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filterPrivacy="1" defaultThemeVersion="124226"/>
  <xr:revisionPtr revIDLastSave="0" documentId="13_ncr:1_{A54AC134-AC60-DB47-82A2-5115B2675931}" xr6:coauthVersionLast="47" xr6:coauthVersionMax="47" xr10:uidLastSave="{00000000-0000-0000-0000-000000000000}"/>
  <bookViews>
    <workbookView xWindow="0" yWindow="700" windowWidth="27040" windowHeight="15840" tabRatio="919" activeTab="10" xr2:uid="{00000000-000D-0000-FFFF-FFFF00000000}"/>
  </bookViews>
  <sheets>
    <sheet name="Instructions" sheetId="142" r:id="rId1"/>
    <sheet name="CLIN Summary" sheetId="143" r:id="rId2"/>
    <sheet name="CLIN 0001" sheetId="148" r:id="rId3"/>
    <sheet name="CLIN 0002" sheetId="152" r:id="rId4"/>
    <sheet name="CLIN 0003" sheetId="151" r:id="rId5"/>
    <sheet name="CLIN 0004" sheetId="150" r:id="rId6"/>
    <sheet name="CLIN 0005" sheetId="149" r:id="rId7"/>
    <sheet name="CLIN 0006" sheetId="154" r:id="rId8"/>
    <sheet name="CLIN 0007" sheetId="156" r:id="rId9"/>
    <sheet name="Staffing Rollup" sheetId="130" r:id="rId10"/>
    <sheet name="Notes-Assumptions" sheetId="141" r:id="rId11"/>
  </sheets>
  <externalReferences>
    <externalReference r:id="rId12"/>
    <externalReference r:id="rId13"/>
  </externalReferences>
  <definedNames>
    <definedName name="answer">[1]Sheet1!$B$3:$B$4</definedName>
    <definedName name="case_management_support">'[2]Assumptions (BOE)'!$C$27</definedName>
    <definedName name="CoreValues" localSheetId="2">#REF!</definedName>
    <definedName name="CoreValues" localSheetId="3">#REF!</definedName>
    <definedName name="CoreValues" localSheetId="4">#REF!</definedName>
    <definedName name="CoreValues" localSheetId="5">#REF!</definedName>
    <definedName name="CoreValues" localSheetId="6">#REF!</definedName>
    <definedName name="CoreValues" localSheetId="7">#REF!</definedName>
    <definedName name="CoreValues" localSheetId="8">#REF!</definedName>
    <definedName name="CoreValues" localSheetId="10">#REF!</definedName>
    <definedName name="CoreValues" localSheetId="9">#REF!</definedName>
    <definedName name="CoreValues">#REF!</definedName>
    <definedName name="EnclaveValues" localSheetId="2">#REF!</definedName>
    <definedName name="EnclaveValues" localSheetId="3">#REF!</definedName>
    <definedName name="EnclaveValues" localSheetId="4">#REF!</definedName>
    <definedName name="EnclaveValues" localSheetId="5">#REF!</definedName>
    <definedName name="EnclaveValues" localSheetId="6">#REF!</definedName>
    <definedName name="EnclaveValues" localSheetId="7">#REF!</definedName>
    <definedName name="EnclaveValues" localSheetId="8">#REF!</definedName>
    <definedName name="EnclaveValues" localSheetId="10">#REF!</definedName>
    <definedName name="EnclaveValues" localSheetId="9">#REF!</definedName>
    <definedName name="EnclaveValues">#REF!</definedName>
    <definedName name="labor_categories" localSheetId="2">#REF!</definedName>
    <definedName name="labor_categories" localSheetId="3">#REF!</definedName>
    <definedName name="labor_categories" localSheetId="4">#REF!</definedName>
    <definedName name="labor_categories" localSheetId="5">#REF!</definedName>
    <definedName name="labor_categories" localSheetId="6">#REF!</definedName>
    <definedName name="labor_categories" localSheetId="7">#REF!</definedName>
    <definedName name="labor_categories" localSheetId="8">#REF!</definedName>
    <definedName name="labor_categories">#REF!</definedName>
    <definedName name="_xlnm.Print_Area" localSheetId="9">'Staffing Rollup'!$B$1:$E$41</definedName>
    <definedName name="_xlnm.Print_Titles" localSheetId="2">'CLIN 0001'!$4:$4</definedName>
    <definedName name="_xlnm.Print_Titles" localSheetId="3">'CLIN 0002'!$3:$3</definedName>
    <definedName name="_xlnm.Print_Titles" localSheetId="4">'CLIN 0003'!$4:$4</definedName>
    <definedName name="_xlnm.Print_Titles" localSheetId="5">'CLIN 0004'!$4:$4</definedName>
    <definedName name="_xlnm.Print_Titles" localSheetId="6">'CLIN 0005'!$4:$4</definedName>
    <definedName name="_xlnm.Print_Titles" localSheetId="7">'CLIN 0006'!$4:$4</definedName>
    <definedName name="_xlnm.Print_Titles" localSheetId="8">'CLIN 0007'!$4:$4</definedName>
    <definedName name="_xlnm.Print_Titles" localSheetId="9">'Staffing Rollup'!$1:$6</definedName>
    <definedName name="ZoneValues" localSheetId="2">#REF!</definedName>
    <definedName name="ZoneValues" localSheetId="3">#REF!</definedName>
    <definedName name="ZoneValues" localSheetId="4">#REF!</definedName>
    <definedName name="ZoneValues" localSheetId="5">#REF!</definedName>
    <definedName name="ZoneValues" localSheetId="6">#REF!</definedName>
    <definedName name="ZoneValues" localSheetId="7">#REF!</definedName>
    <definedName name="ZoneValues" localSheetId="8">#REF!</definedName>
    <definedName name="ZoneValues" localSheetId="10">#REF!</definedName>
    <definedName name="ZoneValues" localSheetId="9">#REF!</definedName>
    <definedName name="ZoneValu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151" l="1"/>
  <c r="D9" i="130"/>
  <c r="J14" i="156"/>
  <c r="J14" i="154"/>
  <c r="J14" i="148"/>
  <c r="J14" i="152"/>
  <c r="I8" i="152" l="1"/>
  <c r="I9" i="152"/>
  <c r="I10" i="152"/>
  <c r="I11" i="152"/>
  <c r="I12" i="152"/>
  <c r="I13" i="152"/>
  <c r="J11" i="150"/>
  <c r="J11" i="149" s="1"/>
  <c r="J13" i="151"/>
  <c r="J13" i="150" s="1"/>
  <c r="J13" i="149" s="1"/>
  <c r="J12" i="151"/>
  <c r="J12" i="150" s="1"/>
  <c r="J12" i="149" s="1"/>
  <c r="J11" i="151"/>
  <c r="J10" i="151"/>
  <c r="J10" i="150" s="1"/>
  <c r="J10" i="149" s="1"/>
  <c r="J9" i="151"/>
  <c r="J9" i="150" s="1"/>
  <c r="J9" i="149" s="1"/>
  <c r="J14" i="151" l="1"/>
  <c r="J8" i="150"/>
  <c r="E28" i="130" s="1"/>
  <c r="I8" i="151"/>
  <c r="I8" i="150" s="1"/>
  <c r="I8" i="149" s="1"/>
  <c r="I8" i="154" s="1"/>
  <c r="I8" i="156" s="1"/>
  <c r="K8" i="156" s="1"/>
  <c r="I13" i="151"/>
  <c r="I13" i="150" s="1"/>
  <c r="I13" i="149" s="1"/>
  <c r="I13" i="154" s="1"/>
  <c r="I13" i="156" s="1"/>
  <c r="K13" i="156" s="1"/>
  <c r="I9" i="151"/>
  <c r="I9" i="150" s="1"/>
  <c r="I9" i="149" s="1"/>
  <c r="I9" i="154" s="1"/>
  <c r="I9" i="156" s="1"/>
  <c r="K9" i="156" s="1"/>
  <c r="I12" i="151"/>
  <c r="I12" i="150" s="1"/>
  <c r="I12" i="149" s="1"/>
  <c r="I12" i="154" s="1"/>
  <c r="K12" i="154" s="1"/>
  <c r="I11" i="151"/>
  <c r="I11" i="150" s="1"/>
  <c r="I11" i="149" s="1"/>
  <c r="I11" i="154" s="1"/>
  <c r="I11" i="156" s="1"/>
  <c r="K11" i="156" s="1"/>
  <c r="I10" i="151"/>
  <c r="I10" i="150" s="1"/>
  <c r="I10" i="149" s="1"/>
  <c r="I10" i="154" s="1"/>
  <c r="I10" i="156" s="1"/>
  <c r="K10" i="156" s="1"/>
  <c r="E54" i="130"/>
  <c r="E53" i="130"/>
  <c r="E52" i="130"/>
  <c r="E51" i="130"/>
  <c r="E50" i="130"/>
  <c r="E49" i="130"/>
  <c r="E47" i="130"/>
  <c r="E46" i="130"/>
  <c r="E45" i="130"/>
  <c r="E44" i="130"/>
  <c r="E43" i="130"/>
  <c r="E42" i="130"/>
  <c r="E40" i="130"/>
  <c r="E39" i="130"/>
  <c r="E38" i="130"/>
  <c r="E37" i="130"/>
  <c r="E36" i="130"/>
  <c r="E33" i="130"/>
  <c r="E32" i="130"/>
  <c r="E31" i="130"/>
  <c r="E30" i="130"/>
  <c r="E29" i="130"/>
  <c r="E26" i="130"/>
  <c r="E25" i="130"/>
  <c r="E24" i="130"/>
  <c r="E23" i="130"/>
  <c r="E22" i="130"/>
  <c r="E21" i="130"/>
  <c r="D25" i="130"/>
  <c r="E19" i="130"/>
  <c r="E18" i="130"/>
  <c r="E17" i="130"/>
  <c r="E16" i="130"/>
  <c r="E15" i="130"/>
  <c r="E14" i="130"/>
  <c r="D12" i="130"/>
  <c r="D11" i="130"/>
  <c r="D10" i="130"/>
  <c r="E11" i="152"/>
  <c r="E11" i="151" s="1"/>
  <c r="E11" i="150" s="1"/>
  <c r="E11" i="149" s="1"/>
  <c r="E11" i="154" s="1"/>
  <c r="E11" i="156" s="1"/>
  <c r="D52" i="130" s="1"/>
  <c r="E12" i="152"/>
  <c r="E12" i="151" s="1"/>
  <c r="E12" i="150" s="1"/>
  <c r="E12" i="149" s="1"/>
  <c r="E12" i="154" s="1"/>
  <c r="E12" i="156" s="1"/>
  <c r="D53" i="130" s="1"/>
  <c r="E13" i="152"/>
  <c r="E13" i="151" s="1"/>
  <c r="E13" i="150" s="1"/>
  <c r="E13" i="149" s="1"/>
  <c r="E13" i="154" s="1"/>
  <c r="E13" i="156" s="1"/>
  <c r="D54" i="130" s="1"/>
  <c r="K12" i="151"/>
  <c r="K13" i="152"/>
  <c r="K12" i="152"/>
  <c r="K11" i="152"/>
  <c r="K10" i="152"/>
  <c r="K9" i="152"/>
  <c r="K8" i="152"/>
  <c r="E12" i="130"/>
  <c r="C12" i="130"/>
  <c r="E11" i="130"/>
  <c r="C11" i="130"/>
  <c r="E10" i="130"/>
  <c r="C10" i="130"/>
  <c r="E9" i="130"/>
  <c r="C9" i="130"/>
  <c r="E8" i="130"/>
  <c r="D8" i="130"/>
  <c r="C8" i="130"/>
  <c r="E7" i="130"/>
  <c r="D7" i="130"/>
  <c r="C7" i="130"/>
  <c r="K13" i="148"/>
  <c r="K12" i="148"/>
  <c r="K11" i="148"/>
  <c r="K10" i="148"/>
  <c r="K9" i="148"/>
  <c r="K8" i="148"/>
  <c r="H13" i="152"/>
  <c r="H13" i="151" s="1"/>
  <c r="H13" i="150" s="1"/>
  <c r="H13" i="149" s="1"/>
  <c r="H13" i="154" s="1"/>
  <c r="H13" i="156" s="1"/>
  <c r="G13" i="152"/>
  <c r="G13" i="151" s="1"/>
  <c r="G13" i="150" s="1"/>
  <c r="G13" i="149" s="1"/>
  <c r="G13" i="154" s="1"/>
  <c r="G13" i="156" s="1"/>
  <c r="F13" i="152"/>
  <c r="F13" i="151" s="1"/>
  <c r="F13" i="150" s="1"/>
  <c r="F13" i="149" s="1"/>
  <c r="F13" i="154" s="1"/>
  <c r="F13" i="156" s="1"/>
  <c r="D13" i="152"/>
  <c r="D13" i="151" s="1"/>
  <c r="D13" i="150" s="1"/>
  <c r="D13" i="149" s="1"/>
  <c r="D13" i="154" s="1"/>
  <c r="D13" i="156" s="1"/>
  <c r="C54" i="130" s="1"/>
  <c r="H12" i="152"/>
  <c r="H12" i="151" s="1"/>
  <c r="H12" i="150" s="1"/>
  <c r="H12" i="149" s="1"/>
  <c r="H12" i="154" s="1"/>
  <c r="H12" i="156" s="1"/>
  <c r="G12" i="152"/>
  <c r="G12" i="151" s="1"/>
  <c r="G12" i="150" s="1"/>
  <c r="G12" i="149" s="1"/>
  <c r="G12" i="154" s="1"/>
  <c r="G12" i="156" s="1"/>
  <c r="F12" i="152"/>
  <c r="F12" i="151" s="1"/>
  <c r="F12" i="150" s="1"/>
  <c r="F12" i="149" s="1"/>
  <c r="F12" i="154" s="1"/>
  <c r="F12" i="156" s="1"/>
  <c r="D12" i="152"/>
  <c r="D12" i="151" s="1"/>
  <c r="D12" i="150" s="1"/>
  <c r="D12" i="149" s="1"/>
  <c r="D12" i="154" s="1"/>
  <c r="D12" i="156" s="1"/>
  <c r="C53" i="130" s="1"/>
  <c r="H11" i="152"/>
  <c r="H11" i="151" s="1"/>
  <c r="H11" i="150" s="1"/>
  <c r="H11" i="149" s="1"/>
  <c r="H11" i="154" s="1"/>
  <c r="H11" i="156" s="1"/>
  <c r="G11" i="152"/>
  <c r="G11" i="151" s="1"/>
  <c r="G11" i="150" s="1"/>
  <c r="G11" i="149" s="1"/>
  <c r="G11" i="154" s="1"/>
  <c r="G11" i="156" s="1"/>
  <c r="F11" i="152"/>
  <c r="F11" i="151" s="1"/>
  <c r="F11" i="150" s="1"/>
  <c r="F11" i="149" s="1"/>
  <c r="F11" i="154" s="1"/>
  <c r="F11" i="156" s="1"/>
  <c r="D11" i="152"/>
  <c r="D11" i="151" s="1"/>
  <c r="H10" i="152"/>
  <c r="H10" i="151" s="1"/>
  <c r="H10" i="150" s="1"/>
  <c r="H10" i="149" s="1"/>
  <c r="H10" i="154" s="1"/>
  <c r="H10" i="156" s="1"/>
  <c r="G10" i="152"/>
  <c r="G10" i="151" s="1"/>
  <c r="G10" i="150" s="1"/>
  <c r="G10" i="149" s="1"/>
  <c r="G10" i="154" s="1"/>
  <c r="G10" i="156" s="1"/>
  <c r="F10" i="152"/>
  <c r="F10" i="151" s="1"/>
  <c r="F10" i="150" s="1"/>
  <c r="F10" i="149" s="1"/>
  <c r="F10" i="154" s="1"/>
  <c r="F10" i="156" s="1"/>
  <c r="E10" i="152"/>
  <c r="E10" i="151" s="1"/>
  <c r="E10" i="150" s="1"/>
  <c r="E10" i="149" s="1"/>
  <c r="E10" i="154" s="1"/>
  <c r="E10" i="156" s="1"/>
  <c r="D51" i="130" s="1"/>
  <c r="D10" i="152"/>
  <c r="D10" i="151" s="1"/>
  <c r="H9" i="152"/>
  <c r="H9" i="151" s="1"/>
  <c r="H9" i="150" s="1"/>
  <c r="H9" i="149" s="1"/>
  <c r="H9" i="154" s="1"/>
  <c r="H9" i="156" s="1"/>
  <c r="G9" i="152"/>
  <c r="G9" i="151" s="1"/>
  <c r="G9" i="150" s="1"/>
  <c r="G9" i="149" s="1"/>
  <c r="G9" i="154" s="1"/>
  <c r="G9" i="156" s="1"/>
  <c r="F9" i="152"/>
  <c r="F9" i="151" s="1"/>
  <c r="F9" i="150" s="1"/>
  <c r="F9" i="149" s="1"/>
  <c r="F9" i="154" s="1"/>
  <c r="F9" i="156" s="1"/>
  <c r="E9" i="152"/>
  <c r="E9" i="151" s="1"/>
  <c r="E9" i="150" s="1"/>
  <c r="E9" i="149" s="1"/>
  <c r="E9" i="154" s="1"/>
  <c r="E9" i="156" s="1"/>
  <c r="D50" i="130" s="1"/>
  <c r="D9" i="152"/>
  <c r="D9" i="151" s="1"/>
  <c r="D9" i="150" s="1"/>
  <c r="D9" i="149" s="1"/>
  <c r="D9" i="154" s="1"/>
  <c r="D9" i="156" s="1"/>
  <c r="C50" i="130" s="1"/>
  <c r="H8" i="152"/>
  <c r="H8" i="151" s="1"/>
  <c r="H8" i="150" s="1"/>
  <c r="H8" i="149" s="1"/>
  <c r="H8" i="154" s="1"/>
  <c r="H8" i="156" s="1"/>
  <c r="G8" i="152"/>
  <c r="G8" i="151" s="1"/>
  <c r="G8" i="150" s="1"/>
  <c r="G8" i="149" s="1"/>
  <c r="G8" i="154" s="1"/>
  <c r="G8" i="156" s="1"/>
  <c r="F8" i="152"/>
  <c r="F8" i="151" s="1"/>
  <c r="F8" i="150" s="1"/>
  <c r="F8" i="149" s="1"/>
  <c r="F8" i="154" s="1"/>
  <c r="F8" i="156" s="1"/>
  <c r="E8" i="152"/>
  <c r="E8" i="151" s="1"/>
  <c r="E8" i="150" s="1"/>
  <c r="E8" i="149" s="1"/>
  <c r="E8" i="154" s="1"/>
  <c r="E8" i="156" s="1"/>
  <c r="D49" i="130" s="1"/>
  <c r="D8" i="152"/>
  <c r="C14" i="130" s="1"/>
  <c r="J8" i="149" l="1"/>
  <c r="J14" i="150"/>
  <c r="K13" i="154"/>
  <c r="K13" i="149"/>
  <c r="K13" i="150"/>
  <c r="K11" i="150"/>
  <c r="K11" i="154"/>
  <c r="K11" i="149"/>
  <c r="K10" i="151"/>
  <c r="K9" i="150"/>
  <c r="K9" i="149"/>
  <c r="K9" i="154"/>
  <c r="K8" i="151"/>
  <c r="K11" i="151"/>
  <c r="K10" i="150"/>
  <c r="K12" i="149"/>
  <c r="I12" i="156"/>
  <c r="K12" i="156" s="1"/>
  <c r="K14" i="156" s="1"/>
  <c r="D19" i="143" s="1"/>
  <c r="D15" i="130"/>
  <c r="K13" i="151"/>
  <c r="K12" i="150"/>
  <c r="K8" i="154"/>
  <c r="D19" i="130"/>
  <c r="D30" i="130"/>
  <c r="D43" i="130"/>
  <c r="K8" i="149"/>
  <c r="K10" i="154"/>
  <c r="D47" i="130"/>
  <c r="K9" i="151"/>
  <c r="K8" i="150"/>
  <c r="K10" i="149"/>
  <c r="E55" i="130"/>
  <c r="E19" i="143" s="1"/>
  <c r="E27" i="130"/>
  <c r="E11" i="143" s="1"/>
  <c r="E48" i="130"/>
  <c r="E17" i="143" s="1"/>
  <c r="E34" i="130"/>
  <c r="E13" i="143" s="1"/>
  <c r="D11" i="150"/>
  <c r="C24" i="130"/>
  <c r="D10" i="150"/>
  <c r="C23" i="130"/>
  <c r="D38" i="130"/>
  <c r="K14" i="152"/>
  <c r="D9" i="143" s="1"/>
  <c r="C16" i="130"/>
  <c r="C22" i="130"/>
  <c r="C26" i="130"/>
  <c r="C39" i="130"/>
  <c r="D21" i="130"/>
  <c r="D8" i="151"/>
  <c r="D16" i="130"/>
  <c r="D22" i="130"/>
  <c r="D26" i="130"/>
  <c r="D31" i="130"/>
  <c r="D35" i="130"/>
  <c r="D39" i="130"/>
  <c r="D44" i="130"/>
  <c r="D14" i="130"/>
  <c r="C17" i="130"/>
  <c r="C32" i="130"/>
  <c r="C36" i="130"/>
  <c r="C40" i="130"/>
  <c r="D17" i="130"/>
  <c r="D23" i="130"/>
  <c r="D28" i="130"/>
  <c r="D32" i="130"/>
  <c r="D36" i="130"/>
  <c r="D40" i="130"/>
  <c r="D45" i="130"/>
  <c r="C18" i="130"/>
  <c r="C29" i="130"/>
  <c r="C33" i="130"/>
  <c r="C46" i="130"/>
  <c r="D18" i="130"/>
  <c r="D24" i="130"/>
  <c r="D29" i="130"/>
  <c r="D33" i="130"/>
  <c r="D37" i="130"/>
  <c r="D42" i="130"/>
  <c r="D46" i="130"/>
  <c r="C15" i="130"/>
  <c r="C19" i="130"/>
  <c r="C25" i="130"/>
  <c r="C43" i="130"/>
  <c r="C47" i="130"/>
  <c r="E20" i="130"/>
  <c r="E9" i="143" s="1"/>
  <c r="E13" i="130"/>
  <c r="E7" i="143" s="1"/>
  <c r="K14" i="148"/>
  <c r="D7" i="143" s="1"/>
  <c r="K14" i="154" l="1"/>
  <c r="D17" i="143" s="1"/>
  <c r="K14" i="151"/>
  <c r="D11" i="143" s="1"/>
  <c r="J14" i="149"/>
  <c r="E35" i="130"/>
  <c r="E41" i="130" s="1"/>
  <c r="E15" i="143" s="1"/>
  <c r="E21" i="143" s="1"/>
  <c r="K14" i="150"/>
  <c r="D13" i="143" s="1"/>
  <c r="K14" i="149"/>
  <c r="D15" i="143" s="1"/>
  <c r="D8" i="150"/>
  <c r="C21" i="130"/>
  <c r="D10" i="149"/>
  <c r="C30" i="130"/>
  <c r="D11" i="149"/>
  <c r="C31" i="130"/>
  <c r="D21" i="143" l="1"/>
  <c r="D10" i="154"/>
  <c r="C37" i="130"/>
  <c r="D11" i="154"/>
  <c r="C38" i="130"/>
  <c r="D8" i="149"/>
  <c r="C28" i="130"/>
  <c r="D11" i="156" l="1"/>
  <c r="C52" i="130" s="1"/>
  <c r="C45" i="130"/>
  <c r="D8" i="154"/>
  <c r="C35" i="130"/>
  <c r="D10" i="156"/>
  <c r="C51" i="130" s="1"/>
  <c r="C44" i="130"/>
  <c r="D8" i="156" l="1"/>
  <c r="C49" i="130" s="1"/>
  <c r="C42" i="130"/>
</calcChain>
</file>

<file path=xl/sharedStrings.xml><?xml version="1.0" encoding="utf-8"?>
<sst xmlns="http://schemas.openxmlformats.org/spreadsheetml/2006/main" count="337" uniqueCount="113">
  <si>
    <t>Contract Year</t>
  </si>
  <si>
    <t>Site (Contractor vs. Government)</t>
  </si>
  <si>
    <t xml:space="preserve">Total </t>
  </si>
  <si>
    <t>CLIN</t>
  </si>
  <si>
    <t>Labor Category</t>
  </si>
  <si>
    <t>Labor Hours</t>
  </si>
  <si>
    <t>Key Personnel Title (if applicable)</t>
  </si>
  <si>
    <t>Center for Medicare and Medicaid Services</t>
  </si>
  <si>
    <t>Notes-Assumptions</t>
  </si>
  <si>
    <t>Center for Medicare &amp; Medicaid Services</t>
  </si>
  <si>
    <t>CLIN Summary</t>
  </si>
  <si>
    <t>Key Personnel</t>
  </si>
  <si>
    <t>Staffing Roll-up</t>
  </si>
  <si>
    <t>Prime or Subcontractor</t>
  </si>
  <si>
    <t>Subcontractor Company Name  (if applicable)</t>
  </si>
  <si>
    <t>Description</t>
  </si>
  <si>
    <t>0001</t>
  </si>
  <si>
    <t>The Contractor shall use this worksheet to clearly list all pricing notes and assumptions used in the derivation of its pricing proposal.</t>
  </si>
  <si>
    <t>Hours by Labor Category by Contract Year and Task:</t>
  </si>
  <si>
    <t>Period of Performance</t>
  </si>
  <si>
    <t>0002</t>
  </si>
  <si>
    <t>0003</t>
  </si>
  <si>
    <t>0004</t>
  </si>
  <si>
    <t>0005</t>
  </si>
  <si>
    <t>TOTAL</t>
  </si>
  <si>
    <r>
      <t>a.</t>
    </r>
    <r>
      <rPr>
        <sz val="7"/>
        <color rgb="FF000000"/>
        <rFont val="Times New Roman"/>
        <family val="1"/>
      </rPr>
      <t xml:space="preserve">      </t>
    </r>
    <r>
      <rPr>
        <sz val="12"/>
        <color rgb="FF000000"/>
        <rFont val="Times New Roman"/>
        <family val="1"/>
      </rPr>
      <t xml:space="preserve">Item Description: The Offeror shall provide a short description of the part or product being proposed. This would also be where the Offeror can list the name of the data source being proposed. </t>
    </r>
  </si>
  <si>
    <r>
      <t>b.</t>
    </r>
    <r>
      <rPr>
        <sz val="7"/>
        <color rgb="FF000000"/>
        <rFont val="Times New Roman"/>
        <family val="1"/>
      </rPr>
      <t xml:space="preserve">     </t>
    </r>
    <r>
      <rPr>
        <sz val="12"/>
        <color rgb="FF000000"/>
        <rFont val="Times New Roman"/>
        <family val="1"/>
      </rPr>
      <t xml:space="preserve">Manufacturer and Part/Product #: If applicable, the Offeror shall provide the name of the manufacturer and the part or product number for the item being proposed. The Government may choose to independently verify the material pricing and therefore requires the Offeror to provide valid part or product numbers in order to facilitate a proper assessment. If the Part/Product # is not applicable, please put “N/A – Note ##” in the Part/Product # column where ## will be used as a reference to explain the line item. For “N/A – Note ##” references, provide a detailed description/basis of estimate for the line item. </t>
    </r>
  </si>
  <si>
    <r>
      <t>c.</t>
    </r>
    <r>
      <rPr>
        <sz val="7"/>
        <color rgb="FF000000"/>
        <rFont val="Times New Roman"/>
        <family val="1"/>
      </rPr>
      <t xml:space="preserve">      </t>
    </r>
    <r>
      <rPr>
        <sz val="12"/>
        <color rgb="FF000000"/>
        <rFont val="Times New Roman"/>
        <family val="1"/>
      </rPr>
      <t xml:space="preserve">Quantity: The Offeror shall provide the total number of units being proposed for each line. </t>
    </r>
  </si>
  <si>
    <r>
      <t>g.</t>
    </r>
    <r>
      <rPr>
        <sz val="7"/>
        <color rgb="FF000000"/>
        <rFont val="Times New Roman"/>
        <family val="1"/>
      </rPr>
      <t xml:space="preserve">     </t>
    </r>
    <r>
      <rPr>
        <sz val="12"/>
        <color rgb="FF000000"/>
        <rFont val="Times New Roman"/>
        <family val="1"/>
      </rPr>
      <t xml:space="preserve">Travel: The Offeror shall provide a basis of estimate for any proposed travel. The basis of estimate shall include the number of trips, destination/arrival, and number of persons travelling, days of stay, and costs for airfare, car rental / mileage reimbursement, hotel stay, and meal per diem. Any proposed non-local travel must also be justified and accompanied with a rationale in the narrative. </t>
    </r>
  </si>
  <si>
    <r>
      <t xml:space="preserve">    </t>
    </r>
    <r>
      <rPr>
        <b/>
        <sz val="12"/>
        <rFont val="Times New Roman"/>
        <family val="1"/>
      </rPr>
      <t>vi.</t>
    </r>
    <r>
      <rPr>
        <b/>
        <sz val="7"/>
        <rFont val="Times New Roman"/>
        <family val="1"/>
      </rPr>
      <t xml:space="preserve">          </t>
    </r>
    <r>
      <rPr>
        <b/>
        <sz val="12"/>
        <color rgb="FF000000"/>
        <rFont val="Times New Roman"/>
        <family val="1"/>
      </rPr>
      <t>Notes-Assumptions</t>
    </r>
    <r>
      <rPr>
        <sz val="12"/>
        <color rgb="FF000000"/>
        <rFont val="Times New Roman"/>
        <family val="1"/>
      </rPr>
      <t xml:space="preserve">: This worksheet shall be used to list all notes and assumptions used in the derivation of the proposed prices.  </t>
    </r>
    <r>
      <rPr>
        <sz val="12"/>
        <rFont val="Times New Roman"/>
        <family val="1"/>
      </rPr>
      <t>The Offeror shall identify and describe any assumptions, conditions, or exceptions relied in the proposal, including but not limited to:</t>
    </r>
  </si>
  <si>
    <r>
      <t>·</t>
    </r>
    <r>
      <rPr>
        <sz val="7"/>
        <rFont val="Times New Roman"/>
        <family val="1"/>
      </rPr>
      <t xml:space="preserve">       </t>
    </r>
    <r>
      <rPr>
        <sz val="12"/>
        <rFont val="Times New Roman"/>
        <family val="1"/>
      </rPr>
      <t>Identifying the facilities and addresses where all contractor performance will be located and where any contractor-furnished systems will be located</t>
    </r>
  </si>
  <si>
    <r>
      <t>·</t>
    </r>
    <r>
      <rPr>
        <sz val="7"/>
        <rFont val="Times New Roman"/>
        <family val="1"/>
      </rPr>
      <t xml:space="preserve">       </t>
    </r>
    <r>
      <rPr>
        <sz val="12"/>
        <rFont val="Times New Roman"/>
        <family val="1"/>
      </rPr>
      <t>Any performance constraints, including licensing or right in data restrictions must be clearly identified and explained</t>
    </r>
  </si>
  <si>
    <r>
      <t>·</t>
    </r>
    <r>
      <rPr>
        <sz val="7"/>
        <rFont val="Times New Roman"/>
        <family val="1"/>
      </rPr>
      <t xml:space="preserve">       </t>
    </r>
    <r>
      <rPr>
        <sz val="12"/>
        <rFont val="Times New Roman"/>
        <family val="1"/>
      </rPr>
      <t xml:space="preserve">Terms and conditions or assumptions related to estimates for acquisition of any commercial items   </t>
    </r>
  </si>
  <si>
    <r>
      <t>·</t>
    </r>
    <r>
      <rPr>
        <sz val="7"/>
        <rFont val="Times New Roman"/>
        <family val="1"/>
      </rPr>
      <t xml:space="preserve">       </t>
    </r>
    <r>
      <rPr>
        <sz val="12"/>
        <rFont val="Times New Roman"/>
        <family val="1"/>
      </rPr>
      <t>Terms and conditions associated with meeting project time frames</t>
    </r>
  </si>
  <si>
    <r>
      <t>·</t>
    </r>
    <r>
      <rPr>
        <sz val="7"/>
        <rFont val="Times New Roman"/>
        <family val="1"/>
      </rPr>
      <t xml:space="preserve">       </t>
    </r>
    <r>
      <rPr>
        <sz val="12"/>
        <rFont val="Times New Roman"/>
        <family val="1"/>
      </rPr>
      <t>Assumptions about roles, responsibilities, information, or other items the Offeror expects the Government will provide in support of the project</t>
    </r>
  </si>
  <si>
    <t xml:space="preserve">Hours </t>
  </si>
  <si>
    <t>CLIN 0001 - Transition In</t>
  </si>
  <si>
    <t>CLIN 0002 - Base Period</t>
  </si>
  <si>
    <t>CLIN 0003 - Option Period 1</t>
  </si>
  <si>
    <t>CLIN 0004 - Option Period 2</t>
  </si>
  <si>
    <t>CLIN 0005 - Option Period 3</t>
  </si>
  <si>
    <t>Level of Effort (Hours)</t>
  </si>
  <si>
    <t>CLIN 0001</t>
  </si>
  <si>
    <t>CLIN 0005</t>
  </si>
  <si>
    <t>CLIN 0004</t>
  </si>
  <si>
    <t>CLIN 0003</t>
  </si>
  <si>
    <t>CLIN 0002</t>
  </si>
  <si>
    <r>
      <t xml:space="preserve">    </t>
    </r>
    <r>
      <rPr>
        <b/>
        <sz val="12"/>
        <color rgb="FF000000"/>
        <rFont val="Times New Roman"/>
        <family val="1"/>
      </rPr>
      <t>ii.</t>
    </r>
    <r>
      <rPr>
        <b/>
        <sz val="7"/>
        <color rgb="FF000000"/>
        <rFont val="Times New Roman"/>
        <family val="1"/>
      </rPr>
      <t xml:space="preserve">          </t>
    </r>
    <r>
      <rPr>
        <b/>
        <sz val="12"/>
        <color rgb="FF000000"/>
        <rFont val="Times New Roman"/>
        <family val="1"/>
      </rPr>
      <t xml:space="preserve">CLIN Pricing: </t>
    </r>
  </si>
  <si>
    <r>
      <t>B.</t>
    </r>
    <r>
      <rPr>
        <b/>
        <sz val="7"/>
        <color rgb="FF000000"/>
        <rFont val="Times New Roman"/>
        <family val="1"/>
      </rPr>
      <t xml:space="preserve">    </t>
    </r>
    <r>
      <rPr>
        <b/>
        <sz val="12"/>
        <color rgb="FF000000"/>
        <rFont val="Times New Roman"/>
        <family val="1"/>
      </rPr>
      <t>Materials, Other Direct Costs (ODCs), and Travel</t>
    </r>
    <r>
      <rPr>
        <sz val="12"/>
        <color rgb="FF000000"/>
        <rFont val="Times New Roman"/>
        <family val="1"/>
      </rPr>
      <t xml:space="preserve">: For each of the specified CLINs, the Offeror shall also provide a basis of estimate (BOE) for materials, other direct costs, and travel costs.  For materials and Other Direct Costs, the BOE shall include at a minimum the following information: </t>
    </r>
  </si>
  <si>
    <t>Price</t>
  </si>
  <si>
    <t>PRICE Proposal Template Instructions</t>
  </si>
  <si>
    <t xml:space="preserve">Instructions for the Price Proposal Template </t>
  </si>
  <si>
    <t xml:space="preserve">Price Proposal Template Worksheets </t>
  </si>
  <si>
    <t xml:space="preserve">Specific pricing instructions for the pricing worksheets in the Proposal Template.xlsx are provided as follows: </t>
  </si>
  <si>
    <t xml:space="preserve"> </t>
  </si>
  <si>
    <t>     v.         Reserved</t>
  </si>
  <si>
    <r>
      <t xml:space="preserve">CMS reserves the right to verify and validate any, part or all proposed prices. The Offeror shall make readily available all supporting pricing data used in the derivation of their proposed prices should CMS elect to do so. In addition, CMS </t>
    </r>
    <r>
      <rPr>
        <sz val="12"/>
        <rFont val="Times New Roman"/>
        <family val="1"/>
      </rPr>
      <t>reserves the right to negotiate, any, part or all of the proposed prices prior to the award decision.</t>
    </r>
  </si>
  <si>
    <r>
      <t xml:space="preserve">       </t>
    </r>
    <r>
      <rPr>
        <b/>
        <sz val="12"/>
        <color rgb="FF000000"/>
        <rFont val="Times New Roman"/>
        <family val="1"/>
      </rPr>
      <t>i.</t>
    </r>
    <r>
      <rPr>
        <b/>
        <sz val="7"/>
        <color rgb="FF000000"/>
        <rFont val="Times New Roman"/>
        <family val="1"/>
      </rPr>
      <t xml:space="preserve">          </t>
    </r>
    <r>
      <rPr>
        <b/>
        <sz val="12"/>
        <color rgb="FF000000"/>
        <rFont val="Times New Roman"/>
        <family val="1"/>
      </rPr>
      <t>CLIN Summary</t>
    </r>
    <r>
      <rPr>
        <sz val="12"/>
        <color rgb="FF000000"/>
        <rFont val="Times New Roman"/>
        <family val="1"/>
      </rPr>
      <t xml:space="preserve">: This pricing worksheet shall be used to show the price and LOE (hours) by Contract Line Item Number (CLIN) for the required services.  To guide in completing the CLIN table, each Materials, ODC, and Travel worksheet in the file, specified in the first column the CLIN associated with the line item.  </t>
    </r>
  </si>
  <si>
    <r>
      <t>d.</t>
    </r>
    <r>
      <rPr>
        <sz val="7"/>
        <color rgb="FF000000"/>
        <rFont val="Times New Roman"/>
        <family val="1"/>
      </rPr>
      <t xml:space="preserve">     </t>
    </r>
    <r>
      <rPr>
        <sz val="12"/>
        <color rgb="FF000000"/>
        <rFont val="Times New Roman"/>
        <family val="1"/>
      </rPr>
      <t xml:space="preserve">Unit Cost: This is the unit cost of the item. </t>
    </r>
  </si>
  <si>
    <r>
      <t>e.</t>
    </r>
    <r>
      <rPr>
        <sz val="7"/>
        <color rgb="FF000000"/>
        <rFont val="Times New Roman"/>
        <family val="1"/>
      </rPr>
      <t>      Reserved</t>
    </r>
  </si>
  <si>
    <r>
      <t>f.</t>
    </r>
    <r>
      <rPr>
        <sz val="7"/>
        <color rgb="FF000000"/>
        <rFont val="Times New Roman"/>
        <family val="1"/>
      </rPr>
      <t xml:space="preserve">      </t>
    </r>
    <r>
      <rPr>
        <sz val="12"/>
        <color rgb="FF000000"/>
        <rFont val="Times New Roman"/>
        <family val="1"/>
      </rPr>
      <t xml:space="preserve">Total Price: This is the total price for the line item. </t>
    </r>
  </si>
  <si>
    <t xml:space="preserve">Hourly Labor Rate </t>
  </si>
  <si>
    <t>Total Price</t>
  </si>
  <si>
    <t>Hourly Labor Rate</t>
  </si>
  <si>
    <t xml:space="preserve">The purpose of the Price Proposal Template.xlsx is to ensure consistency and transparency in the derivation of the Offeror’s proposed pricing. </t>
  </si>
  <si>
    <t>A.    Labor: For each of the CLIN worksheets in the Proposal Template.xlsx, the Offeror must propose pricing. The Offeror must provide the labor hours, labor rate, FTEs, and price associated with each proposed labor category.  The Offeror shall clearly note the annual hours used for their FTE (e.g., 1,920 hours, etc.). The Offeror may leave blank or propose $0 where pricing may not be applicable to any specific LOE pricing as long as they are supported by clear pricing narratives or assumptions. Any subcontractor labor services shall be listed in the task worksheets and columns ‘Prime or Subcontractor’ and ‘Subcontractor Name’ are provided as a guide.</t>
  </si>
  <si>
    <r>
      <t xml:space="preserve">    </t>
    </r>
    <r>
      <rPr>
        <b/>
        <sz val="12"/>
        <color rgb="FF000000"/>
        <rFont val="Times New Roman"/>
        <family val="1"/>
      </rPr>
      <t>iv.</t>
    </r>
    <r>
      <rPr>
        <b/>
        <sz val="7"/>
        <color rgb="FF000000"/>
        <rFont val="Times New Roman"/>
        <family val="1"/>
      </rPr>
      <t xml:space="preserve">          </t>
    </r>
    <r>
      <rPr>
        <b/>
        <sz val="12"/>
        <color rgb="FF000000"/>
        <rFont val="Times New Roman"/>
        <family val="1"/>
      </rPr>
      <t>Staffing</t>
    </r>
    <r>
      <rPr>
        <sz val="12"/>
        <color rgb="FF000000"/>
        <rFont val="Times New Roman"/>
        <family val="1"/>
      </rPr>
      <t>: The Offeror shall list all proposed labor categories for each of the CLINS (e.g. the base year, options years, etc.) in its proposal and provide the number of hours proposed for each labor category by year.  The Offeror may leave blank or enter 0 if no hours are proposed for the labor category in the given year.  The subtotal hours by contract year must match the totals in each corresponding worksheet and in the Summary worksheet.</t>
    </r>
  </si>
  <si>
    <t>Transition In</t>
  </si>
  <si>
    <t>September 1, 2021 – September 30, 2021</t>
  </si>
  <si>
    <t>Project Director</t>
  </si>
  <si>
    <t>Senior Application Developer</t>
  </si>
  <si>
    <t>Prime</t>
  </si>
  <si>
    <t>N/A</t>
  </si>
  <si>
    <t>Contractor</t>
  </si>
  <si>
    <t>Cloud Engineer</t>
  </si>
  <si>
    <t>Information Security Officer</t>
  </si>
  <si>
    <t>Technical Support Analyst</t>
  </si>
  <si>
    <t>Subcontractor</t>
  </si>
  <si>
    <t>Base Period</t>
  </si>
  <si>
    <t>Option Period 1</t>
  </si>
  <si>
    <t>Option Period 2</t>
  </si>
  <si>
    <t>Option Period 3</t>
  </si>
  <si>
    <t>CLIN 0006</t>
  </si>
  <si>
    <t>Option Period 4</t>
  </si>
  <si>
    <t>0006</t>
  </si>
  <si>
    <t>CLIN 0007</t>
  </si>
  <si>
    <t>0007</t>
  </si>
  <si>
    <t>Transition Out</t>
  </si>
  <si>
    <t>As an incumbent we will not need the Transition In (i.e. CLIN 0001). As a result all the labor hours for CLIN 0001 have zero hours.</t>
  </si>
  <si>
    <t>Subtotal CLIN 0001 - Transition In</t>
  </si>
  <si>
    <t>September 1, 2021-August 31, 2022</t>
  </si>
  <si>
    <t>September 1, 2022-August 31, 2023</t>
  </si>
  <si>
    <t>September 1, 2023-August 31, 2024</t>
  </si>
  <si>
    <t>September 1, 2024-August 31, 2025</t>
  </si>
  <si>
    <t>July 1, 2026 – August 31, 2026</t>
  </si>
  <si>
    <t>Subtotal CLIN 0002 - Base Period</t>
  </si>
  <si>
    <t>Subtotal CLIN 0003 - Option Period 1</t>
  </si>
  <si>
    <t>Subtotal CLIN 0004 - Option Period 2</t>
  </si>
  <si>
    <t>Subtotal CLIN 0005 - Option Period 3</t>
  </si>
  <si>
    <t>CLIN 0006 - Option Period 4</t>
  </si>
  <si>
    <t>CLIN 0007 - Transition Out</t>
  </si>
  <si>
    <t>Subtotal CLIN 0006 - Option Period 4</t>
  </si>
  <si>
    <t>Subtotal CLIN 0007 - Transition Out</t>
  </si>
  <si>
    <t>The awardee will cover the Material and Other Direct Costs for the CLIN 0007 Transition Out period.</t>
  </si>
  <si>
    <t>Business Systems Analyst</t>
  </si>
  <si>
    <t>September 1, 2025- August 31, 2026</t>
  </si>
  <si>
    <t>Address of the facility where all contractor performance and contractor furnished systems will be located is: Address</t>
  </si>
  <si>
    <t>As reflected in response to questions, the costs for  x software license will be paid by CMS.</t>
  </si>
  <si>
    <t>As reflected in response to questions, the costs for x</t>
  </si>
  <si>
    <t>We have proposed a 1% escalation for direct labor costs, and a 1% escalation for costs related to toll-free ODC.</t>
  </si>
  <si>
    <t>As x is currently hosted on the x, Team Scope assumes our response to “Understanding/Approach to the Management of Federal Program Application Systems in AWS” in technical volume does not commit the Government or contractor to specific actions pertaining to x migration to x.</t>
  </si>
  <si>
    <t>TORP-CMS-0000-00000</t>
  </si>
  <si>
    <t>Sub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</si>
</sst>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409]mmm\-yy;@"/>
    <numFmt numFmtId="165" formatCode="_(* #,##0_);_(* \(#,##0\);_(* &quot;-&quot;??_);_(@_)"/>
    <numFmt numFmtId="166" formatCode="&quot;$&quot;#,##0.00"/>
  </numFmts>
  <fonts count="38" x14ac:knownFonts="1">
    <font>
      <sz val="10"/>
      <name val="Arial"/>
    </font>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Verdana"/>
      <family val="2"/>
    </font>
    <font>
      <b/>
      <sz val="10"/>
      <color indexed="9"/>
      <name val="Arial Narrow"/>
      <family val="2"/>
    </font>
    <font>
      <sz val="10"/>
      <color indexed="8"/>
      <name val="Arial Narrow"/>
      <family val="2"/>
    </font>
    <font>
      <sz val="10"/>
      <name val="Verdana"/>
      <family val="2"/>
    </font>
    <font>
      <b/>
      <sz val="10"/>
      <color indexed="8"/>
      <name val="Arial Narrow"/>
      <family val="2"/>
    </font>
    <font>
      <b/>
      <sz val="16"/>
      <color indexed="8"/>
      <name val="Arial Narrow"/>
      <family val="2"/>
    </font>
    <font>
      <b/>
      <sz val="14"/>
      <color indexed="8"/>
      <name val="Arial Narrow"/>
      <family val="2"/>
    </font>
    <font>
      <sz val="12"/>
      <color indexed="8"/>
      <name val="Arial Narrow"/>
      <family val="2"/>
    </font>
    <font>
      <u/>
      <sz val="10"/>
      <color indexed="12"/>
      <name val="Arial"/>
      <family val="2"/>
    </font>
    <font>
      <sz val="10"/>
      <color theme="1"/>
      <name val="Arial"/>
      <family val="2"/>
    </font>
    <font>
      <sz val="11"/>
      <color theme="1"/>
      <name val="Calibri"/>
      <family val="2"/>
      <scheme val="minor"/>
    </font>
    <font>
      <sz val="10"/>
      <color rgb="FFFF0000"/>
      <name val="Arial"/>
      <family val="2"/>
    </font>
    <font>
      <b/>
      <sz val="14"/>
      <color theme="1"/>
      <name val="Arial Narrow"/>
      <family val="2"/>
    </font>
    <font>
      <sz val="10"/>
      <color rgb="FFFF0000"/>
      <name val="Arial Narrow"/>
      <family val="2"/>
    </font>
    <font>
      <sz val="10"/>
      <color indexed="8"/>
      <name val="Arial"/>
      <family val="2"/>
    </font>
    <font>
      <b/>
      <sz val="10"/>
      <color indexed="8"/>
      <name val="Arial"/>
      <family val="2"/>
    </font>
    <font>
      <b/>
      <sz val="11"/>
      <color rgb="FF000000"/>
      <name val="Times New Roman"/>
      <family val="1"/>
    </font>
    <font>
      <sz val="11"/>
      <color rgb="FF000000"/>
      <name val="Times New Roman"/>
      <family val="1"/>
    </font>
    <font>
      <sz val="11"/>
      <name val="Times New Roman"/>
      <family val="1"/>
    </font>
    <font>
      <b/>
      <sz val="11"/>
      <name val="Times New Roman"/>
      <family val="1"/>
    </font>
    <font>
      <sz val="12"/>
      <name val="Times New Roman"/>
      <family val="1"/>
    </font>
    <font>
      <b/>
      <sz val="12"/>
      <name val="Times New Roman"/>
      <family val="1"/>
    </font>
    <font>
      <b/>
      <sz val="12"/>
      <color rgb="FF000000"/>
      <name val="Times New Roman"/>
      <family val="1"/>
    </font>
    <font>
      <sz val="12"/>
      <color rgb="FF000000"/>
      <name val="Times New Roman"/>
      <family val="1"/>
    </font>
    <font>
      <b/>
      <sz val="7"/>
      <color rgb="FF000000"/>
      <name val="Times New Roman"/>
      <family val="1"/>
    </font>
    <font>
      <sz val="7"/>
      <color rgb="FF000000"/>
      <name val="Times New Roman"/>
      <family val="1"/>
    </font>
    <font>
      <b/>
      <sz val="7"/>
      <name val="Times New Roman"/>
      <family val="1"/>
    </font>
    <font>
      <sz val="12"/>
      <name val="Symbol"/>
      <family val="1"/>
      <charset val="2"/>
    </font>
    <font>
      <sz val="7"/>
      <name val="Times New Roman"/>
      <family val="1"/>
    </font>
    <font>
      <b/>
      <sz val="12"/>
      <name val="Arial Narrow"/>
      <family val="2"/>
    </font>
    <font>
      <sz val="10"/>
      <name val="Arial"/>
      <family val="2"/>
    </font>
    <font>
      <b/>
      <sz val="10"/>
      <color theme="0"/>
      <name val="Arial Narrow"/>
      <family val="2"/>
    </font>
    <font>
      <b/>
      <sz val="10"/>
      <name val="Arial Narrow"/>
      <family val="2"/>
    </font>
  </fonts>
  <fills count="10">
    <fill>
      <patternFill patternType="none"/>
    </fill>
    <fill>
      <patternFill patternType="gray125"/>
    </fill>
    <fill>
      <patternFill patternType="solid">
        <fgColor indexed="1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2F2F2"/>
        <bgColor rgb="FF000000"/>
      </patternFill>
    </fill>
    <fill>
      <patternFill patternType="solid">
        <fgColor rgb="FFBFBFBF"/>
        <bgColor rgb="FF000000"/>
      </patternFill>
    </fill>
    <fill>
      <patternFill patternType="solid">
        <fgColor rgb="FFFFFF00"/>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42">
    <xf numFmtId="0" fontId="0" fillId="0" borderId="0"/>
    <xf numFmtId="0" fontId="3" fillId="0" borderId="0"/>
    <xf numFmtId="43"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15" fillId="0" borderId="0" applyFont="0" applyFill="0" applyBorder="0" applyAlignment="0" applyProtection="0"/>
    <xf numFmtId="0" fontId="13"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8" fillId="0" borderId="0"/>
    <xf numFmtId="0" fontId="8" fillId="0" borderId="0"/>
    <xf numFmtId="0" fontId="14" fillId="0" borderId="0"/>
    <xf numFmtId="0" fontId="15" fillId="0" borderId="0"/>
    <xf numFmtId="0" fontId="8" fillId="0" borderId="0"/>
    <xf numFmtId="0" fontId="8" fillId="0" borderId="0"/>
    <xf numFmtId="0" fontId="8" fillId="0" borderId="0"/>
    <xf numFmtId="0" fontId="5" fillId="0" borderId="0"/>
    <xf numFmtId="0" fontId="3" fillId="0" borderId="0"/>
    <xf numFmtId="0" fontId="5" fillId="0" borderId="0"/>
    <xf numFmtId="0" fontId="8" fillId="0" borderId="0"/>
    <xf numFmtId="0" fontId="8" fillId="0" borderId="0"/>
    <xf numFmtId="0" fontId="8" fillId="0" borderId="0"/>
    <xf numFmtId="0" fontId="8" fillId="0" borderId="0"/>
    <xf numFmtId="0" fontId="8" fillId="0" borderId="0"/>
    <xf numFmtId="0" fontId="15" fillId="0" borderId="0"/>
    <xf numFmtId="0" fontId="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3" fillId="0" borderId="0" applyFont="0" applyFill="0" applyBorder="0" applyAlignment="0" applyProtection="0"/>
    <xf numFmtId="0" fontId="3" fillId="0" borderId="0"/>
    <xf numFmtId="0" fontId="4" fillId="0" borderId="0"/>
    <xf numFmtId="44" fontId="3" fillId="0" borderId="0" applyFont="0" applyFill="0" applyBorder="0" applyAlignment="0" applyProtection="0"/>
    <xf numFmtId="0" fontId="2" fillId="0" borderId="0"/>
    <xf numFmtId="0" fontId="1" fillId="0" borderId="0"/>
    <xf numFmtId="43" fontId="35" fillId="0" borderId="0" applyFont="0" applyFill="0" applyBorder="0" applyAlignment="0" applyProtection="0"/>
  </cellStyleXfs>
  <cellXfs count="105">
    <xf numFmtId="0" fontId="0" fillId="0" borderId="0" xfId="0"/>
    <xf numFmtId="0" fontId="7"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horizontal="center" vertical="top" wrapText="1"/>
    </xf>
    <xf numFmtId="0" fontId="9" fillId="0" borderId="0" xfId="0" applyFont="1" applyAlignment="1">
      <alignment vertical="top" wrapText="1"/>
    </xf>
    <xf numFmtId="49" fontId="7" fillId="0" borderId="0" xfId="18" applyNumberFormat="1" applyFont="1" applyAlignment="1">
      <alignment horizontal="center"/>
    </xf>
    <xf numFmtId="0" fontId="7" fillId="0" borderId="0" xfId="18" applyFont="1"/>
    <xf numFmtId="49" fontId="11" fillId="0" borderId="0" xfId="18" applyNumberFormat="1" applyFont="1" applyAlignment="1">
      <alignment horizontal="left"/>
    </xf>
    <xf numFmtId="49" fontId="12" fillId="0" borderId="0" xfId="19" applyNumberFormat="1" applyFont="1" applyAlignment="1">
      <alignment horizontal="left"/>
    </xf>
    <xf numFmtId="49" fontId="10" fillId="0" borderId="0" xfId="18" applyNumberFormat="1" applyFont="1" applyAlignment="1">
      <alignment horizontal="left"/>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14" fillId="0" borderId="0" xfId="13"/>
    <xf numFmtId="49" fontId="10" fillId="0" borderId="0" xfId="20" applyNumberFormat="1" applyFont="1" applyAlignment="1">
      <alignment horizontal="left"/>
    </xf>
    <xf numFmtId="49" fontId="11" fillId="0" borderId="0" xfId="20" applyNumberFormat="1" applyFont="1" applyAlignment="1">
      <alignment horizontal="left"/>
    </xf>
    <xf numFmtId="0" fontId="16" fillId="0" borderId="0" xfId="13" applyFont="1"/>
    <xf numFmtId="49" fontId="17" fillId="0" borderId="0" xfId="18" applyNumberFormat="1" applyFont="1" applyAlignment="1">
      <alignment horizontal="left"/>
    </xf>
    <xf numFmtId="0" fontId="6" fillId="2" borderId="9" xfId="0" applyFont="1" applyFill="1" applyBorder="1" applyAlignment="1">
      <alignment horizontal="center" vertical="center" wrapText="1"/>
    </xf>
    <xf numFmtId="0" fontId="7" fillId="0" borderId="0" xfId="28" applyFont="1"/>
    <xf numFmtId="49" fontId="7" fillId="0" borderId="1" xfId="28" applyNumberFormat="1" applyFont="1" applyBorder="1" applyAlignment="1">
      <alignment horizontal="center"/>
    </xf>
    <xf numFmtId="0" fontId="7" fillId="0" borderId="0" xfId="28" applyFont="1" applyAlignment="1">
      <alignment horizontal="center"/>
    </xf>
    <xf numFmtId="0" fontId="7" fillId="0" borderId="3" xfId="28" applyFont="1" applyBorder="1"/>
    <xf numFmtId="0" fontId="19" fillId="0" borderId="1" xfId="28" applyFont="1" applyBorder="1"/>
    <xf numFmtId="0" fontId="7" fillId="0" borderId="1" xfId="28" applyFont="1" applyBorder="1"/>
    <xf numFmtId="1" fontId="7" fillId="0" borderId="1" xfId="28" applyNumberFormat="1" applyFont="1" applyBorder="1"/>
    <xf numFmtId="0" fontId="7" fillId="0" borderId="0" xfId="18" applyFont="1" applyAlignment="1">
      <alignment horizontal="center"/>
    </xf>
    <xf numFmtId="0" fontId="9" fillId="0" borderId="0" xfId="28" applyFont="1"/>
    <xf numFmtId="49" fontId="9" fillId="0" borderId="0" xfId="28" applyNumberFormat="1" applyFont="1" applyAlignment="1">
      <alignment horizontal="left"/>
    </xf>
    <xf numFmtId="40" fontId="9" fillId="0" borderId="0" xfId="28" applyNumberFormat="1" applyFont="1"/>
    <xf numFmtId="0" fontId="18" fillId="0" borderId="0" xfId="18" applyFont="1"/>
    <xf numFmtId="0" fontId="19" fillId="0" borderId="0" xfId="28" applyFont="1"/>
    <xf numFmtId="49" fontId="19" fillId="0" borderId="0" xfId="28" applyNumberFormat="1" applyFont="1" applyAlignment="1">
      <alignment horizontal="center"/>
    </xf>
    <xf numFmtId="49" fontId="19" fillId="0" borderId="0" xfId="28" applyNumberFormat="1" applyFont="1" applyAlignment="1">
      <alignment horizontal="left"/>
    </xf>
    <xf numFmtId="0" fontId="19" fillId="0" borderId="3" xfId="28" applyFont="1" applyBorder="1"/>
    <xf numFmtId="49" fontId="19" fillId="0" borderId="1" xfId="28" applyNumberFormat="1" applyFont="1" applyBorder="1" applyAlignment="1">
      <alignment horizontal="center"/>
    </xf>
    <xf numFmtId="164" fontId="19" fillId="0" borderId="1" xfId="28" applyNumberFormat="1" applyFont="1" applyBorder="1"/>
    <xf numFmtId="44" fontId="19" fillId="0" borderId="1" xfId="38" applyFont="1" applyBorder="1"/>
    <xf numFmtId="44" fontId="19" fillId="0" borderId="1" xfId="3" applyFont="1" applyBorder="1" applyAlignment="1">
      <alignment horizontal="left"/>
    </xf>
    <xf numFmtId="0" fontId="20" fillId="0" borderId="0" xfId="28" applyFont="1"/>
    <xf numFmtId="49" fontId="20" fillId="3" borderId="1" xfId="28" applyNumberFormat="1" applyFont="1" applyFill="1" applyBorder="1" applyAlignment="1">
      <alignment horizontal="center"/>
    </xf>
    <xf numFmtId="0" fontId="20" fillId="3" borderId="1" xfId="28" applyFont="1" applyFill="1" applyBorder="1"/>
    <xf numFmtId="44" fontId="20" fillId="3" borderId="1" xfId="38" applyFont="1" applyFill="1" applyBorder="1"/>
    <xf numFmtId="44" fontId="20" fillId="3" borderId="1" xfId="38" applyFont="1" applyFill="1" applyBorder="1" applyAlignment="1">
      <alignment horizontal="left"/>
    </xf>
    <xf numFmtId="49" fontId="19" fillId="0" borderId="1" xfId="28" quotePrefix="1" applyNumberFormat="1" applyFont="1" applyBorder="1" applyAlignment="1">
      <alignment horizontal="right"/>
    </xf>
    <xf numFmtId="0" fontId="27" fillId="0" borderId="0" xfId="0" applyFont="1" applyAlignment="1">
      <alignment vertical="center"/>
    </xf>
    <xf numFmtId="0" fontId="28" fillId="0" borderId="0" xfId="0" applyFont="1" applyAlignment="1">
      <alignment vertical="center" wrapText="1"/>
    </xf>
    <xf numFmtId="0" fontId="0" fillId="0" borderId="0" xfId="0" applyAlignment="1">
      <alignment wrapText="1"/>
    </xf>
    <xf numFmtId="0" fontId="27" fillId="0" borderId="0" xfId="0" applyFont="1" applyAlignment="1">
      <alignment vertical="center" wrapText="1"/>
    </xf>
    <xf numFmtId="0" fontId="29" fillId="0" borderId="0" xfId="0" applyFont="1" applyAlignment="1">
      <alignment horizontal="left" vertical="center" wrapText="1"/>
    </xf>
    <xf numFmtId="0" fontId="27" fillId="0" borderId="0" xfId="0" applyFont="1" applyAlignment="1">
      <alignment horizontal="left" vertical="center" wrapText="1"/>
    </xf>
    <xf numFmtId="0" fontId="28" fillId="0" borderId="0" xfId="0" applyFont="1" applyAlignment="1">
      <alignment horizontal="left"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21" fillId="6" borderId="1" xfId="0" applyFont="1" applyFill="1" applyBorder="1" applyAlignment="1">
      <alignment horizontal="center" vertical="center" wrapText="1"/>
    </xf>
    <xf numFmtId="0" fontId="24" fillId="7" borderId="12" xfId="0" applyFont="1" applyFill="1" applyBorder="1" applyAlignment="1">
      <alignment horizontal="center" vertical="center" wrapText="1"/>
    </xf>
    <xf numFmtId="0" fontId="24" fillId="7" borderId="11" xfId="0" applyFont="1" applyFill="1" applyBorder="1" applyAlignment="1">
      <alignment horizontal="center" vertical="center" wrapText="1"/>
    </xf>
    <xf numFmtId="49" fontId="7" fillId="0" borderId="0" xfId="18" applyNumberFormat="1" applyFont="1" applyAlignment="1">
      <alignment horizontal="left"/>
    </xf>
    <xf numFmtId="0" fontId="16" fillId="0" borderId="0" xfId="0" applyFont="1"/>
    <xf numFmtId="0" fontId="34" fillId="0" borderId="0" xfId="0" applyFont="1"/>
    <xf numFmtId="49" fontId="7" fillId="0" borderId="0" xfId="18" applyNumberFormat="1" applyFont="1" applyAlignment="1">
      <alignment horizontal="left" vertical="top"/>
    </xf>
    <xf numFmtId="40" fontId="37" fillId="9" borderId="1" xfId="28" applyNumberFormat="1" applyFont="1" applyFill="1" applyBorder="1" applyAlignment="1">
      <alignment horizontal="right"/>
    </xf>
    <xf numFmtId="1" fontId="7" fillId="0" borderId="0" xfId="18" applyNumberFormat="1" applyFont="1"/>
    <xf numFmtId="1" fontId="19" fillId="0" borderId="0" xfId="28" applyNumberFormat="1" applyFont="1"/>
    <xf numFmtId="1" fontId="6" fillId="2" borderId="7" xfId="0" applyNumberFormat="1" applyFont="1" applyFill="1" applyBorder="1" applyAlignment="1">
      <alignment horizontal="center" vertical="center" wrapText="1"/>
    </xf>
    <xf numFmtId="1" fontId="7" fillId="0" borderId="0" xfId="0" applyNumberFormat="1" applyFont="1" applyAlignment="1">
      <alignment vertical="top" wrapText="1"/>
    </xf>
    <xf numFmtId="38" fontId="7" fillId="0" borderId="1" xfId="28" applyNumberFormat="1" applyFont="1" applyBorder="1" applyAlignment="1">
      <alignment horizontal="right"/>
    </xf>
    <xf numFmtId="40" fontId="36" fillId="9" borderId="1" xfId="28" applyNumberFormat="1" applyFont="1" applyFill="1" applyBorder="1" applyAlignment="1">
      <alignment horizontal="right"/>
    </xf>
    <xf numFmtId="1" fontId="7" fillId="0" borderId="0" xfId="18" applyNumberFormat="1" applyFont="1" applyAlignment="1">
      <alignment horizontal="center"/>
    </xf>
    <xf numFmtId="1" fontId="19" fillId="0" borderId="0" xfId="28" applyNumberFormat="1" applyFont="1" applyAlignment="1">
      <alignment horizontal="center"/>
    </xf>
    <xf numFmtId="1" fontId="19" fillId="0" borderId="1" xfId="2" applyNumberFormat="1" applyFont="1" applyBorder="1" applyAlignment="1">
      <alignment horizontal="center"/>
    </xf>
    <xf numFmtId="1" fontId="7" fillId="0" borderId="0" xfId="0" applyNumberFormat="1" applyFont="1" applyAlignment="1">
      <alignment horizontal="center" vertical="top" wrapText="1"/>
    </xf>
    <xf numFmtId="1" fontId="19" fillId="0" borderId="1" xfId="2" applyNumberFormat="1" applyFont="1" applyBorder="1" applyAlignment="1">
      <alignment horizontal="right"/>
    </xf>
    <xf numFmtId="0" fontId="7" fillId="0" borderId="0" xfId="18" applyFont="1" applyAlignment="1">
      <alignment horizontal="right"/>
    </xf>
    <xf numFmtId="0" fontId="19" fillId="0" borderId="0" xfId="28" applyFont="1" applyAlignment="1">
      <alignment horizontal="right"/>
    </xf>
    <xf numFmtId="0" fontId="6" fillId="2" borderId="7" xfId="0" applyFont="1" applyFill="1" applyBorder="1" applyAlignment="1">
      <alignment horizontal="right" vertical="center" wrapText="1"/>
    </xf>
    <xf numFmtId="1" fontId="19" fillId="0" borderId="1" xfId="41" applyNumberFormat="1" applyFont="1" applyBorder="1" applyAlignment="1">
      <alignment horizontal="right"/>
    </xf>
    <xf numFmtId="165" fontId="20" fillId="3" borderId="1" xfId="2" applyNumberFormat="1" applyFont="1" applyFill="1" applyBorder="1" applyAlignment="1">
      <alignment horizontal="right"/>
    </xf>
    <xf numFmtId="0" fontId="7" fillId="0" borderId="0" xfId="0" applyFont="1" applyAlignment="1">
      <alignment horizontal="right" vertical="top" wrapText="1"/>
    </xf>
    <xf numFmtId="38" fontId="7" fillId="0" borderId="0" xfId="0" applyNumberFormat="1" applyFont="1" applyAlignment="1">
      <alignment horizontal="center" vertical="top" wrapText="1"/>
    </xf>
    <xf numFmtId="43" fontId="16" fillId="0" borderId="0" xfId="41" applyFont="1"/>
    <xf numFmtId="43" fontId="0" fillId="0" borderId="0" xfId="41" applyFont="1"/>
    <xf numFmtId="43" fontId="21" fillId="6" borderId="1" xfId="41" applyFont="1" applyFill="1" applyBorder="1" applyAlignment="1">
      <alignment horizontal="center" vertical="center" wrapText="1"/>
    </xf>
    <xf numFmtId="0" fontId="7" fillId="0" borderId="0" xfId="0" quotePrefix="1" applyFont="1" applyAlignment="1">
      <alignment vertical="top" wrapText="1"/>
    </xf>
    <xf numFmtId="1" fontId="20" fillId="3" borderId="1" xfId="2" applyNumberFormat="1" applyFont="1" applyFill="1" applyBorder="1" applyAlignment="1">
      <alignment horizontal="right"/>
    </xf>
    <xf numFmtId="0" fontId="24" fillId="7" borderId="10" xfId="0" applyFont="1" applyFill="1" applyBorder="1" applyAlignment="1">
      <alignment vertical="center" wrapText="1"/>
    </xf>
    <xf numFmtId="0" fontId="24" fillId="7" borderId="11" xfId="0" applyFont="1" applyFill="1" applyBorder="1" applyAlignment="1">
      <alignment vertical="center" wrapText="1"/>
    </xf>
    <xf numFmtId="166" fontId="23" fillId="7" borderId="10" xfId="0" applyNumberFormat="1" applyFont="1" applyFill="1" applyBorder="1" applyAlignment="1">
      <alignment vertical="center" wrapText="1"/>
    </xf>
    <xf numFmtId="166" fontId="23" fillId="7" borderId="11" xfId="0" applyNumberFormat="1" applyFont="1" applyFill="1" applyBorder="1" applyAlignment="1">
      <alignment vertical="center" wrapText="1"/>
    </xf>
    <xf numFmtId="43" fontId="22" fillId="4" borderId="10" xfId="41" applyFont="1" applyFill="1" applyBorder="1" applyAlignment="1">
      <alignment horizontal="center" vertical="center"/>
    </xf>
    <xf numFmtId="43" fontId="22" fillId="4" borderId="11" xfId="41" applyFont="1" applyFill="1" applyBorder="1" applyAlignment="1">
      <alignment horizontal="center" vertical="center"/>
    </xf>
    <xf numFmtId="0" fontId="22" fillId="0" borderId="10" xfId="0" quotePrefix="1" applyFont="1" applyBorder="1" applyAlignment="1">
      <alignment horizontal="center" vertical="center"/>
    </xf>
    <xf numFmtId="0" fontId="22" fillId="0" borderId="11" xfId="0" quotePrefix="1" applyFont="1" applyBorder="1" applyAlignment="1">
      <alignment horizontal="center" vertical="center"/>
    </xf>
    <xf numFmtId="0" fontId="22" fillId="8" borderId="10" xfId="0" applyFont="1" applyFill="1" applyBorder="1" applyAlignment="1">
      <alignment horizontal="center" vertical="center"/>
    </xf>
    <xf numFmtId="0" fontId="22" fillId="8" borderId="11" xfId="0" applyFont="1" applyFill="1" applyBorder="1" applyAlignment="1">
      <alignment horizontal="center" vertical="center"/>
    </xf>
    <xf numFmtId="166" fontId="22" fillId="0" borderId="10" xfId="38" applyNumberFormat="1" applyFont="1" applyFill="1" applyBorder="1" applyAlignment="1">
      <alignment horizontal="center" vertical="center"/>
    </xf>
    <xf numFmtId="166" fontId="22" fillId="0" borderId="11" xfId="38" applyNumberFormat="1" applyFont="1" applyFill="1" applyBorder="1" applyAlignment="1">
      <alignment horizontal="center" vertical="center"/>
    </xf>
    <xf numFmtId="43" fontId="22" fillId="0" borderId="10" xfId="41" applyFont="1" applyFill="1" applyBorder="1" applyAlignment="1">
      <alignment horizontal="center" vertical="center"/>
    </xf>
    <xf numFmtId="43" fontId="22" fillId="0" borderId="11" xfId="41" applyFont="1" applyFill="1" applyBorder="1" applyAlignment="1">
      <alignment horizontal="center" vertical="center"/>
    </xf>
    <xf numFmtId="0" fontId="24" fillId="0" borderId="10" xfId="0" applyFont="1" applyBorder="1" applyAlignment="1">
      <alignment horizontal="center" vertical="top" wrapText="1"/>
    </xf>
    <xf numFmtId="0" fontId="24" fillId="0" borderId="11" xfId="0" applyFont="1" applyBorder="1" applyAlignment="1">
      <alignment horizontal="center" vertical="top" wrapText="1"/>
    </xf>
    <xf numFmtId="43" fontId="0" fillId="0" borderId="11" xfId="41" applyFont="1" applyBorder="1" applyAlignment="1">
      <alignment horizontal="center" vertical="center"/>
    </xf>
    <xf numFmtId="49" fontId="9" fillId="5" borderId="4" xfId="28" applyNumberFormat="1" applyFont="1" applyFill="1" applyBorder="1" applyAlignment="1">
      <alignment horizontal="right"/>
    </xf>
    <xf numFmtId="49" fontId="9" fillId="5" borderId="5" xfId="28" applyNumberFormat="1" applyFont="1" applyFill="1" applyBorder="1" applyAlignment="1">
      <alignment horizontal="right"/>
    </xf>
    <xf numFmtId="49" fontId="9" fillId="5" borderId="2" xfId="28" applyNumberFormat="1" applyFont="1" applyFill="1" applyBorder="1" applyAlignment="1">
      <alignment horizontal="right"/>
    </xf>
  </cellXfs>
  <cellStyles count="42">
    <cellStyle name="0,0_x000d__x000a_NA_x000d__x000a_" xfId="1" xr:uid="{00000000-0005-0000-0000-000000000000}"/>
    <cellStyle name="Comma" xfId="41" builtinId="3"/>
    <cellStyle name="Comma 2" xfId="2" xr:uid="{00000000-0005-0000-0000-000001000000}"/>
    <cellStyle name="Currency [2]" xfId="38" xr:uid="{00000000-0005-0000-0000-000002000000}"/>
    <cellStyle name="Currency 2" xfId="3" xr:uid="{00000000-0005-0000-0000-000003000000}"/>
    <cellStyle name="Currency 2 2" xfId="4" xr:uid="{00000000-0005-0000-0000-000004000000}"/>
    <cellStyle name="Currency 3 2" xfId="5" xr:uid="{00000000-0005-0000-0000-000005000000}"/>
    <cellStyle name="Hyperlink 2" xfId="6" xr:uid="{00000000-0005-0000-0000-000006000000}"/>
    <cellStyle name="Normal" xfId="0" builtinId="0"/>
    <cellStyle name="Normal 10" xfId="7" xr:uid="{00000000-0005-0000-0000-000008000000}"/>
    <cellStyle name="Normal 11" xfId="8" xr:uid="{00000000-0005-0000-0000-000009000000}"/>
    <cellStyle name="Normal 12" xfId="9" xr:uid="{00000000-0005-0000-0000-00000A000000}"/>
    <cellStyle name="Normal 13" xfId="10" xr:uid="{00000000-0005-0000-0000-00000B000000}"/>
    <cellStyle name="Normal 14" xfId="11" xr:uid="{00000000-0005-0000-0000-00000C000000}"/>
    <cellStyle name="Normal 15" xfId="12" xr:uid="{00000000-0005-0000-0000-00000D000000}"/>
    <cellStyle name="Normal 16" xfId="13" xr:uid="{00000000-0005-0000-0000-00000E000000}"/>
    <cellStyle name="Normal 16 3" xfId="14" xr:uid="{00000000-0005-0000-0000-00000F000000}"/>
    <cellStyle name="Normal 16 3 2" xfId="39" xr:uid="{00000000-0005-0000-0000-000010000000}"/>
    <cellStyle name="Normal 16 3 2 2" xfId="40" xr:uid="{00000000-0005-0000-0000-000011000000}"/>
    <cellStyle name="Normal 17" xfId="15" xr:uid="{00000000-0005-0000-0000-000012000000}"/>
    <cellStyle name="Normal 18" xfId="16" xr:uid="{00000000-0005-0000-0000-000013000000}"/>
    <cellStyle name="Normal 19" xfId="17" xr:uid="{00000000-0005-0000-0000-000014000000}"/>
    <cellStyle name="Normal 2" xfId="18" xr:uid="{00000000-0005-0000-0000-000015000000}"/>
    <cellStyle name="Normal 2 2" xfId="19" xr:uid="{00000000-0005-0000-0000-000016000000}"/>
    <cellStyle name="Normal 2 3" xfId="20" xr:uid="{00000000-0005-0000-0000-000017000000}"/>
    <cellStyle name="Normal 20" xfId="21" xr:uid="{00000000-0005-0000-0000-000018000000}"/>
    <cellStyle name="Normal 21" xfId="22" xr:uid="{00000000-0005-0000-0000-000019000000}"/>
    <cellStyle name="Normal 22" xfId="23" xr:uid="{00000000-0005-0000-0000-00001A000000}"/>
    <cellStyle name="Normal 23" xfId="24" xr:uid="{00000000-0005-0000-0000-00001B000000}"/>
    <cellStyle name="Normal 24" xfId="25" xr:uid="{00000000-0005-0000-0000-00001C000000}"/>
    <cellStyle name="Normal 25" xfId="26" xr:uid="{00000000-0005-0000-0000-00001D000000}"/>
    <cellStyle name="Normal 27" xfId="27" xr:uid="{00000000-0005-0000-0000-00001E000000}"/>
    <cellStyle name="Normal 3" xfId="28" xr:uid="{00000000-0005-0000-0000-00001F000000}"/>
    <cellStyle name="Normal 3 2 9" xfId="37" xr:uid="{00000000-0005-0000-0000-000020000000}"/>
    <cellStyle name="Normal 4" xfId="29" xr:uid="{00000000-0005-0000-0000-000021000000}"/>
    <cellStyle name="Normal 5" xfId="30" xr:uid="{00000000-0005-0000-0000-000022000000}"/>
    <cellStyle name="Normal 6" xfId="31" xr:uid="{00000000-0005-0000-0000-000023000000}"/>
    <cellStyle name="Normal 7" xfId="32" xr:uid="{00000000-0005-0000-0000-000024000000}"/>
    <cellStyle name="Normal 8" xfId="33" xr:uid="{00000000-0005-0000-0000-000025000000}"/>
    <cellStyle name="Normal 9" xfId="34" xr:uid="{00000000-0005-0000-0000-000026000000}"/>
    <cellStyle name="Percent 2" xfId="35" xr:uid="{00000000-0005-0000-0000-000027000000}"/>
    <cellStyle name="Style 1" xfId="36" xr:uid="{00000000-0005-0000-0000-000028000000}"/>
  </cellStyles>
  <dxfs count="1">
    <dxf>
      <font>
        <color theme="0"/>
      </font>
    </dxf>
  </dxfs>
  <tableStyles count="0" defaultTableStyle="TableStyleMedium9" defaultPivotStyle="PivotStyleLight16"/>
  <colors>
    <mruColors>
      <color rgb="FFFFFFCD"/>
      <color rgb="FFFFFFFF"/>
      <color rgb="FFDDDDDD"/>
      <color rgb="FFCCFFFF"/>
      <color rgb="FFFFFF66"/>
      <color rgb="FF9FDFFF"/>
      <color rgb="FFFF6699"/>
      <color rgb="FF7A0000"/>
      <color rgb="FF85C2FF"/>
      <color rgb="FFD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g4/AppData/Local/Microsoft/Windows/Temporary%20Internet%20Files/Content.Outlook/5XNEU2E1/One%20PI%20IGCE%200512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scout/Documents/CMS/ESD/CPI%20Predictive%20Modeling%20-%20Source%20Selection/RFP%20Procurement%20Docs/ESD%20Predictive%20Modeling%20IGCE%201210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abor Rates (2)"/>
      <sheetName val="&lt;READ ME&gt;"/>
      <sheetName val="Summary"/>
      <sheetName val="Task #1 - Project Management"/>
      <sheetName val="Task #1 - Project-Award#2"/>
      <sheetName val="Task #2 -Predictive Analytical"/>
      <sheetName val="Task #2 -Predictive-Award#2"/>
      <sheetName val="Task #2 - BOM"/>
      <sheetName val="Task #2 - BOM - Award #2"/>
      <sheetName val="Task #3-System Design (LOW LOE)"/>
      <sheetName val="Task #3 - System Design, Devel"/>
      <sheetName val="Task #3 - BOM, ODC &amp; Travel"/>
      <sheetName val="Task #4 - Coordination"/>
      <sheetName val="Task #4 - Coord-Award#2"/>
      <sheetName val="Task #5 - Transition"/>
      <sheetName val="Task #5 - Transition-Award#2"/>
      <sheetName val="Task #6 - Case Management"/>
      <sheetName val="Task #6 - BOM, ODC &amp; Travel"/>
      <sheetName val="Task #6 - ODC BOE"/>
      <sheetName val="Task #7 - Pre-Payment"/>
      <sheetName val="O&amp;S Existing System"/>
      <sheetName val="Assumptions (Non-BOE)"/>
      <sheetName val="Assumptions (BOE)"/>
      <sheetName val="Labor Rates"/>
      <sheetName val="Rates Matrix"/>
      <sheetName val="Deliverables"/>
      <sheetName val="PoP"/>
    </sheetNames>
    <sheetDataSet>
      <sheetData sheetId="0">
        <row r="3">
          <cell r="B3" t="str">
            <v>yes</v>
          </cell>
        </row>
        <row r="4">
          <cell r="B4" t="str">
            <v>no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t;READ ME&gt;"/>
      <sheetName val="Summary"/>
      <sheetName val="Task #1 - Project Management"/>
      <sheetName val="Task #1 - Project-Award#2"/>
      <sheetName val="Task #2 -Predictive Analytical"/>
      <sheetName val="Task #2 -Predictive-Award#2"/>
      <sheetName val="Task #2 - BOM"/>
      <sheetName val="Task #2 - BOM - Award #2"/>
      <sheetName val="Task #3-System Design (LOW LOE)"/>
      <sheetName val="Task #3 - System Design, Devel"/>
      <sheetName val="Task #3 - BOM, ODC &amp; Travel"/>
      <sheetName val="Task #4 - Coordination"/>
      <sheetName val="Task #4 - Coord-Award#2"/>
      <sheetName val="Task #5 - Transition"/>
      <sheetName val="Task #5 - Transition-Award#2"/>
      <sheetName val="Task #6 - Case Management"/>
      <sheetName val="Task #6 - BOM, ODC &amp; Travel"/>
      <sheetName val="Task #6 - ODC BOE"/>
      <sheetName val="Task #7 - Pre-Payment"/>
      <sheetName val="O&amp;S Existing System"/>
      <sheetName val="Assumptions (Non-BOE)"/>
      <sheetName val="Assumptions (BOE)"/>
      <sheetName val="Labor Rates"/>
      <sheetName val="Rates Matrix"/>
      <sheetName val="Deliverables"/>
      <sheetName val="Po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ow r="27">
          <cell r="C27">
            <v>0.22</v>
          </cell>
        </row>
      </sheetData>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zoomScale="127" zoomScaleNormal="100" zoomScaleSheetLayoutView="115" workbookViewId="0">
      <selection activeCell="A22" sqref="A22"/>
    </sheetView>
  </sheetViews>
  <sheetFormatPr baseColWidth="10" defaultColWidth="8.83203125" defaultRowHeight="13" x14ac:dyDescent="0.15"/>
  <cols>
    <col min="1" max="1" width="86.33203125" customWidth="1"/>
  </cols>
  <sheetData>
    <row r="1" spans="1:1" ht="20" x14ac:dyDescent="0.2">
      <c r="A1" s="14" t="s">
        <v>9</v>
      </c>
    </row>
    <row r="2" spans="1:1" ht="18" x14ac:dyDescent="0.2">
      <c r="A2" s="17" t="s">
        <v>54</v>
      </c>
    </row>
    <row r="3" spans="1:1" ht="18" x14ac:dyDescent="0.2">
      <c r="A3" s="17" t="s">
        <v>50</v>
      </c>
    </row>
    <row r="5" spans="1:1" ht="16" x14ac:dyDescent="0.15">
      <c r="A5" s="45" t="s">
        <v>51</v>
      </c>
    </row>
    <row r="6" spans="1:1" s="47" customFormat="1" ht="34" x14ac:dyDescent="0.15">
      <c r="A6" s="46" t="s">
        <v>64</v>
      </c>
    </row>
    <row r="7" spans="1:1" s="47" customFormat="1" ht="68" x14ac:dyDescent="0.15">
      <c r="A7" s="46" t="s">
        <v>56</v>
      </c>
    </row>
    <row r="8" spans="1:1" s="47" customFormat="1" ht="16" x14ac:dyDescent="0.15">
      <c r="A8" s="46"/>
    </row>
    <row r="9" spans="1:1" s="47" customFormat="1" ht="17" x14ac:dyDescent="0.15">
      <c r="A9" s="48" t="s">
        <v>52</v>
      </c>
    </row>
    <row r="10" spans="1:1" s="47" customFormat="1" ht="34" x14ac:dyDescent="0.15">
      <c r="A10" s="46" t="s">
        <v>53</v>
      </c>
    </row>
    <row r="11" spans="1:1" s="47" customFormat="1" ht="68" x14ac:dyDescent="0.15">
      <c r="A11" s="49" t="s">
        <v>57</v>
      </c>
    </row>
    <row r="12" spans="1:1" s="47" customFormat="1" ht="17" x14ac:dyDescent="0.15">
      <c r="A12" s="49" t="s">
        <v>47</v>
      </c>
    </row>
    <row r="13" spans="1:1" s="47" customFormat="1" ht="119" x14ac:dyDescent="0.15">
      <c r="A13" s="50" t="s">
        <v>65</v>
      </c>
    </row>
    <row r="14" spans="1:1" s="47" customFormat="1" ht="51" x14ac:dyDescent="0.15">
      <c r="A14" s="50" t="s">
        <v>48</v>
      </c>
    </row>
    <row r="15" spans="1:1" s="47" customFormat="1" ht="34" x14ac:dyDescent="0.15">
      <c r="A15" s="51" t="s">
        <v>25</v>
      </c>
    </row>
    <row r="16" spans="1:1" s="47" customFormat="1" ht="102" x14ac:dyDescent="0.15">
      <c r="A16" s="51" t="s">
        <v>26</v>
      </c>
    </row>
    <row r="17" spans="1:1" s="47" customFormat="1" ht="17" x14ac:dyDescent="0.15">
      <c r="A17" s="51" t="s">
        <v>27</v>
      </c>
    </row>
    <row r="18" spans="1:1" s="47" customFormat="1" ht="17" x14ac:dyDescent="0.15">
      <c r="A18" s="51" t="s">
        <v>58</v>
      </c>
    </row>
    <row r="19" spans="1:1" s="47" customFormat="1" ht="17" x14ac:dyDescent="0.15">
      <c r="A19" s="51" t="s">
        <v>59</v>
      </c>
    </row>
    <row r="20" spans="1:1" s="47" customFormat="1" ht="17" x14ac:dyDescent="0.15">
      <c r="A20" s="51" t="s">
        <v>60</v>
      </c>
    </row>
    <row r="21" spans="1:1" s="47" customFormat="1" ht="68" x14ac:dyDescent="0.15">
      <c r="A21" s="51" t="s">
        <v>28</v>
      </c>
    </row>
    <row r="22" spans="1:1" s="47" customFormat="1" ht="85" x14ac:dyDescent="0.15">
      <c r="A22" s="49" t="s">
        <v>66</v>
      </c>
    </row>
    <row r="23" spans="1:1" s="47" customFormat="1" x14ac:dyDescent="0.15">
      <c r="A23" s="49" t="s">
        <v>55</v>
      </c>
    </row>
    <row r="24" spans="1:1" s="47" customFormat="1" ht="51" x14ac:dyDescent="0.15">
      <c r="A24" s="52" t="s">
        <v>29</v>
      </c>
    </row>
    <row r="25" spans="1:1" s="47" customFormat="1" ht="34" x14ac:dyDescent="0.15">
      <c r="A25" s="53" t="s">
        <v>30</v>
      </c>
    </row>
    <row r="26" spans="1:1" s="47" customFormat="1" ht="34" x14ac:dyDescent="0.15">
      <c r="A26" s="53" t="s">
        <v>31</v>
      </c>
    </row>
    <row r="27" spans="1:1" s="47" customFormat="1" ht="17" x14ac:dyDescent="0.15">
      <c r="A27" s="53" t="s">
        <v>32</v>
      </c>
    </row>
    <row r="28" spans="1:1" s="47" customFormat="1" ht="17" x14ac:dyDescent="0.15">
      <c r="A28" s="53" t="s">
        <v>33</v>
      </c>
    </row>
    <row r="29" spans="1:1" s="47" customFormat="1" ht="34" x14ac:dyDescent="0.15">
      <c r="A29" s="53" t="s">
        <v>34</v>
      </c>
    </row>
  </sheetData>
  <pageMargins left="0.7" right="0.7" top="0.75" bottom="0.75" header="0.3" footer="0.3"/>
  <pageSetup orientation="portrait" r:id="rId1"/>
  <rowBreaks count="1" manualBreakCount="1">
    <brk id="11"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D65"/>
  <sheetViews>
    <sheetView topLeftCell="A43" zoomScale="125" zoomScaleNormal="70" workbookViewId="0">
      <selection activeCell="B17" sqref="B17"/>
    </sheetView>
  </sheetViews>
  <sheetFormatPr baseColWidth="10" defaultColWidth="9.1640625" defaultRowHeight="13" x14ac:dyDescent="0.15"/>
  <cols>
    <col min="1" max="1" width="3.83203125" style="1" customWidth="1"/>
    <col min="2" max="2" width="24.83203125" style="2" customWidth="1"/>
    <col min="3" max="3" width="36.83203125" style="2" customWidth="1"/>
    <col min="4" max="4" width="22" style="2" bestFit="1" customWidth="1"/>
    <col min="5" max="5" width="11.6640625" style="3" customWidth="1"/>
    <col min="6" max="8" width="9.1640625" style="2"/>
    <col min="9" max="9" width="38.5" style="2" bestFit="1" customWidth="1"/>
    <col min="10" max="10" width="11" style="2" bestFit="1" customWidth="1"/>
    <col min="11" max="16384" width="9.1640625" style="2"/>
  </cols>
  <sheetData>
    <row r="1" spans="1:212" s="5" customFormat="1" ht="20" x14ac:dyDescent="0.2">
      <c r="B1" s="9" t="s">
        <v>7</v>
      </c>
      <c r="D1" s="6"/>
      <c r="E1" s="26"/>
    </row>
    <row r="2" spans="1:212" s="5" customFormat="1" ht="18" x14ac:dyDescent="0.2">
      <c r="B2" s="17" t="s">
        <v>54</v>
      </c>
      <c r="D2" s="6"/>
      <c r="E2" s="26"/>
    </row>
    <row r="3" spans="1:212" s="5" customFormat="1" ht="18" x14ac:dyDescent="0.2">
      <c r="B3" s="17" t="s">
        <v>12</v>
      </c>
      <c r="D3" s="6"/>
      <c r="E3" s="26"/>
    </row>
    <row r="4" spans="1:212" s="5" customFormat="1" ht="18" x14ac:dyDescent="0.2">
      <c r="C4" s="7"/>
      <c r="D4" s="6"/>
      <c r="E4" s="26"/>
    </row>
    <row r="5" spans="1:212" x14ac:dyDescent="0.15">
      <c r="A5" s="19"/>
      <c r="B5" s="28" t="s">
        <v>18</v>
      </c>
      <c r="C5" s="19"/>
      <c r="D5" s="19"/>
      <c r="E5" s="21"/>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row>
    <row r="6" spans="1:212" ht="14" x14ac:dyDescent="0.15">
      <c r="A6" s="22"/>
      <c r="B6" s="10" t="s">
        <v>0</v>
      </c>
      <c r="C6" s="11" t="s">
        <v>4</v>
      </c>
      <c r="D6" s="11" t="s">
        <v>11</v>
      </c>
      <c r="E6" s="11" t="s">
        <v>35</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row>
    <row r="7" spans="1:212" x14ac:dyDescent="0.15">
      <c r="A7" s="19"/>
      <c r="B7" s="20" t="s">
        <v>36</v>
      </c>
      <c r="C7" s="24" t="str">
        <f>'CLIN 0001'!D8</f>
        <v>Project Director</v>
      </c>
      <c r="D7" s="24" t="str">
        <f>'CLIN 0001'!E8</f>
        <v>Project Director</v>
      </c>
      <c r="E7" s="25">
        <f>'CLIN 0001'!J8</f>
        <v>10</v>
      </c>
      <c r="F7" s="19"/>
      <c r="G7" s="2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row>
    <row r="8" spans="1:212" x14ac:dyDescent="0.15">
      <c r="A8" s="19"/>
      <c r="B8" s="20" t="s">
        <v>36</v>
      </c>
      <c r="C8" s="24" t="str">
        <f>'CLIN 0001'!D9</f>
        <v>Senior Application Developer</v>
      </c>
      <c r="D8" s="24" t="str">
        <f>'CLIN 0001'!E9</f>
        <v>Senior Application Developer</v>
      </c>
      <c r="E8" s="25">
        <f>'CLIN 0001'!J9</f>
        <v>10</v>
      </c>
      <c r="F8" s="19"/>
      <c r="G8" s="2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row>
    <row r="9" spans="1:212" x14ac:dyDescent="0.15">
      <c r="A9" s="19"/>
      <c r="B9" s="20" t="s">
        <v>36</v>
      </c>
      <c r="C9" s="24" t="str">
        <f>'CLIN 0001'!D10</f>
        <v>Cloud Engineer</v>
      </c>
      <c r="D9" s="24" t="str">
        <f>'CLIN 0001'!E10</f>
        <v>N/A</v>
      </c>
      <c r="E9" s="25">
        <f>'CLIN 0001'!J10</f>
        <v>10</v>
      </c>
      <c r="F9" s="19"/>
      <c r="G9" s="2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row>
    <row r="10" spans="1:212" x14ac:dyDescent="0.15">
      <c r="A10" s="19"/>
      <c r="B10" s="20" t="s">
        <v>36</v>
      </c>
      <c r="C10" s="24" t="str">
        <f>'CLIN 0001'!D11</f>
        <v>Business Systems Analyst</v>
      </c>
      <c r="D10" s="24" t="str">
        <f>'CLIN 0001'!E11</f>
        <v>N/A</v>
      </c>
      <c r="E10" s="25">
        <f>'CLIN 0001'!J11</f>
        <v>10</v>
      </c>
      <c r="F10" s="19"/>
      <c r="G10" s="2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row>
    <row r="11" spans="1:212" x14ac:dyDescent="0.15">
      <c r="A11" s="19"/>
      <c r="B11" s="20" t="s">
        <v>36</v>
      </c>
      <c r="C11" s="24" t="str">
        <f>'CLIN 0001'!D12</f>
        <v>Information Security Officer</v>
      </c>
      <c r="D11" s="24" t="str">
        <f>'CLIN 0001'!E12</f>
        <v>N/A</v>
      </c>
      <c r="E11" s="25">
        <f>'CLIN 0001'!J12</f>
        <v>10</v>
      </c>
      <c r="F11" s="19"/>
      <c r="G11" s="2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row>
    <row r="12" spans="1:212" x14ac:dyDescent="0.15">
      <c r="A12" s="19"/>
      <c r="B12" s="20" t="s">
        <v>36</v>
      </c>
      <c r="C12" s="24" t="str">
        <f>'CLIN 0001'!D13</f>
        <v>Technical Support Analyst</v>
      </c>
      <c r="D12" s="24" t="str">
        <f>'CLIN 0001'!E13</f>
        <v>N/A</v>
      </c>
      <c r="E12" s="25">
        <f>'CLIN 0001'!J13</f>
        <v>10</v>
      </c>
      <c r="F12" s="19"/>
      <c r="G12" s="2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row>
    <row r="13" spans="1:212" x14ac:dyDescent="0.15">
      <c r="A13" s="19"/>
      <c r="B13" s="102" t="s">
        <v>89</v>
      </c>
      <c r="C13" s="103"/>
      <c r="D13" s="104"/>
      <c r="E13" s="61">
        <f>SUM(E7:E12)</f>
        <v>60</v>
      </c>
      <c r="F13" s="19"/>
      <c r="G13" s="2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row>
    <row r="14" spans="1:212" x14ac:dyDescent="0.15">
      <c r="A14" s="19"/>
      <c r="B14" s="20" t="s">
        <v>37</v>
      </c>
      <c r="C14" s="24" t="str">
        <f>'CLIN 0002'!D8</f>
        <v>Project Director</v>
      </c>
      <c r="D14" s="24" t="str">
        <f>'CLIN 0002'!E8</f>
        <v>Project Director</v>
      </c>
      <c r="E14" s="66">
        <f>'CLIN 0002'!J8</f>
        <v>10</v>
      </c>
      <c r="F14" s="19"/>
      <c r="G14" s="2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row>
    <row r="15" spans="1:212" x14ac:dyDescent="0.15">
      <c r="A15" s="19"/>
      <c r="B15" s="20" t="s">
        <v>37</v>
      </c>
      <c r="C15" s="24" t="str">
        <f>'CLIN 0002'!D9</f>
        <v>Senior Application Developer</v>
      </c>
      <c r="D15" s="24" t="str">
        <f>'CLIN 0002'!E9</f>
        <v>Senior Application Developer</v>
      </c>
      <c r="E15" s="66">
        <f>'CLIN 0002'!J9</f>
        <v>10</v>
      </c>
      <c r="F15" s="19"/>
      <c r="G15" s="2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row>
    <row r="16" spans="1:212" x14ac:dyDescent="0.15">
      <c r="A16" s="19"/>
      <c r="B16" s="20" t="s">
        <v>37</v>
      </c>
      <c r="C16" s="24" t="str">
        <f>'CLIN 0002'!D10</f>
        <v>Cloud Engineer</v>
      </c>
      <c r="D16" s="24" t="str">
        <f>'CLIN 0002'!E10</f>
        <v>N/A</v>
      </c>
      <c r="E16" s="66">
        <f>'CLIN 0002'!J10</f>
        <v>10</v>
      </c>
      <c r="F16" s="19"/>
      <c r="G16" s="2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row>
    <row r="17" spans="1:212" x14ac:dyDescent="0.15">
      <c r="A17" s="19"/>
      <c r="B17" s="20" t="s">
        <v>37</v>
      </c>
      <c r="C17" s="24" t="str">
        <f>'CLIN 0002'!D11</f>
        <v>Business Systems Analyst</v>
      </c>
      <c r="D17" s="24" t="str">
        <f>'CLIN 0002'!E11</f>
        <v>N/A</v>
      </c>
      <c r="E17" s="66">
        <f>'CLIN 0002'!J11</f>
        <v>10</v>
      </c>
      <c r="F17" s="19"/>
      <c r="G17" s="2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row>
    <row r="18" spans="1:212" x14ac:dyDescent="0.15">
      <c r="A18" s="19"/>
      <c r="B18" s="20" t="s">
        <v>37</v>
      </c>
      <c r="C18" s="24" t="str">
        <f>'CLIN 0002'!D12</f>
        <v>Information Security Officer</v>
      </c>
      <c r="D18" s="24" t="str">
        <f>'CLIN 0002'!E12</f>
        <v>N/A</v>
      </c>
      <c r="E18" s="66">
        <f>'CLIN 0002'!J12</f>
        <v>10</v>
      </c>
      <c r="F18" s="19"/>
      <c r="G18" s="2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row>
    <row r="19" spans="1:212" x14ac:dyDescent="0.15">
      <c r="A19" s="19"/>
      <c r="B19" s="20" t="s">
        <v>37</v>
      </c>
      <c r="C19" s="24" t="str">
        <f>'CLIN 0002'!D13</f>
        <v>Technical Support Analyst</v>
      </c>
      <c r="D19" s="24" t="str">
        <f>'CLIN 0002'!E13</f>
        <v>N/A</v>
      </c>
      <c r="E19" s="66">
        <f>'CLIN 0002'!J13</f>
        <v>10</v>
      </c>
      <c r="F19" s="19"/>
      <c r="G19" s="2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row>
    <row r="20" spans="1:212" s="4" customFormat="1" x14ac:dyDescent="0.15">
      <c r="A20" s="19"/>
      <c r="B20" s="102" t="s">
        <v>95</v>
      </c>
      <c r="C20" s="103"/>
      <c r="D20" s="104"/>
      <c r="E20" s="67">
        <f>SUM(E14:E19)</f>
        <v>60</v>
      </c>
      <c r="F20" s="27"/>
      <c r="G20" s="29"/>
      <c r="H20" s="27"/>
      <c r="I20" s="19"/>
      <c r="J20" s="19"/>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row>
    <row r="21" spans="1:212" x14ac:dyDescent="0.15">
      <c r="A21" s="19"/>
      <c r="B21" s="20" t="s">
        <v>38</v>
      </c>
      <c r="C21" s="24" t="str">
        <f>'CLIN 0003'!D8</f>
        <v>Project Director</v>
      </c>
      <c r="D21" s="24" t="str">
        <f>'CLIN 0003'!E8</f>
        <v>Project Director</v>
      </c>
      <c r="E21" s="66">
        <f>'CLIN 0003'!J8</f>
        <v>10</v>
      </c>
      <c r="F21" s="19"/>
      <c r="G21" s="2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row>
    <row r="22" spans="1:212" x14ac:dyDescent="0.15">
      <c r="A22" s="19"/>
      <c r="B22" s="20" t="s">
        <v>38</v>
      </c>
      <c r="C22" s="24" t="str">
        <f>'CLIN 0003'!D9</f>
        <v>Senior Application Developer</v>
      </c>
      <c r="D22" s="24" t="str">
        <f>'CLIN 0003'!E9</f>
        <v>Senior Application Developer</v>
      </c>
      <c r="E22" s="66">
        <f>'CLIN 0003'!J9</f>
        <v>10</v>
      </c>
      <c r="F22" s="19"/>
      <c r="G22" s="2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row>
    <row r="23" spans="1:212" x14ac:dyDescent="0.15">
      <c r="A23" s="19"/>
      <c r="B23" s="20" t="s">
        <v>38</v>
      </c>
      <c r="C23" s="24" t="str">
        <f>'CLIN 0003'!D10</f>
        <v>Cloud Engineer</v>
      </c>
      <c r="D23" s="24" t="str">
        <f>'CLIN 0003'!E10</f>
        <v>N/A</v>
      </c>
      <c r="E23" s="66">
        <f>'CLIN 0003'!J10</f>
        <v>10</v>
      </c>
      <c r="F23" s="19"/>
      <c r="G23" s="2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row>
    <row r="24" spans="1:212" x14ac:dyDescent="0.15">
      <c r="A24" s="19"/>
      <c r="B24" s="20" t="s">
        <v>38</v>
      </c>
      <c r="C24" s="24" t="str">
        <f>'CLIN 0003'!D11</f>
        <v>Business Systems Analyst</v>
      </c>
      <c r="D24" s="24" t="str">
        <f>'CLIN 0003'!E11</f>
        <v>N/A</v>
      </c>
      <c r="E24" s="66">
        <f>'CLIN 0003'!J11</f>
        <v>10</v>
      </c>
      <c r="F24" s="19"/>
      <c r="G24" s="2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row>
    <row r="25" spans="1:212" x14ac:dyDescent="0.15">
      <c r="A25" s="19"/>
      <c r="B25" s="20" t="s">
        <v>38</v>
      </c>
      <c r="C25" s="24" t="str">
        <f>'CLIN 0003'!D12</f>
        <v>Information Security Officer</v>
      </c>
      <c r="D25" s="24" t="str">
        <f>'CLIN 0003'!E12</f>
        <v>N/A</v>
      </c>
      <c r="E25" s="66">
        <f>'CLIN 0003'!J12</f>
        <v>10</v>
      </c>
      <c r="F25" s="19"/>
      <c r="G25" s="29"/>
      <c r="H25" s="19"/>
      <c r="I25" s="27"/>
      <c r="J25" s="27"/>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row>
    <row r="26" spans="1:212" x14ac:dyDescent="0.15">
      <c r="A26" s="19"/>
      <c r="B26" s="20" t="s">
        <v>38</v>
      </c>
      <c r="C26" s="24" t="str">
        <f>'CLIN 0003'!D13</f>
        <v>Technical Support Analyst</v>
      </c>
      <c r="D26" s="24" t="str">
        <f>'CLIN 0003'!E13</f>
        <v>N/A</v>
      </c>
      <c r="E26" s="66">
        <f>'CLIN 0003'!J13</f>
        <v>10</v>
      </c>
      <c r="F26" s="19"/>
      <c r="G26" s="2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row>
    <row r="27" spans="1:212" s="4" customFormat="1" x14ac:dyDescent="0.15">
      <c r="A27" s="19"/>
      <c r="B27" s="102" t="s">
        <v>96</v>
      </c>
      <c r="C27" s="103"/>
      <c r="D27" s="104"/>
      <c r="E27" s="67">
        <f>SUM(E21:E26)</f>
        <v>60</v>
      </c>
      <c r="F27" s="27"/>
      <c r="G27" s="29"/>
      <c r="H27" s="27"/>
      <c r="I27" s="19"/>
      <c r="J27" s="19"/>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c r="GM27" s="27"/>
      <c r="GN27" s="27"/>
      <c r="GO27" s="27"/>
      <c r="GP27" s="27"/>
      <c r="GQ27" s="27"/>
      <c r="GR27" s="27"/>
      <c r="GS27" s="27"/>
      <c r="GT27" s="27"/>
      <c r="GU27" s="27"/>
      <c r="GV27" s="27"/>
      <c r="GW27" s="27"/>
      <c r="GX27" s="27"/>
      <c r="GY27" s="27"/>
      <c r="GZ27" s="27"/>
      <c r="HA27" s="27"/>
      <c r="HB27" s="27"/>
      <c r="HC27" s="27"/>
      <c r="HD27" s="27"/>
    </row>
    <row r="28" spans="1:212" x14ac:dyDescent="0.15">
      <c r="A28" s="19"/>
      <c r="B28" s="20" t="s">
        <v>39</v>
      </c>
      <c r="C28" s="24" t="str">
        <f>'CLIN 0004'!D8</f>
        <v>Project Director</v>
      </c>
      <c r="D28" s="24" t="str">
        <f>'CLIN 0004'!E8</f>
        <v>Project Director</v>
      </c>
      <c r="E28" s="66">
        <f>'CLIN 0004'!J8</f>
        <v>10</v>
      </c>
      <c r="F28" s="19"/>
      <c r="G28" s="2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row>
    <row r="29" spans="1:212" x14ac:dyDescent="0.15">
      <c r="A29" s="19"/>
      <c r="B29" s="20" t="s">
        <v>39</v>
      </c>
      <c r="C29" s="24" t="str">
        <f>'CLIN 0004'!D9</f>
        <v>Senior Application Developer</v>
      </c>
      <c r="D29" s="24" t="str">
        <f>'CLIN 0004'!E9</f>
        <v>Senior Application Developer</v>
      </c>
      <c r="E29" s="66">
        <f>'CLIN 0004'!J9</f>
        <v>10</v>
      </c>
      <c r="F29" s="19"/>
      <c r="G29" s="2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row>
    <row r="30" spans="1:212" x14ac:dyDescent="0.15">
      <c r="A30" s="19"/>
      <c r="B30" s="20" t="s">
        <v>39</v>
      </c>
      <c r="C30" s="24" t="str">
        <f>'CLIN 0004'!D10</f>
        <v>Cloud Engineer</v>
      </c>
      <c r="D30" s="24" t="str">
        <f>'CLIN 0004'!E10</f>
        <v>N/A</v>
      </c>
      <c r="E30" s="66">
        <f>'CLIN 0004'!J10</f>
        <v>10</v>
      </c>
      <c r="F30" s="19"/>
      <c r="G30" s="2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row>
    <row r="31" spans="1:212" x14ac:dyDescent="0.15">
      <c r="A31" s="19"/>
      <c r="B31" s="20" t="s">
        <v>39</v>
      </c>
      <c r="C31" s="24" t="str">
        <f>'CLIN 0004'!D11</f>
        <v>Business Systems Analyst</v>
      </c>
      <c r="D31" s="24" t="str">
        <f>'CLIN 0004'!E11</f>
        <v>N/A</v>
      </c>
      <c r="E31" s="66">
        <f>'CLIN 0004'!J11</f>
        <v>10</v>
      </c>
      <c r="F31" s="19"/>
      <c r="G31" s="2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c r="HC31" s="19"/>
      <c r="HD31" s="19"/>
    </row>
    <row r="32" spans="1:212" x14ac:dyDescent="0.15">
      <c r="A32" s="19"/>
      <c r="B32" s="20" t="s">
        <v>39</v>
      </c>
      <c r="C32" s="24" t="str">
        <f>'CLIN 0004'!D12</f>
        <v>Information Security Officer</v>
      </c>
      <c r="D32" s="24" t="str">
        <f>'CLIN 0004'!E12</f>
        <v>N/A</v>
      </c>
      <c r="E32" s="66">
        <f>'CLIN 0004'!J12</f>
        <v>10</v>
      </c>
      <c r="F32" s="19"/>
      <c r="G32" s="29"/>
      <c r="H32" s="19"/>
      <c r="I32" s="27"/>
      <c r="J32" s="27"/>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row>
    <row r="33" spans="1:212" x14ac:dyDescent="0.15">
      <c r="A33" s="19"/>
      <c r="B33" s="20" t="s">
        <v>39</v>
      </c>
      <c r="C33" s="24" t="str">
        <f>'CLIN 0004'!D13</f>
        <v>Technical Support Analyst</v>
      </c>
      <c r="D33" s="24" t="str">
        <f>'CLIN 0004'!E13</f>
        <v>N/A</v>
      </c>
      <c r="E33" s="66">
        <f>'CLIN 0004'!J13</f>
        <v>10</v>
      </c>
      <c r="F33" s="19"/>
      <c r="G33" s="2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row>
    <row r="34" spans="1:212" s="4" customFormat="1" x14ac:dyDescent="0.15">
      <c r="A34" s="27"/>
      <c r="B34" s="102" t="s">
        <v>97</v>
      </c>
      <c r="C34" s="103"/>
      <c r="D34" s="104"/>
      <c r="E34" s="67">
        <f>SUM(E28:E33)</f>
        <v>60</v>
      </c>
      <c r="F34" s="27"/>
      <c r="G34" s="29"/>
      <c r="H34" s="27"/>
      <c r="I34" s="19"/>
      <c r="J34" s="19"/>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c r="EA34" s="27"/>
      <c r="EB34" s="27"/>
      <c r="EC34" s="27"/>
      <c r="ED34" s="27"/>
      <c r="EE34" s="27"/>
      <c r="EF34" s="27"/>
      <c r="EG34" s="27"/>
      <c r="EH34" s="27"/>
      <c r="EI34" s="27"/>
      <c r="EJ34" s="27"/>
      <c r="EK34" s="27"/>
      <c r="EL34" s="27"/>
      <c r="EM34" s="27"/>
      <c r="EN34" s="27"/>
      <c r="EO34" s="27"/>
      <c r="EP34" s="27"/>
      <c r="EQ34" s="27"/>
      <c r="ER34" s="27"/>
      <c r="ES34" s="27"/>
      <c r="ET34" s="27"/>
      <c r="EU34" s="27"/>
      <c r="EV34" s="27"/>
      <c r="EW34" s="27"/>
      <c r="EX34" s="27"/>
      <c r="EY34" s="27"/>
      <c r="EZ34" s="27"/>
      <c r="FA34" s="27"/>
      <c r="FB34" s="27"/>
      <c r="FC34" s="27"/>
      <c r="FD34" s="27"/>
      <c r="FE34" s="27"/>
      <c r="FF34" s="27"/>
      <c r="FG34" s="27"/>
      <c r="FH34" s="27"/>
      <c r="FI34" s="27"/>
      <c r="FJ34" s="27"/>
      <c r="FK34" s="27"/>
      <c r="FL34" s="27"/>
      <c r="FM34" s="27"/>
      <c r="FN34" s="27"/>
      <c r="FO34" s="27"/>
      <c r="FP34" s="27"/>
      <c r="FQ34" s="27"/>
      <c r="FR34" s="27"/>
      <c r="FS34" s="27"/>
      <c r="FT34" s="27"/>
      <c r="FU34" s="27"/>
      <c r="FV34" s="27"/>
      <c r="FW34" s="27"/>
      <c r="FX34" s="27"/>
      <c r="FY34" s="27"/>
      <c r="FZ34" s="27"/>
      <c r="GA34" s="27"/>
      <c r="GB34" s="27"/>
      <c r="GC34" s="27"/>
      <c r="GD34" s="27"/>
      <c r="GE34" s="27"/>
      <c r="GF34" s="27"/>
      <c r="GG34" s="27"/>
      <c r="GH34" s="27"/>
      <c r="GI34" s="27"/>
      <c r="GJ34" s="27"/>
      <c r="GK34" s="27"/>
      <c r="GL34" s="27"/>
      <c r="GM34" s="27"/>
      <c r="GN34" s="27"/>
      <c r="GO34" s="27"/>
      <c r="GP34" s="27"/>
      <c r="GQ34" s="27"/>
      <c r="GR34" s="27"/>
      <c r="GS34" s="27"/>
      <c r="GT34" s="27"/>
      <c r="GU34" s="27"/>
      <c r="GV34" s="27"/>
      <c r="GW34" s="27"/>
      <c r="GX34" s="27"/>
      <c r="GY34" s="27"/>
      <c r="GZ34" s="27"/>
      <c r="HA34" s="27"/>
      <c r="HB34" s="27"/>
      <c r="HC34" s="27"/>
      <c r="HD34" s="27"/>
    </row>
    <row r="35" spans="1:212" x14ac:dyDescent="0.15">
      <c r="A35" s="19"/>
      <c r="B35" s="20" t="s">
        <v>40</v>
      </c>
      <c r="C35" s="24" t="str">
        <f>'CLIN 0005'!D8</f>
        <v>Project Director</v>
      </c>
      <c r="D35" s="24" t="str">
        <f>'CLIN 0005'!E8</f>
        <v>Project Director</v>
      </c>
      <c r="E35" s="66">
        <f>'CLIN 0005'!J8</f>
        <v>10</v>
      </c>
      <c r="F35" s="19"/>
      <c r="G35" s="2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c r="FZ35" s="19"/>
      <c r="GA35" s="19"/>
      <c r="GB35" s="19"/>
      <c r="GC35" s="19"/>
      <c r="GD35" s="19"/>
      <c r="GE35" s="19"/>
      <c r="GF35" s="19"/>
      <c r="GG35" s="19"/>
      <c r="GH35" s="19"/>
      <c r="GI35" s="19"/>
      <c r="GJ35" s="19"/>
      <c r="GK35" s="19"/>
      <c r="GL35" s="19"/>
      <c r="GM35" s="19"/>
      <c r="GN35" s="19"/>
      <c r="GO35" s="19"/>
      <c r="GP35" s="19"/>
      <c r="GQ35" s="19"/>
      <c r="GR35" s="19"/>
      <c r="GS35" s="19"/>
      <c r="GT35" s="19"/>
      <c r="GU35" s="19"/>
      <c r="GV35" s="19"/>
      <c r="GW35" s="19"/>
      <c r="GX35" s="19"/>
      <c r="GY35" s="19"/>
      <c r="GZ35" s="19"/>
      <c r="HA35" s="19"/>
      <c r="HB35" s="19"/>
      <c r="HC35" s="19"/>
      <c r="HD35" s="19"/>
    </row>
    <row r="36" spans="1:212" x14ac:dyDescent="0.15">
      <c r="A36" s="19"/>
      <c r="B36" s="20" t="s">
        <v>40</v>
      </c>
      <c r="C36" s="24" t="str">
        <f>'CLIN 0005'!D9</f>
        <v>Senior Application Developer</v>
      </c>
      <c r="D36" s="24" t="str">
        <f>'CLIN 0005'!E9</f>
        <v>Senior Application Developer</v>
      </c>
      <c r="E36" s="66">
        <f>'CLIN 0005'!J9</f>
        <v>10</v>
      </c>
      <c r="F36" s="19"/>
      <c r="G36" s="2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row>
    <row r="37" spans="1:212" x14ac:dyDescent="0.15">
      <c r="A37" s="19"/>
      <c r="B37" s="20" t="s">
        <v>40</v>
      </c>
      <c r="C37" s="24" t="str">
        <f>'CLIN 0005'!D10</f>
        <v>Cloud Engineer</v>
      </c>
      <c r="D37" s="24" t="str">
        <f>'CLIN 0005'!E10</f>
        <v>N/A</v>
      </c>
      <c r="E37" s="66">
        <f>'CLIN 0005'!J10</f>
        <v>10</v>
      </c>
      <c r="F37" s="19"/>
      <c r="G37" s="2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c r="FZ37" s="19"/>
      <c r="GA37" s="19"/>
      <c r="GB37" s="19"/>
      <c r="GC37" s="19"/>
      <c r="GD37" s="19"/>
      <c r="GE37" s="19"/>
      <c r="GF37" s="19"/>
      <c r="GG37" s="19"/>
      <c r="GH37" s="19"/>
      <c r="GI37" s="19"/>
      <c r="GJ37" s="19"/>
      <c r="GK37" s="19"/>
      <c r="GL37" s="19"/>
      <c r="GM37" s="19"/>
      <c r="GN37" s="19"/>
      <c r="GO37" s="19"/>
      <c r="GP37" s="19"/>
      <c r="GQ37" s="19"/>
      <c r="GR37" s="19"/>
      <c r="GS37" s="19"/>
      <c r="GT37" s="19"/>
      <c r="GU37" s="19"/>
      <c r="GV37" s="19"/>
      <c r="GW37" s="19"/>
      <c r="GX37" s="19"/>
      <c r="GY37" s="19"/>
      <c r="GZ37" s="19"/>
      <c r="HA37" s="19"/>
      <c r="HB37" s="19"/>
      <c r="HC37" s="19"/>
      <c r="HD37" s="19"/>
    </row>
    <row r="38" spans="1:212" x14ac:dyDescent="0.15">
      <c r="A38" s="19"/>
      <c r="B38" s="20" t="s">
        <v>40</v>
      </c>
      <c r="C38" s="24" t="str">
        <f>'CLIN 0005'!D11</f>
        <v>Business Systems Analyst</v>
      </c>
      <c r="D38" s="24" t="str">
        <f>'CLIN 0005'!E11</f>
        <v>N/A</v>
      </c>
      <c r="E38" s="66">
        <f>'CLIN 0005'!J11</f>
        <v>10</v>
      </c>
      <c r="F38" s="19"/>
      <c r="G38" s="2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c r="FZ38" s="19"/>
      <c r="GA38" s="19"/>
      <c r="GB38" s="19"/>
      <c r="GC38" s="19"/>
      <c r="GD38" s="19"/>
      <c r="GE38" s="19"/>
      <c r="GF38" s="19"/>
      <c r="GG38" s="19"/>
      <c r="GH38" s="19"/>
      <c r="GI38" s="19"/>
      <c r="GJ38" s="19"/>
      <c r="GK38" s="19"/>
      <c r="GL38" s="19"/>
      <c r="GM38" s="19"/>
      <c r="GN38" s="19"/>
      <c r="GO38" s="19"/>
      <c r="GP38" s="19"/>
      <c r="GQ38" s="19"/>
      <c r="GR38" s="19"/>
      <c r="GS38" s="19"/>
      <c r="GT38" s="19"/>
      <c r="GU38" s="19"/>
      <c r="GV38" s="19"/>
      <c r="GW38" s="19"/>
      <c r="GX38" s="19"/>
      <c r="GY38" s="19"/>
      <c r="GZ38" s="19"/>
      <c r="HA38" s="19"/>
      <c r="HB38" s="19"/>
      <c r="HC38" s="19"/>
      <c r="HD38" s="19"/>
    </row>
    <row r="39" spans="1:212" x14ac:dyDescent="0.15">
      <c r="A39" s="19"/>
      <c r="B39" s="20" t="s">
        <v>40</v>
      </c>
      <c r="C39" s="24" t="str">
        <f>'CLIN 0005'!D12</f>
        <v>Information Security Officer</v>
      </c>
      <c r="D39" s="24" t="str">
        <f>'CLIN 0005'!E12</f>
        <v>N/A</v>
      </c>
      <c r="E39" s="66">
        <f>'CLIN 0005'!J12</f>
        <v>10</v>
      </c>
      <c r="F39" s="19"/>
      <c r="G39" s="29"/>
      <c r="H39" s="19"/>
      <c r="I39" s="27"/>
      <c r="J39" s="27"/>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c r="FZ39" s="19"/>
      <c r="GA39" s="19"/>
      <c r="GB39" s="19"/>
      <c r="GC39" s="19"/>
      <c r="GD39" s="19"/>
      <c r="GE39" s="19"/>
      <c r="GF39" s="19"/>
      <c r="GG39" s="19"/>
      <c r="GH39" s="19"/>
      <c r="GI39" s="19"/>
      <c r="GJ39" s="19"/>
      <c r="GK39" s="19"/>
      <c r="GL39" s="19"/>
      <c r="GM39" s="19"/>
      <c r="GN39" s="19"/>
      <c r="GO39" s="19"/>
      <c r="GP39" s="19"/>
      <c r="GQ39" s="19"/>
      <c r="GR39" s="19"/>
      <c r="GS39" s="19"/>
      <c r="GT39" s="19"/>
      <c r="GU39" s="19"/>
      <c r="GV39" s="19"/>
      <c r="GW39" s="19"/>
      <c r="GX39" s="19"/>
      <c r="GY39" s="19"/>
      <c r="GZ39" s="19"/>
      <c r="HA39" s="19"/>
      <c r="HB39" s="19"/>
      <c r="HC39" s="19"/>
      <c r="HD39" s="19"/>
    </row>
    <row r="40" spans="1:212" x14ac:dyDescent="0.15">
      <c r="A40" s="19"/>
      <c r="B40" s="20" t="s">
        <v>40</v>
      </c>
      <c r="C40" s="24" t="str">
        <f>'CLIN 0005'!D13</f>
        <v>Technical Support Analyst</v>
      </c>
      <c r="D40" s="24" t="str">
        <f>'CLIN 0005'!E13</f>
        <v>N/A</v>
      </c>
      <c r="E40" s="66">
        <f>'CLIN 0005'!J13</f>
        <v>10</v>
      </c>
      <c r="F40" s="19"/>
      <c r="G40" s="2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9"/>
      <c r="GD40" s="19"/>
      <c r="GE40" s="19"/>
      <c r="GF40" s="19"/>
      <c r="GG40" s="19"/>
      <c r="GH40" s="19"/>
      <c r="GI40" s="19"/>
      <c r="GJ40" s="19"/>
      <c r="GK40" s="19"/>
      <c r="GL40" s="19"/>
      <c r="GM40" s="19"/>
      <c r="GN40" s="19"/>
      <c r="GO40" s="19"/>
      <c r="GP40" s="19"/>
      <c r="GQ40" s="19"/>
      <c r="GR40" s="19"/>
      <c r="GS40" s="19"/>
      <c r="GT40" s="19"/>
      <c r="GU40" s="19"/>
      <c r="GV40" s="19"/>
      <c r="GW40" s="19"/>
      <c r="GX40" s="19"/>
      <c r="GY40" s="19"/>
      <c r="GZ40" s="19"/>
      <c r="HA40" s="19"/>
      <c r="HB40" s="19"/>
      <c r="HC40" s="19"/>
      <c r="HD40" s="19"/>
    </row>
    <row r="41" spans="1:212" s="4" customFormat="1" x14ac:dyDescent="0.15">
      <c r="A41" s="27"/>
      <c r="B41" s="102" t="s">
        <v>98</v>
      </c>
      <c r="C41" s="103"/>
      <c r="D41" s="104"/>
      <c r="E41" s="67">
        <f>SUM(E35:E40)</f>
        <v>60</v>
      </c>
      <c r="F41" s="27"/>
      <c r="G41" s="29"/>
      <c r="H41" s="27"/>
      <c r="I41" s="19"/>
      <c r="J41" s="19"/>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c r="GN41" s="27"/>
      <c r="GO41" s="27"/>
      <c r="GP41" s="27"/>
      <c r="GQ41" s="27"/>
      <c r="GR41" s="27"/>
      <c r="GS41" s="27"/>
      <c r="GT41" s="27"/>
      <c r="GU41" s="27"/>
      <c r="GV41" s="27"/>
      <c r="GW41" s="27"/>
      <c r="GX41" s="27"/>
      <c r="GY41" s="27"/>
      <c r="GZ41" s="27"/>
      <c r="HA41" s="27"/>
      <c r="HB41" s="27"/>
      <c r="HC41" s="27"/>
      <c r="HD41" s="27"/>
    </row>
    <row r="42" spans="1:212" x14ac:dyDescent="0.15">
      <c r="A42" s="19"/>
      <c r="B42" s="20" t="s">
        <v>99</v>
      </c>
      <c r="C42" s="24" t="str">
        <f>'CLIN 0006'!D8</f>
        <v>Project Director</v>
      </c>
      <c r="D42" s="24" t="str">
        <f>'CLIN 0006'!E8</f>
        <v>Project Director</v>
      </c>
      <c r="E42" s="66">
        <f>'CLIN 0006'!J8</f>
        <v>10</v>
      </c>
      <c r="F42" s="19"/>
      <c r="G42" s="2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c r="FZ42" s="19"/>
      <c r="GA42" s="19"/>
      <c r="GB42" s="19"/>
      <c r="GC42" s="19"/>
      <c r="GD42" s="19"/>
      <c r="GE42" s="19"/>
      <c r="GF42" s="19"/>
      <c r="GG42" s="19"/>
      <c r="GH42" s="19"/>
      <c r="GI42" s="19"/>
      <c r="GJ42" s="19"/>
      <c r="GK42" s="19"/>
      <c r="GL42" s="19"/>
      <c r="GM42" s="19"/>
      <c r="GN42" s="19"/>
      <c r="GO42" s="19"/>
      <c r="GP42" s="19"/>
      <c r="GQ42" s="19"/>
      <c r="GR42" s="19"/>
      <c r="GS42" s="19"/>
      <c r="GT42" s="19"/>
      <c r="GU42" s="19"/>
      <c r="GV42" s="19"/>
      <c r="GW42" s="19"/>
      <c r="GX42" s="19"/>
      <c r="GY42" s="19"/>
      <c r="GZ42" s="19"/>
      <c r="HA42" s="19"/>
      <c r="HB42" s="19"/>
      <c r="HC42" s="19"/>
      <c r="HD42" s="19"/>
    </row>
    <row r="43" spans="1:212" x14ac:dyDescent="0.15">
      <c r="A43" s="19"/>
      <c r="B43" s="20" t="s">
        <v>99</v>
      </c>
      <c r="C43" s="24" t="str">
        <f>'CLIN 0006'!D9</f>
        <v>Senior Application Developer</v>
      </c>
      <c r="D43" s="24" t="str">
        <f>'CLIN 0006'!E9</f>
        <v>Senior Application Developer</v>
      </c>
      <c r="E43" s="66">
        <f>'CLIN 0006'!J9</f>
        <v>10</v>
      </c>
      <c r="F43" s="19"/>
      <c r="G43" s="2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c r="FZ43" s="19"/>
      <c r="GA43" s="19"/>
      <c r="GB43" s="19"/>
      <c r="GC43" s="19"/>
      <c r="GD43" s="19"/>
      <c r="GE43" s="19"/>
      <c r="GF43" s="19"/>
      <c r="GG43" s="19"/>
      <c r="GH43" s="19"/>
      <c r="GI43" s="19"/>
      <c r="GJ43" s="19"/>
      <c r="GK43" s="19"/>
      <c r="GL43" s="19"/>
      <c r="GM43" s="19"/>
      <c r="GN43" s="19"/>
      <c r="GO43" s="19"/>
      <c r="GP43" s="19"/>
      <c r="GQ43" s="19"/>
      <c r="GR43" s="19"/>
      <c r="GS43" s="19"/>
      <c r="GT43" s="19"/>
      <c r="GU43" s="19"/>
      <c r="GV43" s="19"/>
      <c r="GW43" s="19"/>
      <c r="GX43" s="19"/>
      <c r="GY43" s="19"/>
      <c r="GZ43" s="19"/>
      <c r="HA43" s="19"/>
      <c r="HB43" s="19"/>
      <c r="HC43" s="19"/>
      <c r="HD43" s="19"/>
    </row>
    <row r="44" spans="1:212" x14ac:dyDescent="0.15">
      <c r="A44" s="19"/>
      <c r="B44" s="20" t="s">
        <v>99</v>
      </c>
      <c r="C44" s="24" t="str">
        <f>'CLIN 0006'!D10</f>
        <v>Cloud Engineer</v>
      </c>
      <c r="D44" s="24" t="str">
        <f>'CLIN 0006'!E10</f>
        <v>N/A</v>
      </c>
      <c r="E44" s="66">
        <f>'CLIN 0006'!J10</f>
        <v>10</v>
      </c>
      <c r="F44" s="19"/>
      <c r="G44" s="2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row>
    <row r="45" spans="1:212" x14ac:dyDescent="0.15">
      <c r="A45" s="19"/>
      <c r="B45" s="20" t="s">
        <v>99</v>
      </c>
      <c r="C45" s="24" t="str">
        <f>'CLIN 0006'!D11</f>
        <v>Business Systems Analyst</v>
      </c>
      <c r="D45" s="24" t="str">
        <f>'CLIN 0006'!E11</f>
        <v>N/A</v>
      </c>
      <c r="E45" s="66">
        <f>'CLIN 0006'!J11</f>
        <v>10</v>
      </c>
      <c r="F45" s="19"/>
      <c r="G45" s="2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c r="FZ45" s="19"/>
      <c r="GA45" s="19"/>
      <c r="GB45" s="19"/>
      <c r="GC45" s="19"/>
      <c r="GD45" s="19"/>
      <c r="GE45" s="19"/>
      <c r="GF45" s="19"/>
      <c r="GG45" s="19"/>
      <c r="GH45" s="19"/>
      <c r="GI45" s="19"/>
      <c r="GJ45" s="19"/>
      <c r="GK45" s="19"/>
      <c r="GL45" s="19"/>
      <c r="GM45" s="19"/>
      <c r="GN45" s="19"/>
      <c r="GO45" s="19"/>
      <c r="GP45" s="19"/>
      <c r="GQ45" s="19"/>
      <c r="GR45" s="19"/>
      <c r="GS45" s="19"/>
      <c r="GT45" s="19"/>
      <c r="GU45" s="19"/>
      <c r="GV45" s="19"/>
      <c r="GW45" s="19"/>
      <c r="GX45" s="19"/>
      <c r="GY45" s="19"/>
      <c r="GZ45" s="19"/>
      <c r="HA45" s="19"/>
      <c r="HB45" s="19"/>
      <c r="HC45" s="19"/>
      <c r="HD45" s="19"/>
    </row>
    <row r="46" spans="1:212" x14ac:dyDescent="0.15">
      <c r="A46" s="19"/>
      <c r="B46" s="20" t="s">
        <v>99</v>
      </c>
      <c r="C46" s="24" t="str">
        <f>'CLIN 0006'!D12</f>
        <v>Information Security Officer</v>
      </c>
      <c r="D46" s="24" t="str">
        <f>'CLIN 0006'!E12</f>
        <v>N/A</v>
      </c>
      <c r="E46" s="66">
        <f>'CLIN 0006'!J12</f>
        <v>10</v>
      </c>
      <c r="F46" s="19"/>
      <c r="G46" s="29"/>
      <c r="H46" s="19"/>
      <c r="I46" s="27"/>
      <c r="J46" s="27"/>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row>
    <row r="47" spans="1:212" x14ac:dyDescent="0.15">
      <c r="A47" s="19"/>
      <c r="B47" s="20" t="s">
        <v>99</v>
      </c>
      <c r="C47" s="24" t="str">
        <f>'CLIN 0006'!D13</f>
        <v>Technical Support Analyst</v>
      </c>
      <c r="D47" s="24" t="str">
        <f>'CLIN 0006'!E13</f>
        <v>N/A</v>
      </c>
      <c r="E47" s="66">
        <f>'CLIN 0006'!J13</f>
        <v>10</v>
      </c>
      <c r="F47" s="19"/>
      <c r="G47" s="2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row>
    <row r="48" spans="1:212" s="4" customFormat="1" x14ac:dyDescent="0.15">
      <c r="A48" s="27"/>
      <c r="B48" s="102" t="s">
        <v>101</v>
      </c>
      <c r="C48" s="103"/>
      <c r="D48" s="104"/>
      <c r="E48" s="67">
        <f>SUM(E42:E47)</f>
        <v>60</v>
      </c>
      <c r="F48" s="27"/>
      <c r="G48" s="29"/>
      <c r="H48" s="27"/>
      <c r="I48" s="19"/>
      <c r="J48" s="19"/>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7"/>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27"/>
      <c r="GV48" s="27"/>
      <c r="GW48" s="27"/>
      <c r="GX48" s="27"/>
      <c r="GY48" s="27"/>
      <c r="GZ48" s="27"/>
      <c r="HA48" s="27"/>
      <c r="HB48" s="27"/>
      <c r="HC48" s="27"/>
      <c r="HD48" s="27"/>
    </row>
    <row r="49" spans="1:212" x14ac:dyDescent="0.15">
      <c r="A49" s="19"/>
      <c r="B49" s="20" t="s">
        <v>100</v>
      </c>
      <c r="C49" s="24" t="str">
        <f>'CLIN 0007'!D8</f>
        <v>Project Director</v>
      </c>
      <c r="D49" s="24" t="str">
        <f>'CLIN 0007'!E8</f>
        <v>Project Director</v>
      </c>
      <c r="E49" s="66">
        <f>'CLIN 0007'!J8</f>
        <v>10</v>
      </c>
      <c r="F49" s="19"/>
      <c r="G49" s="2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c r="FZ49" s="19"/>
      <c r="GA49" s="19"/>
      <c r="GB49" s="19"/>
      <c r="GC49" s="19"/>
      <c r="GD49" s="19"/>
      <c r="GE49" s="19"/>
      <c r="GF49" s="19"/>
      <c r="GG49" s="19"/>
      <c r="GH49" s="19"/>
      <c r="GI49" s="19"/>
      <c r="GJ49" s="19"/>
      <c r="GK49" s="19"/>
      <c r="GL49" s="19"/>
      <c r="GM49" s="19"/>
      <c r="GN49" s="19"/>
      <c r="GO49" s="19"/>
      <c r="GP49" s="19"/>
      <c r="GQ49" s="19"/>
      <c r="GR49" s="19"/>
      <c r="GS49" s="19"/>
      <c r="GT49" s="19"/>
      <c r="GU49" s="19"/>
      <c r="GV49" s="19"/>
      <c r="GW49" s="19"/>
      <c r="GX49" s="19"/>
      <c r="GY49" s="19"/>
      <c r="GZ49" s="19"/>
      <c r="HA49" s="19"/>
      <c r="HB49" s="19"/>
      <c r="HC49" s="19"/>
      <c r="HD49" s="19"/>
    </row>
    <row r="50" spans="1:212" x14ac:dyDescent="0.15">
      <c r="A50" s="19"/>
      <c r="B50" s="20" t="s">
        <v>100</v>
      </c>
      <c r="C50" s="24" t="str">
        <f>'CLIN 0007'!D9</f>
        <v>Senior Application Developer</v>
      </c>
      <c r="D50" s="24" t="str">
        <f>'CLIN 0007'!E9</f>
        <v>Senior Application Developer</v>
      </c>
      <c r="E50" s="66">
        <f>'CLIN 0007'!J9</f>
        <v>10</v>
      </c>
      <c r="F50" s="19"/>
      <c r="G50" s="2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row>
    <row r="51" spans="1:212" x14ac:dyDescent="0.15">
      <c r="A51" s="19"/>
      <c r="B51" s="20" t="s">
        <v>100</v>
      </c>
      <c r="C51" s="24" t="str">
        <f>'CLIN 0007'!D10</f>
        <v>Cloud Engineer</v>
      </c>
      <c r="D51" s="24" t="str">
        <f>'CLIN 0007'!E10</f>
        <v>N/A</v>
      </c>
      <c r="E51" s="66">
        <f>'CLIN 0007'!J10</f>
        <v>10</v>
      </c>
      <c r="F51" s="19"/>
      <c r="G51" s="2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row>
    <row r="52" spans="1:212" x14ac:dyDescent="0.15">
      <c r="A52" s="19"/>
      <c r="B52" s="20" t="s">
        <v>100</v>
      </c>
      <c r="C52" s="24" t="str">
        <f>'CLIN 0007'!D11</f>
        <v>Business Systems Analyst</v>
      </c>
      <c r="D52" s="24" t="str">
        <f>'CLIN 0007'!E11</f>
        <v>N/A</v>
      </c>
      <c r="E52" s="66">
        <f>'CLIN 0007'!J11</f>
        <v>10</v>
      </c>
      <c r="F52" s="19"/>
      <c r="G52" s="2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L52" s="19"/>
      <c r="FM52" s="19"/>
      <c r="FN52" s="19"/>
      <c r="FO52" s="19"/>
      <c r="FP52" s="19"/>
      <c r="FQ52" s="19"/>
      <c r="FR52" s="19"/>
      <c r="FS52" s="19"/>
      <c r="FT52" s="19"/>
      <c r="FU52" s="19"/>
      <c r="FV52" s="19"/>
      <c r="FW52" s="19"/>
      <c r="FX52" s="19"/>
      <c r="FY52" s="19"/>
      <c r="FZ52" s="19"/>
      <c r="GA52" s="19"/>
      <c r="GB52" s="19"/>
      <c r="GC52" s="19"/>
      <c r="GD52" s="19"/>
      <c r="GE52" s="19"/>
      <c r="GF52" s="19"/>
      <c r="GG52" s="19"/>
      <c r="GH52" s="19"/>
      <c r="GI52" s="19"/>
      <c r="GJ52" s="19"/>
      <c r="GK52" s="19"/>
      <c r="GL52" s="19"/>
      <c r="GM52" s="19"/>
      <c r="GN52" s="19"/>
      <c r="GO52" s="19"/>
      <c r="GP52" s="19"/>
      <c r="GQ52" s="19"/>
      <c r="GR52" s="19"/>
      <c r="GS52" s="19"/>
      <c r="GT52" s="19"/>
      <c r="GU52" s="19"/>
      <c r="GV52" s="19"/>
      <c r="GW52" s="19"/>
      <c r="GX52" s="19"/>
      <c r="GY52" s="19"/>
      <c r="GZ52" s="19"/>
      <c r="HA52" s="19"/>
      <c r="HB52" s="19"/>
      <c r="HC52" s="19"/>
      <c r="HD52" s="19"/>
    </row>
    <row r="53" spans="1:212" x14ac:dyDescent="0.15">
      <c r="A53" s="19"/>
      <c r="B53" s="20" t="s">
        <v>100</v>
      </c>
      <c r="C53" s="24" t="str">
        <f>'CLIN 0007'!D12</f>
        <v>Information Security Officer</v>
      </c>
      <c r="D53" s="24" t="str">
        <f>'CLIN 0007'!E12</f>
        <v>N/A</v>
      </c>
      <c r="E53" s="66">
        <f>'CLIN 0007'!J12</f>
        <v>10</v>
      </c>
      <c r="F53" s="19"/>
      <c r="G53" s="29"/>
      <c r="H53" s="19"/>
      <c r="I53" s="27"/>
      <c r="J53" s="27"/>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L53" s="19"/>
      <c r="FM53" s="19"/>
      <c r="FN53" s="19"/>
      <c r="FO53" s="19"/>
      <c r="FP53" s="19"/>
      <c r="FQ53" s="19"/>
      <c r="FR53" s="19"/>
      <c r="FS53" s="19"/>
      <c r="FT53" s="19"/>
      <c r="FU53" s="19"/>
      <c r="FV53" s="19"/>
      <c r="FW53" s="19"/>
      <c r="FX53" s="19"/>
      <c r="FY53" s="19"/>
      <c r="FZ53" s="19"/>
      <c r="GA53" s="19"/>
      <c r="GB53" s="19"/>
      <c r="GC53" s="19"/>
      <c r="GD53" s="19"/>
      <c r="GE53" s="19"/>
      <c r="GF53" s="19"/>
      <c r="GG53" s="19"/>
      <c r="GH53" s="19"/>
      <c r="GI53" s="19"/>
      <c r="GJ53" s="19"/>
      <c r="GK53" s="19"/>
      <c r="GL53" s="19"/>
      <c r="GM53" s="19"/>
      <c r="GN53" s="19"/>
      <c r="GO53" s="19"/>
      <c r="GP53" s="19"/>
      <c r="GQ53" s="19"/>
      <c r="GR53" s="19"/>
      <c r="GS53" s="19"/>
      <c r="GT53" s="19"/>
      <c r="GU53" s="19"/>
      <c r="GV53" s="19"/>
      <c r="GW53" s="19"/>
      <c r="GX53" s="19"/>
      <c r="GY53" s="19"/>
      <c r="GZ53" s="19"/>
      <c r="HA53" s="19"/>
      <c r="HB53" s="19"/>
      <c r="HC53" s="19"/>
      <c r="HD53" s="19"/>
    </row>
    <row r="54" spans="1:212" x14ac:dyDescent="0.15">
      <c r="A54" s="19"/>
      <c r="B54" s="20" t="s">
        <v>100</v>
      </c>
      <c r="C54" s="24" t="str">
        <f>'CLIN 0007'!D13</f>
        <v>Technical Support Analyst</v>
      </c>
      <c r="D54" s="24" t="str">
        <f>'CLIN 0007'!E13</f>
        <v>N/A</v>
      </c>
      <c r="E54" s="66">
        <f>'CLIN 0007'!J13</f>
        <v>10</v>
      </c>
      <c r="F54" s="19"/>
      <c r="G54" s="2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c r="FZ54" s="19"/>
      <c r="GA54" s="19"/>
      <c r="GB54" s="19"/>
      <c r="GC54" s="19"/>
      <c r="GD54" s="19"/>
      <c r="GE54" s="19"/>
      <c r="GF54" s="19"/>
      <c r="GG54" s="19"/>
      <c r="GH54" s="19"/>
      <c r="GI54" s="19"/>
      <c r="GJ54" s="19"/>
      <c r="GK54" s="19"/>
      <c r="GL54" s="19"/>
      <c r="GM54" s="19"/>
      <c r="GN54" s="19"/>
      <c r="GO54" s="19"/>
      <c r="GP54" s="19"/>
      <c r="GQ54" s="19"/>
      <c r="GR54" s="19"/>
      <c r="GS54" s="19"/>
      <c r="GT54" s="19"/>
      <c r="GU54" s="19"/>
      <c r="GV54" s="19"/>
      <c r="GW54" s="19"/>
      <c r="GX54" s="19"/>
      <c r="GY54" s="19"/>
      <c r="GZ54" s="19"/>
      <c r="HA54" s="19"/>
      <c r="HB54" s="19"/>
      <c r="HC54" s="19"/>
      <c r="HD54" s="19"/>
    </row>
    <row r="55" spans="1:212" s="4" customFormat="1" x14ac:dyDescent="0.15">
      <c r="A55" s="27"/>
      <c r="B55" s="102" t="s">
        <v>102</v>
      </c>
      <c r="C55" s="103"/>
      <c r="D55" s="104"/>
      <c r="E55" s="67">
        <f>SUM(E49:E54)</f>
        <v>60</v>
      </c>
      <c r="F55" s="27"/>
      <c r="G55" s="29"/>
      <c r="H55" s="27"/>
      <c r="I55" s="19"/>
      <c r="J55" s="19"/>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27"/>
      <c r="FJ55" s="27"/>
      <c r="FK55" s="27"/>
      <c r="FL55" s="27"/>
      <c r="FM55" s="27"/>
      <c r="FN55" s="27"/>
      <c r="FO55" s="27"/>
      <c r="FP55" s="27"/>
      <c r="FQ55" s="27"/>
      <c r="FR55" s="27"/>
      <c r="FS55" s="27"/>
      <c r="FT55" s="27"/>
      <c r="FU55" s="27"/>
      <c r="FV55" s="27"/>
      <c r="FW55" s="27"/>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27"/>
      <c r="GV55" s="27"/>
      <c r="GW55" s="27"/>
      <c r="GX55" s="27"/>
      <c r="GY55" s="27"/>
      <c r="GZ55" s="27"/>
      <c r="HA55" s="27"/>
      <c r="HB55" s="27"/>
      <c r="HC55" s="27"/>
      <c r="HD55" s="27"/>
    </row>
    <row r="58" spans="1:212" x14ac:dyDescent="0.15">
      <c r="E58" s="79"/>
    </row>
    <row r="59" spans="1:212" x14ac:dyDescent="0.15">
      <c r="E59" s="79"/>
    </row>
    <row r="60" spans="1:212" x14ac:dyDescent="0.15">
      <c r="E60" s="79"/>
    </row>
    <row r="61" spans="1:212" x14ac:dyDescent="0.15">
      <c r="E61" s="79"/>
    </row>
    <row r="62" spans="1:212" x14ac:dyDescent="0.15">
      <c r="E62" s="79"/>
    </row>
    <row r="63" spans="1:212" x14ac:dyDescent="0.15">
      <c r="E63" s="79"/>
    </row>
    <row r="64" spans="1:212" x14ac:dyDescent="0.15">
      <c r="E64" s="79"/>
    </row>
    <row r="65" spans="5:5" x14ac:dyDescent="0.15">
      <c r="E65" s="79"/>
    </row>
  </sheetData>
  <mergeCells count="7">
    <mergeCell ref="B48:D48"/>
    <mergeCell ref="B55:D55"/>
    <mergeCell ref="B13:D13"/>
    <mergeCell ref="B20:D20"/>
    <mergeCell ref="B27:D27"/>
    <mergeCell ref="B34:D34"/>
    <mergeCell ref="B41:D41"/>
  </mergeCells>
  <conditionalFormatting sqref="E13:E55">
    <cfRule type="cellIs" dxfId="0" priority="1" operator="equal">
      <formula>0</formula>
    </cfRule>
  </conditionalFormatting>
  <pageMargins left="0.25" right="0.25" top="0.75" bottom="0.75" header="0.3" footer="0.3"/>
  <pageSetup scale="95" orientation="landscape" r:id="rId1"/>
  <headerFooter alignWithMargins="0">
    <oddHeader>&amp;CProcurement Sensitive Information, See FAR 2.101 and 3.104</oddHeader>
    <oddFooter>&amp;L&amp;F&amp;CProcurement Sensitive Information, See FAR 2.101 and 3.104&amp;R&amp;P of &amp;N</oddFooter>
  </headerFooter>
  <rowBreaks count="3" manualBreakCount="3">
    <brk id="20" min="1" max="12" man="1"/>
    <brk id="27" min="1" max="12" man="1"/>
    <brk id="34" min="1" max="12"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14"/>
  <sheetViews>
    <sheetView tabSelected="1" topLeftCell="A17" zoomScale="182" zoomScaleNormal="100" workbookViewId="0">
      <selection activeCell="H21" sqref="H21"/>
    </sheetView>
  </sheetViews>
  <sheetFormatPr baseColWidth="10" defaultColWidth="9.1640625" defaultRowHeight="13" x14ac:dyDescent="0.15"/>
  <cols>
    <col min="1" max="1" width="3.5" style="6" customWidth="1"/>
    <col min="2" max="2" width="20.33203125" style="5" customWidth="1"/>
    <col min="3" max="4" width="10.5" style="5" customWidth="1"/>
    <col min="5" max="7" width="10.5" style="6" customWidth="1"/>
    <col min="8" max="8" width="15.6640625" style="6" customWidth="1"/>
    <col min="9" max="9" width="9.83203125" style="6" bestFit="1" customWidth="1"/>
    <col min="10" max="10" width="7.83203125" style="6" customWidth="1"/>
    <col min="11" max="11" width="12.33203125" style="6" customWidth="1"/>
    <col min="12" max="13" width="5.6640625" style="6" bestFit="1" customWidth="1"/>
    <col min="14" max="14" width="7.5" style="6" customWidth="1"/>
    <col min="15" max="15" width="7.33203125" style="6" customWidth="1"/>
    <col min="16" max="16" width="10.1640625" style="6" customWidth="1"/>
    <col min="17" max="16384" width="9.1640625" style="6"/>
  </cols>
  <sheetData>
    <row r="1" spans="1:16" s="5" customFormat="1" ht="20" x14ac:dyDescent="0.2">
      <c r="B1" s="9" t="s">
        <v>7</v>
      </c>
      <c r="E1" s="6"/>
      <c r="F1" s="6"/>
      <c r="G1" s="6"/>
      <c r="H1" s="6"/>
      <c r="I1" s="6"/>
      <c r="J1" s="6"/>
      <c r="K1" s="6"/>
      <c r="L1" s="6"/>
      <c r="M1" s="6"/>
      <c r="N1" s="6"/>
      <c r="O1" s="6"/>
      <c r="P1" s="6"/>
    </row>
    <row r="2" spans="1:16" s="5" customFormat="1" ht="18" x14ac:dyDescent="0.2">
      <c r="B2" s="17" t="s">
        <v>54</v>
      </c>
      <c r="E2" s="6"/>
      <c r="F2" s="6"/>
      <c r="G2" s="6"/>
      <c r="H2" s="6"/>
      <c r="I2" s="6"/>
      <c r="J2" s="6"/>
      <c r="K2" s="6"/>
      <c r="L2" s="6"/>
      <c r="M2" s="6"/>
      <c r="N2" s="6"/>
      <c r="O2" s="6"/>
      <c r="P2" s="6"/>
    </row>
    <row r="3" spans="1:16" s="5" customFormat="1" ht="18" x14ac:dyDescent="0.2">
      <c r="B3" s="7" t="s">
        <v>8</v>
      </c>
      <c r="E3" s="6"/>
      <c r="F3" s="6"/>
      <c r="G3" s="6"/>
      <c r="H3" s="6"/>
      <c r="I3" s="6"/>
      <c r="J3" s="6"/>
      <c r="K3" s="6"/>
      <c r="L3" s="6"/>
      <c r="M3" s="6"/>
      <c r="N3" s="6"/>
      <c r="O3" s="6"/>
      <c r="P3" s="6"/>
    </row>
    <row r="6" spans="1:16" ht="16" x14ac:dyDescent="0.2">
      <c r="B6" s="8" t="s">
        <v>17</v>
      </c>
    </row>
    <row r="8" spans="1:16" x14ac:dyDescent="0.15">
      <c r="A8" s="6">
        <v>1</v>
      </c>
      <c r="B8" s="60" t="s">
        <v>106</v>
      </c>
    </row>
    <row r="9" spans="1:16" x14ac:dyDescent="0.15">
      <c r="A9" s="6">
        <v>2</v>
      </c>
      <c r="B9" s="57" t="s">
        <v>103</v>
      </c>
    </row>
    <row r="10" spans="1:16" x14ac:dyDescent="0.15">
      <c r="A10" s="6">
        <v>3</v>
      </c>
      <c r="B10" s="57" t="s">
        <v>88</v>
      </c>
    </row>
    <row r="11" spans="1:16" x14ac:dyDescent="0.15">
      <c r="A11" s="6">
        <v>4</v>
      </c>
      <c r="B11" s="60" t="s">
        <v>107</v>
      </c>
    </row>
    <row r="12" spans="1:16" x14ac:dyDescent="0.15">
      <c r="A12" s="6">
        <v>5</v>
      </c>
      <c r="B12" s="60" t="s">
        <v>108</v>
      </c>
    </row>
    <row r="13" spans="1:16" x14ac:dyDescent="0.15">
      <c r="A13" s="6">
        <v>6</v>
      </c>
      <c r="B13" s="60" t="s">
        <v>109</v>
      </c>
    </row>
    <row r="14" spans="1:16" x14ac:dyDescent="0.15">
      <c r="A14" s="6">
        <v>7</v>
      </c>
      <c r="B14" s="60" t="s">
        <v>110</v>
      </c>
    </row>
  </sheetData>
  <pageMargins left="0.7" right="0.7" top="0.75" bottom="0.75" header="0.3" footer="0.3"/>
  <pageSetup orientation="landscape" r:id="rId1"/>
  <headerFooter alignWithMargins="0">
    <oddHeader>&amp;C&amp;A</oddHeader>
    <oddFooter>&amp;L&amp;F&amp;C&amp;A&amp;R&amp;P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31"/>
  <sheetViews>
    <sheetView topLeftCell="A14" zoomScale="120" zoomScaleNormal="120" workbookViewId="0">
      <selection activeCell="E11" sqref="E11:E12"/>
    </sheetView>
  </sheetViews>
  <sheetFormatPr baseColWidth="10" defaultColWidth="8.83203125" defaultRowHeight="13" x14ac:dyDescent="0.15"/>
  <cols>
    <col min="1" max="1" width="14" customWidth="1"/>
    <col min="2" max="2" width="19.5" customWidth="1"/>
    <col min="3" max="3" width="36.33203125" bestFit="1" customWidth="1"/>
    <col min="4" max="4" width="27.33203125" customWidth="1"/>
    <col min="5" max="5" width="29.1640625" style="81" customWidth="1"/>
  </cols>
  <sheetData>
    <row r="2" spans="1:7" ht="20" x14ac:dyDescent="0.2">
      <c r="A2" s="14" t="s">
        <v>9</v>
      </c>
      <c r="B2" s="13"/>
      <c r="E2" s="80"/>
      <c r="F2" s="58"/>
      <c r="G2" s="58"/>
    </row>
    <row r="3" spans="1:7" ht="16" x14ac:dyDescent="0.2">
      <c r="A3" s="59" t="s">
        <v>111</v>
      </c>
      <c r="B3" s="16"/>
    </row>
    <row r="4" spans="1:7" ht="18" x14ac:dyDescent="0.2">
      <c r="A4" s="15" t="s">
        <v>10</v>
      </c>
      <c r="B4" s="13"/>
    </row>
    <row r="6" spans="1:7" ht="15" x14ac:dyDescent="0.15">
      <c r="A6" s="54" t="s">
        <v>3</v>
      </c>
      <c r="B6" s="54" t="s">
        <v>15</v>
      </c>
      <c r="C6" s="54" t="s">
        <v>19</v>
      </c>
      <c r="D6" s="54" t="s">
        <v>49</v>
      </c>
      <c r="E6" s="82" t="s">
        <v>41</v>
      </c>
    </row>
    <row r="7" spans="1:7" ht="12.75" customHeight="1" x14ac:dyDescent="0.15">
      <c r="A7" s="91" t="s">
        <v>16</v>
      </c>
      <c r="B7" s="99" t="s">
        <v>67</v>
      </c>
      <c r="C7" s="93" t="s">
        <v>68</v>
      </c>
      <c r="D7" s="95" t="e">
        <f>'CLIN 0001'!K14+#REF!+#REF!</f>
        <v>#REF!</v>
      </c>
      <c r="E7" s="97">
        <f>'Staffing Rollup'!E13</f>
        <v>60</v>
      </c>
    </row>
    <row r="8" spans="1:7" ht="12.75" customHeight="1" x14ac:dyDescent="0.15">
      <c r="A8" s="92"/>
      <c r="B8" s="100"/>
      <c r="C8" s="94"/>
      <c r="D8" s="96"/>
      <c r="E8" s="98"/>
    </row>
    <row r="9" spans="1:7" ht="12.75" customHeight="1" x14ac:dyDescent="0.15">
      <c r="A9" s="91" t="s">
        <v>20</v>
      </c>
      <c r="B9" s="99" t="s">
        <v>78</v>
      </c>
      <c r="C9" s="93" t="s">
        <v>90</v>
      </c>
      <c r="D9" s="95" t="e">
        <f>'CLIN 0002'!K14+#REF!+#REF!</f>
        <v>#REF!</v>
      </c>
      <c r="E9" s="97">
        <f>'Staffing Rollup'!E20</f>
        <v>60</v>
      </c>
    </row>
    <row r="10" spans="1:7" ht="17.25" customHeight="1" x14ac:dyDescent="0.15">
      <c r="A10" s="92"/>
      <c r="B10" s="100"/>
      <c r="C10" s="94"/>
      <c r="D10" s="96"/>
      <c r="E10" s="98"/>
    </row>
    <row r="11" spans="1:7" ht="15" customHeight="1" x14ac:dyDescent="0.15">
      <c r="A11" s="91" t="s">
        <v>21</v>
      </c>
      <c r="B11" s="99" t="s">
        <v>79</v>
      </c>
      <c r="C11" s="93" t="s">
        <v>91</v>
      </c>
      <c r="D11" s="95" t="e">
        <f>'CLIN 0003'!K14+#REF!+#REF!</f>
        <v>#REF!</v>
      </c>
      <c r="E11" s="97">
        <f>'Staffing Rollup'!E27</f>
        <v>60</v>
      </c>
    </row>
    <row r="12" spans="1:7" ht="15" customHeight="1" x14ac:dyDescent="0.15">
      <c r="A12" s="92"/>
      <c r="B12" s="100"/>
      <c r="C12" s="94"/>
      <c r="D12" s="96"/>
      <c r="E12" s="98"/>
    </row>
    <row r="13" spans="1:7" ht="15" customHeight="1" x14ac:dyDescent="0.15">
      <c r="A13" s="91" t="s">
        <v>22</v>
      </c>
      <c r="B13" s="99" t="s">
        <v>80</v>
      </c>
      <c r="C13" s="93" t="s">
        <v>92</v>
      </c>
      <c r="D13" s="95" t="e">
        <f>'CLIN 0004'!K14+#REF!+#REF!</f>
        <v>#REF!</v>
      </c>
      <c r="E13" s="97">
        <f>'Staffing Rollup'!E34</f>
        <v>60</v>
      </c>
    </row>
    <row r="14" spans="1:7" ht="15" customHeight="1" x14ac:dyDescent="0.15">
      <c r="A14" s="92"/>
      <c r="B14" s="100"/>
      <c r="C14" s="94"/>
      <c r="D14" s="96"/>
      <c r="E14" s="98"/>
    </row>
    <row r="15" spans="1:7" ht="15" customHeight="1" x14ac:dyDescent="0.15">
      <c r="A15" s="91" t="s">
        <v>23</v>
      </c>
      <c r="B15" s="99" t="s">
        <v>81</v>
      </c>
      <c r="C15" s="93" t="s">
        <v>93</v>
      </c>
      <c r="D15" s="95" t="e">
        <f>'CLIN 0005'!K14+#REF!+#REF!</f>
        <v>#REF!</v>
      </c>
      <c r="E15" s="97">
        <f>'Staffing Rollup'!E41</f>
        <v>60</v>
      </c>
    </row>
    <row r="16" spans="1:7" ht="15" customHeight="1" x14ac:dyDescent="0.15">
      <c r="A16" s="92"/>
      <c r="B16" s="100"/>
      <c r="C16" s="94"/>
      <c r="D16" s="96"/>
      <c r="E16" s="98"/>
    </row>
    <row r="17" spans="1:5" ht="15" customHeight="1" x14ac:dyDescent="0.15">
      <c r="A17" s="91" t="s">
        <v>84</v>
      </c>
      <c r="B17" s="99" t="s">
        <v>83</v>
      </c>
      <c r="C17" s="93" t="s">
        <v>105</v>
      </c>
      <c r="D17" s="95" t="e">
        <f>'CLIN 0006'!K14+#REF!+#REF!</f>
        <v>#REF!</v>
      </c>
      <c r="E17" s="97">
        <f>'Staffing Rollup'!E48</f>
        <v>60</v>
      </c>
    </row>
    <row r="18" spans="1:5" ht="15" customHeight="1" x14ac:dyDescent="0.15">
      <c r="A18" s="92"/>
      <c r="B18" s="100"/>
      <c r="C18" s="94"/>
      <c r="D18" s="96"/>
      <c r="E18" s="98"/>
    </row>
    <row r="19" spans="1:5" ht="18.75" customHeight="1" x14ac:dyDescent="0.15">
      <c r="A19" s="91" t="s">
        <v>86</v>
      </c>
      <c r="B19" s="99" t="s">
        <v>87</v>
      </c>
      <c r="C19" s="93" t="s">
        <v>94</v>
      </c>
      <c r="D19" s="95" t="e">
        <f>'CLIN 0007'!K14+#REF!+#REF!</f>
        <v>#REF!</v>
      </c>
      <c r="E19" s="97">
        <f>'Staffing Rollup'!E55</f>
        <v>60</v>
      </c>
    </row>
    <row r="20" spans="1:5" ht="12.75" customHeight="1" x14ac:dyDescent="0.15">
      <c r="A20" s="92"/>
      <c r="B20" s="100"/>
      <c r="C20" s="94"/>
      <c r="D20" s="96"/>
      <c r="E20" s="101"/>
    </row>
    <row r="21" spans="1:5" ht="15.75" customHeight="1" x14ac:dyDescent="0.15">
      <c r="A21" s="85" t="s">
        <v>24</v>
      </c>
      <c r="B21" s="55"/>
      <c r="C21" s="85"/>
      <c r="D21" s="87" t="e">
        <f>SUM(D7:D20)</f>
        <v>#REF!</v>
      </c>
      <c r="E21" s="89">
        <f>SUM(E7:E20)</f>
        <v>420</v>
      </c>
    </row>
    <row r="22" spans="1:5" ht="18.75" customHeight="1" x14ac:dyDescent="0.15">
      <c r="A22" s="86"/>
      <c r="B22" s="56"/>
      <c r="C22" s="86"/>
      <c r="D22" s="88"/>
      <c r="E22" s="90"/>
    </row>
    <row r="23" spans="1:5" ht="12" customHeight="1" x14ac:dyDescent="0.15"/>
    <row r="24" spans="1:5" ht="12" customHeight="1" x14ac:dyDescent="0.15"/>
    <row r="25" spans="1:5" ht="15" customHeight="1" x14ac:dyDescent="0.15"/>
    <row r="26" spans="1:5" ht="16.5" customHeight="1" x14ac:dyDescent="0.15"/>
    <row r="27" spans="1:5" ht="18" customHeight="1" x14ac:dyDescent="0.15"/>
    <row r="28" spans="1:5" ht="15" customHeight="1" x14ac:dyDescent="0.15"/>
    <row r="29" spans="1:5" ht="14.25" customHeight="1" x14ac:dyDescent="0.15"/>
    <row r="31" spans="1:5" ht="14.25" customHeight="1" x14ac:dyDescent="0.15"/>
  </sheetData>
  <mergeCells count="39">
    <mergeCell ref="C15:C16"/>
    <mergeCell ref="D15:D16"/>
    <mergeCell ref="E15:E16"/>
    <mergeCell ref="A17:A18"/>
    <mergeCell ref="B17:B18"/>
    <mergeCell ref="C17:C18"/>
    <mergeCell ref="D17:D18"/>
    <mergeCell ref="E17:E18"/>
    <mergeCell ref="A11:A12"/>
    <mergeCell ref="B11:B12"/>
    <mergeCell ref="C11:C12"/>
    <mergeCell ref="D11:D12"/>
    <mergeCell ref="E11:E12"/>
    <mergeCell ref="A9:A10"/>
    <mergeCell ref="B9:B10"/>
    <mergeCell ref="C9:C10"/>
    <mergeCell ref="D9:D10"/>
    <mergeCell ref="E9:E10"/>
    <mergeCell ref="A7:A8"/>
    <mergeCell ref="B7:B8"/>
    <mergeCell ref="C7:C8"/>
    <mergeCell ref="D7:D8"/>
    <mergeCell ref="E7:E8"/>
    <mergeCell ref="A21:A22"/>
    <mergeCell ref="C21:C22"/>
    <mergeCell ref="D21:D22"/>
    <mergeCell ref="E21:E22"/>
    <mergeCell ref="A13:A14"/>
    <mergeCell ref="C13:C14"/>
    <mergeCell ref="D13:D14"/>
    <mergeCell ref="E13:E14"/>
    <mergeCell ref="B13:B14"/>
    <mergeCell ref="A19:A20"/>
    <mergeCell ref="B19:B20"/>
    <mergeCell ref="C19:C20"/>
    <mergeCell ref="D19:D20"/>
    <mergeCell ref="E19:E20"/>
    <mergeCell ref="A15:A16"/>
    <mergeCell ref="B15:B16"/>
  </mergeCells>
  <pageMargins left="0.7" right="0.7" top="0.75" bottom="0.75" header="0.3" footer="0.3"/>
  <pageSetup scale="7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H14"/>
  <sheetViews>
    <sheetView topLeftCell="E1" zoomScale="120" zoomScaleNormal="120" workbookViewId="0">
      <selection activeCell="I14" sqref="I14"/>
    </sheetView>
  </sheetViews>
  <sheetFormatPr baseColWidth="10" defaultColWidth="9.1640625" defaultRowHeight="13" x14ac:dyDescent="0.15"/>
  <cols>
    <col min="1" max="1" width="3.5" style="1" customWidth="1"/>
    <col min="2" max="2" width="12.5" style="1" customWidth="1"/>
    <col min="3" max="3" width="21.33203125" style="2" customWidth="1"/>
    <col min="4" max="4" width="28.6640625" style="2" customWidth="1"/>
    <col min="5" max="5" width="25.1640625" style="2" bestFit="1" customWidth="1"/>
    <col min="6" max="7" width="16.5" style="2" customWidth="1"/>
    <col min="8" max="9" width="15.6640625" style="2" customWidth="1"/>
    <col min="10" max="10" width="15.6640625" style="78" customWidth="1"/>
    <col min="11" max="11" width="15.6640625" style="2" customWidth="1"/>
    <col min="12" max="13" width="16" style="2" customWidth="1"/>
    <col min="14" max="16384" width="9.1640625" style="2"/>
  </cols>
  <sheetData>
    <row r="1" spans="1:242" s="5" customFormat="1" ht="20" x14ac:dyDescent="0.2">
      <c r="B1" s="9" t="s">
        <v>54</v>
      </c>
      <c r="C1" s="5" t="s">
        <v>54</v>
      </c>
      <c r="D1" s="6"/>
      <c r="E1" s="6"/>
      <c r="F1" s="6"/>
      <c r="G1" s="6"/>
      <c r="H1" s="6"/>
      <c r="I1" s="6"/>
      <c r="J1" s="73"/>
      <c r="K1" s="6"/>
    </row>
    <row r="2" spans="1:242" s="5" customFormat="1" ht="18" x14ac:dyDescent="0.2">
      <c r="B2" s="17" t="s">
        <v>54</v>
      </c>
      <c r="D2" s="6"/>
      <c r="E2" s="6"/>
      <c r="F2" s="6"/>
      <c r="G2" s="6"/>
      <c r="H2" s="6"/>
      <c r="I2" s="6"/>
      <c r="J2" s="73"/>
      <c r="K2" s="6"/>
    </row>
    <row r="3" spans="1:242" s="5" customFormat="1" ht="18" x14ac:dyDescent="0.2">
      <c r="B3" s="7" t="s">
        <v>42</v>
      </c>
      <c r="D3" s="6"/>
      <c r="E3" s="6"/>
      <c r="F3" s="6"/>
      <c r="G3" s="6"/>
      <c r="H3" s="6"/>
      <c r="I3" s="30"/>
      <c r="J3" s="73"/>
      <c r="K3" s="6"/>
    </row>
    <row r="4" spans="1:242" x14ac:dyDescent="0.15">
      <c r="A4" s="4"/>
      <c r="D4" s="4"/>
      <c r="E4" s="4"/>
      <c r="F4" s="4"/>
      <c r="G4" s="4"/>
      <c r="H4" s="4"/>
      <c r="I4" s="4"/>
      <c r="J4" s="73"/>
    </row>
    <row r="6" spans="1:242" x14ac:dyDescent="0.15">
      <c r="A6" s="31"/>
      <c r="B6" s="32"/>
      <c r="C6" s="33"/>
      <c r="D6" s="31"/>
      <c r="E6" s="31"/>
      <c r="F6" s="31"/>
      <c r="G6" s="31"/>
      <c r="H6" s="31"/>
      <c r="I6" s="31"/>
      <c r="J6" s="74"/>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row>
    <row r="7" spans="1:242" ht="42" x14ac:dyDescent="0.15">
      <c r="A7" s="34"/>
      <c r="B7" s="18" t="s">
        <v>3</v>
      </c>
      <c r="C7" s="11" t="s">
        <v>0</v>
      </c>
      <c r="D7" s="11" t="s">
        <v>4</v>
      </c>
      <c r="E7" s="11" t="s">
        <v>6</v>
      </c>
      <c r="F7" s="11" t="s">
        <v>13</v>
      </c>
      <c r="G7" s="11" t="s">
        <v>14</v>
      </c>
      <c r="H7" s="11" t="s">
        <v>1</v>
      </c>
      <c r="I7" s="11" t="s">
        <v>61</v>
      </c>
      <c r="J7" s="75" t="s">
        <v>5</v>
      </c>
      <c r="K7" s="12" t="s">
        <v>62</v>
      </c>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row>
    <row r="8" spans="1:242" x14ac:dyDescent="0.15">
      <c r="A8" s="31"/>
      <c r="B8" s="44" t="s">
        <v>16</v>
      </c>
      <c r="C8" s="35" t="s">
        <v>67</v>
      </c>
      <c r="D8" s="23" t="s">
        <v>69</v>
      </c>
      <c r="E8" s="23" t="s">
        <v>69</v>
      </c>
      <c r="F8" s="23" t="s">
        <v>71</v>
      </c>
      <c r="G8" s="23" t="s">
        <v>72</v>
      </c>
      <c r="H8" s="36" t="s">
        <v>73</v>
      </c>
      <c r="I8" s="37">
        <v>10</v>
      </c>
      <c r="J8" s="76">
        <v>10</v>
      </c>
      <c r="K8" s="38">
        <f>I8*J8</f>
        <v>100</v>
      </c>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row>
    <row r="9" spans="1:242" x14ac:dyDescent="0.15">
      <c r="A9" s="31"/>
      <c r="B9" s="44" t="s">
        <v>16</v>
      </c>
      <c r="C9" s="35" t="s">
        <v>67</v>
      </c>
      <c r="D9" s="23" t="s">
        <v>70</v>
      </c>
      <c r="E9" s="23" t="s">
        <v>70</v>
      </c>
      <c r="F9" s="23" t="s">
        <v>71</v>
      </c>
      <c r="G9" s="23" t="s">
        <v>72</v>
      </c>
      <c r="H9" s="36" t="s">
        <v>73</v>
      </c>
      <c r="I9" s="37">
        <v>15</v>
      </c>
      <c r="J9" s="76">
        <v>10</v>
      </c>
      <c r="K9" s="38">
        <f t="shared" ref="K9:K13" si="0">I9*J9</f>
        <v>150</v>
      </c>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row>
    <row r="10" spans="1:242" x14ac:dyDescent="0.15">
      <c r="A10" s="31"/>
      <c r="B10" s="44" t="s">
        <v>16</v>
      </c>
      <c r="C10" s="35" t="s">
        <v>67</v>
      </c>
      <c r="D10" s="23" t="s">
        <v>74</v>
      </c>
      <c r="E10" s="23" t="s">
        <v>72</v>
      </c>
      <c r="F10" s="23" t="s">
        <v>71</v>
      </c>
      <c r="G10" s="23" t="s">
        <v>72</v>
      </c>
      <c r="H10" s="36" t="s">
        <v>73</v>
      </c>
      <c r="I10" s="37">
        <v>12</v>
      </c>
      <c r="J10" s="76">
        <v>10</v>
      </c>
      <c r="K10" s="38">
        <f t="shared" si="0"/>
        <v>120</v>
      </c>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row>
    <row r="11" spans="1:242" x14ac:dyDescent="0.15">
      <c r="A11" s="31"/>
      <c r="B11" s="44" t="s">
        <v>16</v>
      </c>
      <c r="C11" s="35" t="s">
        <v>67</v>
      </c>
      <c r="D11" s="23" t="s">
        <v>104</v>
      </c>
      <c r="E11" s="23" t="s">
        <v>72</v>
      </c>
      <c r="F11" s="23" t="s">
        <v>71</v>
      </c>
      <c r="G11" s="23" t="s">
        <v>72</v>
      </c>
      <c r="H11" s="36" t="s">
        <v>73</v>
      </c>
      <c r="I11" s="37">
        <v>15</v>
      </c>
      <c r="J11" s="76">
        <v>10</v>
      </c>
      <c r="K11" s="38">
        <f t="shared" si="0"/>
        <v>150</v>
      </c>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row>
    <row r="12" spans="1:242" x14ac:dyDescent="0.15">
      <c r="A12" s="31"/>
      <c r="B12" s="44" t="s">
        <v>16</v>
      </c>
      <c r="C12" s="35" t="s">
        <v>67</v>
      </c>
      <c r="D12" s="23" t="s">
        <v>75</v>
      </c>
      <c r="E12" s="23" t="s">
        <v>72</v>
      </c>
      <c r="F12" s="23" t="s">
        <v>71</v>
      </c>
      <c r="G12" s="23" t="s">
        <v>72</v>
      </c>
      <c r="H12" s="36" t="s">
        <v>73</v>
      </c>
      <c r="I12" s="37">
        <v>14</v>
      </c>
      <c r="J12" s="76">
        <v>10</v>
      </c>
      <c r="K12" s="38">
        <f t="shared" si="0"/>
        <v>140</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row>
    <row r="13" spans="1:242" x14ac:dyDescent="0.15">
      <c r="A13" s="31"/>
      <c r="B13" s="44" t="s">
        <v>16</v>
      </c>
      <c r="C13" s="35" t="s">
        <v>67</v>
      </c>
      <c r="D13" s="23" t="s">
        <v>76</v>
      </c>
      <c r="E13" s="23" t="s">
        <v>72</v>
      </c>
      <c r="F13" s="23" t="s">
        <v>77</v>
      </c>
      <c r="G13" s="23" t="s">
        <v>112</v>
      </c>
      <c r="H13" s="36" t="s">
        <v>73</v>
      </c>
      <c r="I13" s="37">
        <v>13</v>
      </c>
      <c r="J13" s="76">
        <v>10</v>
      </c>
      <c r="K13" s="38">
        <f t="shared" si="0"/>
        <v>130</v>
      </c>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row>
    <row r="14" spans="1:242" x14ac:dyDescent="0.15">
      <c r="A14" s="39"/>
      <c r="B14" s="40"/>
      <c r="C14" s="40" t="s">
        <v>2</v>
      </c>
      <c r="D14" s="41"/>
      <c r="E14" s="41"/>
      <c r="F14" s="41"/>
      <c r="G14" s="41"/>
      <c r="H14" s="41"/>
      <c r="I14" s="42"/>
      <c r="J14" s="77">
        <f>SUM(J8:J13)</f>
        <v>60</v>
      </c>
      <c r="K14" s="43">
        <f>SUM(K8:K13)</f>
        <v>790</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row>
  </sheetData>
  <pageMargins left="0.31" right="0.21" top="0.31" bottom="0.28000000000000003" header="0.17" footer="0.17"/>
  <pageSetup scale="49" orientation="landscape" r:id="rId1"/>
  <headerFooter alignWithMargins="0">
    <oddHeader>&amp;C&amp;A</oddHeader>
    <oddFooter>&amp;L&amp;F&amp;C&amp;A&amp;R&amp;P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H14"/>
  <sheetViews>
    <sheetView topLeftCell="D1" zoomScale="120" zoomScaleNormal="120" workbookViewId="0">
      <selection activeCell="J14" sqref="J14"/>
    </sheetView>
  </sheetViews>
  <sheetFormatPr baseColWidth="10" defaultColWidth="9.1640625" defaultRowHeight="13" x14ac:dyDescent="0.15"/>
  <cols>
    <col min="1" max="1" width="3.5" style="1" customWidth="1"/>
    <col min="2" max="2" width="12.5" style="1" customWidth="1"/>
    <col min="3" max="3" width="21.33203125" style="2" customWidth="1"/>
    <col min="4" max="4" width="28.6640625" style="2" customWidth="1"/>
    <col min="5" max="7" width="16.5" style="2" customWidth="1"/>
    <col min="8" max="9" width="15.6640625" style="2" customWidth="1"/>
    <col min="10" max="10" width="15.6640625" style="71" customWidth="1"/>
    <col min="11" max="11" width="15.6640625" style="2" customWidth="1"/>
    <col min="12" max="13" width="16" style="2" customWidth="1"/>
    <col min="14" max="16384" width="9.1640625" style="2"/>
  </cols>
  <sheetData>
    <row r="1" spans="1:242" s="5" customFormat="1" ht="20" x14ac:dyDescent="0.2">
      <c r="B1" s="9" t="s">
        <v>54</v>
      </c>
      <c r="D1" s="6"/>
      <c r="E1" s="6"/>
      <c r="F1" s="6"/>
      <c r="G1" s="6"/>
      <c r="H1" s="6"/>
      <c r="I1" s="6"/>
      <c r="J1" s="68"/>
      <c r="K1" s="6"/>
    </row>
    <row r="2" spans="1:242" s="5" customFormat="1" ht="18" x14ac:dyDescent="0.2">
      <c r="B2" s="7" t="s">
        <v>46</v>
      </c>
      <c r="D2" s="6"/>
      <c r="E2" s="6"/>
      <c r="F2" s="6"/>
      <c r="G2" s="6"/>
      <c r="H2" s="6"/>
      <c r="I2" s="30"/>
      <c r="J2" s="68"/>
      <c r="K2" s="6"/>
    </row>
    <row r="3" spans="1:242" x14ac:dyDescent="0.15">
      <c r="A3" s="4"/>
      <c r="D3" s="4"/>
      <c r="E3" s="4"/>
      <c r="F3" s="4"/>
      <c r="G3" s="4"/>
      <c r="H3" s="4"/>
      <c r="I3" s="4"/>
      <c r="J3" s="68"/>
    </row>
    <row r="6" spans="1:242" x14ac:dyDescent="0.15">
      <c r="A6" s="31"/>
      <c r="B6" s="32"/>
      <c r="C6" s="33"/>
      <c r="D6" s="31"/>
      <c r="E6" s="31"/>
      <c r="F6" s="31"/>
      <c r="G6" s="31"/>
      <c r="H6" s="31"/>
      <c r="I6" s="31"/>
      <c r="J6" s="69"/>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row>
    <row r="7" spans="1:242" ht="42" x14ac:dyDescent="0.15">
      <c r="A7" s="34"/>
      <c r="B7" s="18" t="s">
        <v>3</v>
      </c>
      <c r="C7" s="11" t="s">
        <v>0</v>
      </c>
      <c r="D7" s="11" t="s">
        <v>4</v>
      </c>
      <c r="E7" s="11" t="s">
        <v>6</v>
      </c>
      <c r="F7" s="11" t="s">
        <v>13</v>
      </c>
      <c r="G7" s="11" t="s">
        <v>14</v>
      </c>
      <c r="H7" s="11" t="s">
        <v>1</v>
      </c>
      <c r="I7" s="11" t="s">
        <v>61</v>
      </c>
      <c r="J7" s="64" t="s">
        <v>5</v>
      </c>
      <c r="K7" s="12" t="s">
        <v>62</v>
      </c>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row>
    <row r="8" spans="1:242" x14ac:dyDescent="0.15">
      <c r="A8" s="31"/>
      <c r="B8" s="44" t="s">
        <v>20</v>
      </c>
      <c r="C8" s="35" t="s">
        <v>78</v>
      </c>
      <c r="D8" s="23" t="str">
        <f>'CLIN 0001'!D8</f>
        <v>Project Director</v>
      </c>
      <c r="E8" s="23" t="str">
        <f>'CLIN 0001'!E8</f>
        <v>Project Director</v>
      </c>
      <c r="F8" s="23" t="str">
        <f>'CLIN 0001'!F8</f>
        <v>Prime</v>
      </c>
      <c r="G8" s="23" t="str">
        <f>'CLIN 0001'!G8</f>
        <v>N/A</v>
      </c>
      <c r="H8" s="23" t="str">
        <f>'CLIN 0001'!H8</f>
        <v>Contractor</v>
      </c>
      <c r="I8" s="37">
        <f>'CLIN 0001'!I8</f>
        <v>10</v>
      </c>
      <c r="J8" s="72">
        <v>10</v>
      </c>
      <c r="K8" s="38">
        <f>I8*J8</f>
        <v>100</v>
      </c>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row>
    <row r="9" spans="1:242" x14ac:dyDescent="0.15">
      <c r="A9" s="31"/>
      <c r="B9" s="44" t="s">
        <v>20</v>
      </c>
      <c r="C9" s="35" t="s">
        <v>78</v>
      </c>
      <c r="D9" s="23" t="str">
        <f>'CLIN 0001'!D9</f>
        <v>Senior Application Developer</v>
      </c>
      <c r="E9" s="23" t="str">
        <f>'CLIN 0001'!E9</f>
        <v>Senior Application Developer</v>
      </c>
      <c r="F9" s="23" t="str">
        <f>'CLIN 0001'!F9</f>
        <v>Prime</v>
      </c>
      <c r="G9" s="23" t="str">
        <f>'CLIN 0001'!G9</f>
        <v>N/A</v>
      </c>
      <c r="H9" s="23" t="str">
        <f>'CLIN 0001'!H9</f>
        <v>Contractor</v>
      </c>
      <c r="I9" s="37">
        <f>'CLIN 0001'!I9</f>
        <v>15</v>
      </c>
      <c r="J9" s="72">
        <v>10</v>
      </c>
      <c r="K9" s="38">
        <f t="shared" ref="K9:K13" si="0">I9*J9</f>
        <v>150</v>
      </c>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row>
    <row r="10" spans="1:242" x14ac:dyDescent="0.15">
      <c r="A10" s="31"/>
      <c r="B10" s="44" t="s">
        <v>20</v>
      </c>
      <c r="C10" s="35" t="s">
        <v>78</v>
      </c>
      <c r="D10" s="23" t="str">
        <f>'CLIN 0001'!D10</f>
        <v>Cloud Engineer</v>
      </c>
      <c r="E10" s="23" t="str">
        <f>'CLIN 0001'!E10</f>
        <v>N/A</v>
      </c>
      <c r="F10" s="23" t="str">
        <f>'CLIN 0001'!F10</f>
        <v>Prime</v>
      </c>
      <c r="G10" s="23" t="str">
        <f>'CLIN 0001'!G10</f>
        <v>N/A</v>
      </c>
      <c r="H10" s="23" t="str">
        <f>'CLIN 0001'!H10</f>
        <v>Contractor</v>
      </c>
      <c r="I10" s="37">
        <f>'CLIN 0001'!I10</f>
        <v>12</v>
      </c>
      <c r="J10" s="72">
        <v>10</v>
      </c>
      <c r="K10" s="38">
        <f t="shared" si="0"/>
        <v>120</v>
      </c>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row>
    <row r="11" spans="1:242" x14ac:dyDescent="0.15">
      <c r="A11" s="31"/>
      <c r="B11" s="44" t="s">
        <v>20</v>
      </c>
      <c r="C11" s="35" t="s">
        <v>78</v>
      </c>
      <c r="D11" s="23" t="str">
        <f>'CLIN 0001'!D11</f>
        <v>Business Systems Analyst</v>
      </c>
      <c r="E11" s="23" t="str">
        <f>'CLIN 0001'!E11</f>
        <v>N/A</v>
      </c>
      <c r="F11" s="23" t="str">
        <f>'CLIN 0001'!F11</f>
        <v>Prime</v>
      </c>
      <c r="G11" s="23" t="str">
        <f>'CLIN 0001'!G11</f>
        <v>N/A</v>
      </c>
      <c r="H11" s="23" t="str">
        <f>'CLIN 0001'!H11</f>
        <v>Contractor</v>
      </c>
      <c r="I11" s="37">
        <f>'CLIN 0001'!I11</f>
        <v>15</v>
      </c>
      <c r="J11" s="72">
        <v>10</v>
      </c>
      <c r="K11" s="38">
        <f t="shared" si="0"/>
        <v>150</v>
      </c>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row>
    <row r="12" spans="1:242" x14ac:dyDescent="0.15">
      <c r="A12" s="31"/>
      <c r="B12" s="44" t="s">
        <v>20</v>
      </c>
      <c r="C12" s="35" t="s">
        <v>78</v>
      </c>
      <c r="D12" s="23" t="str">
        <f>'CLIN 0001'!D12</f>
        <v>Information Security Officer</v>
      </c>
      <c r="E12" s="23" t="str">
        <f>'CLIN 0001'!E12</f>
        <v>N/A</v>
      </c>
      <c r="F12" s="23" t="str">
        <f>'CLIN 0001'!F12</f>
        <v>Prime</v>
      </c>
      <c r="G12" s="23" t="str">
        <f>'CLIN 0001'!G12</f>
        <v>N/A</v>
      </c>
      <c r="H12" s="23" t="str">
        <f>'CLIN 0001'!H12</f>
        <v>Contractor</v>
      </c>
      <c r="I12" s="37">
        <f>'CLIN 0001'!I12</f>
        <v>14</v>
      </c>
      <c r="J12" s="72">
        <v>10</v>
      </c>
      <c r="K12" s="38">
        <f t="shared" si="0"/>
        <v>140</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row>
    <row r="13" spans="1:242" x14ac:dyDescent="0.15">
      <c r="A13" s="31"/>
      <c r="B13" s="44" t="s">
        <v>20</v>
      </c>
      <c r="C13" s="35" t="s">
        <v>78</v>
      </c>
      <c r="D13" s="23" t="str">
        <f>'CLIN 0001'!D13</f>
        <v>Technical Support Analyst</v>
      </c>
      <c r="E13" s="23" t="str">
        <f>'CLIN 0001'!E13</f>
        <v>N/A</v>
      </c>
      <c r="F13" s="23" t="str">
        <f>'CLIN 0001'!F13</f>
        <v>Subcontractor</v>
      </c>
      <c r="G13" s="23" t="str">
        <f>'CLIN 0001'!G13</f>
        <v>Sub</v>
      </c>
      <c r="H13" s="23" t="str">
        <f>'CLIN 0001'!H13</f>
        <v>Contractor</v>
      </c>
      <c r="I13" s="37">
        <f>'CLIN 0001'!I13</f>
        <v>13</v>
      </c>
      <c r="J13" s="72">
        <v>10</v>
      </c>
      <c r="K13" s="38">
        <f t="shared" si="0"/>
        <v>130</v>
      </c>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row>
    <row r="14" spans="1:242" x14ac:dyDescent="0.15">
      <c r="A14" s="39"/>
      <c r="B14" s="40"/>
      <c r="C14" s="40" t="s">
        <v>2</v>
      </c>
      <c r="D14" s="41"/>
      <c r="E14" s="41"/>
      <c r="F14" s="41"/>
      <c r="G14" s="41"/>
      <c r="H14" s="41"/>
      <c r="I14" s="42"/>
      <c r="J14" s="84">
        <f>SUM(J8:J13)</f>
        <v>60</v>
      </c>
      <c r="K14" s="43">
        <f>SUM(K8:K13)</f>
        <v>790</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row>
  </sheetData>
  <pageMargins left="0.31" right="0.21" top="0.31" bottom="0.28000000000000003" header="0.17" footer="0.17"/>
  <pageSetup scale="49" orientation="landscape" r:id="rId1"/>
  <headerFooter alignWithMargins="0">
    <oddHeader>&amp;C&amp;A</oddHeader>
    <oddFooter>&amp;L&amp;F&amp;C&amp;A&amp;R&amp;P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H14"/>
  <sheetViews>
    <sheetView topLeftCell="D1" zoomScale="120" zoomScaleNormal="120" workbookViewId="0">
      <selection activeCell="I11" sqref="I11"/>
    </sheetView>
  </sheetViews>
  <sheetFormatPr baseColWidth="10" defaultColWidth="9.1640625" defaultRowHeight="13" x14ac:dyDescent="0.15"/>
  <cols>
    <col min="1" max="1" width="3.5" style="1" customWidth="1"/>
    <col min="2" max="2" width="12.5" style="1" customWidth="1"/>
    <col min="3" max="3" width="21.33203125" style="2" customWidth="1"/>
    <col min="4" max="4" width="28.6640625" style="2" customWidth="1"/>
    <col min="5" max="7" width="16.5" style="2" customWidth="1"/>
    <col min="8" max="9" width="15.6640625" style="2" customWidth="1"/>
    <col min="10" max="10" width="15.6640625" style="65" customWidth="1"/>
    <col min="11" max="11" width="15.6640625" style="2" customWidth="1"/>
    <col min="12" max="13" width="16" style="2" customWidth="1"/>
    <col min="14" max="16384" width="9.1640625" style="2"/>
  </cols>
  <sheetData>
    <row r="1" spans="1:242" s="5" customFormat="1" ht="20" x14ac:dyDescent="0.2">
      <c r="B1" s="9" t="s">
        <v>54</v>
      </c>
      <c r="D1" s="6"/>
      <c r="E1" s="6"/>
      <c r="F1" s="6"/>
      <c r="G1" s="6"/>
      <c r="H1" s="6"/>
      <c r="I1" s="6"/>
      <c r="J1" s="62"/>
      <c r="K1" s="6"/>
    </row>
    <row r="2" spans="1:242" s="5" customFormat="1" ht="18" x14ac:dyDescent="0.2">
      <c r="B2" s="17" t="s">
        <v>54</v>
      </c>
      <c r="D2" s="6"/>
      <c r="E2" s="6"/>
      <c r="F2" s="6"/>
      <c r="G2" s="6"/>
      <c r="H2" s="6"/>
      <c r="I2" s="6"/>
      <c r="J2" s="62"/>
      <c r="K2" s="6"/>
    </row>
    <row r="3" spans="1:242" s="5" customFormat="1" ht="18" x14ac:dyDescent="0.2">
      <c r="B3" s="7" t="s">
        <v>45</v>
      </c>
      <c r="D3" s="6"/>
      <c r="E3" s="6"/>
      <c r="F3" s="6"/>
      <c r="G3" s="6"/>
      <c r="H3" s="6"/>
      <c r="I3" s="30"/>
      <c r="J3" s="62"/>
      <c r="K3" s="6"/>
    </row>
    <row r="4" spans="1:242" x14ac:dyDescent="0.15">
      <c r="A4" s="4"/>
      <c r="D4" s="4"/>
      <c r="E4" s="4"/>
      <c r="F4" s="4"/>
      <c r="G4" s="4"/>
      <c r="H4" s="4"/>
      <c r="I4" s="4"/>
      <c r="J4" s="62"/>
    </row>
    <row r="6" spans="1:242" x14ac:dyDescent="0.15">
      <c r="A6" s="31"/>
      <c r="B6" s="32"/>
      <c r="C6" s="33"/>
      <c r="D6" s="31"/>
      <c r="E6" s="31"/>
      <c r="F6" s="31"/>
      <c r="G6" s="31"/>
      <c r="H6" s="31"/>
      <c r="I6" s="31"/>
      <c r="J6" s="63"/>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row>
    <row r="7" spans="1:242" ht="42" x14ac:dyDescent="0.15">
      <c r="A7" s="34"/>
      <c r="B7" s="18" t="s">
        <v>3</v>
      </c>
      <c r="C7" s="11" t="s">
        <v>0</v>
      </c>
      <c r="D7" s="11" t="s">
        <v>4</v>
      </c>
      <c r="E7" s="11" t="s">
        <v>6</v>
      </c>
      <c r="F7" s="11" t="s">
        <v>13</v>
      </c>
      <c r="G7" s="11" t="s">
        <v>14</v>
      </c>
      <c r="H7" s="11" t="s">
        <v>1</v>
      </c>
      <c r="I7" s="11" t="s">
        <v>61</v>
      </c>
      <c r="J7" s="64" t="s">
        <v>5</v>
      </c>
      <c r="K7" s="12" t="s">
        <v>62</v>
      </c>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row>
    <row r="8" spans="1:242" x14ac:dyDescent="0.15">
      <c r="A8" s="31"/>
      <c r="B8" s="44" t="s">
        <v>21</v>
      </c>
      <c r="C8" s="35" t="s">
        <v>79</v>
      </c>
      <c r="D8" s="23" t="str">
        <f>'CLIN 0002'!D8</f>
        <v>Project Director</v>
      </c>
      <c r="E8" s="23" t="str">
        <f>'CLIN 0002'!E8</f>
        <v>Project Director</v>
      </c>
      <c r="F8" s="23" t="str">
        <f>'CLIN 0002'!F8</f>
        <v>Prime</v>
      </c>
      <c r="G8" s="23" t="str">
        <f>'CLIN 0002'!G8</f>
        <v>N/A</v>
      </c>
      <c r="H8" s="23" t="str">
        <f>'CLIN 0002'!H8</f>
        <v>Contractor</v>
      </c>
      <c r="I8" s="37">
        <f>ROUND('CLIN 0002'!I8*1.025,2)</f>
        <v>10.25</v>
      </c>
      <c r="J8" s="23">
        <f>'CLIN 0002'!J8</f>
        <v>10</v>
      </c>
      <c r="K8" s="38">
        <f>I8*J8</f>
        <v>102.5</v>
      </c>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row>
    <row r="9" spans="1:242" x14ac:dyDescent="0.15">
      <c r="A9" s="31"/>
      <c r="B9" s="44" t="s">
        <v>21</v>
      </c>
      <c r="C9" s="35" t="s">
        <v>79</v>
      </c>
      <c r="D9" s="23" t="str">
        <f>'CLIN 0002'!D9</f>
        <v>Senior Application Developer</v>
      </c>
      <c r="E9" s="23" t="str">
        <f>'CLIN 0002'!E9</f>
        <v>Senior Application Developer</v>
      </c>
      <c r="F9" s="23" t="str">
        <f>'CLIN 0002'!F9</f>
        <v>Prime</v>
      </c>
      <c r="G9" s="23" t="str">
        <f>'CLIN 0002'!G9</f>
        <v>N/A</v>
      </c>
      <c r="H9" s="23" t="str">
        <f>'CLIN 0002'!H9</f>
        <v>Contractor</v>
      </c>
      <c r="I9" s="37">
        <f>ROUND('CLIN 0002'!I9*1.025,2)</f>
        <v>15.38</v>
      </c>
      <c r="J9" s="23">
        <f>'CLIN 0002'!J9</f>
        <v>10</v>
      </c>
      <c r="K9" s="38">
        <f t="shared" ref="K9:K13" si="0">I9*J9</f>
        <v>153.80000000000001</v>
      </c>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row>
    <row r="10" spans="1:242" x14ac:dyDescent="0.15">
      <c r="A10" s="31"/>
      <c r="B10" s="44" t="s">
        <v>21</v>
      </c>
      <c r="C10" s="35" t="s">
        <v>79</v>
      </c>
      <c r="D10" s="23" t="str">
        <f>'CLIN 0002'!D10</f>
        <v>Cloud Engineer</v>
      </c>
      <c r="E10" s="23" t="str">
        <f>'CLIN 0002'!E10</f>
        <v>N/A</v>
      </c>
      <c r="F10" s="23" t="str">
        <f>'CLIN 0002'!F10</f>
        <v>Prime</v>
      </c>
      <c r="G10" s="23" t="str">
        <f>'CLIN 0002'!G10</f>
        <v>N/A</v>
      </c>
      <c r="H10" s="23" t="str">
        <f>'CLIN 0002'!H10</f>
        <v>Contractor</v>
      </c>
      <c r="I10" s="37">
        <f>ROUND('CLIN 0002'!I10*1.025,2)</f>
        <v>12.3</v>
      </c>
      <c r="J10" s="23">
        <f>'CLIN 0002'!J10</f>
        <v>10</v>
      </c>
      <c r="K10" s="38">
        <f t="shared" si="0"/>
        <v>123</v>
      </c>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row>
    <row r="11" spans="1:242" x14ac:dyDescent="0.15">
      <c r="A11" s="31"/>
      <c r="B11" s="44" t="s">
        <v>21</v>
      </c>
      <c r="C11" s="35" t="s">
        <v>79</v>
      </c>
      <c r="D11" s="23" t="str">
        <f>'CLIN 0002'!D11</f>
        <v>Business Systems Analyst</v>
      </c>
      <c r="E11" s="23" t="str">
        <f>'CLIN 0002'!E11</f>
        <v>N/A</v>
      </c>
      <c r="F11" s="23" t="str">
        <f>'CLIN 0002'!F11</f>
        <v>Prime</v>
      </c>
      <c r="G11" s="23" t="str">
        <f>'CLIN 0002'!G11</f>
        <v>N/A</v>
      </c>
      <c r="H11" s="23" t="str">
        <f>'CLIN 0002'!H11</f>
        <v>Contractor</v>
      </c>
      <c r="I11" s="37">
        <f>ROUND('CLIN 0002'!I11*1.025,2)</f>
        <v>15.38</v>
      </c>
      <c r="J11" s="23">
        <f>'CLIN 0002'!J11</f>
        <v>10</v>
      </c>
      <c r="K11" s="38">
        <f t="shared" si="0"/>
        <v>153.80000000000001</v>
      </c>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row>
    <row r="12" spans="1:242" x14ac:dyDescent="0.15">
      <c r="A12" s="31"/>
      <c r="B12" s="44" t="s">
        <v>21</v>
      </c>
      <c r="C12" s="35" t="s">
        <v>79</v>
      </c>
      <c r="D12" s="23" t="str">
        <f>'CLIN 0002'!D12</f>
        <v>Information Security Officer</v>
      </c>
      <c r="E12" s="23" t="str">
        <f>'CLIN 0002'!E12</f>
        <v>N/A</v>
      </c>
      <c r="F12" s="23" t="str">
        <f>'CLIN 0002'!F12</f>
        <v>Prime</v>
      </c>
      <c r="G12" s="23" t="str">
        <f>'CLIN 0002'!G12</f>
        <v>N/A</v>
      </c>
      <c r="H12" s="23" t="str">
        <f>'CLIN 0002'!H12</f>
        <v>Contractor</v>
      </c>
      <c r="I12" s="37">
        <f>ROUND('CLIN 0002'!I12*1.025,2)</f>
        <v>14.35</v>
      </c>
      <c r="J12" s="23">
        <f>'CLIN 0002'!J12</f>
        <v>10</v>
      </c>
      <c r="K12" s="38">
        <f t="shared" si="0"/>
        <v>143.5</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row>
    <row r="13" spans="1:242" x14ac:dyDescent="0.15">
      <c r="A13" s="31"/>
      <c r="B13" s="44" t="s">
        <v>21</v>
      </c>
      <c r="C13" s="35" t="s">
        <v>79</v>
      </c>
      <c r="D13" s="23" t="str">
        <f>'CLIN 0002'!D13</f>
        <v>Technical Support Analyst</v>
      </c>
      <c r="E13" s="23" t="str">
        <f>'CLIN 0002'!E13</f>
        <v>N/A</v>
      </c>
      <c r="F13" s="23" t="str">
        <f>'CLIN 0002'!F13</f>
        <v>Subcontractor</v>
      </c>
      <c r="G13" s="23" t="str">
        <f>'CLIN 0002'!G13</f>
        <v>Sub</v>
      </c>
      <c r="H13" s="23" t="str">
        <f>'CLIN 0002'!H13</f>
        <v>Contractor</v>
      </c>
      <c r="I13" s="37">
        <f>ROUND('CLIN 0002'!I13*1.025,2)</f>
        <v>13.33</v>
      </c>
      <c r="J13" s="23">
        <f>'CLIN 0002'!J13</f>
        <v>10</v>
      </c>
      <c r="K13" s="38">
        <f t="shared" si="0"/>
        <v>133.30000000000001</v>
      </c>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row>
    <row r="14" spans="1:242" x14ac:dyDescent="0.15">
      <c r="A14" s="39"/>
      <c r="B14" s="40"/>
      <c r="C14" s="40" t="s">
        <v>2</v>
      </c>
      <c r="D14" s="41"/>
      <c r="E14" s="41"/>
      <c r="F14" s="41"/>
      <c r="G14" s="41"/>
      <c r="H14" s="41"/>
      <c r="I14" s="42"/>
      <c r="J14" s="84">
        <f>SUM(J8:J13)</f>
        <v>60</v>
      </c>
      <c r="K14" s="43">
        <f>SUM(K8:K13)</f>
        <v>809.90000000000009</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row>
  </sheetData>
  <pageMargins left="0.31" right="0.21" top="0.31" bottom="0.28000000000000003" header="0.17" footer="0.17"/>
  <pageSetup scale="49" orientation="landscape" r:id="rId1"/>
  <headerFooter alignWithMargins="0">
    <oddHeader>&amp;C&amp;A</oddHeader>
    <oddFooter>&amp;L&amp;F&amp;C&amp;A&amp;R&amp;P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H14"/>
  <sheetViews>
    <sheetView topLeftCell="D1" zoomScale="120" zoomScaleNormal="120" workbookViewId="0">
      <selection activeCell="J11" sqref="J11"/>
    </sheetView>
  </sheetViews>
  <sheetFormatPr baseColWidth="10" defaultColWidth="9.1640625" defaultRowHeight="13" x14ac:dyDescent="0.15"/>
  <cols>
    <col min="1" max="1" width="3.5" style="1" customWidth="1"/>
    <col min="2" max="2" width="12.5" style="1" customWidth="1"/>
    <col min="3" max="3" width="21.33203125" style="2" customWidth="1"/>
    <col min="4" max="4" width="28.6640625" style="2" customWidth="1"/>
    <col min="5" max="7" width="16.5" style="2" customWidth="1"/>
    <col min="8" max="9" width="15.6640625" style="2" customWidth="1"/>
    <col min="10" max="10" width="15.6640625" style="65" customWidth="1"/>
    <col min="11" max="11" width="15.6640625" style="2" customWidth="1"/>
    <col min="12" max="13" width="16" style="2" customWidth="1"/>
    <col min="14" max="16384" width="9.1640625" style="2"/>
  </cols>
  <sheetData>
    <row r="1" spans="1:242" s="5" customFormat="1" ht="20" x14ac:dyDescent="0.2">
      <c r="B1" s="9" t="s">
        <v>54</v>
      </c>
      <c r="D1" s="6"/>
      <c r="E1" s="6"/>
      <c r="F1" s="6"/>
      <c r="G1" s="6"/>
      <c r="H1" s="6"/>
      <c r="I1" s="6"/>
      <c r="J1" s="62"/>
      <c r="K1" s="6"/>
    </row>
    <row r="2" spans="1:242" s="5" customFormat="1" ht="18" x14ac:dyDescent="0.2">
      <c r="B2" s="17" t="s">
        <v>54</v>
      </c>
      <c r="D2" s="6"/>
      <c r="E2" s="6"/>
      <c r="F2" s="6"/>
      <c r="G2" s="6"/>
      <c r="H2" s="6"/>
      <c r="I2" s="6"/>
      <c r="J2" s="62"/>
      <c r="K2" s="6"/>
    </row>
    <row r="3" spans="1:242" s="5" customFormat="1" ht="18" x14ac:dyDescent="0.2">
      <c r="B3" s="7" t="s">
        <v>44</v>
      </c>
      <c r="D3" s="6"/>
      <c r="E3" s="6"/>
      <c r="F3" s="6"/>
      <c r="G3" s="6"/>
      <c r="H3" s="6"/>
      <c r="I3" s="30"/>
      <c r="J3" s="62"/>
      <c r="K3" s="6"/>
    </row>
    <row r="4" spans="1:242" x14ac:dyDescent="0.15">
      <c r="A4" s="4"/>
      <c r="D4" s="4"/>
      <c r="E4" s="4"/>
      <c r="F4" s="4"/>
      <c r="G4" s="4"/>
      <c r="H4" s="4"/>
      <c r="I4" s="4"/>
      <c r="J4" s="62"/>
    </row>
    <row r="6" spans="1:242" x14ac:dyDescent="0.15">
      <c r="A6" s="31"/>
      <c r="B6" s="32"/>
      <c r="C6" s="33"/>
      <c r="D6" s="31"/>
      <c r="E6" s="31"/>
      <c r="F6" s="31"/>
      <c r="G6" s="31"/>
      <c r="H6" s="31"/>
      <c r="I6" s="31"/>
      <c r="J6" s="63"/>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row>
    <row r="7" spans="1:242" ht="42" x14ac:dyDescent="0.15">
      <c r="A7" s="34"/>
      <c r="B7" s="18" t="s">
        <v>3</v>
      </c>
      <c r="C7" s="11" t="s">
        <v>0</v>
      </c>
      <c r="D7" s="11" t="s">
        <v>4</v>
      </c>
      <c r="E7" s="11" t="s">
        <v>6</v>
      </c>
      <c r="F7" s="11" t="s">
        <v>13</v>
      </c>
      <c r="G7" s="11" t="s">
        <v>14</v>
      </c>
      <c r="H7" s="11" t="s">
        <v>1</v>
      </c>
      <c r="I7" s="11" t="s">
        <v>61</v>
      </c>
      <c r="J7" s="64" t="s">
        <v>5</v>
      </c>
      <c r="K7" s="12" t="s">
        <v>62</v>
      </c>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row>
    <row r="8" spans="1:242" x14ac:dyDescent="0.15">
      <c r="A8" s="31"/>
      <c r="B8" s="44" t="s">
        <v>22</v>
      </c>
      <c r="C8" s="35" t="s">
        <v>80</v>
      </c>
      <c r="D8" s="23" t="str">
        <f>'CLIN 0003'!D8</f>
        <v>Project Director</v>
      </c>
      <c r="E8" s="23" t="str">
        <f>'CLIN 0003'!E8</f>
        <v>Project Director</v>
      </c>
      <c r="F8" s="23" t="str">
        <f>'CLIN 0003'!F8</f>
        <v>Prime</v>
      </c>
      <c r="G8" s="23" t="str">
        <f>'CLIN 0003'!G8</f>
        <v>N/A</v>
      </c>
      <c r="H8" s="23" t="str">
        <f>'CLIN 0003'!H8</f>
        <v>Contractor</v>
      </c>
      <c r="I8" s="37">
        <f>ROUND('CLIN 0003'!I8*1.025,2)</f>
        <v>10.51</v>
      </c>
      <c r="J8" s="23">
        <f>'CLIN 0003'!J8</f>
        <v>10</v>
      </c>
      <c r="K8" s="38">
        <f>I8*J8</f>
        <v>105.1</v>
      </c>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row>
    <row r="9" spans="1:242" x14ac:dyDescent="0.15">
      <c r="A9" s="31"/>
      <c r="B9" s="44" t="s">
        <v>22</v>
      </c>
      <c r="C9" s="35" t="s">
        <v>80</v>
      </c>
      <c r="D9" s="23" t="str">
        <f>'CLIN 0003'!D9</f>
        <v>Senior Application Developer</v>
      </c>
      <c r="E9" s="23" t="str">
        <f>'CLIN 0003'!E9</f>
        <v>Senior Application Developer</v>
      </c>
      <c r="F9" s="23" t="str">
        <f>'CLIN 0003'!F9</f>
        <v>Prime</v>
      </c>
      <c r="G9" s="23" t="str">
        <f>'CLIN 0003'!G9</f>
        <v>N/A</v>
      </c>
      <c r="H9" s="23" t="str">
        <f>'CLIN 0003'!H9</f>
        <v>Contractor</v>
      </c>
      <c r="I9" s="37">
        <f>ROUND('CLIN 0003'!I9*1.025,2)</f>
        <v>15.76</v>
      </c>
      <c r="J9" s="23">
        <f>'CLIN 0003'!J9</f>
        <v>10</v>
      </c>
      <c r="K9" s="38">
        <f t="shared" ref="K9:K13" si="0">I9*J9</f>
        <v>157.6</v>
      </c>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row>
    <row r="10" spans="1:242" x14ac:dyDescent="0.15">
      <c r="A10" s="31"/>
      <c r="B10" s="44" t="s">
        <v>22</v>
      </c>
      <c r="C10" s="35" t="s">
        <v>80</v>
      </c>
      <c r="D10" s="23" t="str">
        <f>'CLIN 0003'!D10</f>
        <v>Cloud Engineer</v>
      </c>
      <c r="E10" s="23" t="str">
        <f>'CLIN 0003'!E10</f>
        <v>N/A</v>
      </c>
      <c r="F10" s="23" t="str">
        <f>'CLIN 0003'!F10</f>
        <v>Prime</v>
      </c>
      <c r="G10" s="23" t="str">
        <f>'CLIN 0003'!G10</f>
        <v>N/A</v>
      </c>
      <c r="H10" s="23" t="str">
        <f>'CLIN 0003'!H10</f>
        <v>Contractor</v>
      </c>
      <c r="I10" s="37">
        <f>ROUND('CLIN 0003'!I10*1.025,2)</f>
        <v>12.61</v>
      </c>
      <c r="J10" s="23">
        <f>'CLIN 0003'!J10</f>
        <v>10</v>
      </c>
      <c r="K10" s="38">
        <f t="shared" si="0"/>
        <v>126.1</v>
      </c>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row>
    <row r="11" spans="1:242" x14ac:dyDescent="0.15">
      <c r="A11" s="31"/>
      <c r="B11" s="44" t="s">
        <v>22</v>
      </c>
      <c r="C11" s="35" t="s">
        <v>80</v>
      </c>
      <c r="D11" s="23" t="str">
        <f>'CLIN 0003'!D11</f>
        <v>Business Systems Analyst</v>
      </c>
      <c r="E11" s="23" t="str">
        <f>'CLIN 0003'!E11</f>
        <v>N/A</v>
      </c>
      <c r="F11" s="23" t="str">
        <f>'CLIN 0003'!F11</f>
        <v>Prime</v>
      </c>
      <c r="G11" s="23" t="str">
        <f>'CLIN 0003'!G11</f>
        <v>N/A</v>
      </c>
      <c r="H11" s="23" t="str">
        <f>'CLIN 0003'!H11</f>
        <v>Contractor</v>
      </c>
      <c r="I11" s="37">
        <f>ROUND('CLIN 0003'!I11*1.025,2)</f>
        <v>15.76</v>
      </c>
      <c r="J11" s="23">
        <f>'CLIN 0003'!J11</f>
        <v>10</v>
      </c>
      <c r="K11" s="38">
        <f t="shared" si="0"/>
        <v>157.6</v>
      </c>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row>
    <row r="12" spans="1:242" x14ac:dyDescent="0.15">
      <c r="A12" s="31"/>
      <c r="B12" s="44" t="s">
        <v>22</v>
      </c>
      <c r="C12" s="35" t="s">
        <v>80</v>
      </c>
      <c r="D12" s="23" t="str">
        <f>'CLIN 0003'!D12</f>
        <v>Information Security Officer</v>
      </c>
      <c r="E12" s="23" t="str">
        <f>'CLIN 0003'!E12</f>
        <v>N/A</v>
      </c>
      <c r="F12" s="23" t="str">
        <f>'CLIN 0003'!F12</f>
        <v>Prime</v>
      </c>
      <c r="G12" s="23" t="str">
        <f>'CLIN 0003'!G12</f>
        <v>N/A</v>
      </c>
      <c r="H12" s="23" t="str">
        <f>'CLIN 0003'!H12</f>
        <v>Contractor</v>
      </c>
      <c r="I12" s="37">
        <f>ROUND('CLIN 0003'!I12*1.025,2)</f>
        <v>14.71</v>
      </c>
      <c r="J12" s="23">
        <f>'CLIN 0003'!J12</f>
        <v>10</v>
      </c>
      <c r="K12" s="38">
        <f t="shared" si="0"/>
        <v>147.10000000000002</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row>
    <row r="13" spans="1:242" x14ac:dyDescent="0.15">
      <c r="A13" s="31"/>
      <c r="B13" s="44" t="s">
        <v>22</v>
      </c>
      <c r="C13" s="35" t="s">
        <v>80</v>
      </c>
      <c r="D13" s="23" t="str">
        <f>'CLIN 0003'!D13</f>
        <v>Technical Support Analyst</v>
      </c>
      <c r="E13" s="23" t="str">
        <f>'CLIN 0003'!E13</f>
        <v>N/A</v>
      </c>
      <c r="F13" s="23" t="str">
        <f>'CLIN 0003'!F13</f>
        <v>Subcontractor</v>
      </c>
      <c r="G13" s="23" t="str">
        <f>'CLIN 0003'!G13</f>
        <v>Sub</v>
      </c>
      <c r="H13" s="23" t="str">
        <f>'CLIN 0003'!H13</f>
        <v>Contractor</v>
      </c>
      <c r="I13" s="37">
        <f>ROUND('CLIN 0003'!I13*1.025,2)</f>
        <v>13.66</v>
      </c>
      <c r="J13" s="23">
        <f>'CLIN 0003'!J13</f>
        <v>10</v>
      </c>
      <c r="K13" s="38">
        <f t="shared" si="0"/>
        <v>136.6</v>
      </c>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row>
    <row r="14" spans="1:242" x14ac:dyDescent="0.15">
      <c r="A14" s="39"/>
      <c r="B14" s="40"/>
      <c r="C14" s="40" t="s">
        <v>2</v>
      </c>
      <c r="D14" s="41"/>
      <c r="E14" s="41"/>
      <c r="F14" s="41"/>
      <c r="G14" s="41"/>
      <c r="H14" s="41"/>
      <c r="I14" s="42"/>
      <c r="J14" s="84">
        <f>SUM(J8:J13)</f>
        <v>60</v>
      </c>
      <c r="K14" s="43">
        <f>SUM(K8:K13)</f>
        <v>830.1</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row>
  </sheetData>
  <pageMargins left="0.31" right="0.21" top="0.31" bottom="0.28000000000000003" header="0.17" footer="0.17"/>
  <pageSetup scale="49" orientation="landscape" r:id="rId1"/>
  <headerFooter alignWithMargins="0">
    <oddHeader>&amp;C&amp;A</oddHeader>
    <oddFooter>&amp;L&amp;F&amp;C&amp;A&amp;R&amp;P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H14"/>
  <sheetViews>
    <sheetView topLeftCell="E1" zoomScale="120" zoomScaleNormal="120" workbookViewId="0">
      <selection activeCell="J12" sqref="J12"/>
    </sheetView>
  </sheetViews>
  <sheetFormatPr baseColWidth="10" defaultColWidth="9.1640625" defaultRowHeight="13" x14ac:dyDescent="0.15"/>
  <cols>
    <col min="1" max="1" width="3.5" style="1" customWidth="1"/>
    <col min="2" max="2" width="12.5" style="1" customWidth="1"/>
    <col min="3" max="3" width="21.33203125" style="2" customWidth="1"/>
    <col min="4" max="4" width="28.6640625" style="2" customWidth="1"/>
    <col min="5" max="7" width="16.5" style="2" customWidth="1"/>
    <col min="8" max="9" width="15.6640625" style="2" customWidth="1"/>
    <col min="10" max="10" width="15.6640625" style="65" customWidth="1"/>
    <col min="11" max="11" width="15.6640625" style="2" customWidth="1"/>
    <col min="12" max="13" width="16" style="2" customWidth="1"/>
    <col min="14" max="16384" width="9.1640625" style="2"/>
  </cols>
  <sheetData>
    <row r="1" spans="1:242" s="5" customFormat="1" ht="20" x14ac:dyDescent="0.2">
      <c r="B1" s="9" t="s">
        <v>54</v>
      </c>
      <c r="D1" s="6"/>
      <c r="E1" s="6"/>
      <c r="F1" s="6"/>
      <c r="G1" s="6"/>
      <c r="H1" s="6"/>
      <c r="I1" s="6"/>
      <c r="J1" s="62"/>
      <c r="K1" s="6"/>
    </row>
    <row r="2" spans="1:242" s="5" customFormat="1" ht="18" x14ac:dyDescent="0.2">
      <c r="B2" s="17" t="s">
        <v>54</v>
      </c>
      <c r="D2" s="6"/>
      <c r="E2" s="6"/>
      <c r="F2" s="6"/>
      <c r="G2" s="6"/>
      <c r="H2" s="6"/>
      <c r="I2" s="6"/>
      <c r="J2" s="62"/>
      <c r="K2" s="6"/>
    </row>
    <row r="3" spans="1:242" s="5" customFormat="1" ht="18" x14ac:dyDescent="0.2">
      <c r="B3" s="7" t="s">
        <v>43</v>
      </c>
      <c r="D3" s="6"/>
      <c r="E3" s="6"/>
      <c r="F3" s="6"/>
      <c r="G3" s="6"/>
      <c r="H3" s="6"/>
      <c r="I3" s="30"/>
      <c r="J3" s="62"/>
      <c r="K3" s="6"/>
    </row>
    <row r="4" spans="1:242" x14ac:dyDescent="0.15">
      <c r="A4" s="4"/>
      <c r="D4" s="4"/>
      <c r="E4" s="4"/>
      <c r="F4" s="4"/>
      <c r="G4" s="4"/>
      <c r="H4" s="4"/>
      <c r="I4" s="4"/>
      <c r="J4" s="62"/>
    </row>
    <row r="6" spans="1:242" x14ac:dyDescent="0.15">
      <c r="A6" s="31"/>
      <c r="B6" s="32"/>
      <c r="C6" s="33"/>
      <c r="D6" s="31"/>
      <c r="E6" s="31"/>
      <c r="F6" s="31"/>
      <c r="G6" s="31"/>
      <c r="H6" s="31"/>
      <c r="I6" s="31"/>
      <c r="J6" s="63"/>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row>
    <row r="7" spans="1:242" ht="42" x14ac:dyDescent="0.15">
      <c r="A7" s="34"/>
      <c r="B7" s="18" t="s">
        <v>3</v>
      </c>
      <c r="C7" s="11" t="s">
        <v>0</v>
      </c>
      <c r="D7" s="11" t="s">
        <v>4</v>
      </c>
      <c r="E7" s="11" t="s">
        <v>6</v>
      </c>
      <c r="F7" s="11" t="s">
        <v>13</v>
      </c>
      <c r="G7" s="11" t="s">
        <v>14</v>
      </c>
      <c r="H7" s="11" t="s">
        <v>1</v>
      </c>
      <c r="I7" s="11" t="s">
        <v>63</v>
      </c>
      <c r="J7" s="64" t="s">
        <v>5</v>
      </c>
      <c r="K7" s="12" t="s">
        <v>62</v>
      </c>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row>
    <row r="8" spans="1:242" x14ac:dyDescent="0.15">
      <c r="A8" s="31"/>
      <c r="B8" s="44" t="s">
        <v>23</v>
      </c>
      <c r="C8" s="35" t="s">
        <v>81</v>
      </c>
      <c r="D8" s="23" t="str">
        <f>'CLIN 0004'!D8</f>
        <v>Project Director</v>
      </c>
      <c r="E8" s="23" t="str">
        <f>'CLIN 0004'!E8</f>
        <v>Project Director</v>
      </c>
      <c r="F8" s="23" t="str">
        <f>'CLIN 0004'!F8</f>
        <v>Prime</v>
      </c>
      <c r="G8" s="23" t="str">
        <f>'CLIN 0004'!G8</f>
        <v>N/A</v>
      </c>
      <c r="H8" s="23" t="str">
        <f>'CLIN 0004'!H8</f>
        <v>Contractor</v>
      </c>
      <c r="I8" s="37">
        <f>ROUND('CLIN 0004'!I8*1.025,2)</f>
        <v>10.77</v>
      </c>
      <c r="J8" s="23">
        <f>'CLIN 0004'!J8</f>
        <v>10</v>
      </c>
      <c r="K8" s="38">
        <f>I8*J8</f>
        <v>107.69999999999999</v>
      </c>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row>
    <row r="9" spans="1:242" x14ac:dyDescent="0.15">
      <c r="A9" s="31"/>
      <c r="B9" s="44" t="s">
        <v>23</v>
      </c>
      <c r="C9" s="35" t="s">
        <v>81</v>
      </c>
      <c r="D9" s="23" t="str">
        <f>'CLIN 0004'!D9</f>
        <v>Senior Application Developer</v>
      </c>
      <c r="E9" s="23" t="str">
        <f>'CLIN 0004'!E9</f>
        <v>Senior Application Developer</v>
      </c>
      <c r="F9" s="23" t="str">
        <f>'CLIN 0004'!F9</f>
        <v>Prime</v>
      </c>
      <c r="G9" s="23" t="str">
        <f>'CLIN 0004'!G9</f>
        <v>N/A</v>
      </c>
      <c r="H9" s="23" t="str">
        <f>'CLIN 0004'!H9</f>
        <v>Contractor</v>
      </c>
      <c r="I9" s="37">
        <f>ROUND('CLIN 0004'!I9*1.025,2)</f>
        <v>16.149999999999999</v>
      </c>
      <c r="J9" s="23">
        <f>'CLIN 0004'!J9</f>
        <v>10</v>
      </c>
      <c r="K9" s="38">
        <f t="shared" ref="K9:K13" si="0">I9*J9</f>
        <v>161.5</v>
      </c>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row>
    <row r="10" spans="1:242" x14ac:dyDescent="0.15">
      <c r="A10" s="31"/>
      <c r="B10" s="44" t="s">
        <v>23</v>
      </c>
      <c r="C10" s="35" t="s">
        <v>81</v>
      </c>
      <c r="D10" s="23" t="str">
        <f>'CLIN 0004'!D10</f>
        <v>Cloud Engineer</v>
      </c>
      <c r="E10" s="23" t="str">
        <f>'CLIN 0004'!E10</f>
        <v>N/A</v>
      </c>
      <c r="F10" s="23" t="str">
        <f>'CLIN 0004'!F10</f>
        <v>Prime</v>
      </c>
      <c r="G10" s="23" t="str">
        <f>'CLIN 0004'!G10</f>
        <v>N/A</v>
      </c>
      <c r="H10" s="23" t="str">
        <f>'CLIN 0004'!H10</f>
        <v>Contractor</v>
      </c>
      <c r="I10" s="37">
        <f>ROUND('CLIN 0004'!I10*1.025,2)</f>
        <v>12.93</v>
      </c>
      <c r="J10" s="23">
        <f>'CLIN 0004'!J10</f>
        <v>10</v>
      </c>
      <c r="K10" s="38">
        <f t="shared" si="0"/>
        <v>129.30000000000001</v>
      </c>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row>
    <row r="11" spans="1:242" x14ac:dyDescent="0.15">
      <c r="A11" s="31"/>
      <c r="B11" s="44" t="s">
        <v>23</v>
      </c>
      <c r="C11" s="35" t="s">
        <v>81</v>
      </c>
      <c r="D11" s="23" t="str">
        <f>'CLIN 0004'!D11</f>
        <v>Business Systems Analyst</v>
      </c>
      <c r="E11" s="23" t="str">
        <f>'CLIN 0004'!E11</f>
        <v>N/A</v>
      </c>
      <c r="F11" s="23" t="str">
        <f>'CLIN 0004'!F11</f>
        <v>Prime</v>
      </c>
      <c r="G11" s="23" t="str">
        <f>'CLIN 0004'!G11</f>
        <v>N/A</v>
      </c>
      <c r="H11" s="23" t="str">
        <f>'CLIN 0004'!H11</f>
        <v>Contractor</v>
      </c>
      <c r="I11" s="37">
        <f>ROUND('CLIN 0004'!I11*1.025,2)</f>
        <v>16.149999999999999</v>
      </c>
      <c r="J11" s="23">
        <f>'CLIN 0004'!J11</f>
        <v>10</v>
      </c>
      <c r="K11" s="38">
        <f t="shared" si="0"/>
        <v>161.5</v>
      </c>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row>
    <row r="12" spans="1:242" x14ac:dyDescent="0.15">
      <c r="A12" s="31"/>
      <c r="B12" s="44" t="s">
        <v>23</v>
      </c>
      <c r="C12" s="35" t="s">
        <v>81</v>
      </c>
      <c r="D12" s="23" t="str">
        <f>'CLIN 0004'!D12</f>
        <v>Information Security Officer</v>
      </c>
      <c r="E12" s="23" t="str">
        <f>'CLIN 0004'!E12</f>
        <v>N/A</v>
      </c>
      <c r="F12" s="23" t="str">
        <f>'CLIN 0004'!F12</f>
        <v>Prime</v>
      </c>
      <c r="G12" s="23" t="str">
        <f>'CLIN 0004'!G12</f>
        <v>N/A</v>
      </c>
      <c r="H12" s="23" t="str">
        <f>'CLIN 0004'!H12</f>
        <v>Contractor</v>
      </c>
      <c r="I12" s="37">
        <f>ROUND('CLIN 0004'!I12*1.025,2)</f>
        <v>15.08</v>
      </c>
      <c r="J12" s="23">
        <f>'CLIN 0004'!J12</f>
        <v>10</v>
      </c>
      <c r="K12" s="38">
        <f t="shared" si="0"/>
        <v>150.80000000000001</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row>
    <row r="13" spans="1:242" x14ac:dyDescent="0.15">
      <c r="A13" s="31"/>
      <c r="B13" s="44" t="s">
        <v>23</v>
      </c>
      <c r="C13" s="35" t="s">
        <v>81</v>
      </c>
      <c r="D13" s="23" t="str">
        <f>'CLIN 0004'!D13</f>
        <v>Technical Support Analyst</v>
      </c>
      <c r="E13" s="23" t="str">
        <f>'CLIN 0004'!E13</f>
        <v>N/A</v>
      </c>
      <c r="F13" s="23" t="str">
        <f>'CLIN 0004'!F13</f>
        <v>Subcontractor</v>
      </c>
      <c r="G13" s="23" t="str">
        <f>'CLIN 0004'!G13</f>
        <v>Sub</v>
      </c>
      <c r="H13" s="23" t="str">
        <f>'CLIN 0004'!H13</f>
        <v>Contractor</v>
      </c>
      <c r="I13" s="37">
        <f>ROUND('CLIN 0004'!I13*1.025,2)</f>
        <v>14</v>
      </c>
      <c r="J13" s="23">
        <f>'CLIN 0004'!J13</f>
        <v>10</v>
      </c>
      <c r="K13" s="38">
        <f t="shared" si="0"/>
        <v>140</v>
      </c>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row>
    <row r="14" spans="1:242" x14ac:dyDescent="0.15">
      <c r="A14" s="39"/>
      <c r="B14" s="40"/>
      <c r="C14" s="40" t="s">
        <v>2</v>
      </c>
      <c r="D14" s="41"/>
      <c r="E14" s="41"/>
      <c r="F14" s="41"/>
      <c r="G14" s="41"/>
      <c r="H14" s="41"/>
      <c r="I14" s="42"/>
      <c r="J14" s="84">
        <f>SUM(J8:J13)</f>
        <v>60</v>
      </c>
      <c r="K14" s="43">
        <f>SUM(K8:K13)</f>
        <v>850.8</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row>
  </sheetData>
  <pageMargins left="0.31" right="0.21" top="0.31" bottom="0.28000000000000003" header="0.17" footer="0.17"/>
  <pageSetup scale="49" orientation="landscape" r:id="rId1"/>
  <headerFooter alignWithMargins="0">
    <oddHeader>&amp;C&amp;A</oddHeader>
    <oddFooter>&amp;L&amp;F&amp;C&amp;A&amp;R&amp;P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H14"/>
  <sheetViews>
    <sheetView topLeftCell="D1" zoomScale="120" zoomScaleNormal="120" workbookViewId="0">
      <selection activeCell="J14" sqref="J14"/>
    </sheetView>
  </sheetViews>
  <sheetFormatPr baseColWidth="10" defaultColWidth="9.1640625" defaultRowHeight="13" x14ac:dyDescent="0.15"/>
  <cols>
    <col min="1" max="1" width="3.5" style="1" customWidth="1"/>
    <col min="2" max="2" width="12.5" style="1" customWidth="1"/>
    <col min="3" max="3" width="21.33203125" style="2" customWidth="1"/>
    <col min="4" max="4" width="28.6640625" style="2" customWidth="1"/>
    <col min="5" max="7" width="16.5" style="2" customWidth="1"/>
    <col min="8" max="9" width="15.6640625" style="2" customWidth="1"/>
    <col min="10" max="10" width="15.6640625" style="65" customWidth="1"/>
    <col min="11" max="11" width="15.6640625" style="2" customWidth="1"/>
    <col min="12" max="13" width="16" style="2" customWidth="1"/>
    <col min="14" max="16384" width="9.1640625" style="2"/>
  </cols>
  <sheetData>
    <row r="1" spans="1:242" s="5" customFormat="1" ht="20" x14ac:dyDescent="0.2">
      <c r="B1" s="9" t="s">
        <v>54</v>
      </c>
      <c r="D1" s="6"/>
      <c r="E1" s="6"/>
      <c r="F1" s="6"/>
      <c r="G1" s="6"/>
      <c r="H1" s="6"/>
      <c r="I1" s="6"/>
      <c r="J1" s="62"/>
      <c r="K1" s="6"/>
    </row>
    <row r="2" spans="1:242" s="5" customFormat="1" ht="18" x14ac:dyDescent="0.2">
      <c r="B2" s="17" t="s">
        <v>54</v>
      </c>
      <c r="D2" s="6"/>
      <c r="E2" s="6"/>
      <c r="F2" s="6"/>
      <c r="G2" s="6"/>
      <c r="H2" s="6"/>
      <c r="I2" s="6"/>
      <c r="J2" s="62"/>
      <c r="K2" s="6"/>
    </row>
    <row r="3" spans="1:242" s="5" customFormat="1" ht="18" x14ac:dyDescent="0.2">
      <c r="B3" s="7" t="s">
        <v>82</v>
      </c>
      <c r="D3" s="6"/>
      <c r="E3" s="6"/>
      <c r="F3" s="6"/>
      <c r="G3" s="6"/>
      <c r="H3" s="6"/>
      <c r="I3" s="30"/>
      <c r="J3" s="62"/>
      <c r="K3" s="6"/>
    </row>
    <row r="4" spans="1:242" x14ac:dyDescent="0.15">
      <c r="A4" s="4"/>
      <c r="D4" s="4"/>
      <c r="E4" s="4"/>
      <c r="F4" s="4"/>
      <c r="G4" s="4"/>
      <c r="H4" s="4"/>
      <c r="I4" s="4"/>
      <c r="J4" s="62"/>
    </row>
    <row r="6" spans="1:242" x14ac:dyDescent="0.15">
      <c r="A6" s="31"/>
      <c r="B6" s="32"/>
      <c r="C6" s="33"/>
      <c r="D6" s="31"/>
      <c r="E6" s="31"/>
      <c r="F6" s="31"/>
      <c r="G6" s="31"/>
      <c r="H6" s="31"/>
      <c r="I6" s="31"/>
      <c r="J6" s="63"/>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row>
    <row r="7" spans="1:242" ht="42" x14ac:dyDescent="0.15">
      <c r="A7" s="34"/>
      <c r="B7" s="18" t="s">
        <v>3</v>
      </c>
      <c r="C7" s="11" t="s">
        <v>0</v>
      </c>
      <c r="D7" s="11" t="s">
        <v>4</v>
      </c>
      <c r="E7" s="11" t="s">
        <v>6</v>
      </c>
      <c r="F7" s="11" t="s">
        <v>13</v>
      </c>
      <c r="G7" s="11" t="s">
        <v>14</v>
      </c>
      <c r="H7" s="11" t="s">
        <v>1</v>
      </c>
      <c r="I7" s="11" t="s">
        <v>63</v>
      </c>
      <c r="J7" s="64" t="s">
        <v>5</v>
      </c>
      <c r="K7" s="12" t="s">
        <v>62</v>
      </c>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row>
    <row r="8" spans="1:242" x14ac:dyDescent="0.15">
      <c r="A8" s="31"/>
      <c r="B8" s="44" t="s">
        <v>84</v>
      </c>
      <c r="C8" s="35" t="s">
        <v>83</v>
      </c>
      <c r="D8" s="23" t="str">
        <f>'CLIN 0005'!D8</f>
        <v>Project Director</v>
      </c>
      <c r="E8" s="23" t="str">
        <f>'CLIN 0005'!E8</f>
        <v>Project Director</v>
      </c>
      <c r="F8" s="23" t="str">
        <f>'CLIN 0005'!F8</f>
        <v>Prime</v>
      </c>
      <c r="G8" s="23" t="str">
        <f>'CLIN 0005'!G8</f>
        <v>N/A</v>
      </c>
      <c r="H8" s="23" t="str">
        <f>'CLIN 0005'!H8</f>
        <v>Contractor</v>
      </c>
      <c r="I8" s="37">
        <f>ROUND('CLIN 0005'!I8*1.025,2)</f>
        <v>11.04</v>
      </c>
      <c r="J8" s="23">
        <v>10</v>
      </c>
      <c r="K8" s="38">
        <f>I8*J8</f>
        <v>110.39999999999999</v>
      </c>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row>
    <row r="9" spans="1:242" x14ac:dyDescent="0.15">
      <c r="A9" s="31"/>
      <c r="B9" s="44" t="s">
        <v>84</v>
      </c>
      <c r="C9" s="35" t="s">
        <v>83</v>
      </c>
      <c r="D9" s="23" t="str">
        <f>'CLIN 0005'!D9</f>
        <v>Senior Application Developer</v>
      </c>
      <c r="E9" s="23" t="str">
        <f>'CLIN 0005'!E9</f>
        <v>Senior Application Developer</v>
      </c>
      <c r="F9" s="23" t="str">
        <f>'CLIN 0005'!F9</f>
        <v>Prime</v>
      </c>
      <c r="G9" s="23" t="str">
        <f>'CLIN 0005'!G9</f>
        <v>N/A</v>
      </c>
      <c r="H9" s="23" t="str">
        <f>'CLIN 0005'!H9</f>
        <v>Contractor</v>
      </c>
      <c r="I9" s="37">
        <f>ROUND('CLIN 0005'!I9*1.025,2)</f>
        <v>16.55</v>
      </c>
      <c r="J9" s="23">
        <v>10</v>
      </c>
      <c r="K9" s="38">
        <f t="shared" ref="K9:K13" si="0">I9*J9</f>
        <v>165.5</v>
      </c>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row>
    <row r="10" spans="1:242" x14ac:dyDescent="0.15">
      <c r="A10" s="31"/>
      <c r="B10" s="44" t="s">
        <v>84</v>
      </c>
      <c r="C10" s="35" t="s">
        <v>83</v>
      </c>
      <c r="D10" s="23" t="str">
        <f>'CLIN 0005'!D10</f>
        <v>Cloud Engineer</v>
      </c>
      <c r="E10" s="23" t="str">
        <f>'CLIN 0005'!E10</f>
        <v>N/A</v>
      </c>
      <c r="F10" s="23" t="str">
        <f>'CLIN 0005'!F10</f>
        <v>Prime</v>
      </c>
      <c r="G10" s="23" t="str">
        <f>'CLIN 0005'!G10</f>
        <v>N/A</v>
      </c>
      <c r="H10" s="23" t="str">
        <f>'CLIN 0005'!H10</f>
        <v>Contractor</v>
      </c>
      <c r="I10" s="37">
        <f>ROUND('CLIN 0005'!I10*1.025,2)</f>
        <v>13.25</v>
      </c>
      <c r="J10" s="23">
        <v>10</v>
      </c>
      <c r="K10" s="38">
        <f t="shared" si="0"/>
        <v>132.5</v>
      </c>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row>
    <row r="11" spans="1:242" x14ac:dyDescent="0.15">
      <c r="A11" s="31"/>
      <c r="B11" s="44" t="s">
        <v>84</v>
      </c>
      <c r="C11" s="35" t="s">
        <v>83</v>
      </c>
      <c r="D11" s="23" t="str">
        <f>'CLIN 0005'!D11</f>
        <v>Business Systems Analyst</v>
      </c>
      <c r="E11" s="23" t="str">
        <f>'CLIN 0005'!E11</f>
        <v>N/A</v>
      </c>
      <c r="F11" s="23" t="str">
        <f>'CLIN 0005'!F11</f>
        <v>Prime</v>
      </c>
      <c r="G11" s="23" t="str">
        <f>'CLIN 0005'!G11</f>
        <v>N/A</v>
      </c>
      <c r="H11" s="23" t="str">
        <f>'CLIN 0005'!H11</f>
        <v>Contractor</v>
      </c>
      <c r="I11" s="37">
        <f>ROUND('CLIN 0005'!I11*1.025,2)</f>
        <v>16.55</v>
      </c>
      <c r="J11" s="23">
        <v>10</v>
      </c>
      <c r="K11" s="38">
        <f t="shared" si="0"/>
        <v>165.5</v>
      </c>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row>
    <row r="12" spans="1:242" x14ac:dyDescent="0.15">
      <c r="A12" s="31"/>
      <c r="B12" s="44" t="s">
        <v>84</v>
      </c>
      <c r="C12" s="35" t="s">
        <v>83</v>
      </c>
      <c r="D12" s="23" t="str">
        <f>'CLIN 0005'!D12</f>
        <v>Information Security Officer</v>
      </c>
      <c r="E12" s="23" t="str">
        <f>'CLIN 0005'!E12</f>
        <v>N/A</v>
      </c>
      <c r="F12" s="23" t="str">
        <f>'CLIN 0005'!F12</f>
        <v>Prime</v>
      </c>
      <c r="G12" s="23" t="str">
        <f>'CLIN 0005'!G12</f>
        <v>N/A</v>
      </c>
      <c r="H12" s="23" t="str">
        <f>'CLIN 0005'!H12</f>
        <v>Contractor</v>
      </c>
      <c r="I12" s="37">
        <f>ROUND('CLIN 0005'!I12*1.025,2)</f>
        <v>15.46</v>
      </c>
      <c r="J12" s="23">
        <v>10</v>
      </c>
      <c r="K12" s="38">
        <f t="shared" si="0"/>
        <v>154.60000000000002</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row>
    <row r="13" spans="1:242" x14ac:dyDescent="0.15">
      <c r="A13" s="31"/>
      <c r="B13" s="44" t="s">
        <v>84</v>
      </c>
      <c r="C13" s="35" t="s">
        <v>83</v>
      </c>
      <c r="D13" s="23" t="str">
        <f>'CLIN 0005'!D13</f>
        <v>Technical Support Analyst</v>
      </c>
      <c r="E13" s="23" t="str">
        <f>'CLIN 0005'!E13</f>
        <v>N/A</v>
      </c>
      <c r="F13" s="23" t="str">
        <f>'CLIN 0005'!F13</f>
        <v>Subcontractor</v>
      </c>
      <c r="G13" s="23" t="str">
        <f>'CLIN 0005'!G13</f>
        <v>Sub</v>
      </c>
      <c r="H13" s="23" t="str">
        <f>'CLIN 0005'!H13</f>
        <v>Contractor</v>
      </c>
      <c r="I13" s="37">
        <f>ROUND('CLIN 0005'!I13*1.025,2)</f>
        <v>14.35</v>
      </c>
      <c r="J13" s="23">
        <v>10</v>
      </c>
      <c r="K13" s="38">
        <f t="shared" si="0"/>
        <v>143.5</v>
      </c>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row>
    <row r="14" spans="1:242" x14ac:dyDescent="0.15">
      <c r="A14" s="39"/>
      <c r="B14" s="40"/>
      <c r="C14" s="40" t="s">
        <v>2</v>
      </c>
      <c r="D14" s="41"/>
      <c r="E14" s="41"/>
      <c r="F14" s="41"/>
      <c r="G14" s="41"/>
      <c r="H14" s="41"/>
      <c r="I14" s="42"/>
      <c r="J14" s="84">
        <f>SUM(J8:J13)</f>
        <v>60</v>
      </c>
      <c r="K14" s="43">
        <f>SUM(K8:K13)</f>
        <v>872</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row>
  </sheetData>
  <pageMargins left="0.31" right="0.21" top="0.31" bottom="0.28000000000000003" header="0.17" footer="0.17"/>
  <pageSetup scale="49" orientation="landscape" r:id="rId1"/>
  <headerFooter alignWithMargins="0">
    <oddHeader>&amp;C&amp;A</oddHeader>
    <oddFooter>&amp;L&amp;F&amp;C&amp;A&amp;R&amp;P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H21"/>
  <sheetViews>
    <sheetView topLeftCell="E1" zoomScale="120" zoomScaleNormal="120" workbookViewId="0">
      <selection activeCell="K9" sqref="K9"/>
    </sheetView>
  </sheetViews>
  <sheetFormatPr baseColWidth="10" defaultColWidth="9.1640625" defaultRowHeight="13" x14ac:dyDescent="0.15"/>
  <cols>
    <col min="1" max="1" width="3.5" style="1" customWidth="1"/>
    <col min="2" max="2" width="12.5" style="1" customWidth="1"/>
    <col min="3" max="3" width="21.33203125" style="2" customWidth="1"/>
    <col min="4" max="4" width="28.6640625" style="2" customWidth="1"/>
    <col min="5" max="7" width="16.5" style="2" customWidth="1"/>
    <col min="8" max="9" width="15.6640625" style="2" customWidth="1"/>
    <col min="10" max="10" width="15.6640625" style="65" customWidth="1"/>
    <col min="11" max="11" width="15.6640625" style="2" customWidth="1"/>
    <col min="12" max="13" width="16" style="2" customWidth="1"/>
    <col min="14" max="16384" width="9.1640625" style="2"/>
  </cols>
  <sheetData>
    <row r="1" spans="1:242" s="5" customFormat="1" ht="20" x14ac:dyDescent="0.2">
      <c r="B1" s="9" t="s">
        <v>54</v>
      </c>
      <c r="D1" s="6"/>
      <c r="E1" s="6"/>
      <c r="F1" s="6"/>
      <c r="G1" s="6"/>
      <c r="H1" s="6"/>
      <c r="I1" s="6"/>
      <c r="J1" s="62"/>
      <c r="K1" s="6"/>
    </row>
    <row r="2" spans="1:242" s="5" customFormat="1" ht="18" x14ac:dyDescent="0.2">
      <c r="B2" s="17" t="s">
        <v>54</v>
      </c>
      <c r="D2" s="6"/>
      <c r="E2" s="6"/>
      <c r="F2" s="6"/>
      <c r="G2" s="6"/>
      <c r="H2" s="6"/>
      <c r="I2" s="6"/>
      <c r="J2" s="62"/>
      <c r="K2" s="6"/>
    </row>
    <row r="3" spans="1:242" s="5" customFormat="1" ht="18" x14ac:dyDescent="0.2">
      <c r="B3" s="7" t="s">
        <v>85</v>
      </c>
      <c r="D3" s="6"/>
      <c r="E3" s="6"/>
      <c r="F3" s="6"/>
      <c r="G3" s="6"/>
      <c r="H3" s="6"/>
      <c r="I3" s="30"/>
      <c r="J3" s="62"/>
      <c r="K3" s="6"/>
    </row>
    <row r="4" spans="1:242" x14ac:dyDescent="0.15">
      <c r="A4" s="4"/>
      <c r="D4" s="4"/>
      <c r="E4" s="4"/>
      <c r="F4" s="4"/>
      <c r="G4" s="4"/>
      <c r="H4" s="4"/>
      <c r="I4" s="4"/>
      <c r="J4" s="62"/>
    </row>
    <row r="6" spans="1:242" x14ac:dyDescent="0.15">
      <c r="A6" s="31"/>
      <c r="B6" s="32"/>
      <c r="C6" s="33"/>
      <c r="D6" s="31"/>
      <c r="E6" s="31"/>
      <c r="F6" s="31"/>
      <c r="G6" s="31"/>
      <c r="H6" s="31"/>
      <c r="I6" s="31"/>
      <c r="J6" s="63"/>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row>
    <row r="7" spans="1:242" ht="42" x14ac:dyDescent="0.15">
      <c r="A7" s="34"/>
      <c r="B7" s="18" t="s">
        <v>3</v>
      </c>
      <c r="C7" s="11" t="s">
        <v>0</v>
      </c>
      <c r="D7" s="11" t="s">
        <v>4</v>
      </c>
      <c r="E7" s="11" t="s">
        <v>6</v>
      </c>
      <c r="F7" s="11" t="s">
        <v>13</v>
      </c>
      <c r="G7" s="11" t="s">
        <v>14</v>
      </c>
      <c r="H7" s="11" t="s">
        <v>1</v>
      </c>
      <c r="I7" s="11" t="s">
        <v>63</v>
      </c>
      <c r="J7" s="64" t="s">
        <v>5</v>
      </c>
      <c r="K7" s="12" t="s">
        <v>62</v>
      </c>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row>
    <row r="8" spans="1:242" x14ac:dyDescent="0.15">
      <c r="A8" s="31"/>
      <c r="B8" s="44" t="s">
        <v>86</v>
      </c>
      <c r="C8" s="35" t="s">
        <v>87</v>
      </c>
      <c r="D8" s="23" t="str">
        <f>'CLIN 0006'!D8</f>
        <v>Project Director</v>
      </c>
      <c r="E8" s="23" t="str">
        <f>'CLIN 0006'!E8</f>
        <v>Project Director</v>
      </c>
      <c r="F8" s="23" t="str">
        <f>'CLIN 0006'!F8</f>
        <v>Prime</v>
      </c>
      <c r="G8" s="23" t="str">
        <f>'CLIN 0006'!G8</f>
        <v>N/A</v>
      </c>
      <c r="H8" s="23" t="str">
        <f>'CLIN 0006'!H8</f>
        <v>Contractor</v>
      </c>
      <c r="I8" s="37">
        <f>'CLIN 0006'!I8</f>
        <v>11.04</v>
      </c>
      <c r="J8" s="70">
        <v>10</v>
      </c>
      <c r="K8" s="38">
        <f>I8*J8</f>
        <v>110.39999999999999</v>
      </c>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row>
    <row r="9" spans="1:242" x14ac:dyDescent="0.15">
      <c r="A9" s="31"/>
      <c r="B9" s="44" t="s">
        <v>86</v>
      </c>
      <c r="C9" s="35" t="s">
        <v>87</v>
      </c>
      <c r="D9" s="23" t="str">
        <f>'CLIN 0006'!D9</f>
        <v>Senior Application Developer</v>
      </c>
      <c r="E9" s="23" t="str">
        <f>'CLIN 0006'!E9</f>
        <v>Senior Application Developer</v>
      </c>
      <c r="F9" s="23" t="str">
        <f>'CLIN 0006'!F9</f>
        <v>Prime</v>
      </c>
      <c r="G9" s="23" t="str">
        <f>'CLIN 0006'!G9</f>
        <v>N/A</v>
      </c>
      <c r="H9" s="23" t="str">
        <f>'CLIN 0006'!H9</f>
        <v>Contractor</v>
      </c>
      <c r="I9" s="37">
        <f>'CLIN 0006'!I9</f>
        <v>16.55</v>
      </c>
      <c r="J9" s="70">
        <v>10</v>
      </c>
      <c r="K9" s="38">
        <f t="shared" ref="K9:K13" si="0">I9*J9</f>
        <v>165.5</v>
      </c>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row>
    <row r="10" spans="1:242" x14ac:dyDescent="0.15">
      <c r="A10" s="31"/>
      <c r="B10" s="44" t="s">
        <v>86</v>
      </c>
      <c r="C10" s="35" t="s">
        <v>87</v>
      </c>
      <c r="D10" s="23" t="str">
        <f>'CLIN 0006'!D10</f>
        <v>Cloud Engineer</v>
      </c>
      <c r="E10" s="23" t="str">
        <f>'CLIN 0006'!E10</f>
        <v>N/A</v>
      </c>
      <c r="F10" s="23" t="str">
        <f>'CLIN 0006'!F10</f>
        <v>Prime</v>
      </c>
      <c r="G10" s="23" t="str">
        <f>'CLIN 0006'!G10</f>
        <v>N/A</v>
      </c>
      <c r="H10" s="23" t="str">
        <f>'CLIN 0006'!H10</f>
        <v>Contractor</v>
      </c>
      <c r="I10" s="37">
        <f>'CLIN 0006'!I10</f>
        <v>13.25</v>
      </c>
      <c r="J10" s="70">
        <v>10</v>
      </c>
      <c r="K10" s="38">
        <f t="shared" si="0"/>
        <v>132.5</v>
      </c>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row>
    <row r="11" spans="1:242" x14ac:dyDescent="0.15">
      <c r="A11" s="31"/>
      <c r="B11" s="44" t="s">
        <v>86</v>
      </c>
      <c r="C11" s="35" t="s">
        <v>87</v>
      </c>
      <c r="D11" s="23" t="str">
        <f>'CLIN 0006'!D11</f>
        <v>Business Systems Analyst</v>
      </c>
      <c r="E11" s="23" t="str">
        <f>'CLIN 0006'!E11</f>
        <v>N/A</v>
      </c>
      <c r="F11" s="23" t="str">
        <f>'CLIN 0006'!F11</f>
        <v>Prime</v>
      </c>
      <c r="G11" s="23" t="str">
        <f>'CLIN 0006'!G11</f>
        <v>N/A</v>
      </c>
      <c r="H11" s="23" t="str">
        <f>'CLIN 0006'!H11</f>
        <v>Contractor</v>
      </c>
      <c r="I11" s="37">
        <f>'CLIN 0006'!I11</f>
        <v>16.55</v>
      </c>
      <c r="J11" s="70">
        <v>10</v>
      </c>
      <c r="K11" s="38">
        <f t="shared" si="0"/>
        <v>165.5</v>
      </c>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row>
    <row r="12" spans="1:242" x14ac:dyDescent="0.15">
      <c r="A12" s="31"/>
      <c r="B12" s="44" t="s">
        <v>86</v>
      </c>
      <c r="C12" s="35" t="s">
        <v>87</v>
      </c>
      <c r="D12" s="23" t="str">
        <f>'CLIN 0006'!D12</f>
        <v>Information Security Officer</v>
      </c>
      <c r="E12" s="23" t="str">
        <f>'CLIN 0006'!E12</f>
        <v>N/A</v>
      </c>
      <c r="F12" s="23" t="str">
        <f>'CLIN 0006'!F12</f>
        <v>Prime</v>
      </c>
      <c r="G12" s="23" t="str">
        <f>'CLIN 0006'!G12</f>
        <v>N/A</v>
      </c>
      <c r="H12" s="23" t="str">
        <f>'CLIN 0006'!H12</f>
        <v>Contractor</v>
      </c>
      <c r="I12" s="37">
        <f>'CLIN 0006'!I12</f>
        <v>15.46</v>
      </c>
      <c r="J12" s="70">
        <v>10</v>
      </c>
      <c r="K12" s="38">
        <f t="shared" si="0"/>
        <v>154.60000000000002</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row>
    <row r="13" spans="1:242" x14ac:dyDescent="0.15">
      <c r="A13" s="31"/>
      <c r="B13" s="44" t="s">
        <v>86</v>
      </c>
      <c r="C13" s="35" t="s">
        <v>87</v>
      </c>
      <c r="D13" s="23" t="str">
        <f>'CLIN 0006'!D13</f>
        <v>Technical Support Analyst</v>
      </c>
      <c r="E13" s="23" t="str">
        <f>'CLIN 0006'!E13</f>
        <v>N/A</v>
      </c>
      <c r="F13" s="23" t="str">
        <f>'CLIN 0006'!F13</f>
        <v>Subcontractor</v>
      </c>
      <c r="G13" s="23" t="str">
        <f>'CLIN 0006'!G13</f>
        <v>Sub</v>
      </c>
      <c r="H13" s="23" t="str">
        <f>'CLIN 0006'!H13</f>
        <v>Contractor</v>
      </c>
      <c r="I13" s="37">
        <f>'CLIN 0006'!I13</f>
        <v>14.35</v>
      </c>
      <c r="J13" s="70">
        <v>10</v>
      </c>
      <c r="K13" s="38">
        <f t="shared" si="0"/>
        <v>143.5</v>
      </c>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row>
    <row r="14" spans="1:242" x14ac:dyDescent="0.15">
      <c r="A14" s="39"/>
      <c r="B14" s="40"/>
      <c r="C14" s="40" t="s">
        <v>2</v>
      </c>
      <c r="D14" s="41"/>
      <c r="E14" s="41"/>
      <c r="F14" s="41"/>
      <c r="G14" s="41"/>
      <c r="H14" s="41"/>
      <c r="I14" s="42"/>
      <c r="J14" s="84">
        <f>SUM(J8:J13)</f>
        <v>60</v>
      </c>
      <c r="K14" s="43">
        <f>SUM(K8:K13)</f>
        <v>872</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row>
    <row r="15" spans="1:242" x14ac:dyDescent="0.15">
      <c r="H15" s="83"/>
      <c r="I15" s="83"/>
    </row>
    <row r="16" spans="1:242" x14ac:dyDescent="0.15">
      <c r="J16" s="2"/>
    </row>
    <row r="17" spans="10:10" x14ac:dyDescent="0.15">
      <c r="J17" s="2"/>
    </row>
    <row r="18" spans="10:10" x14ac:dyDescent="0.15">
      <c r="J18" s="2"/>
    </row>
    <row r="19" spans="10:10" x14ac:dyDescent="0.15">
      <c r="J19" s="2"/>
    </row>
    <row r="20" spans="10:10" x14ac:dyDescent="0.15">
      <c r="J20" s="2"/>
    </row>
    <row r="21" spans="10:10" x14ac:dyDescent="0.15">
      <c r="J21" s="2"/>
    </row>
  </sheetData>
  <pageMargins left="0.31" right="0.21" top="0.31" bottom="0.28000000000000003" header="0.17" footer="0.17"/>
  <pageSetup scale="49" orientation="landscape" r:id="rId1"/>
  <headerFooter alignWithMargins="0">
    <oddHeader>&amp;C&amp;A</oddHeader>
    <oddFooter>&amp;L&amp;F&amp;C&amp;A&amp;R&amp;P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EEABDC0B16524DAF3838E96F21CA99" ma:contentTypeVersion="" ma:contentTypeDescription="Create a new document." ma:contentTypeScope="" ma:versionID="088259567eb21b0982586a3996784869">
  <xsd:schema xmlns:xsd="http://www.w3.org/2001/XMLSchema" xmlns:xs="http://www.w3.org/2001/XMLSchema" xmlns:p="http://schemas.microsoft.com/office/2006/metadata/properties" xmlns:ns2="8e77dfb8-a83f-4124-b1b1-8f9e4a6c78b4" targetNamespace="http://schemas.microsoft.com/office/2006/metadata/properties" ma:root="true" ma:fieldsID="92765de833929d7d609c2253003841c7" ns2:_="">
    <xsd:import namespace="8e77dfb8-a83f-4124-b1b1-8f9e4a6c78b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77dfb8-a83f-4124-b1b1-8f9e4a6c78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F0573C-97BC-4D83-AB60-4A1EA0E794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77dfb8-a83f-4124-b1b1-8f9e4a6c78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11263E-D298-414B-8067-81C144E94423}">
  <ds:schemaRefs>
    <ds:schemaRef ds:uri="http://schemas.microsoft.com/office/2006/documentManagement/types"/>
    <ds:schemaRef ds:uri="http://purl.org/dc/dcmitype/"/>
    <ds:schemaRef ds:uri="http://purl.org/dc/elements/1.1/"/>
    <ds:schemaRef ds:uri="http://schemas.microsoft.com/office/infopath/2007/PartnerControls"/>
    <ds:schemaRef ds:uri="http://www.w3.org/XML/1998/namespace"/>
    <ds:schemaRef ds:uri="http://schemas.openxmlformats.org/package/2006/metadata/core-properties"/>
    <ds:schemaRef ds:uri="8e77dfb8-a83f-4124-b1b1-8f9e4a6c78b4"/>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448CF383-F995-4924-9279-E54778DEE1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Instructions</vt:lpstr>
      <vt:lpstr>CLIN Summary</vt:lpstr>
      <vt:lpstr>CLIN 0001</vt:lpstr>
      <vt:lpstr>CLIN 0002</vt:lpstr>
      <vt:lpstr>CLIN 0003</vt:lpstr>
      <vt:lpstr>CLIN 0004</vt:lpstr>
      <vt:lpstr>CLIN 0005</vt:lpstr>
      <vt:lpstr>CLIN 0006</vt:lpstr>
      <vt:lpstr>CLIN 0007</vt:lpstr>
      <vt:lpstr>Staffing Rollup</vt:lpstr>
      <vt:lpstr>Notes-Assumptions</vt:lpstr>
      <vt:lpstr>'Staffing Rollup'!Print_Area</vt:lpstr>
      <vt:lpstr>'CLIN 0001'!Print_Titles</vt:lpstr>
      <vt:lpstr>'CLIN 0002'!Print_Titles</vt:lpstr>
      <vt:lpstr>'CLIN 0003'!Print_Titles</vt:lpstr>
      <vt:lpstr>'CLIN 0004'!Print_Titles</vt:lpstr>
      <vt:lpstr>'CLIN 0005'!Print_Titles</vt:lpstr>
      <vt:lpstr>'CLIN 0006'!Print_Titles</vt:lpstr>
      <vt:lpstr>'CLIN 0007'!Print_Titles</vt:lpstr>
      <vt:lpstr>'Staffing Rollup'!Print_Titles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2014-05-15T18:07:26Z</dcterms:created>
  <dcterms:modified xsi:type="dcterms:W3CDTF">2024-08-22T22:57:10Z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0x0101004CEEABDC0B16524DAF3838E96F21CA99</vt:lpwstr>
  </property>
</Properties>
</file>