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wolf5212_ox_ac_uk/Documents/DPhil Project/Project04_Full cell cycle modelling/cell_cycle_model/versions/v4.0.1/"/>
    </mc:Choice>
  </mc:AlternateContent>
  <xr:revisionPtr revIDLastSave="39" documentId="8_{85412F26-D2C0-43AC-9A8D-C7F86ED1DC19}" xr6:coauthVersionLast="46" xr6:coauthVersionMax="46" xr10:uidLastSave="{B4FA41DA-C71B-4260-B489-6F47D7E545CE}"/>
  <bookViews>
    <workbookView xWindow="-108" yWindow="-108" windowWidth="23256" windowHeight="12720" xr2:uid="{984B8992-D5D6-48AD-AB74-850DE45B7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J10" i="1"/>
  <c r="F4" i="1"/>
  <c r="F3" i="1"/>
  <c r="B11" i="1"/>
  <c r="D11" i="1" s="1"/>
  <c r="B10" i="1"/>
  <c r="D10" i="1" s="1"/>
  <c r="C5" i="1"/>
  <c r="C6" i="1"/>
  <c r="C9" i="1"/>
  <c r="C4" i="1"/>
  <c r="C8" i="1"/>
  <c r="B5" i="1"/>
  <c r="B6" i="1"/>
  <c r="B9" i="1"/>
  <c r="B4" i="1"/>
  <c r="B8" i="1"/>
  <c r="B7" i="1"/>
  <c r="D7" i="1" s="1"/>
  <c r="C7" i="1"/>
  <c r="C3" i="1"/>
  <c r="B3" i="1"/>
  <c r="J7" i="1" l="1"/>
  <c r="J11" i="1"/>
  <c r="D4" i="1"/>
  <c r="D5" i="1"/>
  <c r="D6" i="1"/>
  <c r="J6" i="1" s="1"/>
  <c r="D9" i="1"/>
  <c r="D8" i="1"/>
  <c r="D3" i="1"/>
  <c r="J4" i="1" l="1"/>
  <c r="J5" i="1"/>
  <c r="J3" i="1"/>
  <c r="J8" i="1"/>
  <c r="J9" i="1"/>
</calcChain>
</file>

<file path=xl/sharedStrings.xml><?xml version="1.0" encoding="utf-8"?>
<sst xmlns="http://schemas.openxmlformats.org/spreadsheetml/2006/main" count="19" uniqueCount="16">
  <si>
    <t>Name</t>
  </si>
  <si>
    <t>Unbound_0</t>
  </si>
  <si>
    <t>Bound_0</t>
  </si>
  <si>
    <t>Total</t>
  </si>
  <si>
    <t>kSy2</t>
  </si>
  <si>
    <t>Old</t>
  </si>
  <si>
    <t>New</t>
  </si>
  <si>
    <t>CCNB_promoter</t>
  </si>
  <si>
    <t>CCNA_promoter</t>
  </si>
  <si>
    <t>FOXM1_promoter</t>
  </si>
  <si>
    <t>FBXO5_promoter</t>
  </si>
  <si>
    <t>CDC20_promoter</t>
  </si>
  <si>
    <t>CCNE_promoter</t>
  </si>
  <si>
    <t>E2F_promoter</t>
  </si>
  <si>
    <t>CDKN1A_promoter</t>
  </si>
  <si>
    <t>CDKN1B_promoter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</si>
</sst>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E+00"/>
    <numFmt numFmtId="165" formatCode="0.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64FA-68EB-41C7-91C5-922D277EBCEF}">
  <dimension ref="A1:J11"/>
  <sheetViews>
    <sheetView tabSelected="1" workbookViewId="0">
      <selection activeCell="N12" sqref="N12"/>
    </sheetView>
  </sheetViews>
  <sheetFormatPr defaultRowHeight="14.4" x14ac:dyDescent="0.3"/>
  <cols>
    <col min="1" max="1" width="19.5546875" customWidth="1"/>
    <col min="2" max="4" width="16.6640625" bestFit="1" customWidth="1"/>
    <col min="8" max="9" width="14.6640625" bestFit="1" customWidth="1"/>
    <col min="10" max="10" width="16.6640625" bestFit="1" customWidth="1"/>
  </cols>
  <sheetData>
    <row r="1" spans="1:10" x14ac:dyDescent="0.3">
      <c r="F1" t="s">
        <v>5</v>
      </c>
      <c r="H1" t="s">
        <v>6</v>
      </c>
    </row>
    <row r="2" spans="1:10" x14ac:dyDescent="0.3">
      <c r="A2" t="s">
        <v>0</v>
      </c>
      <c r="B2" t="s">
        <v>1</v>
      </c>
      <c r="C2" t="s">
        <v>2</v>
      </c>
      <c r="D2" t="s">
        <v>3</v>
      </c>
      <c r="F2" t="s">
        <v>4</v>
      </c>
      <c r="H2" t="s">
        <v>1</v>
      </c>
      <c r="I2" t="s">
        <v>2</v>
      </c>
      <c r="J2" t="s">
        <v>4</v>
      </c>
    </row>
    <row r="3" spans="1:10" x14ac:dyDescent="0.3">
      <c r="A3" t="s">
        <v>7</v>
      </c>
      <c r="B3" s="2">
        <f>0.0000998096741*602200000000</f>
        <v>60105385.743019998</v>
      </c>
      <c r="C3" s="2">
        <f>0.000000190325916*602200000000</f>
        <v>114614.2666152</v>
      </c>
      <c r="D3" s="2">
        <f>B3+C3</f>
        <v>60220000.009635195</v>
      </c>
      <c r="F3">
        <f>0.5197505197*2</f>
        <v>1.0395010393999999</v>
      </c>
      <c r="H3" s="1">
        <v>2</v>
      </c>
      <c r="I3" s="1">
        <v>0</v>
      </c>
      <c r="J3" s="2">
        <f>$D3*F3/2</f>
        <v>31299376.301341895</v>
      </c>
    </row>
    <row r="4" spans="1:10" x14ac:dyDescent="0.3">
      <c r="A4" t="s">
        <v>8</v>
      </c>
      <c r="B4" s="2">
        <f>0.0000844790241*602200000000</f>
        <v>50873268.313020006</v>
      </c>
      <c r="C4" s="2">
        <f>0.0000155209759*602200000000</f>
        <v>9346731.6869799998</v>
      </c>
      <c r="D4" s="2">
        <f t="shared" ref="D4:D11" si="0">B4+C4</f>
        <v>60220000.000000007</v>
      </c>
      <c r="F4">
        <f>0.5197505197*2</f>
        <v>1.0395010393999999</v>
      </c>
      <c r="H4" s="1">
        <v>2</v>
      </c>
      <c r="I4" s="1">
        <v>0</v>
      </c>
      <c r="J4" s="2">
        <f>$D4*F4/2</f>
        <v>31299376.296334002</v>
      </c>
    </row>
    <row r="5" spans="1:10" x14ac:dyDescent="0.3">
      <c r="A5" t="s">
        <v>9</v>
      </c>
      <c r="B5" s="2">
        <f>0.0000844790241*602200000000</f>
        <v>50873268.313020006</v>
      </c>
      <c r="C5" s="2">
        <f>0.0000155209759*602200000000</f>
        <v>9346731.6869799998</v>
      </c>
      <c r="D5" s="2">
        <f t="shared" si="0"/>
        <v>60220000.000000007</v>
      </c>
      <c r="F5">
        <f>0.5197505197*2</f>
        <v>1.0395010393999999</v>
      </c>
      <c r="H5" s="1">
        <v>2</v>
      </c>
      <c r="I5" s="1">
        <v>0</v>
      </c>
      <c r="J5" s="2">
        <f>$D5*F5/2</f>
        <v>31299376.296334002</v>
      </c>
    </row>
    <row r="6" spans="1:10" x14ac:dyDescent="0.3">
      <c r="A6" t="s">
        <v>10</v>
      </c>
      <c r="B6" s="2">
        <f>0.0000844790241*602200000000</f>
        <v>50873268.313020006</v>
      </c>
      <c r="C6" s="2">
        <f>0.0000155209759*602200000000</f>
        <v>9346731.6869799998</v>
      </c>
      <c r="D6" s="2">
        <f t="shared" si="0"/>
        <v>60220000.000000007</v>
      </c>
      <c r="F6">
        <f>3.465003465*2</f>
        <v>6.9300069300000002</v>
      </c>
      <c r="H6" s="1">
        <v>2</v>
      </c>
      <c r="I6" s="1">
        <v>0</v>
      </c>
      <c r="J6" s="2">
        <f>$D6*F6/2</f>
        <v>208662508.66230002</v>
      </c>
    </row>
    <row r="7" spans="1:10" x14ac:dyDescent="0.3">
      <c r="A7" t="s">
        <v>11</v>
      </c>
      <c r="B7" s="2">
        <f>0.0000999238147*602200000000</f>
        <v>60174121.212340005</v>
      </c>
      <c r="C7" s="2">
        <f>0.0000000761853468*602200000000</f>
        <v>45878.815842960001</v>
      </c>
      <c r="D7" s="2">
        <f t="shared" si="0"/>
        <v>60220000.028182961</v>
      </c>
      <c r="F7">
        <f>0.693000693*2</f>
        <v>1.386001386</v>
      </c>
      <c r="H7" s="1">
        <v>2</v>
      </c>
      <c r="I7" s="1">
        <v>0</v>
      </c>
      <c r="J7" s="2">
        <f>$D7*F7/2</f>
        <v>41732501.75199081</v>
      </c>
    </row>
    <row r="8" spans="1:10" x14ac:dyDescent="0.3">
      <c r="A8" t="s">
        <v>12</v>
      </c>
      <c r="B8" s="2">
        <f>0.0000844790241*602200000000</f>
        <v>50873268.313020006</v>
      </c>
      <c r="C8" s="2">
        <f>0.0000155209759*602200000000</f>
        <v>9346731.6869799998</v>
      </c>
      <c r="D8" s="2">
        <f t="shared" si="0"/>
        <v>60220000.000000007</v>
      </c>
      <c r="F8">
        <f>4.158004158*2</f>
        <v>8.3160083159999996</v>
      </c>
      <c r="H8" s="1">
        <v>2</v>
      </c>
      <c r="I8" s="1">
        <v>0</v>
      </c>
      <c r="J8" s="2">
        <f>$D8*F8/2</f>
        <v>250395010.39476001</v>
      </c>
    </row>
    <row r="9" spans="1:10" x14ac:dyDescent="0.3">
      <c r="A9" t="s">
        <v>13</v>
      </c>
      <c r="B9" s="2">
        <f>0.0000844790241*602200000000</f>
        <v>50873268.313020006</v>
      </c>
      <c r="C9" s="2">
        <f>0.0000155209759*602200000000</f>
        <v>9346731.6869799998</v>
      </c>
      <c r="D9" s="2">
        <f t="shared" si="0"/>
        <v>60220000.000000007</v>
      </c>
      <c r="F9">
        <f>0.693000693*2</f>
        <v>1.386001386</v>
      </c>
      <c r="H9" s="1">
        <v>2</v>
      </c>
      <c r="I9" s="1">
        <v>0</v>
      </c>
      <c r="J9" s="2">
        <f>$D9*F9/2</f>
        <v>41732501.732460007</v>
      </c>
    </row>
    <row r="10" spans="1:10" x14ac:dyDescent="0.3">
      <c r="A10" t="s">
        <v>14</v>
      </c>
      <c r="B10" s="2">
        <f>0.0000844790241*602200000000</f>
        <v>50873268.313020006</v>
      </c>
      <c r="C10" s="2">
        <v>0</v>
      </c>
      <c r="D10" s="2">
        <f t="shared" si="0"/>
        <v>50873268.313020006</v>
      </c>
      <c r="F10">
        <v>8</v>
      </c>
      <c r="H10" s="1">
        <v>2</v>
      </c>
      <c r="I10" s="1">
        <v>0</v>
      </c>
      <c r="J10" s="2">
        <f>$D10*F10/2</f>
        <v>203493073.25208002</v>
      </c>
    </row>
    <row r="11" spans="1:10" x14ac:dyDescent="0.3">
      <c r="A11" t="s">
        <v>15</v>
      </c>
      <c r="B11" s="2">
        <f>0.0000844790241*602200000000</f>
        <v>50873268.313020006</v>
      </c>
      <c r="C11" s="2">
        <v>0</v>
      </c>
      <c r="D11" s="2">
        <f t="shared" si="0"/>
        <v>50873268.313020006</v>
      </c>
      <c r="F11">
        <v>1</v>
      </c>
      <c r="H11" s="1">
        <v>2</v>
      </c>
      <c r="I11" s="1">
        <v>0</v>
      </c>
      <c r="J11" s="2">
        <f>$D11*F11/2</f>
        <v>25436634.156510003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Lang</dc:creator>
  <cp:lastModifiedBy>Paul Lang</cp:lastModifiedBy>
  <dcterms:created xsi:type="dcterms:W3CDTF">2021-01-29T12:31:35Z</dcterms:created>
  <dcterms:modified xsi:type="dcterms:W3CDTF">2021-01-31T21:28:54Z</dcterms:modified>
</cp:coreProperties>
</file>