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24"/>
  <workbookPr checkCompatibility="1"/>
  <mc:AlternateContent xmlns:mc="http://schemas.openxmlformats.org/markup-compatibility/2006">
    <mc:Choice Requires="x15">
      <x15ac:absPath xmlns:x15ac="http://schemas.microsoft.com/office/spreadsheetml/2010/11/ac" url="/Users/Nexu/Desktop/Coding/Udacity/Nanodegree-Data_Analyst/Intro_to_Statistics/Projects/Compute_Statistics_From_Cards/"/>
    </mc:Choice>
  </mc:AlternateContent>
  <bookViews>
    <workbookView xWindow="0" yWindow="460" windowWidth="28800" windowHeight="17440" tabRatio="500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" i="1" l="1"/>
  <c r="AB16" i="1"/>
  <c r="AB12" i="1"/>
  <c r="AB1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AB2" i="1"/>
  <c r="AB5" i="1"/>
  <c r="AB6" i="1"/>
  <c r="AB4" i="1"/>
  <c r="AB3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K4" i="1"/>
  <c r="K5" i="1"/>
  <c r="Y4" i="1"/>
  <c r="Y5" i="1"/>
  <c r="Y6" i="1"/>
  <c r="Y7" i="1"/>
  <c r="Y8" i="1"/>
  <c r="Y9" i="1"/>
  <c r="Y10" i="1"/>
  <c r="Y11" i="1"/>
  <c r="Y12" i="1"/>
  <c r="Y3" i="1"/>
  <c r="K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<sst xmlns="http://schemas.openxmlformats.org/spreadsheetml/2006/main" count="127" uniqueCount="71">
  <si>
    <t>Percentage</t>
  </si>
  <si>
    <t>Ks</t>
  </si>
  <si>
    <t>As</t>
  </si>
  <si>
    <t>8h</t>
  </si>
  <si>
    <t>Kc</t>
  </si>
  <si>
    <t>Qs</t>
  </si>
  <si>
    <t>Qd</t>
  </si>
  <si>
    <t>5c</t>
  </si>
  <si>
    <t>4s</t>
  </si>
  <si>
    <t>10h</t>
  </si>
  <si>
    <t>8c</t>
  </si>
  <si>
    <t>4d</t>
  </si>
  <si>
    <t>10c</t>
  </si>
  <si>
    <t>5s</t>
  </si>
  <si>
    <t>6h</t>
  </si>
  <si>
    <t>9d</t>
  </si>
  <si>
    <t>Jh</t>
  </si>
  <si>
    <t>3d</t>
  </si>
  <si>
    <t>10s</t>
  </si>
  <si>
    <t>Qc</t>
  </si>
  <si>
    <t>10d</t>
  </si>
  <si>
    <t>6c</t>
  </si>
  <si>
    <t>2s</t>
  </si>
  <si>
    <t>Js</t>
  </si>
  <si>
    <t>Jc</t>
  </si>
  <si>
    <t>5h</t>
  </si>
  <si>
    <t>9s</t>
  </si>
  <si>
    <t>7h</t>
  </si>
  <si>
    <t>6d</t>
  </si>
  <si>
    <t>8d</t>
  </si>
  <si>
    <t>7c</t>
  </si>
  <si>
    <t>4h</t>
  </si>
  <si>
    <t>Ah</t>
  </si>
  <si>
    <t>7s</t>
  </si>
  <si>
    <t>Ac</t>
  </si>
  <si>
    <t>5d</t>
  </si>
  <si>
    <t>Qh</t>
  </si>
  <si>
    <t>2c</t>
  </si>
  <si>
    <t>2h</t>
  </si>
  <si>
    <t>8s</t>
  </si>
  <si>
    <t>6s</t>
  </si>
  <si>
    <t>2d</t>
  </si>
  <si>
    <t>Bin</t>
  </si>
  <si>
    <t>Frequency</t>
  </si>
  <si>
    <t>Card Number Histogram</t>
  </si>
  <si>
    <t>Card Frequency</t>
  </si>
  <si>
    <t>Mean</t>
  </si>
  <si>
    <t>Median</t>
  </si>
  <si>
    <t>Std Dev.</t>
  </si>
  <si>
    <t>Deck Metrics</t>
  </si>
  <si>
    <t>Variance</t>
  </si>
  <si>
    <t>Random Sampling Values</t>
  </si>
  <si>
    <t>Random Sampling Cards</t>
  </si>
  <si>
    <t>Sum</t>
  </si>
  <si>
    <t>Sum Bins</t>
  </si>
  <si>
    <t>Sum Frequency</t>
  </si>
  <si>
    <t>Card Bins</t>
  </si>
  <si>
    <t>n</t>
  </si>
  <si>
    <t>Lower CI</t>
  </si>
  <si>
    <t>Upper CI</t>
  </si>
  <si>
    <t>Sampling Metric</t>
  </si>
  <si>
    <t>Cards</t>
  </si>
  <si>
    <t>Card Sum Histogram</t>
  </si>
  <si>
    <t>S^2</t>
  </si>
  <si>
    <t>S</t>
  </si>
  <si>
    <t>Probability of Drawing Value</t>
  </si>
  <si>
    <t>Value</t>
  </si>
  <si>
    <t>Probaility</t>
  </si>
  <si>
    <t>Looks close to a normal distribution</t>
  </si>
  <si>
    <t>z</t>
  </si>
  <si>
    <t>90% Range of Values (NOT 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</si>
</sst>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Card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8518960"/>
        <c:axId val="-1868524048"/>
      </c:barChart>
      <c:catAx>
        <c:axId val="-18685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524048"/>
        <c:crosses val="autoZero"/>
        <c:auto val="1"/>
        <c:lblAlgn val="ctr"/>
        <c:lblOffset val="100"/>
        <c:noMultiLvlLbl val="0"/>
      </c:catAx>
      <c:valAx>
        <c:axId val="-18685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5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Sum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Sheet1!$W$3:$W$12</c:f>
              <c:numCache>
                <c:formatCode>General</c:formatCode>
                <c:ptCount val="1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</c:numCache>
            </c:num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9950960"/>
        <c:axId val="-1839948640"/>
      </c:barChart>
      <c:catAx>
        <c:axId val="-18399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948640"/>
        <c:crosses val="autoZero"/>
        <c:auto val="1"/>
        <c:lblAlgn val="ctr"/>
        <c:lblOffset val="100"/>
        <c:noMultiLvlLbl val="0"/>
      </c:catAx>
      <c:valAx>
        <c:axId val="-18399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196850</xdr:rowOff>
    </xdr:from>
    <xdr:to>
      <xdr:col>6</xdr:col>
      <xdr:colOff>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19</xdr:row>
      <xdr:rowOff>133350</xdr:rowOff>
    </xdr:from>
    <xdr:to>
      <xdr:col>27</xdr:col>
      <xdr:colOff>1054100</xdr:colOff>
      <xdr:row>30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E1" workbookViewId="0">
      <selection activeCell="AB16" sqref="AB16"/>
    </sheetView>
  </sheetViews>
  <sheetFormatPr baseColWidth="10" defaultRowHeight="16" x14ac:dyDescent="0.2"/>
  <cols>
    <col min="1" max="1" width="5.6640625" style="7" bestFit="1" customWidth="1"/>
    <col min="2" max="2" width="8.83203125" style="7" bestFit="1" customWidth="1"/>
    <col min="3" max="3" width="3.1640625" customWidth="1"/>
    <col min="4" max="4" width="4.5" style="1" bestFit="1" customWidth="1"/>
    <col min="5" max="5" width="14.5" style="1" bestFit="1" customWidth="1"/>
    <col min="6" max="6" width="10.5" style="1" bestFit="1" customWidth="1"/>
    <col min="7" max="7" width="3.83203125" customWidth="1"/>
    <col min="8" max="8" width="8.33203125" style="7" bestFit="1" customWidth="1"/>
    <col min="9" max="9" width="2.1640625" customWidth="1"/>
    <col min="10" max="10" width="8.33203125" style="7" bestFit="1" customWidth="1"/>
    <col min="11" max="11" width="4.6640625" style="7" bestFit="1" customWidth="1"/>
    <col min="12" max="12" width="8.83203125" customWidth="1"/>
    <col min="13" max="15" width="9" style="7" customWidth="1"/>
    <col min="16" max="16" width="8" customWidth="1"/>
    <col min="17" max="19" width="8.5" style="7" customWidth="1"/>
    <col min="20" max="20" width="4.6640625" style="7" bestFit="1" customWidth="1"/>
    <col min="21" max="21" width="8.6640625" style="7" bestFit="1" customWidth="1"/>
    <col min="22" max="22" width="8.33203125" customWidth="1"/>
    <col min="23" max="23" width="4.5" bestFit="1" customWidth="1"/>
    <col min="24" max="24" width="14.33203125" bestFit="1" customWidth="1"/>
    <col min="25" max="25" width="10.5" bestFit="1" customWidth="1"/>
    <col min="26" max="26" width="2" customWidth="1"/>
    <col min="27" max="28" width="14.1640625" customWidth="1"/>
  </cols>
  <sheetData>
    <row r="1" spans="1:28" x14ac:dyDescent="0.2">
      <c r="A1" s="2" t="s">
        <v>61</v>
      </c>
      <c r="B1" s="2" t="s">
        <v>56</v>
      </c>
      <c r="D1" s="28" t="s">
        <v>44</v>
      </c>
      <c r="E1" s="28"/>
      <c r="F1" s="28"/>
      <c r="H1" s="2" t="s">
        <v>50</v>
      </c>
      <c r="J1" s="29" t="s">
        <v>49</v>
      </c>
      <c r="K1" s="29"/>
      <c r="M1" s="30" t="s">
        <v>52</v>
      </c>
      <c r="N1" s="30"/>
      <c r="O1" s="30"/>
      <c r="Q1" s="30" t="s">
        <v>51</v>
      </c>
      <c r="R1" s="30"/>
      <c r="S1" s="30"/>
      <c r="T1" s="2" t="s">
        <v>53</v>
      </c>
      <c r="U1" s="2" t="s">
        <v>54</v>
      </c>
      <c r="W1" s="29" t="s">
        <v>62</v>
      </c>
      <c r="X1" s="29"/>
      <c r="Y1" s="29"/>
      <c r="AA1" s="29" t="s">
        <v>60</v>
      </c>
      <c r="AB1" s="29"/>
    </row>
    <row r="2" spans="1:28" x14ac:dyDescent="0.2">
      <c r="A2" s="7">
        <v>1</v>
      </c>
      <c r="B2" s="7">
        <v>1</v>
      </c>
      <c r="D2" s="13" t="s">
        <v>42</v>
      </c>
      <c r="E2" s="13" t="s">
        <v>45</v>
      </c>
      <c r="F2" s="14" t="s">
        <v>0</v>
      </c>
      <c r="H2" s="8">
        <f t="shared" ref="H2:H33" si="0">(A2-$K$2)^2</f>
        <v>30.674556213017748</v>
      </c>
      <c r="J2" s="14" t="s">
        <v>46</v>
      </c>
      <c r="K2" s="18">
        <f>AVERAGE(A2:A53)</f>
        <v>6.5384615384615383</v>
      </c>
      <c r="M2" s="7" t="s">
        <v>1</v>
      </c>
      <c r="N2" s="7" t="s">
        <v>2</v>
      </c>
      <c r="O2" s="7" t="s">
        <v>3</v>
      </c>
      <c r="Q2" s="7">
        <v>10</v>
      </c>
      <c r="R2" s="7">
        <v>1</v>
      </c>
      <c r="S2" s="7">
        <v>8</v>
      </c>
      <c r="T2" s="10">
        <f>SUM(Q2:S2)</f>
        <v>19</v>
      </c>
      <c r="U2" s="7">
        <v>3</v>
      </c>
      <c r="W2" s="21" t="s">
        <v>42</v>
      </c>
      <c r="X2" s="21" t="s">
        <v>55</v>
      </c>
      <c r="Y2" s="14" t="s">
        <v>0</v>
      </c>
      <c r="AA2" s="14" t="s">
        <v>46</v>
      </c>
      <c r="AB2" s="18">
        <f>AVERAGE(T2:T31)</f>
        <v>20.066666666666666</v>
      </c>
    </row>
    <row r="3" spans="1:28" x14ac:dyDescent="0.2">
      <c r="A3" s="7">
        <v>1</v>
      </c>
      <c r="B3" s="7">
        <v>2</v>
      </c>
      <c r="D3" s="15">
        <v>1</v>
      </c>
      <c r="E3" s="16">
        <v>4</v>
      </c>
      <c r="F3" s="17">
        <f t="shared" ref="F3:F12" si="1">E3/$K$5</f>
        <v>7.6923076923076927E-2</v>
      </c>
      <c r="H3" s="8">
        <f t="shared" si="0"/>
        <v>30.674556213017748</v>
      </c>
      <c r="J3" s="14" t="s">
        <v>47</v>
      </c>
      <c r="K3" s="19">
        <f>MEDIAN(A2:A53)</f>
        <v>7</v>
      </c>
      <c r="M3" s="7" t="s">
        <v>4</v>
      </c>
      <c r="N3" s="7" t="s">
        <v>5</v>
      </c>
      <c r="O3" s="7" t="s">
        <v>6</v>
      </c>
      <c r="Q3" s="7">
        <v>10</v>
      </c>
      <c r="R3" s="7">
        <v>10</v>
      </c>
      <c r="S3" s="7">
        <v>10</v>
      </c>
      <c r="T3" s="10">
        <f t="shared" ref="T3:T31" si="2">SUM(Q3:S3)</f>
        <v>30</v>
      </c>
      <c r="U3" s="7">
        <v>6</v>
      </c>
      <c r="W3" s="22">
        <v>3</v>
      </c>
      <c r="X3" s="23">
        <v>0</v>
      </c>
      <c r="Y3" s="17">
        <f t="shared" ref="Y3:Y12" si="3">X3/$AB$6</f>
        <v>0</v>
      </c>
      <c r="AA3" s="14" t="s">
        <v>47</v>
      </c>
      <c r="AB3" s="18">
        <f>MEDIAN(T2:T31)</f>
        <v>21</v>
      </c>
    </row>
    <row r="4" spans="1:28" x14ac:dyDescent="0.2">
      <c r="A4" s="7">
        <v>1</v>
      </c>
      <c r="B4" s="7">
        <v>3</v>
      </c>
      <c r="D4" s="15">
        <v>2</v>
      </c>
      <c r="E4" s="16">
        <v>4</v>
      </c>
      <c r="F4" s="17">
        <f t="shared" si="1"/>
        <v>7.6923076923076927E-2</v>
      </c>
      <c r="H4" s="8">
        <f t="shared" si="0"/>
        <v>30.674556213017748</v>
      </c>
      <c r="J4" s="14" t="s">
        <v>48</v>
      </c>
      <c r="K4" s="18">
        <f>SQRT(AVERAGE(H2:H53))</f>
        <v>3.1529079279875689</v>
      </c>
      <c r="M4" s="7" t="s">
        <v>7</v>
      </c>
      <c r="N4" s="7" t="s">
        <v>8</v>
      </c>
      <c r="O4" s="7" t="s">
        <v>9</v>
      </c>
      <c r="Q4" s="7">
        <v>5</v>
      </c>
      <c r="R4" s="7">
        <v>4</v>
      </c>
      <c r="S4" s="7">
        <v>10</v>
      </c>
      <c r="T4" s="10">
        <f t="shared" si="2"/>
        <v>19</v>
      </c>
      <c r="U4" s="7">
        <v>9</v>
      </c>
      <c r="W4" s="22">
        <v>6</v>
      </c>
      <c r="X4" s="23">
        <v>0</v>
      </c>
      <c r="Y4" s="17">
        <f t="shared" si="3"/>
        <v>0</v>
      </c>
      <c r="AA4" s="14" t="s">
        <v>63</v>
      </c>
      <c r="AB4" s="18">
        <f>VAR(T2:T31)</f>
        <v>25.85747126436782</v>
      </c>
    </row>
    <row r="5" spans="1:28" x14ac:dyDescent="0.2">
      <c r="A5" s="7">
        <v>1</v>
      </c>
      <c r="B5" s="7">
        <v>4</v>
      </c>
      <c r="D5" s="15">
        <v>3</v>
      </c>
      <c r="E5" s="16">
        <v>4</v>
      </c>
      <c r="F5" s="17">
        <f t="shared" si="1"/>
        <v>7.6923076923076927E-2</v>
      </c>
      <c r="H5" s="8">
        <f t="shared" si="0"/>
        <v>30.674556213017748</v>
      </c>
      <c r="J5" s="14" t="s">
        <v>57</v>
      </c>
      <c r="K5" s="20">
        <f>SUM(E3:E12)</f>
        <v>52</v>
      </c>
      <c r="M5" s="7" t="s">
        <v>7</v>
      </c>
      <c r="N5" s="7" t="s">
        <v>10</v>
      </c>
      <c r="O5" s="7" t="s">
        <v>11</v>
      </c>
      <c r="Q5" s="7">
        <v>5</v>
      </c>
      <c r="R5" s="7">
        <v>8</v>
      </c>
      <c r="S5" s="7">
        <v>4</v>
      </c>
      <c r="T5" s="10">
        <f t="shared" si="2"/>
        <v>17</v>
      </c>
      <c r="U5" s="7">
        <v>12</v>
      </c>
      <c r="W5" s="22">
        <v>9</v>
      </c>
      <c r="X5" s="23">
        <v>1</v>
      </c>
      <c r="Y5" s="17">
        <f t="shared" si="3"/>
        <v>3.3333333333333333E-2</v>
      </c>
      <c r="AA5" s="14" t="s">
        <v>64</v>
      </c>
      <c r="AB5" s="18">
        <f>STDEV(T2:T31)</f>
        <v>5.0850242147277749</v>
      </c>
    </row>
    <row r="6" spans="1:28" x14ac:dyDescent="0.2">
      <c r="A6" s="7">
        <v>2</v>
      </c>
      <c r="B6" s="7">
        <v>5</v>
      </c>
      <c r="D6" s="15">
        <v>4</v>
      </c>
      <c r="E6" s="16">
        <v>4</v>
      </c>
      <c r="F6" s="17">
        <f t="shared" si="1"/>
        <v>7.6923076923076927E-2</v>
      </c>
      <c r="H6" s="8">
        <f t="shared" si="0"/>
        <v>20.597633136094672</v>
      </c>
      <c r="M6" s="7" t="s">
        <v>6</v>
      </c>
      <c r="N6" s="7" t="s">
        <v>8</v>
      </c>
      <c r="O6" s="7" t="s">
        <v>12</v>
      </c>
      <c r="Q6" s="7">
        <v>10</v>
      </c>
      <c r="R6" s="7">
        <v>4</v>
      </c>
      <c r="S6" s="7">
        <v>10</v>
      </c>
      <c r="T6" s="10">
        <f t="shared" si="2"/>
        <v>24</v>
      </c>
      <c r="U6" s="7">
        <v>15</v>
      </c>
      <c r="W6" s="22">
        <v>12</v>
      </c>
      <c r="X6" s="23">
        <v>0</v>
      </c>
      <c r="Y6" s="17">
        <f t="shared" si="3"/>
        <v>0</v>
      </c>
      <c r="AA6" s="24" t="s">
        <v>57</v>
      </c>
      <c r="AB6" s="20">
        <f>SUM(X3:X12)</f>
        <v>30</v>
      </c>
    </row>
    <row r="7" spans="1:28" x14ac:dyDescent="0.2">
      <c r="A7" s="7">
        <v>2</v>
      </c>
      <c r="B7" s="7">
        <v>6</v>
      </c>
      <c r="D7" s="15">
        <v>5</v>
      </c>
      <c r="E7" s="16">
        <v>4</v>
      </c>
      <c r="F7" s="17">
        <f t="shared" si="1"/>
        <v>7.6923076923076927E-2</v>
      </c>
      <c r="H7" s="8">
        <f t="shared" si="0"/>
        <v>20.597633136094672</v>
      </c>
      <c r="M7" s="7" t="s">
        <v>6</v>
      </c>
      <c r="N7" s="7" t="s">
        <v>13</v>
      </c>
      <c r="O7" s="7" t="s">
        <v>14</v>
      </c>
      <c r="Q7" s="7">
        <v>10</v>
      </c>
      <c r="R7" s="7">
        <v>5</v>
      </c>
      <c r="S7" s="7">
        <v>6</v>
      </c>
      <c r="T7" s="10">
        <f t="shared" si="2"/>
        <v>21</v>
      </c>
      <c r="U7" s="7">
        <v>18</v>
      </c>
      <c r="W7" s="22">
        <v>15</v>
      </c>
      <c r="X7" s="23">
        <v>4</v>
      </c>
      <c r="Y7" s="17">
        <f t="shared" si="3"/>
        <v>0.13333333333333333</v>
      </c>
      <c r="AA7" s="24"/>
      <c r="AB7" s="25"/>
    </row>
    <row r="8" spans="1:28" x14ac:dyDescent="0.2">
      <c r="A8" s="7">
        <v>2</v>
      </c>
      <c r="B8" s="7">
        <v>7</v>
      </c>
      <c r="D8" s="15">
        <v>6</v>
      </c>
      <c r="E8" s="16">
        <v>4</v>
      </c>
      <c r="F8" s="17">
        <f t="shared" si="1"/>
        <v>7.6923076923076927E-2</v>
      </c>
      <c r="H8" s="8">
        <f t="shared" si="0"/>
        <v>20.597633136094672</v>
      </c>
      <c r="M8" s="7" t="s">
        <v>14</v>
      </c>
      <c r="N8" s="7" t="s">
        <v>3</v>
      </c>
      <c r="O8" s="7" t="s">
        <v>15</v>
      </c>
      <c r="Q8" s="7">
        <v>6</v>
      </c>
      <c r="R8" s="7">
        <v>8</v>
      </c>
      <c r="S8" s="7">
        <v>9</v>
      </c>
      <c r="T8" s="10">
        <f t="shared" si="2"/>
        <v>23</v>
      </c>
      <c r="U8" s="7">
        <v>21</v>
      </c>
      <c r="W8" s="22">
        <v>18</v>
      </c>
      <c r="X8" s="23">
        <v>6</v>
      </c>
      <c r="Y8" s="17">
        <f t="shared" si="3"/>
        <v>0.2</v>
      </c>
    </row>
    <row r="9" spans="1:28" x14ac:dyDescent="0.2">
      <c r="A9" s="7">
        <v>2</v>
      </c>
      <c r="B9" s="7">
        <v>8</v>
      </c>
      <c r="D9" s="15">
        <v>7</v>
      </c>
      <c r="E9" s="16">
        <v>4</v>
      </c>
      <c r="F9" s="17">
        <f t="shared" si="1"/>
        <v>7.6923076923076927E-2</v>
      </c>
      <c r="H9" s="8">
        <f t="shared" si="0"/>
        <v>20.597633136094672</v>
      </c>
      <c r="M9" s="7" t="s">
        <v>6</v>
      </c>
      <c r="N9" s="7" t="s">
        <v>16</v>
      </c>
      <c r="O9" s="7" t="s">
        <v>11</v>
      </c>
      <c r="Q9" s="7">
        <v>10</v>
      </c>
      <c r="R9" s="7">
        <v>10</v>
      </c>
      <c r="S9" s="7">
        <v>4</v>
      </c>
      <c r="T9" s="10">
        <f t="shared" si="2"/>
        <v>24</v>
      </c>
      <c r="U9" s="7">
        <v>24</v>
      </c>
      <c r="W9" s="22">
        <v>21</v>
      </c>
      <c r="X9" s="23">
        <v>6</v>
      </c>
      <c r="Y9" s="17">
        <f t="shared" si="3"/>
        <v>0.2</v>
      </c>
      <c r="AA9" s="29" t="s">
        <v>70</v>
      </c>
      <c r="AB9" s="29"/>
    </row>
    <row r="10" spans="1:28" x14ac:dyDescent="0.2">
      <c r="A10" s="7">
        <v>3</v>
      </c>
      <c r="B10" s="7">
        <v>9</v>
      </c>
      <c r="D10" s="15">
        <v>8</v>
      </c>
      <c r="E10" s="16">
        <v>4</v>
      </c>
      <c r="F10" s="17">
        <f t="shared" si="1"/>
        <v>7.6923076923076927E-2</v>
      </c>
      <c r="H10" s="8">
        <f t="shared" si="0"/>
        <v>12.520710059171597</v>
      </c>
      <c r="M10" s="7" t="s">
        <v>17</v>
      </c>
      <c r="N10" s="7" t="s">
        <v>3</v>
      </c>
      <c r="O10" s="7" t="s">
        <v>18</v>
      </c>
      <c r="Q10" s="7">
        <v>3</v>
      </c>
      <c r="R10" s="7">
        <v>8</v>
      </c>
      <c r="S10" s="7">
        <v>10</v>
      </c>
      <c r="T10" s="10">
        <f t="shared" si="2"/>
        <v>21</v>
      </c>
      <c r="U10" s="7">
        <v>27</v>
      </c>
      <c r="W10" s="22">
        <v>24</v>
      </c>
      <c r="X10" s="23">
        <v>8</v>
      </c>
      <c r="Y10" s="17">
        <f t="shared" si="3"/>
        <v>0.26666666666666666</v>
      </c>
      <c r="AA10" s="14" t="s">
        <v>69</v>
      </c>
      <c r="AB10" s="19">
        <v>1.645</v>
      </c>
    </row>
    <row r="11" spans="1:28" x14ac:dyDescent="0.2">
      <c r="A11" s="7">
        <v>3</v>
      </c>
      <c r="B11" s="7">
        <v>10</v>
      </c>
      <c r="D11" s="15">
        <v>9</v>
      </c>
      <c r="E11" s="16">
        <v>4</v>
      </c>
      <c r="F11" s="17">
        <f t="shared" si="1"/>
        <v>7.6923076923076927E-2</v>
      </c>
      <c r="H11" s="8">
        <f t="shared" si="0"/>
        <v>12.520710059171597</v>
      </c>
      <c r="M11" s="7" t="s">
        <v>19</v>
      </c>
      <c r="N11" s="7" t="s">
        <v>2</v>
      </c>
      <c r="O11" s="7" t="s">
        <v>20</v>
      </c>
      <c r="Q11" s="7">
        <v>10</v>
      </c>
      <c r="R11" s="7">
        <v>1</v>
      </c>
      <c r="S11" s="7">
        <v>10</v>
      </c>
      <c r="T11" s="10">
        <f t="shared" si="2"/>
        <v>21</v>
      </c>
      <c r="U11" s="7">
        <v>30</v>
      </c>
      <c r="W11" s="22">
        <v>27</v>
      </c>
      <c r="X11" s="23">
        <v>3</v>
      </c>
      <c r="Y11" s="17">
        <f t="shared" si="3"/>
        <v>0.1</v>
      </c>
      <c r="AA11" s="14" t="s">
        <v>58</v>
      </c>
      <c r="AB11" s="18">
        <f>$AB$2-$AB$10*($AB$5)</f>
        <v>11.701801833439477</v>
      </c>
    </row>
    <row r="12" spans="1:28" x14ac:dyDescent="0.2">
      <c r="A12" s="7">
        <v>3</v>
      </c>
      <c r="D12" s="15">
        <v>10</v>
      </c>
      <c r="E12" s="16">
        <v>16</v>
      </c>
      <c r="F12" s="17">
        <f t="shared" si="1"/>
        <v>0.30769230769230771</v>
      </c>
      <c r="H12" s="8">
        <f t="shared" si="0"/>
        <v>12.520710059171597</v>
      </c>
      <c r="M12" s="7" t="s">
        <v>16</v>
      </c>
      <c r="N12" s="7" t="s">
        <v>21</v>
      </c>
      <c r="O12" s="7" t="s">
        <v>15</v>
      </c>
      <c r="Q12" s="7">
        <v>10</v>
      </c>
      <c r="R12" s="7">
        <v>6</v>
      </c>
      <c r="S12" s="7">
        <v>9</v>
      </c>
      <c r="T12" s="10">
        <f t="shared" si="2"/>
        <v>25</v>
      </c>
      <c r="W12" s="22">
        <v>30</v>
      </c>
      <c r="X12" s="23">
        <v>2</v>
      </c>
      <c r="Y12" s="17">
        <f t="shared" si="3"/>
        <v>6.6666666666666666E-2</v>
      </c>
      <c r="AA12" s="14" t="s">
        <v>59</v>
      </c>
      <c r="AB12" s="18">
        <f>$AB$2+$AB$10*($AB$5)</f>
        <v>28.431531499893858</v>
      </c>
    </row>
    <row r="13" spans="1:28" x14ac:dyDescent="0.2">
      <c r="A13" s="7">
        <v>3</v>
      </c>
      <c r="H13" s="8">
        <f t="shared" si="0"/>
        <v>12.520710059171597</v>
      </c>
      <c r="M13" s="7" t="s">
        <v>22</v>
      </c>
      <c r="N13" s="7" t="s">
        <v>16</v>
      </c>
      <c r="O13" s="7" t="s">
        <v>23</v>
      </c>
      <c r="Q13" s="7">
        <v>2</v>
      </c>
      <c r="R13" s="7">
        <v>10</v>
      </c>
      <c r="S13" s="7">
        <v>10</v>
      </c>
      <c r="T13" s="10">
        <f t="shared" si="2"/>
        <v>22</v>
      </c>
      <c r="W13" s="11"/>
      <c r="X13" s="11"/>
      <c r="Y13" s="9"/>
    </row>
    <row r="14" spans="1:28" x14ac:dyDescent="0.2">
      <c r="A14" s="7">
        <v>4</v>
      </c>
      <c r="H14" s="8">
        <f t="shared" si="0"/>
        <v>6.4437869822485201</v>
      </c>
      <c r="M14" s="7" t="s">
        <v>22</v>
      </c>
      <c r="N14" s="7" t="s">
        <v>24</v>
      </c>
      <c r="O14" s="7" t="s">
        <v>25</v>
      </c>
      <c r="Q14" s="7">
        <v>2</v>
      </c>
      <c r="R14" s="7">
        <v>10</v>
      </c>
      <c r="S14" s="7">
        <v>5</v>
      </c>
      <c r="T14" s="10">
        <f t="shared" si="2"/>
        <v>17</v>
      </c>
      <c r="W14" s="9"/>
      <c r="Y14" s="9"/>
      <c r="AA14" s="29" t="s">
        <v>65</v>
      </c>
      <c r="AB14" s="29"/>
    </row>
    <row r="15" spans="1:28" x14ac:dyDescent="0.2">
      <c r="A15" s="7">
        <v>4</v>
      </c>
      <c r="H15" s="8">
        <f t="shared" si="0"/>
        <v>6.4437869822485201</v>
      </c>
      <c r="M15" s="7" t="s">
        <v>26</v>
      </c>
      <c r="N15" s="7" t="s">
        <v>27</v>
      </c>
      <c r="O15" s="7" t="s">
        <v>16</v>
      </c>
      <c r="Q15" s="7">
        <v>9</v>
      </c>
      <c r="R15" s="7">
        <v>7</v>
      </c>
      <c r="S15" s="7">
        <v>10</v>
      </c>
      <c r="T15" s="10">
        <f t="shared" si="2"/>
        <v>26</v>
      </c>
      <c r="W15" s="12"/>
      <c r="X15" s="12"/>
      <c r="Y15" s="12"/>
      <c r="AA15" s="24" t="s">
        <v>66</v>
      </c>
      <c r="AB15" s="19">
        <v>19.5</v>
      </c>
    </row>
    <row r="16" spans="1:28" x14ac:dyDescent="0.2">
      <c r="A16" s="7">
        <v>4</v>
      </c>
      <c r="H16" s="8">
        <f t="shared" si="0"/>
        <v>6.4437869822485201</v>
      </c>
      <c r="M16" s="7" t="s">
        <v>11</v>
      </c>
      <c r="N16" s="7" t="s">
        <v>28</v>
      </c>
      <c r="O16" s="7" t="s">
        <v>27</v>
      </c>
      <c r="Q16" s="7">
        <v>4</v>
      </c>
      <c r="R16" s="7">
        <v>6</v>
      </c>
      <c r="S16" s="7">
        <v>7</v>
      </c>
      <c r="T16" s="10">
        <f t="shared" si="2"/>
        <v>17</v>
      </c>
      <c r="AA16" s="24" t="s">
        <v>69</v>
      </c>
      <c r="AB16" s="19">
        <f>(AB15-AB2)/AB5</f>
        <v>-0.11143834183236091</v>
      </c>
    </row>
    <row r="17" spans="1:28" x14ac:dyDescent="0.2">
      <c r="A17" s="7">
        <v>4</v>
      </c>
      <c r="H17" s="8">
        <f t="shared" si="0"/>
        <v>6.4437869822485201</v>
      </c>
      <c r="M17" s="7" t="s">
        <v>6</v>
      </c>
      <c r="N17" s="7" t="s">
        <v>1</v>
      </c>
      <c r="O17" s="7" t="s">
        <v>29</v>
      </c>
      <c r="Q17" s="7">
        <v>10</v>
      </c>
      <c r="R17" s="7">
        <v>10</v>
      </c>
      <c r="S17" s="7">
        <v>8</v>
      </c>
      <c r="T17" s="10">
        <f t="shared" si="2"/>
        <v>28</v>
      </c>
      <c r="AA17" s="24" t="s">
        <v>67</v>
      </c>
      <c r="AB17" s="17">
        <f>1-0.496</f>
        <v>0.504</v>
      </c>
    </row>
    <row r="18" spans="1:28" x14ac:dyDescent="0.2">
      <c r="A18" s="7">
        <v>5</v>
      </c>
      <c r="H18" s="8">
        <f t="shared" si="0"/>
        <v>2.3668639053254434</v>
      </c>
      <c r="M18" s="7" t="s">
        <v>11</v>
      </c>
      <c r="N18" s="7" t="s">
        <v>30</v>
      </c>
      <c r="O18" s="7" t="s">
        <v>31</v>
      </c>
      <c r="Q18" s="7">
        <v>4</v>
      </c>
      <c r="R18" s="7">
        <v>7</v>
      </c>
      <c r="S18" s="7">
        <v>4</v>
      </c>
      <c r="T18" s="10">
        <f t="shared" si="2"/>
        <v>15</v>
      </c>
    </row>
    <row r="19" spans="1:28" x14ac:dyDescent="0.2">
      <c r="A19" s="7">
        <v>5</v>
      </c>
      <c r="H19" s="8">
        <f t="shared" si="0"/>
        <v>2.3668639053254434</v>
      </c>
      <c r="M19" s="7" t="s">
        <v>32</v>
      </c>
      <c r="N19" s="7" t="s">
        <v>7</v>
      </c>
      <c r="O19" s="7" t="s">
        <v>33</v>
      </c>
      <c r="Q19" s="7">
        <v>1</v>
      </c>
      <c r="R19" s="7">
        <v>5</v>
      </c>
      <c r="S19" s="7">
        <v>7</v>
      </c>
      <c r="T19" s="10">
        <f t="shared" si="2"/>
        <v>13</v>
      </c>
      <c r="W19" s="27" t="s">
        <v>68</v>
      </c>
      <c r="X19" s="27"/>
      <c r="Y19" s="27"/>
      <c r="Z19" s="27"/>
      <c r="AA19" s="27"/>
      <c r="AB19" s="27"/>
    </row>
    <row r="20" spans="1:28" x14ac:dyDescent="0.2">
      <c r="A20" s="7">
        <v>5</v>
      </c>
      <c r="H20" s="8">
        <f t="shared" si="0"/>
        <v>2.3668639053254434</v>
      </c>
      <c r="M20" s="7" t="s">
        <v>32</v>
      </c>
      <c r="N20" s="7" t="s">
        <v>34</v>
      </c>
      <c r="O20" s="7" t="s">
        <v>25</v>
      </c>
      <c r="Q20" s="7">
        <v>1</v>
      </c>
      <c r="R20" s="7">
        <v>1</v>
      </c>
      <c r="S20" s="7">
        <v>5</v>
      </c>
      <c r="T20" s="10">
        <f t="shared" si="2"/>
        <v>7</v>
      </c>
    </row>
    <row r="21" spans="1:28" x14ac:dyDescent="0.2">
      <c r="A21" s="7">
        <v>5</v>
      </c>
      <c r="H21" s="8">
        <f t="shared" si="0"/>
        <v>2.3668639053254434</v>
      </c>
      <c r="M21" s="7" t="s">
        <v>26</v>
      </c>
      <c r="N21" s="7" t="s">
        <v>6</v>
      </c>
      <c r="O21" s="7" t="s">
        <v>28</v>
      </c>
      <c r="Q21" s="7">
        <v>9</v>
      </c>
      <c r="R21" s="7">
        <v>10</v>
      </c>
      <c r="S21" s="7">
        <v>6</v>
      </c>
      <c r="T21" s="10">
        <f t="shared" si="2"/>
        <v>25</v>
      </c>
    </row>
    <row r="22" spans="1:28" x14ac:dyDescent="0.2">
      <c r="A22" s="7">
        <v>6</v>
      </c>
      <c r="H22" s="8">
        <f t="shared" si="0"/>
        <v>0.28994082840236673</v>
      </c>
      <c r="M22" s="7" t="s">
        <v>35</v>
      </c>
      <c r="N22" s="7" t="s">
        <v>17</v>
      </c>
      <c r="O22" s="7" t="s">
        <v>19</v>
      </c>
      <c r="Q22" s="7">
        <v>5</v>
      </c>
      <c r="R22" s="7">
        <v>3</v>
      </c>
      <c r="S22" s="7">
        <v>10</v>
      </c>
      <c r="T22" s="10">
        <f t="shared" si="2"/>
        <v>18</v>
      </c>
    </row>
    <row r="23" spans="1:28" x14ac:dyDescent="0.2">
      <c r="A23" s="7">
        <v>6</v>
      </c>
      <c r="H23" s="8">
        <f t="shared" si="0"/>
        <v>0.28994082840236673</v>
      </c>
      <c r="M23" s="7" t="s">
        <v>36</v>
      </c>
      <c r="N23" s="7" t="s">
        <v>21</v>
      </c>
      <c r="O23" s="7" t="s">
        <v>10</v>
      </c>
      <c r="Q23" s="7">
        <v>10</v>
      </c>
      <c r="R23" s="7">
        <v>6</v>
      </c>
      <c r="S23" s="7">
        <v>8</v>
      </c>
      <c r="T23" s="10">
        <f t="shared" si="2"/>
        <v>24</v>
      </c>
    </row>
    <row r="24" spans="1:28" x14ac:dyDescent="0.2">
      <c r="A24" s="7">
        <v>6</v>
      </c>
      <c r="H24" s="8">
        <f t="shared" si="0"/>
        <v>0.28994082840236673</v>
      </c>
      <c r="M24" s="7" t="s">
        <v>33</v>
      </c>
      <c r="N24" s="7" t="s">
        <v>4</v>
      </c>
      <c r="O24" s="7" t="s">
        <v>37</v>
      </c>
      <c r="Q24" s="7">
        <v>7</v>
      </c>
      <c r="R24" s="7">
        <v>10</v>
      </c>
      <c r="S24" s="7">
        <v>2</v>
      </c>
      <c r="T24" s="10">
        <f t="shared" si="2"/>
        <v>19</v>
      </c>
    </row>
    <row r="25" spans="1:28" x14ac:dyDescent="0.2">
      <c r="A25" s="7">
        <v>6</v>
      </c>
      <c r="H25" s="8">
        <f t="shared" si="0"/>
        <v>0.28994082840236673</v>
      </c>
      <c r="M25" s="7" t="s">
        <v>32</v>
      </c>
      <c r="N25" s="7" t="s">
        <v>6</v>
      </c>
      <c r="O25" s="7" t="s">
        <v>7</v>
      </c>
      <c r="Q25" s="7">
        <v>1</v>
      </c>
      <c r="R25" s="7">
        <v>10</v>
      </c>
      <c r="S25" s="7">
        <v>5</v>
      </c>
      <c r="T25" s="10">
        <f t="shared" si="2"/>
        <v>16</v>
      </c>
      <c r="X25" s="26"/>
      <c r="Y25" s="26"/>
    </row>
    <row r="26" spans="1:28" x14ac:dyDescent="0.2">
      <c r="A26" s="7">
        <v>7</v>
      </c>
      <c r="H26" s="8">
        <f t="shared" si="0"/>
        <v>0.21301775147929006</v>
      </c>
      <c r="M26" s="7" t="s">
        <v>4</v>
      </c>
      <c r="N26" s="7" t="s">
        <v>20</v>
      </c>
      <c r="O26" s="7" t="s">
        <v>38</v>
      </c>
      <c r="Q26" s="7">
        <v>10</v>
      </c>
      <c r="R26" s="7">
        <v>10</v>
      </c>
      <c r="S26" s="7">
        <v>2</v>
      </c>
      <c r="T26" s="10">
        <f t="shared" si="2"/>
        <v>22</v>
      </c>
    </row>
    <row r="27" spans="1:28" x14ac:dyDescent="0.2">
      <c r="A27" s="7">
        <v>7</v>
      </c>
      <c r="H27" s="8">
        <f t="shared" si="0"/>
        <v>0.21301775147929006</v>
      </c>
      <c r="M27" s="7" t="s">
        <v>5</v>
      </c>
      <c r="N27" s="7" t="s">
        <v>26</v>
      </c>
      <c r="O27" s="7" t="s">
        <v>11</v>
      </c>
      <c r="Q27" s="7">
        <v>10</v>
      </c>
      <c r="R27" s="7">
        <v>9</v>
      </c>
      <c r="S27" s="7">
        <v>4</v>
      </c>
      <c r="T27" s="10">
        <f t="shared" si="2"/>
        <v>23</v>
      </c>
    </row>
    <row r="28" spans="1:28" x14ac:dyDescent="0.2">
      <c r="A28" s="7">
        <v>7</v>
      </c>
      <c r="H28" s="8">
        <f t="shared" si="0"/>
        <v>0.21301775147929006</v>
      </c>
      <c r="M28" s="7" t="s">
        <v>5</v>
      </c>
      <c r="N28" s="7" t="s">
        <v>39</v>
      </c>
      <c r="O28" s="7" t="s">
        <v>40</v>
      </c>
      <c r="Q28" s="7">
        <v>10</v>
      </c>
      <c r="R28" s="7">
        <v>8</v>
      </c>
      <c r="S28" s="7">
        <v>6</v>
      </c>
      <c r="T28" s="10">
        <f t="shared" si="2"/>
        <v>24</v>
      </c>
    </row>
    <row r="29" spans="1:28" x14ac:dyDescent="0.2">
      <c r="A29" s="7">
        <v>7</v>
      </c>
      <c r="H29" s="8">
        <f t="shared" si="0"/>
        <v>0.21301775147929006</v>
      </c>
      <c r="M29" s="7" t="s">
        <v>41</v>
      </c>
      <c r="N29" s="7" t="s">
        <v>34</v>
      </c>
      <c r="O29" s="7" t="s">
        <v>23</v>
      </c>
      <c r="Q29" s="7">
        <v>2</v>
      </c>
      <c r="R29" s="7">
        <v>1</v>
      </c>
      <c r="S29" s="7">
        <v>10</v>
      </c>
      <c r="T29" s="10">
        <f t="shared" si="2"/>
        <v>13</v>
      </c>
    </row>
    <row r="30" spans="1:28" x14ac:dyDescent="0.2">
      <c r="A30" s="7">
        <v>8</v>
      </c>
      <c r="H30" s="8">
        <f t="shared" si="0"/>
        <v>2.1360946745562135</v>
      </c>
      <c r="M30" s="7" t="s">
        <v>3</v>
      </c>
      <c r="N30" s="7" t="s">
        <v>34</v>
      </c>
      <c r="O30" s="7" t="s">
        <v>8</v>
      </c>
      <c r="Q30" s="7">
        <v>8</v>
      </c>
      <c r="R30" s="7">
        <v>1</v>
      </c>
      <c r="S30" s="7">
        <v>4</v>
      </c>
      <c r="T30" s="10">
        <f t="shared" si="2"/>
        <v>13</v>
      </c>
    </row>
    <row r="31" spans="1:28" x14ac:dyDescent="0.2">
      <c r="A31" s="7">
        <v>8</v>
      </c>
      <c r="H31" s="8">
        <f t="shared" si="0"/>
        <v>2.1360946745562135</v>
      </c>
      <c r="M31" s="7" t="s">
        <v>40</v>
      </c>
      <c r="N31" s="7" t="s">
        <v>3</v>
      </c>
      <c r="O31" s="7" t="s">
        <v>38</v>
      </c>
      <c r="Q31" s="7">
        <v>6</v>
      </c>
      <c r="R31" s="7">
        <v>8</v>
      </c>
      <c r="S31" s="7">
        <v>2</v>
      </c>
      <c r="T31" s="10">
        <f t="shared" si="2"/>
        <v>16</v>
      </c>
    </row>
    <row r="32" spans="1:28" x14ac:dyDescent="0.2">
      <c r="A32" s="7">
        <v>8</v>
      </c>
      <c r="H32" s="8">
        <f t="shared" si="0"/>
        <v>2.1360946745562135</v>
      </c>
    </row>
    <row r="33" spans="1:8" x14ac:dyDescent="0.2">
      <c r="A33" s="7">
        <v>8</v>
      </c>
      <c r="H33" s="8">
        <f t="shared" si="0"/>
        <v>2.1360946745562135</v>
      </c>
    </row>
    <row r="34" spans="1:8" x14ac:dyDescent="0.2">
      <c r="A34" s="7">
        <v>9</v>
      </c>
      <c r="H34" s="8">
        <f t="shared" ref="H34:H53" si="4">(A34-$K$2)^2</f>
        <v>6.0591715976331368</v>
      </c>
    </row>
    <row r="35" spans="1:8" x14ac:dyDescent="0.2">
      <c r="A35" s="7">
        <v>9</v>
      </c>
      <c r="H35" s="8">
        <f t="shared" si="4"/>
        <v>6.0591715976331368</v>
      </c>
    </row>
    <row r="36" spans="1:8" x14ac:dyDescent="0.2">
      <c r="A36" s="7">
        <v>9</v>
      </c>
      <c r="H36" s="8">
        <f t="shared" si="4"/>
        <v>6.0591715976331368</v>
      </c>
    </row>
    <row r="37" spans="1:8" x14ac:dyDescent="0.2">
      <c r="A37" s="7">
        <v>9</v>
      </c>
      <c r="H37" s="8">
        <f t="shared" si="4"/>
        <v>6.0591715976331368</v>
      </c>
    </row>
    <row r="38" spans="1:8" x14ac:dyDescent="0.2">
      <c r="A38" s="7">
        <v>10</v>
      </c>
      <c r="H38" s="8">
        <f t="shared" si="4"/>
        <v>11.98224852071006</v>
      </c>
    </row>
    <row r="39" spans="1:8" x14ac:dyDescent="0.2">
      <c r="A39" s="7">
        <v>10</v>
      </c>
      <c r="H39" s="8">
        <f t="shared" si="4"/>
        <v>11.98224852071006</v>
      </c>
    </row>
    <row r="40" spans="1:8" x14ac:dyDescent="0.2">
      <c r="A40" s="7">
        <v>10</v>
      </c>
      <c r="H40" s="8">
        <f t="shared" si="4"/>
        <v>11.98224852071006</v>
      </c>
    </row>
    <row r="41" spans="1:8" x14ac:dyDescent="0.2">
      <c r="A41" s="7">
        <v>10</v>
      </c>
      <c r="H41" s="8">
        <f t="shared" si="4"/>
        <v>11.98224852071006</v>
      </c>
    </row>
    <row r="42" spans="1:8" x14ac:dyDescent="0.2">
      <c r="A42" s="7">
        <v>10</v>
      </c>
      <c r="H42" s="8">
        <f t="shared" si="4"/>
        <v>11.98224852071006</v>
      </c>
    </row>
    <row r="43" spans="1:8" x14ac:dyDescent="0.2">
      <c r="A43" s="7">
        <v>10</v>
      </c>
      <c r="H43" s="8">
        <f t="shared" si="4"/>
        <v>11.98224852071006</v>
      </c>
    </row>
    <row r="44" spans="1:8" x14ac:dyDescent="0.2">
      <c r="A44" s="7">
        <v>10</v>
      </c>
      <c r="H44" s="8">
        <f t="shared" si="4"/>
        <v>11.98224852071006</v>
      </c>
    </row>
    <row r="45" spans="1:8" x14ac:dyDescent="0.2">
      <c r="A45" s="7">
        <v>10</v>
      </c>
      <c r="H45" s="8">
        <f t="shared" si="4"/>
        <v>11.98224852071006</v>
      </c>
    </row>
    <row r="46" spans="1:8" x14ac:dyDescent="0.2">
      <c r="A46" s="7">
        <v>10</v>
      </c>
      <c r="H46" s="8">
        <f t="shared" si="4"/>
        <v>11.98224852071006</v>
      </c>
    </row>
    <row r="47" spans="1:8" x14ac:dyDescent="0.2">
      <c r="A47" s="7">
        <v>10</v>
      </c>
      <c r="H47" s="8">
        <f t="shared" si="4"/>
        <v>11.98224852071006</v>
      </c>
    </row>
    <row r="48" spans="1:8" x14ac:dyDescent="0.2">
      <c r="A48" s="7">
        <v>10</v>
      </c>
      <c r="H48" s="8">
        <f t="shared" si="4"/>
        <v>11.98224852071006</v>
      </c>
    </row>
    <row r="49" spans="1:8" x14ac:dyDescent="0.2">
      <c r="A49" s="7">
        <v>10</v>
      </c>
      <c r="H49" s="8">
        <f t="shared" si="4"/>
        <v>11.98224852071006</v>
      </c>
    </row>
    <row r="50" spans="1:8" x14ac:dyDescent="0.2">
      <c r="A50" s="7">
        <v>10</v>
      </c>
      <c r="H50" s="8">
        <f t="shared" si="4"/>
        <v>11.98224852071006</v>
      </c>
    </row>
    <row r="51" spans="1:8" x14ac:dyDescent="0.2">
      <c r="A51" s="7">
        <v>10</v>
      </c>
      <c r="H51" s="8">
        <f t="shared" si="4"/>
        <v>11.98224852071006</v>
      </c>
    </row>
    <row r="52" spans="1:8" x14ac:dyDescent="0.2">
      <c r="A52" s="7">
        <v>10</v>
      </c>
      <c r="H52" s="8">
        <f t="shared" si="4"/>
        <v>11.98224852071006</v>
      </c>
    </row>
    <row r="53" spans="1:8" x14ac:dyDescent="0.2">
      <c r="A53" s="7">
        <v>10</v>
      </c>
      <c r="H53" s="8">
        <f t="shared" si="4"/>
        <v>11.98224852071006</v>
      </c>
    </row>
  </sheetData>
  <sortState ref="W3:W12">
    <sortCondition ref="W3"/>
  </sortState>
  <mergeCells count="9">
    <mergeCell ref="W19:AB19"/>
    <mergeCell ref="D1:F1"/>
    <mergeCell ref="J1:K1"/>
    <mergeCell ref="Q1:S1"/>
    <mergeCell ref="W1:Y1"/>
    <mergeCell ref="AA9:AB9"/>
    <mergeCell ref="AA1:AB1"/>
    <mergeCell ref="M1:O1"/>
    <mergeCell ref="AA14:AB14"/>
  </mergeCells>
  <phoneticPr fontId="5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5" t="s">
        <v>42</v>
      </c>
      <c r="B1" s="5" t="s">
        <v>43</v>
      </c>
    </row>
    <row r="2" spans="1:2" x14ac:dyDescent="0.2">
      <c r="A2" s="6">
        <v>1</v>
      </c>
      <c r="B2" s="3">
        <v>0</v>
      </c>
    </row>
    <row r="3" spans="1:2" x14ac:dyDescent="0.2">
      <c r="A3" s="6">
        <v>2</v>
      </c>
      <c r="B3" s="3">
        <v>0</v>
      </c>
    </row>
    <row r="4" spans="1:2" x14ac:dyDescent="0.2">
      <c r="A4" s="6">
        <v>3</v>
      </c>
      <c r="B4" s="3">
        <v>1</v>
      </c>
    </row>
    <row r="5" spans="1:2" x14ac:dyDescent="0.2">
      <c r="A5" s="6">
        <v>4</v>
      </c>
      <c r="B5" s="3">
        <v>0</v>
      </c>
    </row>
    <row r="6" spans="1:2" x14ac:dyDescent="0.2">
      <c r="A6" s="6">
        <v>5</v>
      </c>
      <c r="B6" s="3">
        <v>4</v>
      </c>
    </row>
    <row r="7" spans="1:2" x14ac:dyDescent="0.2">
      <c r="A7" s="6">
        <v>6</v>
      </c>
      <c r="B7" s="3">
        <v>6</v>
      </c>
    </row>
    <row r="8" spans="1:2" x14ac:dyDescent="0.2">
      <c r="A8" s="6">
        <v>7</v>
      </c>
      <c r="B8" s="3">
        <v>6</v>
      </c>
    </row>
    <row r="9" spans="1:2" x14ac:dyDescent="0.2">
      <c r="A9" s="6">
        <v>8</v>
      </c>
      <c r="B9" s="3">
        <v>8</v>
      </c>
    </row>
    <row r="10" spans="1:2" x14ac:dyDescent="0.2">
      <c r="A10" s="6">
        <v>9</v>
      </c>
      <c r="B10" s="3">
        <v>3</v>
      </c>
    </row>
    <row r="11" spans="1:2" x14ac:dyDescent="0.2">
      <c r="A11" s="6">
        <v>10</v>
      </c>
      <c r="B11" s="3">
        <v>2</v>
      </c>
    </row>
    <row r="12" spans="1:2" ht="17" thickBot="1" x14ac:dyDescent="0.25">
      <c r="A12" s="4"/>
      <c r="B12" s="4"/>
    </row>
  </sheetData>
  <sortState ref="A2:A11">
    <sortCondition ref="A2"/>
  </sortState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Compute Statistics From Card Draws</dc:title>
  <dc:subject/>
  <dc:creator>Paul Foley</dc:creator>
  <cp:keywords>Statistics</cp:keywords>
  <dc:description/>
  <cp:lastModifiedBy>Microsoft Office User</cp:lastModifiedBy>
  <cp:lastPrinted>2017-05-21T20:55:38Z</cp:lastPrinted>
  <dcterms:created xsi:type="dcterms:W3CDTF">2017-05-21T18:34:35Z</dcterms:created>
  <dcterms:modified xsi:type="dcterms:W3CDTF">2017-05-31T22:48:00Z</dcterms:modified>
  <cp:category>Udacity</cp:category>
</cp:coreProperties>
</file>