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codeName="ThisWorkbook" defaultThemeVersion="124226"/>
  <mc:AlternateContent xmlns:mc="http://schemas.openxmlformats.org/markup-compatibility/2006">
    <mc:Choice Requires="x15">
      <x15ac:absPath xmlns:x15ac="http://schemas.microsoft.com/office/spreadsheetml/2010/11/ac" url="https://educationgovuk-my.sharepoint.com/personal/laura_mcardle_education_gov_uk/Documents/Desktop/EOI - Elaine's Team/CSCP Archiving/Keystage 4/"/>
    </mc:Choice>
  </mc:AlternateContent>
  <xr:revisionPtr revIDLastSave="0" documentId="8_{9686DFE7-BA84-4B24-A429-6C312F088312}" xr6:coauthVersionLast="47" xr6:coauthVersionMax="47" xr10:uidLastSave="{00000000-0000-0000-0000-000000000000}"/>
  <bookViews>
    <workbookView showHorizontalScroll="0" xWindow="44902" yWindow="-98" windowWidth="28995" windowHeight="15796" xr2:uid="{00000000-000D-0000-FFFF-FFFF00000000}"/>
  </bookViews>
  <sheets>
    <sheet name="Guide to ready reckoners" sheetId="13" r:id="rId1"/>
    <sheet name="Guidance" sheetId="1" r:id="rId2"/>
    <sheet name="Data input guidance" sheetId="12" r:id="rId3"/>
    <sheet name="Data input" sheetId="2" r:id="rId4"/>
    <sheet name="School VA calculation" sheetId="3" r:id="rId5"/>
    <sheet name="Interpreting the score" sheetId="6" r:id="rId6"/>
    <sheet name="Data" sheetId="5" state="hidden" r:id="rId7"/>
    <sheet name="Charts" sheetId="10" state="hidden" r:id="rId8"/>
  </sheets>
  <externalReferences>
    <externalReference r:id="rId9"/>
    <externalReference r:id="rId10"/>
    <externalReference r:id="rId11"/>
  </externalReferences>
  <definedNames>
    <definedName name="_Chart">IF([1]Data!$C$15=1,INDIRECT("'Charts'!$b$1"),INDIRECT("'Charts'!$b$2"))</definedName>
    <definedName name="Chart">IF([1]Data!$C$15=1,INDIRECT("'Charts'!$a$1"),INDIRECT("'Charts'!$a$2"))</definedName>
    <definedName name="getChart" localSheetId="2">IF([2]Data!$C$18=4,INDIRECT("'Charts'!$a$1"),IF(OR([2]Data!$C$18=1,[2]Data!$C$18=2,[2]Data!$C$18=3),INDIRECT("'Charts'!$a$2"),INDIRECT("'Charts'!$a$3")))</definedName>
    <definedName name="getChart" localSheetId="0">IF('[3]Single Measure Ready Reckoner'!$G$9='[3]Single Measure Ready Reckoner'!$X$6,INDIRECT("'Chart Data'!$C$12"),INDIRECT("'Chart Data'!$D$12"))</definedName>
    <definedName name="getChart">IF(Data!$C$12=1,INDIRECT("'Charts'!$a$1"),INDIRECT("'Charts'!$a$2"))</definedName>
    <definedName name="getChart2" localSheetId="2">IF([2]Data!$C$18=4,INDIRECT("'Charts'!$b$1"),IF(OR([2]Data!$C$18=1,[2]Data!$C$18=2,[2]Data!$C$18=3),INDIRECT("'Charts'!$b$2"),INDIRECT("'Charts'!$b$3")))</definedName>
    <definedName name="getChart2" localSheetId="0">IF('[3]Single Measure Ready Reckoner'!$G$9='[3]Single Measure Ready Reckoner'!$X$6,INDIRECT("'Chart Data'!$D$24"),INDIRECT("'Chart Data'!$C$24"))</definedName>
    <definedName name="getChart2">IF(Data!$C$12=1,INDIRECT("'Charts'!$b$1"),INDIRECT("'Charts'!$b$2"))</definedName>
    <definedName name="_xlnm.Print_Area" localSheetId="3">'Data input'!$A$1:$D$512</definedName>
    <definedName name="_xlnm.Print_Area" localSheetId="5">'Interpreting the score'!$A$1:$K$37</definedName>
    <definedName name="_xlnm.Print_Titles" localSheetId="3">'Data input'!$12:$12</definedName>
    <definedName name="Scores">OFFSET('[3]Single Measure Ready Reckoner'!$Y$1,0,0,SUM('[3]Single Measure Ready Reckoner'!$AE$1:$AE$566),1)</definedName>
    <definedName name="years" localSheetId="0">#REF!</definedName>
    <definedName name="year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9" i="5" l="1"/>
  <c r="F41" i="6" s="1"/>
  <c r="D8" i="5"/>
  <c r="E41" i="6" s="1"/>
  <c r="D7" i="5"/>
  <c r="D41" i="6" s="1"/>
  <c r="G20" i="3"/>
  <c r="B15" i="6" s="1"/>
  <c r="G13" i="3"/>
  <c r="B12" i="5"/>
  <c r="C12" i="5" s="1"/>
  <c r="F100" i="5" s="1"/>
  <c r="G100" i="5" s="1"/>
  <c r="J4" i="3"/>
  <c r="J4" i="6" s="1"/>
  <c r="C25" i="2"/>
  <c r="C17" i="2"/>
  <c r="C15" i="2"/>
  <c r="C14" i="2"/>
  <c r="C13" i="2"/>
  <c r="C16" i="2"/>
  <c r="C18" i="2"/>
  <c r="C19" i="2"/>
  <c r="C20" i="2"/>
  <c r="C21" i="2"/>
  <c r="C22" i="2"/>
  <c r="C23" i="2"/>
  <c r="C24"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F41" i="5" l="1"/>
  <c r="G41" i="5" s="1"/>
  <c r="F31" i="5"/>
  <c r="G31" i="5" s="1"/>
  <c r="F84" i="5"/>
  <c r="G84" i="5" s="1"/>
  <c r="F116" i="5"/>
  <c r="G116" i="5" s="1"/>
  <c r="F80" i="5"/>
  <c r="G80" i="5" s="1"/>
  <c r="F59" i="5"/>
  <c r="G59" i="5" s="1"/>
  <c r="F49" i="5"/>
  <c r="G49" i="5" s="1"/>
  <c r="F48" i="5"/>
  <c r="G48" i="5" s="1"/>
  <c r="F104" i="5"/>
  <c r="G104" i="5" s="1"/>
  <c r="F34" i="5"/>
  <c r="G34" i="5" s="1"/>
  <c r="F124" i="5"/>
  <c r="G124" i="5" s="1"/>
  <c r="E15" i="6"/>
  <c r="G13" i="6" s="1"/>
  <c r="P2" i="6" s="1"/>
  <c r="Q2" i="6" s="1"/>
  <c r="G15" i="3"/>
  <c r="E17" i="6" s="1"/>
  <c r="E23" i="5" s="1"/>
  <c r="F23" i="5" s="1"/>
  <c r="G23" i="5" s="1"/>
  <c r="F38" i="5"/>
  <c r="G38" i="5" s="1"/>
  <c r="F108" i="5"/>
  <c r="G108" i="5" s="1"/>
  <c r="F29" i="5"/>
  <c r="G29" i="5" s="1"/>
  <c r="F119" i="5"/>
  <c r="G119" i="5" s="1"/>
  <c r="F35" i="5"/>
  <c r="G35" i="5" s="1"/>
  <c r="F97" i="5"/>
  <c r="G97" i="5" s="1"/>
  <c r="F107" i="5"/>
  <c r="G107" i="5" s="1"/>
  <c r="F123" i="5"/>
  <c r="G123" i="5" s="1"/>
  <c r="F103" i="5"/>
  <c r="G103" i="5" s="1"/>
  <c r="F90" i="5"/>
  <c r="G90" i="5" s="1"/>
  <c r="F53" i="5"/>
  <c r="G53" i="5" s="1"/>
  <c r="F91" i="5"/>
  <c r="G91" i="5" s="1"/>
  <c r="F45" i="5"/>
  <c r="G45" i="5" s="1"/>
  <c r="F79" i="5"/>
  <c r="G79" i="5" s="1"/>
  <c r="F46" i="5"/>
  <c r="G46" i="5" s="1"/>
  <c r="F47" i="5"/>
  <c r="G47" i="5" s="1"/>
  <c r="F62" i="5"/>
  <c r="G62" i="5" s="1"/>
  <c r="F37" i="5"/>
  <c r="G37" i="5" s="1"/>
  <c r="F96" i="5"/>
  <c r="G96" i="5" s="1"/>
  <c r="F89" i="5"/>
  <c r="G89" i="5" s="1"/>
  <c r="F120" i="5"/>
  <c r="G120" i="5" s="1"/>
  <c r="F105" i="5"/>
  <c r="G105" i="5" s="1"/>
  <c r="F75" i="5"/>
  <c r="G75" i="5" s="1"/>
  <c r="F26" i="5"/>
  <c r="G26" i="5" s="1"/>
  <c r="F95" i="5"/>
  <c r="G95" i="5" s="1"/>
  <c r="F117" i="5"/>
  <c r="G117" i="5" s="1"/>
  <c r="F57" i="5"/>
  <c r="G57" i="5" s="1"/>
  <c r="F85" i="5"/>
  <c r="G85" i="5" s="1"/>
  <c r="F111" i="5"/>
  <c r="G111" i="5" s="1"/>
  <c r="F86" i="5"/>
  <c r="G86" i="5" s="1"/>
  <c r="F115" i="5"/>
  <c r="G115" i="5" s="1"/>
  <c r="F71" i="5"/>
  <c r="G71" i="5" s="1"/>
  <c r="F99" i="5"/>
  <c r="G99" i="5" s="1"/>
  <c r="F102" i="5"/>
  <c r="G102" i="5" s="1"/>
  <c r="F56" i="5"/>
  <c r="G56" i="5" s="1"/>
  <c r="F94" i="5"/>
  <c r="G94" i="5" s="1"/>
  <c r="F61" i="5"/>
  <c r="G61" i="5" s="1"/>
  <c r="F121" i="5"/>
  <c r="G121" i="5" s="1"/>
  <c r="F125" i="5"/>
  <c r="G125" i="5" s="1"/>
  <c r="F66" i="5"/>
  <c r="G66" i="5" s="1"/>
  <c r="F67" i="5"/>
  <c r="G67" i="5" s="1"/>
  <c r="F98" i="5"/>
  <c r="G98" i="5" s="1"/>
  <c r="F58" i="5"/>
  <c r="G58" i="5" s="1"/>
  <c r="F39" i="5"/>
  <c r="G39" i="5" s="1"/>
  <c r="F55" i="5"/>
  <c r="G55" i="5" s="1"/>
  <c r="F28" i="5"/>
  <c r="G28" i="5" s="1"/>
  <c r="F83" i="5"/>
  <c r="G83" i="5" s="1"/>
  <c r="F43" i="5"/>
  <c r="G43" i="5" s="1"/>
  <c r="F36" i="5"/>
  <c r="G36" i="5" s="1"/>
  <c r="F109" i="5"/>
  <c r="G109" i="5" s="1"/>
  <c r="F118" i="5"/>
  <c r="G118" i="5" s="1"/>
  <c r="F54" i="5"/>
  <c r="G54" i="5" s="1"/>
  <c r="F78" i="5"/>
  <c r="G78" i="5" s="1"/>
  <c r="F73" i="5"/>
  <c r="G73" i="5" s="1"/>
  <c r="F30" i="5"/>
  <c r="G30" i="5" s="1"/>
  <c r="F106" i="5"/>
  <c r="G106" i="5" s="1"/>
  <c r="F110" i="5"/>
  <c r="G110" i="5" s="1"/>
  <c r="F63" i="5"/>
  <c r="G63" i="5" s="1"/>
  <c r="F87" i="5"/>
  <c r="G87" i="5" s="1"/>
  <c r="F112" i="5"/>
  <c r="G112" i="5" s="1"/>
  <c r="F33" i="5"/>
  <c r="G33" i="5" s="1"/>
  <c r="F88" i="5"/>
  <c r="G88" i="5" s="1"/>
  <c r="F68" i="5"/>
  <c r="G68" i="5" s="1"/>
  <c r="F114" i="5"/>
  <c r="G114" i="5" s="1"/>
  <c r="F69" i="5"/>
  <c r="G69" i="5" s="1"/>
  <c r="F27" i="5"/>
  <c r="G27" i="5" s="1"/>
  <c r="F65" i="5"/>
  <c r="G65" i="5" s="1"/>
  <c r="F81" i="5"/>
  <c r="G81" i="5" s="1"/>
  <c r="F122" i="5"/>
  <c r="G122" i="5" s="1"/>
  <c r="F74" i="5"/>
  <c r="G74" i="5" s="1"/>
  <c r="F32" i="5"/>
  <c r="G32" i="5" s="1"/>
  <c r="F76" i="5"/>
  <c r="G76" i="5" s="1"/>
  <c r="F126" i="5"/>
  <c r="G126" i="5" s="1"/>
  <c r="F50" i="5"/>
  <c r="G50" i="5" s="1"/>
  <c r="F93" i="5"/>
  <c r="G93" i="5" s="1"/>
  <c r="F92" i="5"/>
  <c r="G92" i="5" s="1"/>
  <c r="F70" i="5"/>
  <c r="G70" i="5" s="1"/>
  <c r="F42" i="5"/>
  <c r="G42" i="5" s="1"/>
  <c r="F52" i="5"/>
  <c r="G52" i="5" s="1"/>
  <c r="F60" i="5"/>
  <c r="G60" i="5" s="1"/>
  <c r="F44" i="5"/>
  <c r="G44" i="5" s="1"/>
  <c r="F113" i="5"/>
  <c r="G113" i="5" s="1"/>
  <c r="F72" i="5"/>
  <c r="G72" i="5" s="1"/>
  <c r="F101" i="5"/>
  <c r="G101" i="5" s="1"/>
  <c r="F51" i="5"/>
  <c r="G51" i="5" s="1"/>
  <c r="F77" i="5"/>
  <c r="G77" i="5" s="1"/>
  <c r="F40" i="5"/>
  <c r="G40" i="5" s="1"/>
  <c r="F82" i="5"/>
  <c r="G82" i="5" s="1"/>
  <c r="F64" i="5"/>
  <c r="G64" i="5" s="1"/>
  <c r="G17" i="6" l="1"/>
  <c r="P3" i="6" s="1"/>
  <c r="Q3" i="6" s="1"/>
  <c r="Q5" i="6" s="1"/>
  <c r="B34" i="6" s="1"/>
</calcChain>
</file>

<file path=xl/sharedStrings.xml><?xml version="1.0" encoding="utf-8"?>
<sst xmlns="http://schemas.openxmlformats.org/spreadsheetml/2006/main" count="123" uniqueCount="114">
  <si>
    <t>-</t>
  </si>
  <si>
    <t>UNDERLYING DATA AND CHARTS SHEET</t>
  </si>
  <si>
    <t>Measure</t>
  </si>
  <si>
    <t>Number of Pupils</t>
  </si>
  <si>
    <t>Key</t>
  </si>
  <si>
    <t>Number of Pupils in School</t>
  </si>
  <si>
    <t>CONFIDENCE INTERVAL CHART DATA</t>
  </si>
  <si>
    <t>+/-</t>
  </si>
  <si>
    <t>Your School's VA Score is Significantly Above National Average</t>
  </si>
  <si>
    <t>Your School's VA Score is Significantly Below National Average</t>
  </si>
  <si>
    <t>Your School's VA Score is Not Significantly Different From National Average</t>
  </si>
  <si>
    <t xml:space="preserve">Step 1)    </t>
  </si>
  <si>
    <t>Step 2)</t>
  </si>
  <si>
    <t>Step 3)</t>
  </si>
  <si>
    <t>confidence intervals.</t>
  </si>
  <si>
    <t>KS2-4 English Baccalaureate - science subject area VA measure</t>
  </si>
  <si>
    <t>KS2-4 English Baccalaureate - humanities subject area VA measure</t>
  </si>
  <si>
    <t>KS2-4 English Baccalaureate - languages subject area VA measure</t>
  </si>
  <si>
    <t>Standard Deviation</t>
  </si>
  <si>
    <t>+</t>
  </si>
  <si>
    <t>National VA Score Standard Deviations for students included in each VA model</t>
  </si>
  <si>
    <t>Number of pupils in the VA calculation for your school =</t>
  </si>
  <si>
    <t>The following steps explain how to use the school level ready reckoner:</t>
  </si>
  <si>
    <t>Final school VA score (centred) =</t>
  </si>
  <si>
    <t>Confidence 
interval =</t>
  </si>
  <si>
    <t>Upper confidence limit =</t>
  </si>
  <si>
    <t>Lower confidence limit =</t>
  </si>
  <si>
    <t>Step 2 - Interpreting the confidence interval around the school VA score</t>
  </si>
  <si>
    <t>https://tableschecking.education.gov.uk/</t>
  </si>
  <si>
    <t xml:space="preserve">KS2-4 English Baccalaureate - science subject area </t>
  </si>
  <si>
    <t xml:space="preserve">KS2-4 English Baccalaureate - humanities subject area </t>
  </si>
  <si>
    <t>KS2-4 English Baccalaureate - languages subject area</t>
  </si>
  <si>
    <t>--Select--</t>
  </si>
  <si>
    <t>=</t>
  </si>
  <si>
    <t xml:space="preserve">= </t>
  </si>
  <si>
    <t>Progress Measure:</t>
  </si>
  <si>
    <t>Model selected</t>
  </si>
  <si>
    <t>Standard deviation</t>
  </si>
  <si>
    <t>Subject</t>
  </si>
  <si>
    <t>Science subject area</t>
  </si>
  <si>
    <t>Humanities subject area</t>
  </si>
  <si>
    <t>Languages subject area</t>
  </si>
  <si>
    <t>This ready reckoner allows the user to see how value added scores are calculated for their school from individual pupil scores for key stage 2 to 4 progress measures included in the English Baccalaureate.</t>
  </si>
  <si>
    <t>individual pupil VA scores. For more information on the calculation of school VA scores, please see the guidance at the following link:</t>
  </si>
  <si>
    <t>Progress 8 and Attainment 8 guidance</t>
  </si>
  <si>
    <t>The guidance at the link above provides further detail on the calculation of confidence intervals and how to interpret them.</t>
  </si>
  <si>
    <t xml:space="preserve">Note: </t>
  </si>
  <si>
    <t>DATA INPUT - INDIVIDUAL PUPIL VA SCORES</t>
  </si>
  <si>
    <t>2) For the progress measure selected above, please type or paste the VA scores for the pupils in your school under the heading 'Pupil VA Scores' below.</t>
  </si>
  <si>
    <r>
      <rPr>
        <b/>
        <i/>
        <sz val="12"/>
        <rFont val="Arial"/>
        <family val="2"/>
      </rPr>
      <t xml:space="preserve">Note: </t>
    </r>
    <r>
      <rPr>
        <i/>
        <sz val="12"/>
        <rFont val="Arial"/>
        <family val="2"/>
      </rPr>
      <t>please be aware that the 'Pupil Included or Not Included in the measure?' column is automatically completed</t>
    </r>
  </si>
  <si>
    <t>based on whether a valid number is entered into the 'Pupil VA Scores' column.</t>
  </si>
  <si>
    <t>Once you have copied your pupils' VA scores from the Excel file, right click here and select paste</t>
  </si>
  <si>
    <t>Pupil VA Scores
(centred around zero)</t>
  </si>
  <si>
    <t>Pupil Included or Not Included in the measure?</t>
  </si>
  <si>
    <t>CALCULATION OF A SCHOOL VA SCORE</t>
  </si>
  <si>
    <t>Step 1 - Calculate the average pupil VA score</t>
  </si>
  <si>
    <t xml:space="preserve">The sum of all pupils' VA scores for your school         </t>
  </si>
  <si>
    <t xml:space="preserve">Number of pupils in the VA calculation for your school </t>
  </si>
  <si>
    <t>Step 2 - School VA score</t>
  </si>
  <si>
    <t>The average of the pupil VA scores is otherwise known as the 'School VA score'.</t>
  </si>
  <si>
    <t xml:space="preserve">Final school VA score                              </t>
  </si>
  <si>
    <t>INTERPRETING CONFIDENCE INTERVALS AROUND A SCHOOL VA SCORE</t>
  </si>
  <si>
    <t>To judge a school’s effectiveness, both the school VA score and its associated confidence interval need to be</t>
  </si>
  <si>
    <t>taken into account. This sheet explains how to interpret a confidence interval around a school VA score.</t>
  </si>
  <si>
    <t>Step 1 - Calculate the confidence interval around the school VA score</t>
  </si>
  <si>
    <t xml:space="preserve">These value added scores can be copied and pasted directly from the pupil level file on the </t>
  </si>
  <si>
    <t>There are four key stage 2 to 4 ready reckoners.</t>
  </si>
  <si>
    <t xml:space="preserve">The ready reckoner allows the user to input the value added scores in any of the three subject areas in the English Baccalaureate, for all pupils in their school. </t>
  </si>
  <si>
    <t xml:space="preserve">The ready reckoner allows the user to input, for an individual pupil, their key stage 2 prior attainment and key stage 4 attainment in any of the three subject areas in the English Baccalaureate. </t>
  </si>
  <si>
    <r>
      <rPr>
        <b/>
        <sz val="10"/>
        <rFont val="Arial"/>
        <family val="2"/>
      </rPr>
      <t xml:space="preserve">This is the EBacc subject school ready reckoner. </t>
    </r>
    <r>
      <rPr>
        <sz val="10"/>
        <rFont val="Arial"/>
        <family val="2"/>
      </rPr>
      <t xml:space="preserve">The aim is to help the user understand how we arrive at a value added score for their school. </t>
    </r>
  </si>
  <si>
    <r>
      <t xml:space="preserve">The aim of the </t>
    </r>
    <r>
      <rPr>
        <b/>
        <sz val="10"/>
        <rFont val="Arial"/>
        <family val="2"/>
      </rPr>
      <t xml:space="preserve">Progress 8 element breakdown pupil ready reckoner </t>
    </r>
    <r>
      <rPr>
        <sz val="10"/>
        <rFont val="Arial"/>
        <family val="2"/>
      </rPr>
      <t xml:space="preserve">is to help the user to understand how we arrive at a value added score for their pupil. </t>
    </r>
  </si>
  <si>
    <t xml:space="preserve">The ready reckoner allows the user to input, for an individual pupil, their key stage 2 prior attainment and key stage 4 outcome in Attainment 8 or any of its elements. </t>
  </si>
  <si>
    <r>
      <t>The aim of the</t>
    </r>
    <r>
      <rPr>
        <b/>
        <sz val="10"/>
        <rFont val="Arial"/>
        <family val="2"/>
      </rPr>
      <t xml:space="preserve"> EBacc subject pupil ready reckoner </t>
    </r>
    <r>
      <rPr>
        <sz val="10"/>
        <rFont val="Arial"/>
        <family val="2"/>
      </rPr>
      <t xml:space="preserve">is to help the user to understand how we arrive at a value added score for their pupil. </t>
    </r>
  </si>
  <si>
    <r>
      <t xml:space="preserve">The aim of the </t>
    </r>
    <r>
      <rPr>
        <b/>
        <sz val="10"/>
        <rFont val="Arial"/>
        <family val="2"/>
      </rPr>
      <t xml:space="preserve">Progress 8 element breakdown school ready reckoner </t>
    </r>
    <r>
      <rPr>
        <sz val="10"/>
        <rFont val="Arial"/>
        <family val="2"/>
      </rPr>
      <t xml:space="preserve">is to help the user understand how we arrive at a value added score for their school. </t>
    </r>
  </si>
  <si>
    <t xml:space="preserve">The ready reckoner allows the user to input the value added scores in Progress 8 or any of its elements, for all pupils in their school. </t>
  </si>
  <si>
    <t xml:space="preserve">DATA INPUT GUIDANCE - USING THE CHECKING EXERCISE WEBSITE </t>
  </si>
  <si>
    <t>The following guidance is designed to help users import individual pupil VA scores from the Checking website.</t>
  </si>
  <si>
    <t xml:space="preserve">Once logged in to your school account, select the ‘Guidance/Documents’ tab and select ‘Key stage 4 pupil level file'. </t>
  </si>
  <si>
    <t>The first step is to go to the 'Data input' sheet. Select the progress measure you wish to view in the ready reckoner by using the drop-down</t>
  </si>
  <si>
    <t>box at the top of the sheet. The screenshot below shows the drop-down box to select from:</t>
  </si>
  <si>
    <t>To 'School VA calculation' sheet ---&gt;</t>
  </si>
  <si>
    <t>To 'Guidance'  ---&gt;</t>
  </si>
  <si>
    <t>To 'Data input guidance' sheet ---&gt;</t>
  </si>
  <si>
    <t>To 'Data input' sheet ---&gt;</t>
  </si>
  <si>
    <t>To 'Interpreting the score' sheet ---&gt;</t>
  </si>
  <si>
    <t>Back to 'School VA calculation' sheet &lt;---</t>
  </si>
  <si>
    <t>Back to 'Guidance' &lt;---</t>
  </si>
  <si>
    <t>For more information on calculating individual pupil scores, please see the key stage 2 to 4 EBacc subject pupil ready reckoner.</t>
  </si>
  <si>
    <t>1) Please select from the drop-down box below the progress measure for which you would like to calculate a school VA score.</t>
  </si>
  <si>
    <t>The screenshot below shows where to enter the pupil data in the 'Data input' sheet.</t>
  </si>
  <si>
    <t>The next step is to go to the 'School VA calculation' sheet. This sheet provides information on how your school VA score has been calculated from</t>
  </si>
  <si>
    <r>
      <t>The final step is to go to the</t>
    </r>
    <r>
      <rPr>
        <b/>
        <sz val="12"/>
        <color indexed="18"/>
        <rFont val="Arial"/>
        <family val="2"/>
      </rPr>
      <t xml:space="preserve"> </t>
    </r>
    <r>
      <rPr>
        <sz val="12"/>
        <color indexed="18"/>
        <rFont val="Arial"/>
        <family val="2"/>
      </rPr>
      <t xml:space="preserve">'Interpreting the score' sheet. This sheet provides information on how to interpret your school's VA score and the associated </t>
    </r>
  </si>
  <si>
    <t>Copy and paste all of the VA scores for pupils in your school into the 'Data input' tab of this file</t>
  </si>
  <si>
    <t>This sheet explains the steps taken to calculate a school's VA score from the individual pupil VA scores</t>
  </si>
  <si>
    <t>This step calculates the average of the individual pupil VA scores entered in the 'Data input' sheet.</t>
  </si>
  <si>
    <r>
      <t xml:space="preserve">The first step is to visit the </t>
    </r>
    <r>
      <rPr>
        <b/>
        <sz val="12"/>
        <color indexed="18"/>
        <rFont val="Arial"/>
        <family val="2"/>
      </rPr>
      <t>Tables Checking</t>
    </r>
    <r>
      <rPr>
        <sz val="12"/>
        <color indexed="18"/>
        <rFont val="Arial"/>
        <family val="2"/>
      </rPr>
      <t xml:space="preserve"> site at:</t>
    </r>
  </si>
  <si>
    <r>
      <t xml:space="preserve">For further guidance on inputting individual pupil VA scores from the pupil level data file on the </t>
    </r>
    <r>
      <rPr>
        <b/>
        <sz val="12"/>
        <color indexed="18"/>
        <rFont val="Arial"/>
        <family val="2"/>
      </rPr>
      <t>Checking website</t>
    </r>
    <r>
      <rPr>
        <sz val="12"/>
        <color indexed="18"/>
        <rFont val="Arial"/>
        <family val="2"/>
      </rPr>
      <t xml:space="preserve">, see the tab </t>
    </r>
    <r>
      <rPr>
        <b/>
        <sz val="12"/>
        <color indexed="18"/>
        <rFont val="Arial"/>
        <family val="2"/>
      </rPr>
      <t>'</t>
    </r>
    <r>
      <rPr>
        <sz val="12"/>
        <color indexed="18"/>
        <rFont val="Arial"/>
        <family val="2"/>
      </rPr>
      <t>Data input guidance'.</t>
    </r>
  </si>
  <si>
    <t>Pupil VA scores for the EBacc science subject area, humanities subject area and languages subject area can be found in columns BY, CA, and CC respectively.</t>
  </si>
  <si>
    <r>
      <t xml:space="preserve">You can then enter the individual pupil VA scores for pupils in your school under the heading </t>
    </r>
    <r>
      <rPr>
        <b/>
        <sz val="12"/>
        <color indexed="18"/>
        <rFont val="Arial"/>
        <family val="2"/>
      </rPr>
      <t>'Pupil VA Scores (centred around zero)</t>
    </r>
    <r>
      <rPr>
        <sz val="12"/>
        <color indexed="18"/>
        <rFont val="Arial"/>
        <family val="2"/>
      </rPr>
      <t>' in the 'Data input' sheet.</t>
    </r>
  </si>
  <si>
    <t>Checking site.</t>
  </si>
  <si>
    <t>p8stdev</t>
  </si>
  <si>
    <t>p8engstdev</t>
  </si>
  <si>
    <t>p8matstdev</t>
  </si>
  <si>
    <t>p8ebacstdev</t>
  </si>
  <si>
    <t>p8openstdev</t>
  </si>
  <si>
    <t>scivastdev</t>
  </si>
  <si>
    <t>humvastdev</t>
  </si>
  <si>
    <t>lanvastdev</t>
  </si>
  <si>
    <t>SQL Output</t>
  </si>
  <si>
    <t xml:space="preserve">GUIDE TO 2019 KEY STAGE 2 TO 4 READY RECKONERS </t>
  </si>
  <si>
    <t>2019 KEY STAGE 2 TO 4 SCHOOL LEVEL READY RECKONER GUIDANCE</t>
  </si>
  <si>
    <t>Please note that all attainment estimates and calculations relate to 2019 only.</t>
  </si>
  <si>
    <t xml:space="preserve">The ready reckoner only provides correct calculations for pupils reaching the end of key stage 4 in 2019. </t>
  </si>
  <si>
    <t xml:space="preserve">Select the link '2019 Key Stage 4 and 16 to 18 Performance Tables Checking Website' and log in to your school’s account (you will need your username and password):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</si>
</sst>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000"/>
    <numFmt numFmtId="166" formatCode="#,##0.000"/>
    <numFmt numFmtId="167" formatCode="0.000"/>
  </numFmts>
  <fonts count="45" x14ac:knownFonts="1">
    <font>
      <sz val="10"/>
      <name val="Arial"/>
    </font>
    <font>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4"/>
      <name val="Arial"/>
      <family val="2"/>
    </font>
    <font>
      <b/>
      <sz val="10"/>
      <name val="Arial"/>
      <family val="2"/>
    </font>
    <font>
      <b/>
      <sz val="18"/>
      <name val="Arial"/>
      <family val="2"/>
    </font>
    <font>
      <b/>
      <sz val="12"/>
      <name val="Arial"/>
      <family val="2"/>
    </font>
    <font>
      <sz val="10"/>
      <color indexed="8"/>
      <name val="Arial"/>
      <family val="2"/>
    </font>
    <font>
      <i/>
      <sz val="12"/>
      <name val="Arial"/>
      <family val="2"/>
    </font>
    <font>
      <sz val="12"/>
      <name val="Arial"/>
      <family val="2"/>
    </font>
    <font>
      <b/>
      <sz val="12"/>
      <color indexed="8"/>
      <name val="Arial"/>
      <family val="2"/>
    </font>
    <font>
      <b/>
      <sz val="14"/>
      <color indexed="8"/>
      <name val="Arial"/>
      <family val="2"/>
    </font>
    <font>
      <b/>
      <sz val="15"/>
      <name val="Arial"/>
      <family val="2"/>
    </font>
    <font>
      <sz val="16"/>
      <name val="Arial"/>
      <family val="2"/>
    </font>
    <font>
      <b/>
      <u/>
      <sz val="14"/>
      <color indexed="18"/>
      <name val="Arial"/>
      <family val="2"/>
    </font>
    <font>
      <b/>
      <sz val="16"/>
      <name val="Arial"/>
      <family val="2"/>
    </font>
    <font>
      <sz val="12"/>
      <color indexed="8"/>
      <name val="Arial"/>
      <family val="2"/>
    </font>
    <font>
      <sz val="12"/>
      <color indexed="18"/>
      <name val="Arial"/>
      <family val="2"/>
    </font>
    <font>
      <b/>
      <sz val="12"/>
      <color indexed="18"/>
      <name val="Arial"/>
      <family val="2"/>
    </font>
    <font>
      <b/>
      <u/>
      <sz val="12"/>
      <color indexed="10"/>
      <name val="Arial"/>
      <family val="2"/>
    </font>
    <font>
      <sz val="10"/>
      <color indexed="18"/>
      <name val="Arial"/>
      <family val="2"/>
    </font>
    <font>
      <b/>
      <i/>
      <sz val="12"/>
      <name val="Arial"/>
      <family val="2"/>
    </font>
    <font>
      <sz val="10"/>
      <name val="Arial"/>
      <family val="2"/>
    </font>
    <font>
      <u/>
      <sz val="12"/>
      <color indexed="12"/>
      <name val="Arial"/>
      <family val="2"/>
    </font>
    <font>
      <sz val="26"/>
      <name val="Arial"/>
      <family val="2"/>
    </font>
    <font>
      <sz val="10"/>
      <color theme="1"/>
      <name val="Arial"/>
      <family val="2"/>
    </font>
    <font>
      <sz val="10"/>
      <color theme="0"/>
      <name val="Arial"/>
      <family val="2"/>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indexed="43"/>
        <bgColor indexed="64"/>
      </patternFill>
    </fill>
    <fill>
      <patternFill patternType="solid">
        <fgColor theme="3" tint="0.39997558519241921"/>
        <bgColor indexed="64"/>
      </patternFill>
    </fill>
    <fill>
      <patternFill patternType="solid">
        <fgColor theme="9" tint="0.59996337778862885"/>
        <bgColor indexed="64"/>
      </patternFill>
    </fill>
    <fill>
      <patternFill patternType="solid">
        <fgColor theme="9" tint="0.59999389629810485"/>
        <bgColor indexed="64"/>
      </patternFill>
    </fill>
  </fills>
  <borders count="3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hair">
        <color indexed="64"/>
      </bottom>
      <diagonal/>
    </border>
    <border>
      <left style="medium">
        <color indexed="8"/>
      </left>
      <right style="medium">
        <color indexed="8"/>
      </right>
      <top style="medium">
        <color indexed="8"/>
      </top>
      <bottom style="medium">
        <color indexed="8"/>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bottom style="medium">
        <color indexed="8"/>
      </bottom>
      <diagonal/>
    </border>
    <border>
      <left style="medium">
        <color indexed="64"/>
      </left>
      <right style="medium">
        <color indexed="64"/>
      </right>
      <top/>
      <bottom/>
      <diagonal/>
    </border>
  </borders>
  <cellStyleXfs count="45">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7" borderId="1" applyNumberFormat="0" applyAlignment="0" applyProtection="0"/>
    <xf numFmtId="0" fontId="15" fillId="0" borderId="6" applyNumberFormat="0" applyFill="0" applyAlignment="0" applyProtection="0"/>
    <xf numFmtId="0" fontId="16" fillId="22" borderId="0" applyNumberFormat="0" applyBorder="0" applyAlignment="0" applyProtection="0"/>
    <xf numFmtId="0" fontId="7" fillId="0" borderId="0"/>
    <xf numFmtId="0" fontId="7" fillId="23" borderId="7" applyNumberFormat="0" applyFont="0" applyAlignment="0" applyProtection="0"/>
    <xf numFmtId="0" fontId="17" fillId="20" borderId="8" applyNumberFormat="0" applyAlignment="0" applyProtection="0"/>
    <xf numFmtId="9" fontId="40" fillId="0" borderId="0" applyFon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cellStyleXfs>
  <cellXfs count="157">
    <xf numFmtId="0" fontId="0" fillId="0" borderId="0" xfId="0"/>
    <xf numFmtId="0" fontId="21" fillId="0" borderId="0" xfId="0" applyFont="1"/>
    <xf numFmtId="0" fontId="0" fillId="0" borderId="0" xfId="0" applyAlignment="1">
      <alignment horizontal="center"/>
    </xf>
    <xf numFmtId="0" fontId="22" fillId="0" borderId="10" xfId="0" applyFont="1" applyBorder="1" applyAlignment="1">
      <alignment horizontal="center"/>
    </xf>
    <xf numFmtId="0" fontId="22" fillId="0" borderId="11" xfId="0" applyFont="1"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22" fillId="0" borderId="0" xfId="0" applyFont="1" applyFill="1" applyBorder="1" applyAlignment="1">
      <alignment horizontal="left"/>
    </xf>
    <xf numFmtId="3" fontId="7" fillId="0" borderId="0" xfId="0" applyNumberFormat="1" applyFont="1" applyFill="1" applyBorder="1" applyAlignment="1">
      <alignment horizontal="center"/>
    </xf>
    <xf numFmtId="0" fontId="7" fillId="0" borderId="14" xfId="0" applyFont="1" applyFill="1" applyBorder="1" applyAlignment="1">
      <alignment horizontal="center" vertical="center" wrapText="1"/>
    </xf>
    <xf numFmtId="2" fontId="0" fillId="0" borderId="0" xfId="0" applyNumberFormat="1" applyAlignment="1">
      <alignment horizontal="center"/>
    </xf>
    <xf numFmtId="0" fontId="22" fillId="0" borderId="0" xfId="0" applyFont="1"/>
    <xf numFmtId="3" fontId="0" fillId="0" borderId="0" xfId="0" applyNumberFormat="1" applyAlignment="1">
      <alignment horizontal="center"/>
    </xf>
    <xf numFmtId="0" fontId="0" fillId="0" borderId="14" xfId="0" applyBorder="1" applyAlignment="1">
      <alignment horizontal="center"/>
    </xf>
    <xf numFmtId="0" fontId="0" fillId="0" borderId="0" xfId="0" applyFill="1" applyBorder="1" applyAlignment="1">
      <alignment horizontal="center" vertical="center" wrapText="1"/>
    </xf>
    <xf numFmtId="0" fontId="22" fillId="0" borderId="15" xfId="0" applyFont="1" applyBorder="1" applyAlignment="1">
      <alignment horizontal="center"/>
    </xf>
    <xf numFmtId="0" fontId="0" fillId="0" borderId="0" xfId="0" applyFill="1" applyBorder="1"/>
    <xf numFmtId="164" fontId="0" fillId="0" borderId="0" xfId="0" applyNumberFormat="1" applyFill="1" applyBorder="1"/>
    <xf numFmtId="0" fontId="0" fillId="0" borderId="0" xfId="0" applyFill="1" applyBorder="1" applyAlignment="1">
      <alignment horizontal="center" vertical="center"/>
    </xf>
    <xf numFmtId="0" fontId="0" fillId="0" borderId="0" xfId="0" applyFill="1" applyBorder="1" applyAlignment="1">
      <alignment vertical="center"/>
    </xf>
    <xf numFmtId="165" fontId="0" fillId="0" borderId="16" xfId="0" applyNumberFormat="1" applyFill="1" applyBorder="1"/>
    <xf numFmtId="0" fontId="0" fillId="0" borderId="0" xfId="0" applyFill="1" applyBorder="1" applyAlignment="1">
      <alignment horizontal="left" vertical="center"/>
    </xf>
    <xf numFmtId="0" fontId="13" fillId="0" borderId="0" xfId="34" applyAlignment="1" applyProtection="1"/>
    <xf numFmtId="165" fontId="0" fillId="0" borderId="0" xfId="0" applyNumberFormat="1" applyFill="1" applyBorder="1"/>
    <xf numFmtId="0" fontId="7" fillId="0" borderId="0" xfId="0" applyFont="1" applyAlignment="1">
      <alignment horizontal="center"/>
    </xf>
    <xf numFmtId="0" fontId="13" fillId="0" borderId="0" xfId="34" applyAlignment="1" applyProtection="1">
      <protection locked="0"/>
    </xf>
    <xf numFmtId="167" fontId="27" fillId="0" borderId="17" xfId="0" applyNumberFormat="1" applyFont="1" applyFill="1" applyBorder="1" applyAlignment="1" applyProtection="1">
      <alignment horizontal="center"/>
      <protection locked="0"/>
    </xf>
    <xf numFmtId="167" fontId="27" fillId="0" borderId="18" xfId="0" applyNumberFormat="1" applyFont="1" applyFill="1" applyBorder="1" applyAlignment="1" applyProtection="1">
      <alignment horizontal="center"/>
      <protection locked="0"/>
    </xf>
    <xf numFmtId="165" fontId="0" fillId="0" borderId="0" xfId="0" applyNumberFormat="1"/>
    <xf numFmtId="0" fontId="7" fillId="0" borderId="0" xfId="38" applyProtection="1"/>
    <xf numFmtId="0" fontId="21" fillId="0" borderId="0" xfId="38" applyFont="1" applyProtection="1"/>
    <xf numFmtId="0" fontId="7" fillId="0" borderId="0" xfId="38" applyFont="1" applyProtection="1"/>
    <xf numFmtId="0" fontId="7" fillId="0" borderId="0" xfId="0" applyFont="1" applyProtection="1"/>
    <xf numFmtId="0" fontId="0" fillId="0" borderId="0" xfId="0" applyProtection="1"/>
    <xf numFmtId="0" fontId="7" fillId="0" borderId="0" xfId="0" applyFont="1" applyAlignment="1" applyProtection="1"/>
    <xf numFmtId="0" fontId="33" fillId="0" borderId="0" xfId="0" applyFont="1" applyProtection="1"/>
    <xf numFmtId="0" fontId="34" fillId="0" borderId="0" xfId="0" applyFont="1" applyProtection="1"/>
    <xf numFmtId="0" fontId="27" fillId="0" borderId="0" xfId="0" applyFont="1" applyProtection="1"/>
    <xf numFmtId="0" fontId="35" fillId="0" borderId="0" xfId="0" applyFont="1" applyProtection="1"/>
    <xf numFmtId="0" fontId="37" fillId="0" borderId="0" xfId="0" applyFont="1" applyProtection="1"/>
    <xf numFmtId="0" fontId="25" fillId="0" borderId="0" xfId="0" applyFont="1" applyProtection="1"/>
    <xf numFmtId="0" fontId="36" fillId="0" borderId="0" xfId="0" applyFont="1" applyAlignment="1" applyProtection="1"/>
    <xf numFmtId="0" fontId="27" fillId="0" borderId="0" xfId="0" applyFont="1" applyAlignment="1" applyProtection="1">
      <alignment vertical="center"/>
    </xf>
    <xf numFmtId="0" fontId="35" fillId="0" borderId="0" xfId="0" applyFont="1" applyAlignment="1" applyProtection="1">
      <alignment vertical="center"/>
    </xf>
    <xf numFmtId="0" fontId="38" fillId="0" borderId="0" xfId="0" applyFont="1" applyProtection="1"/>
    <xf numFmtId="0" fontId="36" fillId="0" borderId="0" xfId="0" applyFont="1" applyProtection="1"/>
    <xf numFmtId="0" fontId="30" fillId="0" borderId="0" xfId="0" applyFont="1" applyProtection="1"/>
    <xf numFmtId="0" fontId="26" fillId="0" borderId="0" xfId="0" applyFont="1" applyProtection="1"/>
    <xf numFmtId="0" fontId="24" fillId="24" borderId="19" xfId="0" applyFont="1" applyFill="1" applyBorder="1" applyAlignment="1" applyProtection="1">
      <alignment horizontal="center" vertical="center" wrapText="1"/>
    </xf>
    <xf numFmtId="0" fontId="24" fillId="24" borderId="20" xfId="0" applyFont="1" applyFill="1" applyBorder="1" applyAlignment="1" applyProtection="1">
      <alignment horizontal="center" vertical="center" wrapText="1"/>
    </xf>
    <xf numFmtId="0" fontId="26" fillId="0" borderId="21" xfId="0" applyFont="1" applyBorder="1" applyAlignment="1" applyProtection="1">
      <alignment horizontal="center"/>
    </xf>
    <xf numFmtId="3" fontId="0" fillId="0" borderId="0" xfId="0" applyNumberFormat="1" applyProtection="1"/>
    <xf numFmtId="0" fontId="26" fillId="0" borderId="17" xfId="0" applyFont="1" applyBorder="1" applyAlignment="1" applyProtection="1">
      <alignment horizontal="center"/>
    </xf>
    <xf numFmtId="166" fontId="0" fillId="0" borderId="0" xfId="0" applyNumberFormat="1" applyProtection="1"/>
    <xf numFmtId="0" fontId="26" fillId="0" borderId="18" xfId="0" applyFont="1" applyBorder="1" applyAlignment="1" applyProtection="1">
      <alignment horizontal="center"/>
    </xf>
    <xf numFmtId="167" fontId="0" fillId="0" borderId="0" xfId="0" applyNumberFormat="1" applyProtection="1">
      <protection locked="0"/>
    </xf>
    <xf numFmtId="0" fontId="24" fillId="0" borderId="0" xfId="0" applyFont="1" applyProtection="1"/>
    <xf numFmtId="0" fontId="32" fillId="0" borderId="0" xfId="0" applyFont="1" applyProtection="1"/>
    <xf numFmtId="0" fontId="28" fillId="0" borderId="0" xfId="0" applyFont="1" applyAlignment="1" applyProtection="1">
      <alignment vertical="center"/>
    </xf>
    <xf numFmtId="0" fontId="24" fillId="0" borderId="0" xfId="0" applyFont="1" applyAlignment="1" applyProtection="1">
      <alignment horizontal="center" vertical="center"/>
    </xf>
    <xf numFmtId="4" fontId="29" fillId="24" borderId="22" xfId="0" applyNumberFormat="1" applyFont="1" applyFill="1" applyBorder="1" applyAlignment="1" applyProtection="1">
      <alignment horizontal="center" vertical="center" wrapText="1"/>
    </xf>
    <xf numFmtId="3" fontId="29" fillId="24" borderId="22" xfId="0" applyNumberFormat="1" applyFont="1" applyFill="1" applyBorder="1" applyAlignment="1" applyProtection="1">
      <alignment horizontal="center" vertical="center" wrapText="1"/>
    </xf>
    <xf numFmtId="3" fontId="29" fillId="0" borderId="0" xfId="0" applyNumberFormat="1" applyFont="1" applyFill="1" applyBorder="1" applyAlignment="1" applyProtection="1">
      <alignment horizontal="center" vertical="center" wrapText="1"/>
    </xf>
    <xf numFmtId="0" fontId="29" fillId="0" borderId="0" xfId="0" applyFont="1" applyAlignment="1" applyProtection="1">
      <alignment vertical="center"/>
    </xf>
    <xf numFmtId="0" fontId="28" fillId="0" borderId="0" xfId="0" applyFont="1" applyAlignment="1" applyProtection="1">
      <alignment horizontal="center" vertical="center"/>
    </xf>
    <xf numFmtId="4" fontId="29" fillId="26" borderId="19" xfId="0" applyNumberFormat="1" applyFont="1" applyFill="1" applyBorder="1" applyAlignment="1" applyProtection="1">
      <alignment horizontal="center" vertical="center" wrapText="1"/>
    </xf>
    <xf numFmtId="4" fontId="0" fillId="0" borderId="0" xfId="0" applyNumberFormat="1" applyProtection="1"/>
    <xf numFmtId="0" fontId="22" fillId="0" borderId="0" xfId="0" applyFont="1" applyProtection="1"/>
    <xf numFmtId="0" fontId="21" fillId="0" borderId="0" xfId="0" applyFont="1" applyFill="1" applyBorder="1" applyAlignment="1" applyProtection="1">
      <alignment horizontal="center" vertical="center" wrapText="1"/>
    </xf>
    <xf numFmtId="0" fontId="0" fillId="0" borderId="0" xfId="0" applyFill="1" applyBorder="1" applyAlignment="1" applyProtection="1">
      <alignment horizontal="center" vertical="center" wrapText="1"/>
    </xf>
    <xf numFmtId="3" fontId="28" fillId="0" borderId="0" xfId="0" applyNumberFormat="1" applyFont="1" applyFill="1" applyBorder="1" applyAlignment="1" applyProtection="1">
      <alignment horizontal="center" vertical="center" wrapText="1"/>
    </xf>
    <xf numFmtId="0" fontId="0" fillId="0" borderId="0" xfId="0" applyAlignment="1" applyProtection="1">
      <alignment wrapText="1"/>
    </xf>
    <xf numFmtId="0" fontId="28" fillId="0" borderId="0" xfId="0" applyFont="1" applyAlignment="1" applyProtection="1">
      <alignment horizontal="center" vertical="center" wrapText="1"/>
    </xf>
    <xf numFmtId="0" fontId="25" fillId="0" borderId="0" xfId="0" applyFont="1" applyAlignment="1" applyProtection="1">
      <alignment wrapText="1"/>
    </xf>
    <xf numFmtId="0" fontId="23" fillId="0" borderId="0" xfId="0" quotePrefix="1" applyFont="1" applyAlignment="1" applyProtection="1">
      <alignment horizontal="center" vertical="center"/>
    </xf>
    <xf numFmtId="0" fontId="0" fillId="0" borderId="0" xfId="0" applyAlignment="1" applyProtection="1">
      <alignment vertical="center" wrapText="1"/>
    </xf>
    <xf numFmtId="0" fontId="0" fillId="0" borderId="0" xfId="0" applyAlignment="1" applyProtection="1">
      <alignment vertical="top" wrapText="1"/>
    </xf>
    <xf numFmtId="0" fontId="0" fillId="0" borderId="0" xfId="0" applyAlignment="1" applyProtection="1">
      <alignment horizontal="center" vertical="center" wrapText="1"/>
    </xf>
    <xf numFmtId="0" fontId="0" fillId="0" borderId="0" xfId="0" applyBorder="1" applyAlignment="1" applyProtection="1"/>
    <xf numFmtId="0" fontId="24" fillId="0" borderId="23" xfId="0" applyFont="1" applyBorder="1" applyAlignment="1" applyProtection="1">
      <alignment wrapText="1"/>
    </xf>
    <xf numFmtId="0" fontId="0" fillId="0" borderId="24" xfId="0" applyBorder="1" applyAlignment="1" applyProtection="1">
      <alignment wrapText="1"/>
    </xf>
    <xf numFmtId="0" fontId="24" fillId="0" borderId="25" xfId="0" applyFont="1" applyBorder="1" applyAlignment="1" applyProtection="1">
      <alignment horizontal="center" vertical="center" wrapText="1"/>
    </xf>
    <xf numFmtId="0" fontId="24" fillId="0" borderId="26" xfId="0" applyFont="1" applyBorder="1" applyAlignment="1" applyProtection="1">
      <alignment horizontal="center" vertical="center" wrapText="1"/>
    </xf>
    <xf numFmtId="0" fontId="24" fillId="0" borderId="27" xfId="0" applyFont="1" applyBorder="1" applyProtection="1"/>
    <xf numFmtId="0" fontId="0" fillId="0" borderId="14" xfId="0" applyBorder="1" applyProtection="1"/>
    <xf numFmtId="165" fontId="27" fillId="0" borderId="28" xfId="0" applyNumberFormat="1" applyFont="1" applyBorder="1" applyAlignment="1" applyProtection="1">
      <alignment horizontal="center"/>
    </xf>
    <xf numFmtId="165" fontId="27" fillId="0" borderId="29" xfId="0" applyNumberFormat="1" applyFont="1" applyBorder="1" applyAlignment="1" applyProtection="1">
      <alignment horizontal="center"/>
    </xf>
    <xf numFmtId="0" fontId="43" fillId="0" borderId="0" xfId="0" applyFont="1" applyProtection="1"/>
    <xf numFmtId="0" fontId="0" fillId="0" borderId="0" xfId="0" applyAlignment="1">
      <alignment horizontal="left" vertical="top"/>
    </xf>
    <xf numFmtId="0" fontId="0" fillId="0" borderId="0" xfId="0" applyFill="1" applyBorder="1" applyAlignment="1">
      <alignment horizontal="left" vertical="top"/>
    </xf>
    <xf numFmtId="4" fontId="28" fillId="0" borderId="0" xfId="0" applyNumberFormat="1" applyFont="1" applyAlignment="1" applyProtection="1">
      <alignment vertical="center"/>
    </xf>
    <xf numFmtId="0" fontId="44" fillId="0" borderId="0" xfId="0" quotePrefix="1" applyFont="1" applyProtection="1"/>
    <xf numFmtId="0" fontId="44" fillId="0" borderId="0" xfId="0" applyFont="1" applyProtection="1"/>
    <xf numFmtId="4" fontId="44" fillId="0" borderId="0" xfId="0" applyNumberFormat="1" applyFont="1" applyProtection="1"/>
    <xf numFmtId="0" fontId="44" fillId="0" borderId="0" xfId="0" applyFont="1" applyAlignment="1" applyProtection="1">
      <alignment horizontal="center"/>
    </xf>
    <xf numFmtId="0" fontId="24" fillId="27" borderId="23" xfId="34" applyFont="1" applyFill="1" applyBorder="1" applyAlignment="1" applyProtection="1">
      <alignment horizontal="center" vertical="center" wrapText="1"/>
      <protection locked="0"/>
    </xf>
    <xf numFmtId="0" fontId="24" fillId="27" borderId="26" xfId="34" applyFont="1" applyFill="1" applyBorder="1" applyAlignment="1" applyProtection="1">
      <alignment horizontal="center" vertical="center" wrapText="1"/>
      <protection locked="0"/>
    </xf>
    <xf numFmtId="0" fontId="24" fillId="27" borderId="30" xfId="34" applyFont="1" applyFill="1" applyBorder="1" applyAlignment="1" applyProtection="1">
      <alignment horizontal="center" vertical="center" wrapText="1"/>
      <protection locked="0"/>
    </xf>
    <xf numFmtId="0" fontId="24" fillId="27" borderId="31" xfId="34" applyFont="1" applyFill="1" applyBorder="1" applyAlignment="1" applyProtection="1">
      <alignment horizontal="center" vertical="center" wrapText="1"/>
      <protection locked="0"/>
    </xf>
    <xf numFmtId="0" fontId="24" fillId="27" borderId="27" xfId="34" applyFont="1" applyFill="1" applyBorder="1" applyAlignment="1" applyProtection="1">
      <alignment horizontal="center" vertical="center" wrapText="1"/>
      <protection locked="0"/>
    </xf>
    <xf numFmtId="0" fontId="24" fillId="27" borderId="29" xfId="34" applyFont="1" applyFill="1" applyBorder="1" applyAlignment="1" applyProtection="1">
      <alignment horizontal="center" vertical="center" wrapText="1"/>
      <protection locked="0"/>
    </xf>
    <xf numFmtId="0" fontId="21" fillId="27" borderId="23" xfId="34" applyFont="1" applyFill="1" applyBorder="1" applyAlignment="1" applyProtection="1">
      <alignment horizontal="center" vertical="center" wrapText="1"/>
      <protection locked="0"/>
    </xf>
    <xf numFmtId="0" fontId="21" fillId="27" borderId="24" xfId="34" applyFont="1" applyFill="1" applyBorder="1" applyAlignment="1" applyProtection="1">
      <alignment horizontal="center" vertical="center" wrapText="1"/>
      <protection locked="0"/>
    </xf>
    <xf numFmtId="0" fontId="21" fillId="27" borderId="26" xfId="34" applyFont="1" applyFill="1" applyBorder="1" applyAlignment="1" applyProtection="1">
      <alignment horizontal="center" vertical="center" wrapText="1"/>
      <protection locked="0"/>
    </xf>
    <xf numFmtId="0" fontId="21" fillId="27" borderId="30" xfId="34" applyFont="1" applyFill="1" applyBorder="1" applyAlignment="1" applyProtection="1">
      <alignment horizontal="center" vertical="center" wrapText="1"/>
      <protection locked="0"/>
    </xf>
    <xf numFmtId="0" fontId="21" fillId="27" borderId="0" xfId="34" applyFont="1" applyFill="1" applyBorder="1" applyAlignment="1" applyProtection="1">
      <alignment horizontal="center" vertical="center" wrapText="1"/>
      <protection locked="0"/>
    </xf>
    <xf numFmtId="0" fontId="21" fillId="27" borderId="31" xfId="34" applyFont="1" applyFill="1" applyBorder="1" applyAlignment="1" applyProtection="1">
      <alignment horizontal="center" vertical="center" wrapText="1"/>
      <protection locked="0"/>
    </xf>
    <xf numFmtId="0" fontId="21" fillId="27" borderId="27" xfId="34" applyFont="1" applyFill="1" applyBorder="1" applyAlignment="1" applyProtection="1">
      <alignment horizontal="center" vertical="center" wrapText="1"/>
      <protection locked="0"/>
    </xf>
    <xf numFmtId="0" fontId="21" fillId="27" borderId="14" xfId="34" applyFont="1" applyFill="1" applyBorder="1" applyAlignment="1" applyProtection="1">
      <alignment horizontal="center" vertical="center" wrapText="1"/>
      <protection locked="0"/>
    </xf>
    <xf numFmtId="0" fontId="21" fillId="27" borderId="29" xfId="34" applyFont="1" applyFill="1" applyBorder="1" applyAlignment="1" applyProtection="1">
      <alignment horizontal="center" vertical="center" wrapText="1"/>
      <protection locked="0"/>
    </xf>
    <xf numFmtId="0" fontId="41" fillId="0" borderId="0" xfId="34" applyFont="1" applyAlignment="1" applyProtection="1">
      <alignment horizontal="left"/>
      <protection locked="0"/>
    </xf>
    <xf numFmtId="0" fontId="42" fillId="0" borderId="0" xfId="0" applyFont="1" applyAlignment="1" applyProtection="1">
      <alignment horizontal="center" vertical="center" wrapText="1"/>
    </xf>
    <xf numFmtId="0" fontId="7" fillId="0" borderId="0" xfId="0" applyFont="1" applyAlignment="1" applyProtection="1">
      <alignment horizontal="center" wrapText="1"/>
    </xf>
    <xf numFmtId="0" fontId="29" fillId="28" borderId="23" xfId="34" applyFont="1" applyFill="1" applyBorder="1" applyAlignment="1" applyProtection="1">
      <alignment horizontal="center" vertical="center" wrapText="1"/>
      <protection locked="0"/>
    </xf>
    <xf numFmtId="0" fontId="29" fillId="28" borderId="24" xfId="34" applyFont="1" applyFill="1" applyBorder="1" applyAlignment="1" applyProtection="1">
      <alignment horizontal="center" vertical="center" wrapText="1"/>
      <protection locked="0"/>
    </xf>
    <xf numFmtId="0" fontId="29" fillId="28" borderId="26" xfId="34" applyFont="1" applyFill="1" applyBorder="1" applyAlignment="1" applyProtection="1">
      <alignment horizontal="center" vertical="center" wrapText="1"/>
      <protection locked="0"/>
    </xf>
    <xf numFmtId="0" fontId="29" fillId="28" borderId="30" xfId="34" applyFont="1" applyFill="1" applyBorder="1" applyAlignment="1" applyProtection="1">
      <alignment horizontal="center" vertical="center" wrapText="1"/>
      <protection locked="0"/>
    </xf>
    <xf numFmtId="0" fontId="29" fillId="28" borderId="0" xfId="34" applyFont="1" applyFill="1" applyBorder="1" applyAlignment="1" applyProtection="1">
      <alignment horizontal="center" vertical="center" wrapText="1"/>
      <protection locked="0"/>
    </xf>
    <xf numFmtId="0" fontId="29" fillId="28" borderId="31" xfId="34" applyFont="1" applyFill="1" applyBorder="1" applyAlignment="1" applyProtection="1">
      <alignment horizontal="center" vertical="center" wrapText="1"/>
      <protection locked="0"/>
    </xf>
    <xf numFmtId="0" fontId="29" fillId="28" borderId="27" xfId="34" applyFont="1" applyFill="1" applyBorder="1" applyAlignment="1" applyProtection="1">
      <alignment horizontal="center" vertical="center" wrapText="1"/>
      <protection locked="0"/>
    </xf>
    <xf numFmtId="0" fontId="29" fillId="28" borderId="14" xfId="34" applyFont="1" applyFill="1" applyBorder="1" applyAlignment="1" applyProtection="1">
      <alignment horizontal="center" vertical="center" wrapText="1"/>
      <protection locked="0"/>
    </xf>
    <xf numFmtId="0" fontId="29" fillId="28" borderId="29" xfId="34" applyFont="1" applyFill="1" applyBorder="1" applyAlignment="1" applyProtection="1">
      <alignment horizontal="center" vertical="center" wrapText="1"/>
      <protection locked="0"/>
    </xf>
    <xf numFmtId="0" fontId="21" fillId="24" borderId="32" xfId="0" applyFont="1" applyFill="1" applyBorder="1" applyAlignment="1" applyProtection="1">
      <alignment horizontal="center" vertical="center" wrapText="1"/>
      <protection locked="0"/>
    </xf>
    <xf numFmtId="0" fontId="21" fillId="24" borderId="20" xfId="0" applyFont="1" applyFill="1" applyBorder="1" applyAlignment="1" applyProtection="1">
      <alignment horizontal="center" vertical="center" wrapText="1"/>
      <protection locked="0"/>
    </xf>
    <xf numFmtId="0" fontId="21" fillId="27" borderId="24" xfId="34" applyFont="1" applyFill="1" applyBorder="1" applyAlignment="1" applyProtection="1">
      <alignment wrapText="1"/>
      <protection locked="0"/>
    </xf>
    <xf numFmtId="0" fontId="21" fillId="27" borderId="26" xfId="34" applyFont="1" applyFill="1" applyBorder="1" applyAlignment="1" applyProtection="1">
      <alignment wrapText="1"/>
      <protection locked="0"/>
    </xf>
    <xf numFmtId="0" fontId="21" fillId="27" borderId="30" xfId="34" applyFont="1" applyFill="1" applyBorder="1" applyAlignment="1" applyProtection="1">
      <alignment wrapText="1"/>
      <protection locked="0"/>
    </xf>
    <xf numFmtId="0" fontId="21" fillId="27" borderId="0" xfId="34" applyFont="1" applyFill="1" applyBorder="1" applyAlignment="1" applyProtection="1">
      <alignment wrapText="1"/>
      <protection locked="0"/>
    </xf>
    <xf numFmtId="0" fontId="21" fillId="27" borderId="31" xfId="34" applyFont="1" applyFill="1" applyBorder="1" applyAlignment="1" applyProtection="1">
      <alignment wrapText="1"/>
      <protection locked="0"/>
    </xf>
    <xf numFmtId="0" fontId="21" fillId="27" borderId="27" xfId="34" applyFont="1" applyFill="1" applyBorder="1" applyAlignment="1" applyProtection="1">
      <alignment wrapText="1"/>
      <protection locked="0"/>
    </xf>
    <xf numFmtId="0" fontId="21" fillId="27" borderId="14" xfId="34" applyFont="1" applyFill="1" applyBorder="1" applyAlignment="1" applyProtection="1">
      <alignment wrapText="1"/>
      <protection locked="0"/>
    </xf>
    <xf numFmtId="0" fontId="21" fillId="27" borderId="29" xfId="34" applyFont="1" applyFill="1" applyBorder="1" applyAlignment="1" applyProtection="1">
      <alignment wrapText="1"/>
      <protection locked="0"/>
    </xf>
    <xf numFmtId="0" fontId="21" fillId="24" borderId="23" xfId="0" applyFont="1" applyFill="1" applyBorder="1" applyAlignment="1" applyProtection="1">
      <alignment horizontal="center" vertical="center" wrapText="1"/>
    </xf>
    <xf numFmtId="0" fontId="21" fillId="24" borderId="24" xfId="0" applyFont="1" applyFill="1" applyBorder="1" applyAlignment="1" applyProtection="1">
      <alignment horizontal="center" vertical="center" wrapText="1"/>
    </xf>
    <xf numFmtId="0" fontId="0" fillId="0" borderId="26" xfId="0" applyBorder="1" applyAlignment="1" applyProtection="1"/>
    <xf numFmtId="0" fontId="21" fillId="24" borderId="27" xfId="0" applyFont="1" applyFill="1" applyBorder="1" applyAlignment="1" applyProtection="1">
      <alignment horizontal="center" vertical="center" wrapText="1"/>
    </xf>
    <xf numFmtId="0" fontId="21" fillId="24" borderId="14" xfId="0" applyFont="1" applyFill="1" applyBorder="1" applyAlignment="1" applyProtection="1">
      <alignment horizontal="center" vertical="center" wrapText="1"/>
    </xf>
    <xf numFmtId="0" fontId="0" fillId="0" borderId="29" xfId="0" applyBorder="1" applyAlignment="1" applyProtection="1"/>
    <xf numFmtId="0" fontId="21" fillId="24" borderId="25" xfId="0" applyFont="1" applyFill="1" applyBorder="1" applyAlignment="1" applyProtection="1">
      <alignment horizontal="center" vertical="center" wrapText="1"/>
    </xf>
    <xf numFmtId="0" fontId="21" fillId="24" borderId="28" xfId="0" applyFont="1" applyFill="1" applyBorder="1" applyAlignment="1" applyProtection="1">
      <alignment horizontal="center" vertical="center" wrapText="1"/>
    </xf>
    <xf numFmtId="0" fontId="28" fillId="0" borderId="0" xfId="0" applyFont="1" applyAlignment="1" applyProtection="1">
      <alignment horizontal="center" wrapText="1"/>
    </xf>
    <xf numFmtId="0" fontId="0" fillId="0" borderId="33" xfId="0" applyBorder="1" applyAlignment="1" applyProtection="1"/>
    <xf numFmtId="0" fontId="21" fillId="27" borderId="25" xfId="34" applyFont="1" applyFill="1" applyBorder="1" applyAlignment="1" applyProtection="1">
      <alignment horizontal="center" vertical="center"/>
      <protection locked="0"/>
    </xf>
    <xf numFmtId="0" fontId="21" fillId="27" borderId="34" xfId="34" applyFont="1" applyFill="1" applyBorder="1" applyAlignment="1" applyProtection="1">
      <alignment horizontal="center" vertical="center"/>
      <protection locked="0"/>
    </xf>
    <xf numFmtId="0" fontId="21" fillId="27" borderId="28" xfId="34" applyFont="1" applyFill="1" applyBorder="1" applyAlignment="1" applyProtection="1">
      <alignment horizontal="center" vertical="center"/>
      <protection locked="0"/>
    </xf>
    <xf numFmtId="0" fontId="31" fillId="25" borderId="23" xfId="0" applyFont="1" applyFill="1" applyBorder="1" applyAlignment="1" applyProtection="1">
      <alignment horizontal="center" vertical="center"/>
    </xf>
    <xf numFmtId="0" fontId="31" fillId="25" borderId="24" xfId="0" applyFont="1" applyFill="1" applyBorder="1" applyAlignment="1" applyProtection="1">
      <alignment horizontal="center" vertical="center"/>
    </xf>
    <xf numFmtId="0" fontId="31" fillId="25" borderId="26" xfId="0" applyFont="1" applyFill="1" applyBorder="1" applyAlignment="1" applyProtection="1">
      <alignment horizontal="center" vertical="center"/>
    </xf>
    <xf numFmtId="0" fontId="31" fillId="25" borderId="30" xfId="0" applyFont="1" applyFill="1" applyBorder="1" applyAlignment="1" applyProtection="1">
      <alignment horizontal="center" vertical="center"/>
    </xf>
    <xf numFmtId="0" fontId="31" fillId="25" borderId="0" xfId="0" applyFont="1" applyFill="1" applyBorder="1" applyAlignment="1" applyProtection="1">
      <alignment horizontal="center" vertical="center"/>
    </xf>
    <xf numFmtId="0" fontId="31" fillId="25" borderId="31" xfId="0" applyFont="1" applyFill="1" applyBorder="1" applyAlignment="1" applyProtection="1">
      <alignment horizontal="center" vertical="center"/>
    </xf>
    <xf numFmtId="0" fontId="31" fillId="25" borderId="27" xfId="0" applyFont="1" applyFill="1" applyBorder="1" applyAlignment="1" applyProtection="1">
      <alignment horizontal="center" vertical="center"/>
    </xf>
    <xf numFmtId="0" fontId="31" fillId="25" borderId="14" xfId="0" applyFont="1" applyFill="1" applyBorder="1" applyAlignment="1" applyProtection="1">
      <alignment horizontal="center" vertical="center"/>
    </xf>
    <xf numFmtId="0" fontId="31" fillId="25" borderId="29" xfId="0" applyFont="1" applyFill="1" applyBorder="1" applyAlignment="1" applyProtection="1">
      <alignment horizontal="center" vertical="center"/>
    </xf>
    <xf numFmtId="0" fontId="28" fillId="0" borderId="0" xfId="0" applyFont="1" applyAlignment="1" applyProtection="1">
      <alignment vertical="top" wrapText="1"/>
    </xf>
    <xf numFmtId="0" fontId="0" fillId="0" borderId="0" xfId="0" applyAlignment="1" applyProtection="1">
      <alignment wrapText="1"/>
    </xf>
    <xf numFmtId="0" fontId="0" fillId="0" borderId="0" xfId="0" applyAlignment="1" applyProtection="1">
      <alignment vertical="top" wrapText="1"/>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xfId="38" xr:uid="{00000000-0005-0000-0000-000026000000}"/>
    <cellStyle name="Note" xfId="39" builtinId="10" customBuiltin="1"/>
    <cellStyle name="Output" xfId="40" builtinId="21" customBuiltin="1"/>
    <cellStyle name="Percent 2" xfId="41" xr:uid="{00000000-0005-0000-0000-000029000000}"/>
    <cellStyle name="Title" xfId="42" builtinId="15" customBuiltin="1"/>
    <cellStyle name="Total" xfId="43" builtinId="25" customBuiltin="1"/>
    <cellStyle name="Warning Text" xfId="44" builtinId="11" customBuiltin="1"/>
  </cellStyles>
  <dxfs count="4">
    <dxf>
      <fill>
        <patternFill>
          <bgColor indexed="44"/>
        </patternFill>
      </fill>
    </dxf>
    <dxf>
      <fill>
        <patternFill>
          <bgColor indexed="57"/>
        </patternFill>
      </fill>
    </dxf>
    <dxf>
      <font>
        <condense val="0"/>
        <extend val="0"/>
        <color indexed="10"/>
      </font>
      <fill>
        <patternFill patternType="none">
          <bgColor indexed="65"/>
        </patternFill>
      </fill>
    </dxf>
    <dxf>
      <font>
        <b val="0"/>
        <i/>
        <condense val="0"/>
        <extend val="0"/>
      </font>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43181367035002"/>
          <c:y val="5.7046979865771813E-2"/>
          <c:w val="0.76274655856801199"/>
          <c:h val="0.85570610008471204"/>
        </c:manualLayout>
      </c:layout>
      <c:scatterChart>
        <c:scatterStyle val="lineMarker"/>
        <c:varyColors val="0"/>
        <c:ser>
          <c:idx val="0"/>
          <c:order val="0"/>
          <c:tx>
            <c:v>Your School's VA Score</c:v>
          </c:tx>
          <c:spPr>
            <a:ln w="28575">
              <a:noFill/>
            </a:ln>
          </c:spPr>
          <c:marker>
            <c:symbol val="diamond"/>
            <c:size val="7"/>
            <c:spPr>
              <a:solidFill>
                <a:srgbClr val="000080"/>
              </a:solidFill>
              <a:ln>
                <a:solidFill>
                  <a:srgbClr val="000080"/>
                </a:solidFill>
                <a:prstDash val="solid"/>
              </a:ln>
            </c:spPr>
          </c:marker>
          <c:errBars>
            <c:errDir val="y"/>
            <c:errBarType val="both"/>
            <c:errValType val="cust"/>
            <c:noEndCap val="0"/>
            <c:plus>
              <c:numRef>
                <c:f>Data!$F$23</c:f>
                <c:numCache>
                  <c:formatCode>General</c:formatCode>
                  <c:ptCount val="1"/>
                  <c:pt idx="0">
                    <c:v>#N/A</c:v>
                  </c:pt>
                </c:numCache>
              </c:numRef>
            </c:plus>
            <c:minus>
              <c:numRef>
                <c:f>Data!$F$23</c:f>
                <c:numCache>
                  <c:formatCode>General</c:formatCode>
                  <c:ptCount val="1"/>
                  <c:pt idx="0">
                    <c:v>#N/A</c:v>
                  </c:pt>
                </c:numCache>
              </c:numRef>
            </c:minus>
            <c:spPr>
              <a:ln w="12700">
                <a:solidFill>
                  <a:srgbClr val="0000FF"/>
                </a:solidFill>
                <a:prstDash val="solid"/>
              </a:ln>
            </c:spPr>
          </c:errBars>
          <c:xVal>
            <c:numRef>
              <c:f>Data!$I$23</c:f>
              <c:numCache>
                <c:formatCode>General</c:formatCode>
                <c:ptCount val="1"/>
                <c:pt idx="0">
                  <c:v>1</c:v>
                </c:pt>
              </c:numCache>
            </c:numRef>
          </c:xVal>
          <c:yVal>
            <c:numRef>
              <c:f>'Interpreting the score'!$B$15</c:f>
              <c:numCache>
                <c:formatCode>#,##0.00</c:formatCode>
                <c:ptCount val="1"/>
                <c:pt idx="0">
                  <c:v>0</c:v>
                </c:pt>
              </c:numCache>
            </c:numRef>
          </c:yVal>
          <c:smooth val="0"/>
          <c:extLst>
            <c:ext xmlns:c16="http://schemas.microsoft.com/office/drawing/2014/chart" uri="{C3380CC4-5D6E-409C-BE32-E72D297353CC}">
              <c16:uniqueId val="{00000000-4FAC-4A49-B955-5EF6F8DB15D2}"/>
            </c:ext>
          </c:extLst>
        </c:ser>
        <c:dLbls>
          <c:showLegendKey val="0"/>
          <c:showVal val="0"/>
          <c:showCatName val="0"/>
          <c:showSerName val="0"/>
          <c:showPercent val="0"/>
          <c:showBubbleSize val="0"/>
        </c:dLbls>
        <c:axId val="437167440"/>
        <c:axId val="1"/>
      </c:scatterChart>
      <c:valAx>
        <c:axId val="437167440"/>
        <c:scaling>
          <c:orientation val="minMax"/>
          <c:max val="2"/>
        </c:scaling>
        <c:delete val="0"/>
        <c:axPos val="b"/>
        <c:numFmt formatCode="General" sourceLinked="1"/>
        <c:majorTickMark val="none"/>
        <c:minorTickMark val="none"/>
        <c:tickLblPos val="none"/>
        <c:spPr>
          <a:ln w="3175">
            <a:solidFill>
              <a:srgbClr val="000000"/>
            </a:solidFill>
            <a:prstDash val="solid"/>
          </a:ln>
        </c:spPr>
        <c:crossAx val="1"/>
        <c:crossesAt val="0"/>
        <c:crossBetween val="midCat"/>
      </c:valAx>
      <c:valAx>
        <c:axId val="1"/>
        <c:scaling>
          <c:orientation val="minMax"/>
          <c:max val="10"/>
          <c:min val="-10"/>
        </c:scaling>
        <c:delete val="0"/>
        <c:axPos val="l"/>
        <c:majorGridlines>
          <c:spPr>
            <a:ln w="3175">
              <a:solidFill>
                <a:srgbClr val="C0C0C0"/>
              </a:solidFill>
              <a:prstDash val="sysDash"/>
            </a:ln>
          </c:spPr>
        </c:majorGridlines>
        <c:title>
          <c:tx>
            <c:rich>
              <a:bodyPr/>
              <a:lstStyle/>
              <a:p>
                <a:pPr>
                  <a:defRPr sz="1200" b="1" i="0" u="none" strike="noStrike" baseline="0">
                    <a:solidFill>
                      <a:srgbClr val="000000"/>
                    </a:solidFill>
                    <a:latin typeface="Arial"/>
                    <a:ea typeface="Arial"/>
                    <a:cs typeface="Arial"/>
                  </a:defRPr>
                </a:pPr>
                <a:r>
                  <a:rPr lang="en-GB"/>
                  <a:t>Value Added Score</a:t>
                </a:r>
              </a:p>
            </c:rich>
          </c:tx>
          <c:layout>
            <c:manualLayout>
              <c:xMode val="edge"/>
              <c:yMode val="edge"/>
              <c:x val="1.3725490196078431E-2"/>
              <c:y val="0.24161116314535702"/>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37167440"/>
        <c:crosses val="autoZero"/>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13728005759815"/>
          <c:y val="8.4175360951181583E-2"/>
          <c:w val="0.81960941254866071"/>
          <c:h val="0.64309975766702732"/>
        </c:manualLayout>
      </c:layout>
      <c:scatterChart>
        <c:scatterStyle val="lineMarker"/>
        <c:varyColors val="0"/>
        <c:ser>
          <c:idx val="0"/>
          <c:order val="0"/>
          <c:spPr>
            <a:ln w="28575">
              <a:noFill/>
            </a:ln>
          </c:spPr>
          <c:marker>
            <c:symbol val="diamond"/>
            <c:size val="2"/>
            <c:spPr>
              <a:solidFill>
                <a:srgbClr val="C0C0C0"/>
              </a:solidFill>
              <a:ln>
                <a:solidFill>
                  <a:srgbClr val="C0C0C0"/>
                </a:solidFill>
                <a:prstDash val="solid"/>
              </a:ln>
            </c:spPr>
          </c:marker>
          <c:errBars>
            <c:errDir val="y"/>
            <c:errBarType val="both"/>
            <c:errValType val="cust"/>
            <c:noEndCap val="0"/>
            <c:plus>
              <c:numRef>
                <c:f>Data!$F$27:$F$426</c:f>
                <c:numCache>
                  <c:formatCode>General</c:formatCode>
                  <c:ptCount val="40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numCache>
              </c:numRef>
            </c:plus>
            <c:minus>
              <c:numRef>
                <c:f>Data!$F$27:$F$426</c:f>
                <c:numCache>
                  <c:formatCode>General</c:formatCode>
                  <c:ptCount val="40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numCache>
              </c:numRef>
            </c:minus>
            <c:spPr>
              <a:ln w="12700">
                <a:solidFill>
                  <a:srgbClr val="C0C0C0"/>
                </a:solidFill>
                <a:prstDash val="solid"/>
              </a:ln>
            </c:spPr>
          </c:errBars>
          <c:xVal>
            <c:numRef>
              <c:f>Data!$E$27:$E$426</c:f>
              <c:numCache>
                <c:formatCode>General</c:formatCode>
                <c:ptCount val="40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pt idx="30">
                  <c:v>155</c:v>
                </c:pt>
                <c:pt idx="31">
                  <c:v>160</c:v>
                </c:pt>
                <c:pt idx="32">
                  <c:v>165</c:v>
                </c:pt>
                <c:pt idx="33">
                  <c:v>170</c:v>
                </c:pt>
                <c:pt idx="34">
                  <c:v>175</c:v>
                </c:pt>
                <c:pt idx="35">
                  <c:v>180</c:v>
                </c:pt>
                <c:pt idx="36">
                  <c:v>185</c:v>
                </c:pt>
                <c:pt idx="37">
                  <c:v>190</c:v>
                </c:pt>
                <c:pt idx="38">
                  <c:v>195</c:v>
                </c:pt>
                <c:pt idx="39">
                  <c:v>200</c:v>
                </c:pt>
                <c:pt idx="40">
                  <c:v>205</c:v>
                </c:pt>
                <c:pt idx="41">
                  <c:v>210</c:v>
                </c:pt>
                <c:pt idx="42">
                  <c:v>215</c:v>
                </c:pt>
                <c:pt idx="43">
                  <c:v>220</c:v>
                </c:pt>
                <c:pt idx="44">
                  <c:v>225</c:v>
                </c:pt>
                <c:pt idx="45">
                  <c:v>230</c:v>
                </c:pt>
                <c:pt idx="46">
                  <c:v>235</c:v>
                </c:pt>
                <c:pt idx="47">
                  <c:v>240</c:v>
                </c:pt>
                <c:pt idx="48">
                  <c:v>245</c:v>
                </c:pt>
                <c:pt idx="49">
                  <c:v>250</c:v>
                </c:pt>
                <c:pt idx="50">
                  <c:v>255</c:v>
                </c:pt>
                <c:pt idx="51">
                  <c:v>260</c:v>
                </c:pt>
                <c:pt idx="52">
                  <c:v>265</c:v>
                </c:pt>
                <c:pt idx="53">
                  <c:v>270</c:v>
                </c:pt>
                <c:pt idx="54">
                  <c:v>275</c:v>
                </c:pt>
                <c:pt idx="55">
                  <c:v>280</c:v>
                </c:pt>
                <c:pt idx="56">
                  <c:v>285</c:v>
                </c:pt>
                <c:pt idx="57">
                  <c:v>290</c:v>
                </c:pt>
                <c:pt idx="58">
                  <c:v>295</c:v>
                </c:pt>
                <c:pt idx="59">
                  <c:v>300</c:v>
                </c:pt>
                <c:pt idx="60">
                  <c:v>305</c:v>
                </c:pt>
                <c:pt idx="61">
                  <c:v>310</c:v>
                </c:pt>
                <c:pt idx="62">
                  <c:v>315</c:v>
                </c:pt>
                <c:pt idx="63">
                  <c:v>320</c:v>
                </c:pt>
                <c:pt idx="64">
                  <c:v>325</c:v>
                </c:pt>
                <c:pt idx="65">
                  <c:v>330</c:v>
                </c:pt>
                <c:pt idx="66">
                  <c:v>335</c:v>
                </c:pt>
                <c:pt idx="67">
                  <c:v>340</c:v>
                </c:pt>
                <c:pt idx="68">
                  <c:v>345</c:v>
                </c:pt>
                <c:pt idx="69">
                  <c:v>350</c:v>
                </c:pt>
                <c:pt idx="70">
                  <c:v>355</c:v>
                </c:pt>
                <c:pt idx="71">
                  <c:v>360</c:v>
                </c:pt>
                <c:pt idx="72">
                  <c:v>365</c:v>
                </c:pt>
                <c:pt idx="73">
                  <c:v>370</c:v>
                </c:pt>
                <c:pt idx="74">
                  <c:v>375</c:v>
                </c:pt>
                <c:pt idx="75">
                  <c:v>380</c:v>
                </c:pt>
                <c:pt idx="76">
                  <c:v>385</c:v>
                </c:pt>
                <c:pt idx="77">
                  <c:v>390</c:v>
                </c:pt>
                <c:pt idx="78">
                  <c:v>395</c:v>
                </c:pt>
                <c:pt idx="79">
                  <c:v>400</c:v>
                </c:pt>
                <c:pt idx="80">
                  <c:v>405</c:v>
                </c:pt>
                <c:pt idx="81">
                  <c:v>410</c:v>
                </c:pt>
                <c:pt idx="82">
                  <c:v>415</c:v>
                </c:pt>
                <c:pt idx="83">
                  <c:v>420</c:v>
                </c:pt>
                <c:pt idx="84">
                  <c:v>425</c:v>
                </c:pt>
                <c:pt idx="85">
                  <c:v>430</c:v>
                </c:pt>
                <c:pt idx="86">
                  <c:v>435</c:v>
                </c:pt>
                <c:pt idx="87">
                  <c:v>440</c:v>
                </c:pt>
                <c:pt idx="88">
                  <c:v>445</c:v>
                </c:pt>
                <c:pt idx="89">
                  <c:v>450</c:v>
                </c:pt>
                <c:pt idx="90">
                  <c:v>455</c:v>
                </c:pt>
                <c:pt idx="91">
                  <c:v>460</c:v>
                </c:pt>
                <c:pt idx="92">
                  <c:v>465</c:v>
                </c:pt>
                <c:pt idx="93">
                  <c:v>470</c:v>
                </c:pt>
                <c:pt idx="94">
                  <c:v>475</c:v>
                </c:pt>
                <c:pt idx="95">
                  <c:v>480</c:v>
                </c:pt>
                <c:pt idx="96">
                  <c:v>485</c:v>
                </c:pt>
                <c:pt idx="97">
                  <c:v>490</c:v>
                </c:pt>
                <c:pt idx="98">
                  <c:v>495</c:v>
                </c:pt>
                <c:pt idx="99">
                  <c:v>500</c:v>
                </c:pt>
              </c:numCache>
            </c:numRef>
          </c:xVal>
          <c:yVal>
            <c:numRef>
              <c:f>Data!$H$27:$H$426</c:f>
              <c:numCache>
                <c:formatCode>General</c:formatCode>
                <c:ptCount val="4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0"/>
          <c:extLst>
            <c:ext xmlns:c16="http://schemas.microsoft.com/office/drawing/2014/chart" uri="{C3380CC4-5D6E-409C-BE32-E72D297353CC}">
              <c16:uniqueId val="{00000000-3E52-4DA3-8C40-36CDD2CF5DAB}"/>
            </c:ext>
          </c:extLst>
        </c:ser>
        <c:ser>
          <c:idx val="1"/>
          <c:order val="1"/>
          <c:tx>
            <c:v>Your School</c:v>
          </c:tx>
          <c:spPr>
            <a:ln w="28575">
              <a:noFill/>
            </a:ln>
          </c:spPr>
          <c:marker>
            <c:symbol val="circle"/>
            <c:size val="8"/>
            <c:spPr>
              <a:solidFill>
                <a:srgbClr val="FF0000"/>
              </a:solidFill>
              <a:ln>
                <a:solidFill>
                  <a:srgbClr val="FF0000"/>
                </a:solidFill>
                <a:prstDash val="solid"/>
              </a:ln>
            </c:spPr>
          </c:marker>
          <c:dLbls>
            <c:dLbl>
              <c:idx val="0"/>
              <c:spPr>
                <a:solidFill>
                  <a:srgbClr val="FFFFFF"/>
                </a:solidFill>
                <a:ln w="25400">
                  <a:noFill/>
                </a:ln>
              </c:spPr>
              <c:txPr>
                <a:bodyPr/>
                <a:lstStyle/>
                <a:p>
                  <a:pPr>
                    <a:defRPr sz="1150" b="1" i="0" u="none" strike="noStrike" baseline="0">
                      <a:solidFill>
                        <a:srgbClr val="000000"/>
                      </a:solidFill>
                      <a:latin typeface="Arial"/>
                      <a:ea typeface="Arial"/>
                      <a:cs typeface="Arial"/>
                    </a:defRPr>
                  </a:pPr>
                  <a:endParaRPr lang="en-US"/>
                </a:p>
              </c:txPr>
              <c:dLblPos val="r"/>
              <c:showLegendKey val="0"/>
              <c:showVal val="0"/>
              <c:showCatName val="0"/>
              <c:showSerName val="1"/>
              <c:showPercent val="0"/>
              <c:showBubbleSize val="0"/>
              <c:extLst>
                <c:ext xmlns:c16="http://schemas.microsoft.com/office/drawing/2014/chart" uri="{C3380CC4-5D6E-409C-BE32-E72D297353CC}">
                  <c16:uniqueId val="{00000001-3E52-4DA3-8C40-36CDD2CF5DAB}"/>
                </c:ext>
              </c:extLst>
            </c:dLbl>
            <c:spPr>
              <a:noFill/>
              <a:ln w="25400">
                <a:noFill/>
              </a:ln>
            </c:spPr>
            <c:txPr>
              <a:bodyPr wrap="square" lIns="38100" tIns="19050" rIns="38100" bIns="19050" anchor="ctr">
                <a:spAutoFit/>
              </a:bodyPr>
              <a:lstStyle/>
              <a:p>
                <a:pPr>
                  <a:defRPr sz="1150" b="1" i="0" u="none" strike="noStrike" baseline="0">
                    <a:solidFill>
                      <a:srgbClr val="000000"/>
                    </a:solidFill>
                    <a:latin typeface="Arial"/>
                    <a:ea typeface="Arial"/>
                    <a:cs typeface="Arial"/>
                  </a:defRPr>
                </a:pPr>
                <a:endParaRPr lang="en-US"/>
              </a:p>
            </c:txPr>
            <c:dLblPos val="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errBars>
            <c:errDir val="y"/>
            <c:errBarType val="both"/>
            <c:errValType val="cust"/>
            <c:noEndCap val="0"/>
            <c:plus>
              <c:numRef>
                <c:f>Data!$F$23</c:f>
                <c:numCache>
                  <c:formatCode>General</c:formatCode>
                  <c:ptCount val="1"/>
                  <c:pt idx="0">
                    <c:v>#N/A</c:v>
                  </c:pt>
                </c:numCache>
              </c:numRef>
            </c:plus>
            <c:minus>
              <c:numRef>
                <c:f>Data!$F$23</c:f>
                <c:numCache>
                  <c:formatCode>General</c:formatCode>
                  <c:ptCount val="1"/>
                  <c:pt idx="0">
                    <c:v>#N/A</c:v>
                  </c:pt>
                </c:numCache>
              </c:numRef>
            </c:minus>
            <c:spPr>
              <a:ln w="25400">
                <a:solidFill>
                  <a:srgbClr val="FF0000"/>
                </a:solidFill>
                <a:prstDash val="solid"/>
              </a:ln>
            </c:spPr>
          </c:errBars>
          <c:xVal>
            <c:numRef>
              <c:f>Data!$E$23</c:f>
              <c:numCache>
                <c:formatCode>#,##0</c:formatCode>
                <c:ptCount val="1"/>
                <c:pt idx="0">
                  <c:v>0</c:v>
                </c:pt>
              </c:numCache>
            </c:numRef>
          </c:xVal>
          <c:yVal>
            <c:numRef>
              <c:f>Data!$H$23</c:f>
              <c:numCache>
                <c:formatCode>General</c:formatCode>
                <c:ptCount val="1"/>
                <c:pt idx="0">
                  <c:v>0</c:v>
                </c:pt>
              </c:numCache>
            </c:numRef>
          </c:yVal>
          <c:smooth val="0"/>
          <c:extLst>
            <c:ext xmlns:c16="http://schemas.microsoft.com/office/drawing/2014/chart" uri="{C3380CC4-5D6E-409C-BE32-E72D297353CC}">
              <c16:uniqueId val="{00000002-3E52-4DA3-8C40-36CDD2CF5DAB}"/>
            </c:ext>
          </c:extLst>
        </c:ser>
        <c:dLbls>
          <c:showLegendKey val="0"/>
          <c:showVal val="0"/>
          <c:showCatName val="0"/>
          <c:showSerName val="0"/>
          <c:showPercent val="0"/>
          <c:showBubbleSize val="0"/>
        </c:dLbls>
        <c:axId val="437137264"/>
        <c:axId val="1"/>
      </c:scatterChart>
      <c:valAx>
        <c:axId val="437137264"/>
        <c:scaling>
          <c:orientation val="minMax"/>
          <c:max val="500"/>
        </c:scaling>
        <c:delete val="0"/>
        <c:axPos val="b"/>
        <c:title>
          <c:tx>
            <c:rich>
              <a:bodyPr/>
              <a:lstStyle/>
              <a:p>
                <a:pPr>
                  <a:defRPr sz="1200" b="1" i="0" u="none" strike="noStrike" baseline="0">
                    <a:solidFill>
                      <a:srgbClr val="000000"/>
                    </a:solidFill>
                    <a:latin typeface="Arial"/>
                    <a:ea typeface="Arial"/>
                    <a:cs typeface="Arial"/>
                  </a:defRPr>
                </a:pPr>
                <a:r>
                  <a:rPr lang="en-GB"/>
                  <a:t>Number of Pupils in VA Calculation</a:t>
                </a:r>
              </a:p>
            </c:rich>
          </c:tx>
          <c:layout>
            <c:manualLayout>
              <c:xMode val="edge"/>
              <c:yMode val="edge"/>
              <c:x val="0.27451042149143123"/>
              <c:y val="0.85185467978118901"/>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majorUnit val="50"/>
      </c:valAx>
      <c:valAx>
        <c:axId val="1"/>
        <c:scaling>
          <c:orientation val="minMax"/>
          <c:max val="60"/>
          <c:min val="-60"/>
        </c:scaling>
        <c:delete val="0"/>
        <c:axPos val="l"/>
        <c:majorGridlines>
          <c:spPr>
            <a:ln w="3175">
              <a:solidFill>
                <a:srgbClr val="C0C0C0"/>
              </a:solidFill>
              <a:prstDash val="sysDash"/>
            </a:ln>
          </c:spPr>
        </c:majorGridlines>
        <c:title>
          <c:tx>
            <c:rich>
              <a:bodyPr/>
              <a:lstStyle/>
              <a:p>
                <a:pPr>
                  <a:defRPr sz="1200" b="1" i="0" u="none" strike="noStrike" baseline="0">
                    <a:solidFill>
                      <a:srgbClr val="000000"/>
                    </a:solidFill>
                    <a:latin typeface="Arial"/>
                    <a:ea typeface="Arial"/>
                    <a:cs typeface="Arial"/>
                  </a:defRPr>
                </a:pPr>
                <a:r>
                  <a:rPr lang="en-GB"/>
                  <a:t>Confidence Intervals</a:t>
                </a:r>
              </a:p>
            </c:rich>
          </c:tx>
          <c:layout>
            <c:manualLayout>
              <c:xMode val="edge"/>
              <c:yMode val="edge"/>
              <c:x val="1.5686274509803921E-2"/>
              <c:y val="0.1313134848042984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37137264"/>
        <c:crosses val="autoZero"/>
        <c:crossBetween val="midCat"/>
        <c:majorUnit val="10"/>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37103282758728"/>
          <c:y val="8.3612040133779264E-2"/>
          <c:w val="0.83432113366219351"/>
          <c:h val="0.70903010033444813"/>
        </c:manualLayout>
      </c:layout>
      <c:scatterChart>
        <c:scatterStyle val="lineMarker"/>
        <c:varyColors val="0"/>
        <c:ser>
          <c:idx val="0"/>
          <c:order val="0"/>
          <c:spPr>
            <a:ln w="28575">
              <a:noFill/>
            </a:ln>
          </c:spPr>
          <c:marker>
            <c:symbol val="diamond"/>
            <c:size val="2"/>
            <c:spPr>
              <a:solidFill>
                <a:srgbClr val="C0C0C0"/>
              </a:solidFill>
              <a:ln>
                <a:solidFill>
                  <a:srgbClr val="C0C0C0"/>
                </a:solidFill>
                <a:prstDash val="solid"/>
              </a:ln>
            </c:spPr>
          </c:marker>
          <c:errBars>
            <c:errDir val="y"/>
            <c:errBarType val="both"/>
            <c:errValType val="cust"/>
            <c:noEndCap val="0"/>
            <c:plus>
              <c:numRef>
                <c:f>Data!$F$27:$F$426</c:f>
                <c:numCache>
                  <c:formatCode>General</c:formatCode>
                  <c:ptCount val="40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numCache>
              </c:numRef>
            </c:plus>
            <c:minus>
              <c:numRef>
                <c:f>Data!$F$27:$F$426</c:f>
                <c:numCache>
                  <c:formatCode>General</c:formatCode>
                  <c:ptCount val="400"/>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numCache>
              </c:numRef>
            </c:minus>
            <c:spPr>
              <a:ln w="12700">
                <a:solidFill>
                  <a:srgbClr val="C0C0C0"/>
                </a:solidFill>
                <a:prstDash val="solid"/>
              </a:ln>
            </c:spPr>
          </c:errBars>
          <c:xVal>
            <c:numRef>
              <c:f>Data!$E$27:$E$426</c:f>
              <c:numCache>
                <c:formatCode>General</c:formatCode>
                <c:ptCount val="40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pt idx="30">
                  <c:v>155</c:v>
                </c:pt>
                <c:pt idx="31">
                  <c:v>160</c:v>
                </c:pt>
                <c:pt idx="32">
                  <c:v>165</c:v>
                </c:pt>
                <c:pt idx="33">
                  <c:v>170</c:v>
                </c:pt>
                <c:pt idx="34">
                  <c:v>175</c:v>
                </c:pt>
                <c:pt idx="35">
                  <c:v>180</c:v>
                </c:pt>
                <c:pt idx="36">
                  <c:v>185</c:v>
                </c:pt>
                <c:pt idx="37">
                  <c:v>190</c:v>
                </c:pt>
                <c:pt idx="38">
                  <c:v>195</c:v>
                </c:pt>
                <c:pt idx="39">
                  <c:v>200</c:v>
                </c:pt>
                <c:pt idx="40">
                  <c:v>205</c:v>
                </c:pt>
                <c:pt idx="41">
                  <c:v>210</c:v>
                </c:pt>
                <c:pt idx="42">
                  <c:v>215</c:v>
                </c:pt>
                <c:pt idx="43">
                  <c:v>220</c:v>
                </c:pt>
                <c:pt idx="44">
                  <c:v>225</c:v>
                </c:pt>
                <c:pt idx="45">
                  <c:v>230</c:v>
                </c:pt>
                <c:pt idx="46">
                  <c:v>235</c:v>
                </c:pt>
                <c:pt idx="47">
                  <c:v>240</c:v>
                </c:pt>
                <c:pt idx="48">
                  <c:v>245</c:v>
                </c:pt>
                <c:pt idx="49">
                  <c:v>250</c:v>
                </c:pt>
                <c:pt idx="50">
                  <c:v>255</c:v>
                </c:pt>
                <c:pt idx="51">
                  <c:v>260</c:v>
                </c:pt>
                <c:pt idx="52">
                  <c:v>265</c:v>
                </c:pt>
                <c:pt idx="53">
                  <c:v>270</c:v>
                </c:pt>
                <c:pt idx="54">
                  <c:v>275</c:v>
                </c:pt>
                <c:pt idx="55">
                  <c:v>280</c:v>
                </c:pt>
                <c:pt idx="56">
                  <c:v>285</c:v>
                </c:pt>
                <c:pt idx="57">
                  <c:v>290</c:v>
                </c:pt>
                <c:pt idx="58">
                  <c:v>295</c:v>
                </c:pt>
                <c:pt idx="59">
                  <c:v>300</c:v>
                </c:pt>
                <c:pt idx="60">
                  <c:v>305</c:v>
                </c:pt>
                <c:pt idx="61">
                  <c:v>310</c:v>
                </c:pt>
                <c:pt idx="62">
                  <c:v>315</c:v>
                </c:pt>
                <c:pt idx="63">
                  <c:v>320</c:v>
                </c:pt>
                <c:pt idx="64">
                  <c:v>325</c:v>
                </c:pt>
                <c:pt idx="65">
                  <c:v>330</c:v>
                </c:pt>
                <c:pt idx="66">
                  <c:v>335</c:v>
                </c:pt>
                <c:pt idx="67">
                  <c:v>340</c:v>
                </c:pt>
                <c:pt idx="68">
                  <c:v>345</c:v>
                </c:pt>
                <c:pt idx="69">
                  <c:v>350</c:v>
                </c:pt>
                <c:pt idx="70">
                  <c:v>355</c:v>
                </c:pt>
                <c:pt idx="71">
                  <c:v>360</c:v>
                </c:pt>
                <c:pt idx="72">
                  <c:v>365</c:v>
                </c:pt>
                <c:pt idx="73">
                  <c:v>370</c:v>
                </c:pt>
                <c:pt idx="74">
                  <c:v>375</c:v>
                </c:pt>
                <c:pt idx="75">
                  <c:v>380</c:v>
                </c:pt>
                <c:pt idx="76">
                  <c:v>385</c:v>
                </c:pt>
                <c:pt idx="77">
                  <c:v>390</c:v>
                </c:pt>
                <c:pt idx="78">
                  <c:v>395</c:v>
                </c:pt>
                <c:pt idx="79">
                  <c:v>400</c:v>
                </c:pt>
                <c:pt idx="80">
                  <c:v>405</c:v>
                </c:pt>
                <c:pt idx="81">
                  <c:v>410</c:v>
                </c:pt>
                <c:pt idx="82">
                  <c:v>415</c:v>
                </c:pt>
                <c:pt idx="83">
                  <c:v>420</c:v>
                </c:pt>
                <c:pt idx="84">
                  <c:v>425</c:v>
                </c:pt>
                <c:pt idx="85">
                  <c:v>430</c:v>
                </c:pt>
                <c:pt idx="86">
                  <c:v>435</c:v>
                </c:pt>
                <c:pt idx="87">
                  <c:v>440</c:v>
                </c:pt>
                <c:pt idx="88">
                  <c:v>445</c:v>
                </c:pt>
                <c:pt idx="89">
                  <c:v>450</c:v>
                </c:pt>
                <c:pt idx="90">
                  <c:v>455</c:v>
                </c:pt>
                <c:pt idx="91">
                  <c:v>460</c:v>
                </c:pt>
                <c:pt idx="92">
                  <c:v>465</c:v>
                </c:pt>
                <c:pt idx="93">
                  <c:v>470</c:v>
                </c:pt>
                <c:pt idx="94">
                  <c:v>475</c:v>
                </c:pt>
                <c:pt idx="95">
                  <c:v>480</c:v>
                </c:pt>
                <c:pt idx="96">
                  <c:v>485</c:v>
                </c:pt>
                <c:pt idx="97">
                  <c:v>490</c:v>
                </c:pt>
                <c:pt idx="98">
                  <c:v>495</c:v>
                </c:pt>
                <c:pt idx="99">
                  <c:v>500</c:v>
                </c:pt>
              </c:numCache>
            </c:numRef>
          </c:xVal>
          <c:yVal>
            <c:numRef>
              <c:f>Data!$H$27:$H$426</c:f>
              <c:numCache>
                <c:formatCode>General</c:formatCode>
                <c:ptCount val="4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0"/>
          <c:extLst>
            <c:ext xmlns:c16="http://schemas.microsoft.com/office/drawing/2014/chart" uri="{C3380CC4-5D6E-409C-BE32-E72D297353CC}">
              <c16:uniqueId val="{00000000-8878-47BF-9AC3-EC0D80A78216}"/>
            </c:ext>
          </c:extLst>
        </c:ser>
        <c:ser>
          <c:idx val="1"/>
          <c:order val="1"/>
          <c:tx>
            <c:v>Your School</c:v>
          </c:tx>
          <c:spPr>
            <a:ln w="28575">
              <a:noFill/>
            </a:ln>
          </c:spPr>
          <c:marker>
            <c:symbol val="circle"/>
            <c:size val="8"/>
            <c:spPr>
              <a:solidFill>
                <a:srgbClr val="FF0000"/>
              </a:solidFill>
              <a:ln>
                <a:solidFill>
                  <a:srgbClr val="FF0000"/>
                </a:solidFill>
                <a:prstDash val="solid"/>
              </a:ln>
            </c:spPr>
          </c:marker>
          <c:dLbls>
            <c:dLbl>
              <c:idx val="0"/>
              <c:spPr>
                <a:solidFill>
                  <a:srgbClr val="FFFFFF"/>
                </a:solidFill>
                <a:ln w="25400">
                  <a:noFill/>
                </a:ln>
              </c:spPr>
              <c:txPr>
                <a:bodyPr/>
                <a:lstStyle/>
                <a:p>
                  <a:pPr>
                    <a:defRPr sz="1150" b="1" i="0" u="none" strike="noStrike" baseline="0">
                      <a:solidFill>
                        <a:srgbClr val="000000"/>
                      </a:solidFill>
                      <a:latin typeface="Arial"/>
                      <a:ea typeface="Arial"/>
                      <a:cs typeface="Arial"/>
                    </a:defRPr>
                  </a:pPr>
                  <a:endParaRPr lang="en-US"/>
                </a:p>
              </c:txPr>
              <c:dLblPos val="r"/>
              <c:showLegendKey val="0"/>
              <c:showVal val="0"/>
              <c:showCatName val="0"/>
              <c:showSerName val="1"/>
              <c:showPercent val="0"/>
              <c:showBubbleSize val="0"/>
              <c:extLst>
                <c:ext xmlns:c16="http://schemas.microsoft.com/office/drawing/2014/chart" uri="{C3380CC4-5D6E-409C-BE32-E72D297353CC}">
                  <c16:uniqueId val="{00000001-8878-47BF-9AC3-EC0D80A78216}"/>
                </c:ext>
              </c:extLst>
            </c:dLbl>
            <c:spPr>
              <a:noFill/>
              <a:ln w="25400">
                <a:noFill/>
              </a:ln>
            </c:spPr>
            <c:txPr>
              <a:bodyPr wrap="square" lIns="38100" tIns="19050" rIns="38100" bIns="19050" anchor="ctr">
                <a:spAutoFit/>
              </a:bodyPr>
              <a:lstStyle/>
              <a:p>
                <a:pPr>
                  <a:defRPr sz="1150" b="1" i="0" u="none" strike="noStrike" baseline="0">
                    <a:solidFill>
                      <a:srgbClr val="000000"/>
                    </a:solidFill>
                    <a:latin typeface="Arial"/>
                    <a:ea typeface="Arial"/>
                    <a:cs typeface="Arial"/>
                  </a:defRPr>
                </a:pPr>
                <a:endParaRPr lang="en-US"/>
              </a:p>
            </c:txPr>
            <c:dLblPos val="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errBars>
            <c:errDir val="y"/>
            <c:errBarType val="both"/>
            <c:errValType val="cust"/>
            <c:noEndCap val="0"/>
            <c:plus>
              <c:numRef>
                <c:f>Data!$F$23</c:f>
                <c:numCache>
                  <c:formatCode>General</c:formatCode>
                  <c:ptCount val="1"/>
                  <c:pt idx="0">
                    <c:v>#N/A</c:v>
                  </c:pt>
                </c:numCache>
              </c:numRef>
            </c:plus>
            <c:minus>
              <c:numRef>
                <c:f>Data!$F$23</c:f>
                <c:numCache>
                  <c:formatCode>General</c:formatCode>
                  <c:ptCount val="1"/>
                  <c:pt idx="0">
                    <c:v>#N/A</c:v>
                  </c:pt>
                </c:numCache>
              </c:numRef>
            </c:minus>
            <c:spPr>
              <a:ln w="25400">
                <a:solidFill>
                  <a:srgbClr val="FF0000"/>
                </a:solidFill>
                <a:prstDash val="solid"/>
              </a:ln>
            </c:spPr>
          </c:errBars>
          <c:xVal>
            <c:numRef>
              <c:f>Data!$E$23</c:f>
              <c:numCache>
                <c:formatCode>#,##0</c:formatCode>
                <c:ptCount val="1"/>
                <c:pt idx="0">
                  <c:v>0</c:v>
                </c:pt>
              </c:numCache>
            </c:numRef>
          </c:xVal>
          <c:yVal>
            <c:numRef>
              <c:f>Data!$H$23</c:f>
              <c:numCache>
                <c:formatCode>General</c:formatCode>
                <c:ptCount val="1"/>
                <c:pt idx="0">
                  <c:v>0</c:v>
                </c:pt>
              </c:numCache>
            </c:numRef>
          </c:yVal>
          <c:smooth val="0"/>
          <c:extLst>
            <c:ext xmlns:c16="http://schemas.microsoft.com/office/drawing/2014/chart" uri="{C3380CC4-5D6E-409C-BE32-E72D297353CC}">
              <c16:uniqueId val="{00000002-8878-47BF-9AC3-EC0D80A78216}"/>
            </c:ext>
          </c:extLst>
        </c:ser>
        <c:dLbls>
          <c:showLegendKey val="0"/>
          <c:showVal val="0"/>
          <c:showCatName val="0"/>
          <c:showSerName val="0"/>
          <c:showPercent val="0"/>
          <c:showBubbleSize val="0"/>
        </c:dLbls>
        <c:axId val="437139232"/>
        <c:axId val="1"/>
      </c:scatterChart>
      <c:valAx>
        <c:axId val="437139232"/>
        <c:scaling>
          <c:orientation val="minMax"/>
          <c:max val="500"/>
        </c:scaling>
        <c:delete val="0"/>
        <c:axPos val="b"/>
        <c:title>
          <c:tx>
            <c:rich>
              <a:bodyPr/>
              <a:lstStyle/>
              <a:p>
                <a:pPr>
                  <a:defRPr sz="1100" b="1" i="0" u="none" strike="noStrike" baseline="0">
                    <a:solidFill>
                      <a:srgbClr val="000000"/>
                    </a:solidFill>
                    <a:latin typeface="Arial"/>
                    <a:ea typeface="Arial"/>
                    <a:cs typeface="Arial"/>
                  </a:defRPr>
                </a:pPr>
                <a:r>
                  <a:rPr lang="en-GB"/>
                  <a:t>Number of Pupils in VA Calculation</a:t>
                </a:r>
              </a:p>
            </c:rich>
          </c:tx>
          <c:layout>
            <c:manualLayout>
              <c:xMode val="edge"/>
              <c:yMode val="edge"/>
              <c:x val="0.28796933430035943"/>
              <c:y val="0.89297650187293742"/>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majorUnit val="50"/>
      </c:valAx>
      <c:valAx>
        <c:axId val="1"/>
        <c:scaling>
          <c:orientation val="minMax"/>
          <c:max val="5"/>
          <c:min val="-5"/>
        </c:scaling>
        <c:delete val="0"/>
        <c:axPos val="l"/>
        <c:majorGridlines>
          <c:spPr>
            <a:ln w="3175">
              <a:solidFill>
                <a:srgbClr val="C0C0C0"/>
              </a:solidFill>
              <a:prstDash val="sysDash"/>
            </a:ln>
          </c:spPr>
        </c:majorGridlines>
        <c:title>
          <c:tx>
            <c:rich>
              <a:bodyPr/>
              <a:lstStyle/>
              <a:p>
                <a:pPr>
                  <a:defRPr sz="1100" b="1" i="0" u="none" strike="noStrike" baseline="0">
                    <a:solidFill>
                      <a:srgbClr val="000000"/>
                    </a:solidFill>
                    <a:latin typeface="Arial"/>
                    <a:ea typeface="Arial"/>
                    <a:cs typeface="Arial"/>
                  </a:defRPr>
                </a:pPr>
                <a:r>
                  <a:rPr lang="en-GB"/>
                  <a:t>Confidence Intervals</a:t>
                </a:r>
              </a:p>
            </c:rich>
          </c:tx>
          <c:layout>
            <c:manualLayout>
              <c:xMode val="edge"/>
              <c:yMode val="edge"/>
              <c:x val="1.577912172942076E-2"/>
              <c:y val="0.1839464402268977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37139232"/>
        <c:crosses val="autoZero"/>
        <c:crossBetween val="midCat"/>
        <c:majorUnit val="1"/>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87819253438114"/>
          <c:y val="7.4074317637039783E-2"/>
          <c:w val="0.78585461689587421"/>
          <c:h val="0.85185465282595763"/>
        </c:manualLayout>
      </c:layout>
      <c:scatterChart>
        <c:scatterStyle val="lineMarker"/>
        <c:varyColors val="0"/>
        <c:ser>
          <c:idx val="0"/>
          <c:order val="0"/>
          <c:tx>
            <c:strRef>
              <c:f>Data!$I$23</c:f>
              <c:strCache>
                <c:ptCount val="1"/>
                <c:pt idx="0">
                  <c:v>1</c:v>
                </c:pt>
              </c:strCache>
            </c:strRef>
          </c:tx>
          <c:spPr>
            <a:ln w="28575">
              <a:noFill/>
            </a:ln>
          </c:spPr>
          <c:marker>
            <c:symbol val="diamond"/>
            <c:size val="7"/>
            <c:spPr>
              <a:solidFill>
                <a:srgbClr val="000080"/>
              </a:solidFill>
              <a:ln>
                <a:solidFill>
                  <a:srgbClr val="000080"/>
                </a:solidFill>
                <a:prstDash val="solid"/>
              </a:ln>
            </c:spPr>
          </c:marker>
          <c:errBars>
            <c:errDir val="y"/>
            <c:errBarType val="both"/>
            <c:errValType val="cust"/>
            <c:noEndCap val="0"/>
            <c:plus>
              <c:numRef>
                <c:f>Data!$F$23</c:f>
                <c:numCache>
                  <c:formatCode>General</c:formatCode>
                  <c:ptCount val="1"/>
                  <c:pt idx="0">
                    <c:v>#N/A</c:v>
                  </c:pt>
                </c:numCache>
              </c:numRef>
            </c:plus>
            <c:minus>
              <c:numRef>
                <c:f>Data!$F$23</c:f>
                <c:numCache>
                  <c:formatCode>General</c:formatCode>
                  <c:ptCount val="1"/>
                  <c:pt idx="0">
                    <c:v>#N/A</c:v>
                  </c:pt>
                </c:numCache>
              </c:numRef>
            </c:minus>
            <c:spPr>
              <a:ln w="12700">
                <a:solidFill>
                  <a:srgbClr val="0000FF"/>
                </a:solidFill>
                <a:prstDash val="solid"/>
              </a:ln>
            </c:spPr>
          </c:errBars>
          <c:xVal>
            <c:numRef>
              <c:f>Data!$I$23</c:f>
              <c:numCache>
                <c:formatCode>General</c:formatCode>
                <c:ptCount val="1"/>
                <c:pt idx="0">
                  <c:v>1</c:v>
                </c:pt>
              </c:numCache>
            </c:numRef>
          </c:xVal>
          <c:yVal>
            <c:numRef>
              <c:f>'Interpreting the score'!$B$15</c:f>
              <c:numCache>
                <c:formatCode>#,##0.00</c:formatCode>
                <c:ptCount val="1"/>
                <c:pt idx="0">
                  <c:v>0</c:v>
                </c:pt>
              </c:numCache>
            </c:numRef>
          </c:yVal>
          <c:smooth val="0"/>
          <c:extLst>
            <c:ext xmlns:c16="http://schemas.microsoft.com/office/drawing/2014/chart" uri="{C3380CC4-5D6E-409C-BE32-E72D297353CC}">
              <c16:uniqueId val="{00000000-F39F-41B8-95D7-E79B896EAFC9}"/>
            </c:ext>
          </c:extLst>
        </c:ser>
        <c:dLbls>
          <c:showLegendKey val="0"/>
          <c:showVal val="0"/>
          <c:showCatName val="0"/>
          <c:showSerName val="0"/>
          <c:showPercent val="0"/>
          <c:showBubbleSize val="0"/>
        </c:dLbls>
        <c:axId val="437144808"/>
        <c:axId val="1"/>
      </c:scatterChart>
      <c:valAx>
        <c:axId val="437144808"/>
        <c:scaling>
          <c:orientation val="minMax"/>
          <c:max val="2"/>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At val="0"/>
        <c:crossBetween val="midCat"/>
      </c:valAx>
      <c:valAx>
        <c:axId val="1"/>
        <c:scaling>
          <c:orientation val="minMax"/>
          <c:max val="10"/>
          <c:min val="-10"/>
        </c:scaling>
        <c:delete val="0"/>
        <c:axPos val="l"/>
        <c:majorGridlines>
          <c:spPr>
            <a:ln w="3175">
              <a:solidFill>
                <a:srgbClr val="C0C0C0"/>
              </a:solidFill>
              <a:prstDash val="sysDash"/>
            </a:ln>
          </c:spPr>
        </c:majorGridlines>
        <c:title>
          <c:tx>
            <c:rich>
              <a:bodyPr/>
              <a:lstStyle/>
              <a:p>
                <a:pPr>
                  <a:defRPr sz="1200" b="1" i="0" u="none" strike="noStrike" baseline="0">
                    <a:solidFill>
                      <a:srgbClr val="000000"/>
                    </a:solidFill>
                    <a:latin typeface="Arial"/>
                    <a:ea typeface="Arial"/>
                    <a:cs typeface="Arial"/>
                  </a:defRPr>
                </a:pPr>
                <a:r>
                  <a:rPr lang="en-GB"/>
                  <a:t>Value Added Score</a:t>
                </a:r>
              </a:p>
            </c:rich>
          </c:tx>
          <c:layout>
            <c:manualLayout>
              <c:xMode val="edge"/>
              <c:yMode val="edge"/>
              <c:x val="1.3752662056732104E-2"/>
              <c:y val="0.24242494940657672"/>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37144808"/>
        <c:crossesAt val="0"/>
        <c:crossBetween val="midCat"/>
        <c:majorUnit val="5"/>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6.emf"/></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9.emf"/><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editAs="oneCell">
    <xdr:from>
      <xdr:col>2</xdr:col>
      <xdr:colOff>123825</xdr:colOff>
      <xdr:row>10</xdr:row>
      <xdr:rowOff>57150</xdr:rowOff>
    </xdr:from>
    <xdr:to>
      <xdr:col>14</xdr:col>
      <xdr:colOff>366713</xdr:colOff>
      <xdr:row>16</xdr:row>
      <xdr:rowOff>133350</xdr:rowOff>
    </xdr:to>
    <xdr:pic>
      <xdr:nvPicPr>
        <xdr:cNvPr id="1231948" name="Picture 4" descr="Illustrates how users should select the progress measure they wish to calculate a school VA score for from a drop-down box in the Data Input sheet" title="Data Input">
          <a:extLst>
            <a:ext uri="{FF2B5EF4-FFF2-40B4-BE49-F238E27FC236}">
              <a16:creationId xmlns:a16="http://schemas.microsoft.com/office/drawing/2014/main" id="{00000000-0008-0000-0100-00004CCC12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3463" y="2119313"/>
          <a:ext cx="8691562" cy="200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490538</xdr:colOff>
      <xdr:row>20</xdr:row>
      <xdr:rowOff>85725</xdr:rowOff>
    </xdr:from>
    <xdr:to>
      <xdr:col>14</xdr:col>
      <xdr:colOff>171450</xdr:colOff>
      <xdr:row>34</xdr:row>
      <xdr:rowOff>19050</xdr:rowOff>
    </xdr:to>
    <xdr:pic>
      <xdr:nvPicPr>
        <xdr:cNvPr id="1231949" name="Picture 3" descr="Illustrates how individual pupil VA scores should be entered into the table on the Data Input sheet" title="Entering pupil VA scores">
          <a:extLst>
            <a:ext uri="{FF2B5EF4-FFF2-40B4-BE49-F238E27FC236}">
              <a16:creationId xmlns:a16="http://schemas.microsoft.com/office/drawing/2014/main" id="{00000000-0008-0000-0100-00004DCC12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2938" y="4833938"/>
          <a:ext cx="8886825" cy="2438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100013</xdr:colOff>
      <xdr:row>27</xdr:row>
      <xdr:rowOff>28575</xdr:rowOff>
    </xdr:from>
    <xdr:to>
      <xdr:col>4</xdr:col>
      <xdr:colOff>195263</xdr:colOff>
      <xdr:row>31</xdr:row>
      <xdr:rowOff>314325</xdr:rowOff>
    </xdr:to>
    <xdr:sp macro="" textlink="">
      <xdr:nvSpPr>
        <xdr:cNvPr id="1231950" name="Rectangle 4" descr="Shows an example of pupil VA scores entered into the table " title="Pupil VA scores">
          <a:extLst>
            <a:ext uri="{FF2B5EF4-FFF2-40B4-BE49-F238E27FC236}">
              <a16:creationId xmlns:a16="http://schemas.microsoft.com/office/drawing/2014/main" id="{00000000-0008-0000-0100-00004ECC1200}"/>
            </a:ext>
          </a:extLst>
        </xdr:cNvPr>
        <xdr:cNvSpPr>
          <a:spLocks noChangeArrowheads="1"/>
        </xdr:cNvSpPr>
      </xdr:nvSpPr>
      <xdr:spPr bwMode="auto">
        <a:xfrm>
          <a:off x="1009650" y="5948363"/>
          <a:ext cx="1381125" cy="942975"/>
        </a:xfrm>
        <a:prstGeom prst="rect">
          <a:avLst/>
        </a:prstGeom>
        <a:solidFill>
          <a:srgbClr xmlns:mc="http://schemas.openxmlformats.org/markup-compatibility/2006" xmlns:a14="http://schemas.microsoft.com/office/drawing/2010/main" val="FFFFFF" mc:Ignorable="a14" a14:legacySpreadsheetColorIndex="65">
            <a:alpha val="0"/>
          </a:srgbClr>
        </a:solidFill>
        <a:ln w="9525">
          <a:solidFill>
            <a:srgbClr xmlns:mc="http://schemas.openxmlformats.org/markup-compatibility/2006" xmlns:a14="http://schemas.microsoft.com/office/drawing/2010/main" val="FF0000" mc:Ignorable="a14" a14:legacySpreadsheetColorIndex="10"/>
          </a:solidFill>
          <a:miter lim="800000"/>
          <a:headEnd/>
          <a:tailEnd/>
        </a:ln>
      </xdr:spPr>
    </xdr:sp>
    <xdr:clientData/>
  </xdr:twoCellAnchor>
  <xdr:twoCellAnchor>
    <xdr:from>
      <xdr:col>4</xdr:col>
      <xdr:colOff>195263</xdr:colOff>
      <xdr:row>29</xdr:row>
      <xdr:rowOff>161925</xdr:rowOff>
    </xdr:from>
    <xdr:to>
      <xdr:col>9</xdr:col>
      <xdr:colOff>242888</xdr:colOff>
      <xdr:row>30</xdr:row>
      <xdr:rowOff>9525</xdr:rowOff>
    </xdr:to>
    <xdr:sp macro="" textlink="">
      <xdr:nvSpPr>
        <xdr:cNvPr id="1231951" name="Line 6" descr="Red line encompassing the example pupil VA scores" title="Red Line">
          <a:extLst>
            <a:ext uri="{FF2B5EF4-FFF2-40B4-BE49-F238E27FC236}">
              <a16:creationId xmlns:a16="http://schemas.microsoft.com/office/drawing/2014/main" id="{00000000-0008-0000-0100-00004FCC1200}"/>
            </a:ext>
          </a:extLst>
        </xdr:cNvPr>
        <xdr:cNvSpPr>
          <a:spLocks noChangeShapeType="1"/>
        </xdr:cNvSpPr>
      </xdr:nvSpPr>
      <xdr:spPr bwMode="auto">
        <a:xfrm>
          <a:off x="2390775" y="6405563"/>
          <a:ext cx="3995738" cy="9525"/>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341525</xdr:colOff>
      <xdr:row>29</xdr:row>
      <xdr:rowOff>63487</xdr:rowOff>
    </xdr:from>
    <xdr:to>
      <xdr:col>14</xdr:col>
      <xdr:colOff>294597</xdr:colOff>
      <xdr:row>30</xdr:row>
      <xdr:rowOff>135051</xdr:rowOff>
    </xdr:to>
    <xdr:sp macro="" textlink="">
      <xdr:nvSpPr>
        <xdr:cNvPr id="13" name="Text Box 7">
          <a:extLst>
            <a:ext uri="{FF2B5EF4-FFF2-40B4-BE49-F238E27FC236}">
              <a16:creationId xmlns:a16="http://schemas.microsoft.com/office/drawing/2014/main" id="{00000000-0008-0000-0100-00000D000000}"/>
            </a:ext>
          </a:extLst>
        </xdr:cNvPr>
        <xdr:cNvSpPr txBox="1">
          <a:spLocks noChangeArrowheads="1"/>
        </xdr:cNvSpPr>
      </xdr:nvSpPr>
      <xdr:spPr bwMode="auto">
        <a:xfrm>
          <a:off x="5492750" y="6106570"/>
          <a:ext cx="3030802" cy="23405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GB" sz="1200" b="0" i="1" u="none" strike="noStrike" baseline="0">
              <a:solidFill>
                <a:srgbClr val="000000"/>
              </a:solidFill>
              <a:latin typeface="Arial"/>
              <a:cs typeface="Arial"/>
            </a:rPr>
            <a:t>Enter individual pupil VA scores here</a:t>
          </a:r>
        </a:p>
      </xdr:txBody>
    </xdr:sp>
    <xdr:clientData/>
  </xdr:twoCellAnchor>
  <xdr:twoCellAnchor>
    <xdr:from>
      <xdr:col>2</xdr:col>
      <xdr:colOff>203518</xdr:colOff>
      <xdr:row>11</xdr:row>
      <xdr:rowOff>644102</xdr:rowOff>
    </xdr:from>
    <xdr:to>
      <xdr:col>8</xdr:col>
      <xdr:colOff>15889</xdr:colOff>
      <xdr:row>14</xdr:row>
      <xdr:rowOff>31770</xdr:rowOff>
    </xdr:to>
    <xdr:sp macro="" textlink="">
      <xdr:nvSpPr>
        <xdr:cNvPr id="4" name="Oval 3" descr="Red line illustrating the progress measure type from the drop-down box in the Data Input sheet" title="Red line">
          <a:extLst>
            <a:ext uri="{FF2B5EF4-FFF2-40B4-BE49-F238E27FC236}">
              <a16:creationId xmlns:a16="http://schemas.microsoft.com/office/drawing/2014/main" id="{00000000-0008-0000-0100-000004000000}"/>
            </a:ext>
          </a:extLst>
        </xdr:cNvPr>
        <xdr:cNvSpPr/>
      </xdr:nvSpPr>
      <xdr:spPr>
        <a:xfrm>
          <a:off x="1116542" y="2873375"/>
          <a:ext cx="4413250" cy="624417"/>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GB"/>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195263</xdr:colOff>
      <xdr:row>62</xdr:row>
      <xdr:rowOff>142875</xdr:rowOff>
    </xdr:from>
    <xdr:to>
      <xdr:col>9</xdr:col>
      <xdr:colOff>471488</xdr:colOff>
      <xdr:row>80</xdr:row>
      <xdr:rowOff>28575</xdr:rowOff>
    </xdr:to>
    <xdr:pic>
      <xdr:nvPicPr>
        <xdr:cNvPr id="2849" name="Picture 1" descr="Illustrates where the pupil VA scores should be pasted into the table on the Data Input sheet after they have been copied from the key stage 4 pupil level Excel file" title="Pupil VA scores">
          <a:extLst>
            <a:ext uri="{FF2B5EF4-FFF2-40B4-BE49-F238E27FC236}">
              <a16:creationId xmlns:a16="http://schemas.microsoft.com/office/drawing/2014/main" id="{00000000-0008-0000-0200-0000210B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t="18217" r="59074"/>
        <a:stretch>
          <a:fillRect/>
        </a:stretch>
      </xdr:blipFill>
      <xdr:spPr bwMode="auto">
        <a:xfrm>
          <a:off x="357188" y="11129963"/>
          <a:ext cx="4267200" cy="3038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171675</xdr:colOff>
      <xdr:row>68</xdr:row>
      <xdr:rowOff>37427</xdr:rowOff>
    </xdr:from>
    <xdr:to>
      <xdr:col>10</xdr:col>
      <xdr:colOff>577190</xdr:colOff>
      <xdr:row>70</xdr:row>
      <xdr:rowOff>29827</xdr:rowOff>
    </xdr:to>
    <xdr:cxnSp macro="">
      <xdr:nvCxnSpPr>
        <xdr:cNvPr id="3" name="Straight Arrow Connector 2" descr="Arrow ilustrating where the pupil VA scores should be pasted" title="Arrow">
          <a:extLst>
            <a:ext uri="{FF2B5EF4-FFF2-40B4-BE49-F238E27FC236}">
              <a16:creationId xmlns:a16="http://schemas.microsoft.com/office/drawing/2014/main" id="{00000000-0008-0000-0200-000003000000}"/>
            </a:ext>
          </a:extLst>
        </xdr:cNvPr>
        <xdr:cNvCxnSpPr/>
      </xdr:nvCxnSpPr>
      <xdr:spPr>
        <a:xfrm flipH="1" flipV="1">
          <a:off x="1550895" y="11873192"/>
          <a:ext cx="4354605" cy="3524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161925</xdr:colOff>
      <xdr:row>8</xdr:row>
      <xdr:rowOff>0</xdr:rowOff>
    </xdr:from>
    <xdr:to>
      <xdr:col>20</xdr:col>
      <xdr:colOff>52388</xdr:colOff>
      <xdr:row>35</xdr:row>
      <xdr:rowOff>38100</xdr:rowOff>
    </xdr:to>
    <xdr:pic>
      <xdr:nvPicPr>
        <xdr:cNvPr id="2851" name="Picture 1" descr="image001">
          <a:extLst>
            <a:ext uri="{FF2B5EF4-FFF2-40B4-BE49-F238E27FC236}">
              <a16:creationId xmlns:a16="http://schemas.microsoft.com/office/drawing/2014/main" id="{00000000-0008-0000-0200-000023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1925" y="1604963"/>
          <a:ext cx="11268075" cy="453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66675</xdr:colOff>
      <xdr:row>37</xdr:row>
      <xdr:rowOff>290513</xdr:rowOff>
    </xdr:from>
    <xdr:to>
      <xdr:col>18</xdr:col>
      <xdr:colOff>371475</xdr:colOff>
      <xdr:row>59</xdr:row>
      <xdr:rowOff>147638</xdr:rowOff>
    </xdr:to>
    <xdr:pic>
      <xdr:nvPicPr>
        <xdr:cNvPr id="2852" name="Picture 8" descr="image005">
          <a:extLst>
            <a:ext uri="{FF2B5EF4-FFF2-40B4-BE49-F238E27FC236}">
              <a16:creationId xmlns:a16="http://schemas.microsoft.com/office/drawing/2014/main" id="{00000000-0008-0000-0200-0000240B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675" y="6715125"/>
          <a:ext cx="10396538" cy="387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448235</xdr:colOff>
      <xdr:row>40</xdr:row>
      <xdr:rowOff>117661</xdr:rowOff>
    </xdr:from>
    <xdr:to>
      <xdr:col>12</xdr:col>
      <xdr:colOff>291352</xdr:colOff>
      <xdr:row>43</xdr:row>
      <xdr:rowOff>39219</xdr:rowOff>
    </xdr:to>
    <xdr:sp macro="" textlink="">
      <xdr:nvSpPr>
        <xdr:cNvPr id="2" name="Oval 1" descr="Illustrates where on the Performance Tables Checking Site the user can access the Guidance/Documents section, from where the user can access the key stage 4 pupil level file from where the pupil VA scores can be copied into the ready reckoner" title="Red line">
          <a:extLst>
            <a:ext uri="{FF2B5EF4-FFF2-40B4-BE49-F238E27FC236}">
              <a16:creationId xmlns:a16="http://schemas.microsoft.com/office/drawing/2014/main" id="{00000000-0008-0000-0200-000002000000}"/>
            </a:ext>
          </a:extLst>
        </xdr:cNvPr>
        <xdr:cNvSpPr/>
      </xdr:nvSpPr>
      <xdr:spPr>
        <a:xfrm>
          <a:off x="5249956" y="7216588"/>
          <a:ext cx="1131794" cy="437029"/>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GB"/>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52388</xdr:colOff>
      <xdr:row>13</xdr:row>
      <xdr:rowOff>85725</xdr:rowOff>
    </xdr:from>
    <xdr:to>
      <xdr:col>5</xdr:col>
      <xdr:colOff>1552575</xdr:colOff>
      <xdr:row>13</xdr:row>
      <xdr:rowOff>314325</xdr:rowOff>
    </xdr:to>
    <xdr:sp macro="" textlink="">
      <xdr:nvSpPr>
        <xdr:cNvPr id="1099199" name="AutoShape 1">
          <a:extLst>
            <a:ext uri="{FF2B5EF4-FFF2-40B4-BE49-F238E27FC236}">
              <a16:creationId xmlns:a16="http://schemas.microsoft.com/office/drawing/2014/main" id="{00000000-0008-0000-0500-0000BFC51000}"/>
            </a:ext>
          </a:extLst>
        </xdr:cNvPr>
        <xdr:cNvSpPr>
          <a:spLocks noChangeArrowheads="1"/>
        </xdr:cNvSpPr>
      </xdr:nvSpPr>
      <xdr:spPr bwMode="auto">
        <a:xfrm rot="-1080592">
          <a:off x="5133975" y="3224213"/>
          <a:ext cx="1500188" cy="228600"/>
        </a:xfrm>
        <a:prstGeom prst="rightArrow">
          <a:avLst>
            <a:gd name="adj1" fmla="val 50000"/>
            <a:gd name="adj2" fmla="val 164063"/>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320358</xdr:colOff>
      <xdr:row>7</xdr:row>
      <xdr:rowOff>76200</xdr:rowOff>
    </xdr:from>
    <xdr:to>
      <xdr:col>10</xdr:col>
      <xdr:colOff>42867</xdr:colOff>
      <xdr:row>10</xdr:row>
      <xdr:rowOff>47625</xdr:rowOff>
    </xdr:to>
    <xdr:sp macro="" textlink="">
      <xdr:nvSpPr>
        <xdr:cNvPr id="7175" name="Text Box 7">
          <a:extLst>
            <a:ext uri="{FF2B5EF4-FFF2-40B4-BE49-F238E27FC236}">
              <a16:creationId xmlns:a16="http://schemas.microsoft.com/office/drawing/2014/main" id="{00000000-0008-0000-0500-0000071C0000}"/>
            </a:ext>
          </a:extLst>
        </xdr:cNvPr>
        <xdr:cNvSpPr txBox="1">
          <a:spLocks noChangeArrowheads="1"/>
        </xdr:cNvSpPr>
      </xdr:nvSpPr>
      <xdr:spPr bwMode="auto">
        <a:xfrm>
          <a:off x="8011583" y="1589617"/>
          <a:ext cx="4800600" cy="394758"/>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22860" rIns="27432" bIns="0" anchor="t" upright="1"/>
        <a:lstStyle/>
        <a:p>
          <a:pPr algn="ctr" rtl="0">
            <a:defRPr sz="1000"/>
          </a:pPr>
          <a:r>
            <a:rPr lang="en-GB" sz="1100" b="0" i="1" u="none" strike="noStrike" baseline="0">
              <a:solidFill>
                <a:srgbClr val="000000"/>
              </a:solidFill>
              <a:latin typeface="Arial"/>
              <a:cs typeface="Arial"/>
            </a:rPr>
            <a:t>The chart below shows the relationship between the numbers of pupils in the VA calculation for a school and the width of the confidence interval</a:t>
          </a:r>
        </a:p>
      </xdr:txBody>
    </xdr:sp>
    <xdr:clientData/>
  </xdr:twoCellAnchor>
  <xdr:twoCellAnchor>
    <xdr:from>
      <xdr:col>4</xdr:col>
      <xdr:colOff>661988</xdr:colOff>
      <xdr:row>15</xdr:row>
      <xdr:rowOff>38100</xdr:rowOff>
    </xdr:from>
    <xdr:to>
      <xdr:col>4</xdr:col>
      <xdr:colOff>919163</xdr:colOff>
      <xdr:row>15</xdr:row>
      <xdr:rowOff>333375</xdr:rowOff>
    </xdr:to>
    <xdr:sp macro="" textlink="">
      <xdr:nvSpPr>
        <xdr:cNvPr id="1099201" name="AutoShape 8">
          <a:extLst>
            <a:ext uri="{FF2B5EF4-FFF2-40B4-BE49-F238E27FC236}">
              <a16:creationId xmlns:a16="http://schemas.microsoft.com/office/drawing/2014/main" id="{00000000-0008-0000-0500-0000C1C51000}"/>
            </a:ext>
          </a:extLst>
        </xdr:cNvPr>
        <xdr:cNvSpPr>
          <a:spLocks noChangeArrowheads="1"/>
        </xdr:cNvSpPr>
      </xdr:nvSpPr>
      <xdr:spPr bwMode="auto">
        <a:xfrm rot="-5400000">
          <a:off x="4081463" y="3862388"/>
          <a:ext cx="295275" cy="257175"/>
        </a:xfrm>
        <a:prstGeom prst="rightArrow">
          <a:avLst>
            <a:gd name="adj1" fmla="val 50000"/>
            <a:gd name="adj2" fmla="val 2870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9</xdr:col>
          <xdr:colOff>161925</xdr:colOff>
          <xdr:row>10</xdr:row>
          <xdr:rowOff>95250</xdr:rowOff>
        </xdr:from>
        <xdr:to>
          <xdr:col>9</xdr:col>
          <xdr:colOff>4019550</xdr:colOff>
          <xdr:row>17</xdr:row>
          <xdr:rowOff>495300</xdr:rowOff>
        </xdr:to>
        <xdr:pic>
          <xdr:nvPicPr>
            <xdr:cNvPr id="1099202" name="Picture 9" descr="Blue hills">
              <a:extLst>
                <a:ext uri="{FF2B5EF4-FFF2-40B4-BE49-F238E27FC236}">
                  <a16:creationId xmlns:a16="http://schemas.microsoft.com/office/drawing/2014/main" id="{00000000-0008-0000-0500-0000C2C51000}"/>
                </a:ext>
              </a:extLst>
            </xdr:cNvPr>
            <xdr:cNvPicPr>
              <a:picLocks noChangeAspect="1" noChangeArrowheads="1"/>
              <a:extLst>
                <a:ext uri="{84589F7E-364E-4C9E-8A38-B11213B215E9}">
                  <a14:cameraTool cellRange="getChart" spid="_x0000_s1099251"/>
                </a:ext>
              </a:extLst>
            </xdr:cNvPicPr>
          </xdr:nvPicPr>
          <xdr:blipFill>
            <a:blip xmlns:r="http://schemas.openxmlformats.org/officeDocument/2006/relationships" r:embed="rId1"/>
            <a:srcRect/>
            <a:stretch>
              <a:fillRect/>
            </a:stretch>
          </xdr:blipFill>
          <xdr:spPr bwMode="auto">
            <a:xfrm>
              <a:off x="9458325" y="2490788"/>
              <a:ext cx="3857625" cy="247650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pic>
        <xdr:clientData/>
      </xdr:twoCellAnchor>
    </mc:Choice>
    <mc:Fallback/>
  </mc:AlternateContent>
  <xdr:twoCellAnchor>
    <xdr:from>
      <xdr:col>1</xdr:col>
      <xdr:colOff>19050</xdr:colOff>
      <xdr:row>20</xdr:row>
      <xdr:rowOff>257175</xdr:rowOff>
    </xdr:from>
    <xdr:to>
      <xdr:col>7</xdr:col>
      <xdr:colOff>9525</xdr:colOff>
      <xdr:row>32</xdr:row>
      <xdr:rowOff>53363</xdr:rowOff>
    </xdr:to>
    <xdr:sp macro="" textlink="">
      <xdr:nvSpPr>
        <xdr:cNvPr id="7178" name="Text Box 10">
          <a:extLst>
            <a:ext uri="{FF2B5EF4-FFF2-40B4-BE49-F238E27FC236}">
              <a16:creationId xmlns:a16="http://schemas.microsoft.com/office/drawing/2014/main" id="{00000000-0008-0000-0500-00000A1C0000}"/>
            </a:ext>
          </a:extLst>
        </xdr:cNvPr>
        <xdr:cNvSpPr txBox="1">
          <a:spLocks noChangeArrowheads="1"/>
        </xdr:cNvSpPr>
      </xdr:nvSpPr>
      <xdr:spPr bwMode="auto">
        <a:xfrm>
          <a:off x="152400" y="5172075"/>
          <a:ext cx="7534275" cy="20859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GB" sz="1100" b="0" i="1" u="none" strike="noStrike" baseline="0">
              <a:solidFill>
                <a:srgbClr val="000000"/>
              </a:solidFill>
              <a:latin typeface="Arial"/>
              <a:cs typeface="Arial"/>
            </a:rPr>
            <a:t>If the whole range of the confidence interval is above the national average line, we can say the school score is </a:t>
          </a:r>
          <a:r>
            <a:rPr lang="en-GB" sz="1100" b="1" i="1" u="none" strike="noStrike" baseline="0">
              <a:solidFill>
                <a:srgbClr val="000000"/>
              </a:solidFill>
              <a:latin typeface="Arial"/>
              <a:cs typeface="Arial"/>
            </a:rPr>
            <a:t>significantly above the national average</a:t>
          </a:r>
          <a:r>
            <a:rPr lang="en-GB" sz="1100" b="0" i="1" u="none" strike="noStrike" baseline="0">
              <a:solidFill>
                <a:srgbClr val="000000"/>
              </a:solidFill>
              <a:latin typeface="Arial"/>
              <a:cs typeface="Arial"/>
            </a:rPr>
            <a:t>, and we can be confident the school is helping its pupils make better than average progress.</a:t>
          </a:r>
        </a:p>
        <a:p>
          <a:pPr algn="l" rtl="0">
            <a:defRPr sz="1000"/>
          </a:pPr>
          <a:endParaRPr lang="en-GB" sz="1100" b="0" i="1" u="none" strike="noStrike" baseline="0">
            <a:solidFill>
              <a:srgbClr val="000000"/>
            </a:solidFill>
            <a:latin typeface="Arial"/>
            <a:cs typeface="Arial"/>
          </a:endParaRPr>
        </a:p>
        <a:p>
          <a:pPr algn="l" rtl="0">
            <a:defRPr sz="1000"/>
          </a:pPr>
          <a:r>
            <a:rPr lang="en-GB" sz="1100" b="0" i="1" u="none" strike="noStrike" baseline="0">
              <a:solidFill>
                <a:srgbClr val="000000"/>
              </a:solidFill>
              <a:latin typeface="Arial"/>
              <a:cs typeface="Arial"/>
            </a:rPr>
            <a:t>Similarly, when the entire range of the confidence interval is below the national average line, we can say the school score is </a:t>
          </a:r>
          <a:r>
            <a:rPr lang="en-GB" sz="1100" b="1" i="1" u="none" strike="noStrike" baseline="0">
              <a:solidFill>
                <a:srgbClr val="000000"/>
              </a:solidFill>
              <a:latin typeface="Arial"/>
              <a:cs typeface="Arial"/>
            </a:rPr>
            <a:t>significantly below the national average</a:t>
          </a:r>
          <a:r>
            <a:rPr lang="en-GB" sz="1100" b="0" i="1" u="none" strike="noStrike" baseline="0">
              <a:solidFill>
                <a:srgbClr val="000000"/>
              </a:solidFill>
              <a:latin typeface="Arial"/>
              <a:cs typeface="Arial"/>
            </a:rPr>
            <a:t>.</a:t>
          </a:r>
        </a:p>
        <a:p>
          <a:pPr algn="l" rtl="0">
            <a:defRPr sz="1000"/>
          </a:pPr>
          <a:endParaRPr lang="en-GB" sz="1100" b="0" i="1" u="none" strike="noStrike" baseline="0">
            <a:solidFill>
              <a:srgbClr val="000000"/>
            </a:solidFill>
            <a:latin typeface="Arial"/>
            <a:cs typeface="Arial"/>
          </a:endParaRPr>
        </a:p>
        <a:p>
          <a:pPr algn="l" rtl="0">
            <a:defRPr sz="1000"/>
          </a:pPr>
          <a:r>
            <a:rPr lang="en-GB" sz="1100" b="0" i="1" u="none" strike="noStrike" baseline="0">
              <a:solidFill>
                <a:srgbClr val="000000"/>
              </a:solidFill>
              <a:latin typeface="Arial"/>
              <a:cs typeface="Arial"/>
            </a:rPr>
            <a:t>Finally, if the confidence interval straddles the national average line, then we can say that the school is  </a:t>
          </a:r>
          <a:r>
            <a:rPr lang="en-GB" sz="1100" b="1" i="1" u="none" strike="noStrike" baseline="0">
              <a:solidFill>
                <a:srgbClr val="000000"/>
              </a:solidFill>
              <a:latin typeface="Arial"/>
              <a:cs typeface="Arial"/>
            </a:rPr>
            <a:t>not significantly different from the national average</a:t>
          </a:r>
          <a:r>
            <a:rPr lang="en-GB" sz="1100" b="0" i="1" u="none" strike="noStrike" baseline="0">
              <a:solidFill>
                <a:srgbClr val="000000"/>
              </a:solidFill>
              <a:latin typeface="Arial"/>
              <a:cs typeface="Arial"/>
            </a:rPr>
            <a:t>, in other words, we cannot confidently say that the schools VA score is definitely above or definitely below the national average.</a:t>
          </a:r>
          <a:endParaRPr lang="en-GB" sz="1000" b="0" i="0" u="none" strike="noStrike" baseline="0">
            <a:solidFill>
              <a:srgbClr val="000000"/>
            </a:solidFill>
            <a:latin typeface="Arial"/>
            <a:cs typeface="Arial"/>
          </a:endParaRPr>
        </a:p>
        <a:p>
          <a:pPr algn="l" rtl="0">
            <a:defRPr sz="1000"/>
          </a:pPr>
          <a:endParaRPr lang="en-GB" sz="1000" b="0" i="0" u="none" strike="noStrike" baseline="0">
            <a:solidFill>
              <a:srgbClr val="000000"/>
            </a:solidFill>
            <a:latin typeface="Arial"/>
            <a:cs typeface="Arial"/>
          </a:endParaRPr>
        </a:p>
      </xdr:txBody>
    </xdr:sp>
    <xdr:clientData/>
  </xdr:twoCellAnchor>
  <xdr:twoCellAnchor>
    <xdr:from>
      <xdr:col>9</xdr:col>
      <xdr:colOff>202883</xdr:colOff>
      <xdr:row>20</xdr:row>
      <xdr:rowOff>285750</xdr:rowOff>
    </xdr:from>
    <xdr:to>
      <xdr:col>9</xdr:col>
      <xdr:colOff>4027171</xdr:colOff>
      <xdr:row>22</xdr:row>
      <xdr:rowOff>66675</xdr:rowOff>
    </xdr:to>
    <xdr:sp macro="" textlink="">
      <xdr:nvSpPr>
        <xdr:cNvPr id="7180" name="Text Box 12">
          <a:extLst>
            <a:ext uri="{FF2B5EF4-FFF2-40B4-BE49-F238E27FC236}">
              <a16:creationId xmlns:a16="http://schemas.microsoft.com/office/drawing/2014/main" id="{00000000-0008-0000-0500-00000C1C0000}"/>
            </a:ext>
          </a:extLst>
        </xdr:cNvPr>
        <xdr:cNvSpPr txBox="1">
          <a:spLocks noChangeArrowheads="1"/>
        </xdr:cNvSpPr>
      </xdr:nvSpPr>
      <xdr:spPr bwMode="auto">
        <a:xfrm>
          <a:off x="8610600" y="5200650"/>
          <a:ext cx="3829050" cy="3810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22860" rIns="27432" bIns="0" anchor="t" upright="1"/>
        <a:lstStyle/>
        <a:p>
          <a:pPr algn="ctr" rtl="0">
            <a:defRPr sz="1000"/>
          </a:pPr>
          <a:r>
            <a:rPr lang="en-GB" sz="1100" b="0" i="1" u="none" strike="noStrike" baseline="0">
              <a:solidFill>
                <a:srgbClr val="000000"/>
              </a:solidFill>
              <a:latin typeface="Arial"/>
              <a:cs typeface="Arial"/>
            </a:rPr>
            <a:t>The chart below shows the VA Score and Confidence Interval for your school</a:t>
          </a:r>
        </a:p>
      </xdr:txBody>
    </xdr:sp>
    <xdr:clientData/>
  </xdr:twoCellAnchor>
  <mc:AlternateContent xmlns:mc="http://schemas.openxmlformats.org/markup-compatibility/2006">
    <mc:Choice xmlns:a14="http://schemas.microsoft.com/office/drawing/2010/main" Requires="a14">
      <xdr:twoCellAnchor editAs="oneCell">
        <xdr:from>
          <xdr:col>9</xdr:col>
          <xdr:colOff>171450</xdr:colOff>
          <xdr:row>22</xdr:row>
          <xdr:rowOff>95250</xdr:rowOff>
        </xdr:from>
        <xdr:to>
          <xdr:col>9</xdr:col>
          <xdr:colOff>4029075</xdr:colOff>
          <xdr:row>36</xdr:row>
          <xdr:rowOff>57150</xdr:rowOff>
        </xdr:to>
        <xdr:pic>
          <xdr:nvPicPr>
            <xdr:cNvPr id="1099205" name="Picture 13" descr="Blue hills">
              <a:extLst>
                <a:ext uri="{FF2B5EF4-FFF2-40B4-BE49-F238E27FC236}">
                  <a16:creationId xmlns:a16="http://schemas.microsoft.com/office/drawing/2014/main" id="{00000000-0008-0000-0500-0000C5C51000}"/>
                </a:ext>
              </a:extLst>
            </xdr:cNvPr>
            <xdr:cNvPicPr>
              <a:picLocks noChangeAspect="1" noChangeArrowheads="1"/>
              <a:extLst>
                <a:ext uri="{84589F7E-364E-4C9E-8A38-B11213B215E9}">
                  <a14:cameraTool cellRange="getChart2" spid="_x0000_s1099252"/>
                </a:ext>
              </a:extLst>
            </xdr:cNvPicPr>
          </xdr:nvPicPr>
          <xdr:blipFill>
            <a:blip xmlns:r="http://schemas.openxmlformats.org/officeDocument/2006/relationships" r:embed="rId2"/>
            <a:srcRect/>
            <a:stretch>
              <a:fillRect/>
            </a:stretch>
          </xdr:blipFill>
          <xdr:spPr bwMode="auto">
            <a:xfrm>
              <a:off x="9467850" y="6462713"/>
              <a:ext cx="3857625" cy="2447925"/>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pic>
        <xdr:clientData/>
      </xdr:twoCellAnchor>
    </mc:Choice>
    <mc:Fallback/>
  </mc:AlternateContent>
  <xdr:twoCellAnchor>
    <xdr:from>
      <xdr:col>5</xdr:col>
      <xdr:colOff>33338</xdr:colOff>
      <xdr:row>15</xdr:row>
      <xdr:rowOff>76200</xdr:rowOff>
    </xdr:from>
    <xdr:to>
      <xdr:col>5</xdr:col>
      <xdr:colOff>1576388</xdr:colOff>
      <xdr:row>15</xdr:row>
      <xdr:rowOff>323850</xdr:rowOff>
    </xdr:to>
    <xdr:sp macro="" textlink="">
      <xdr:nvSpPr>
        <xdr:cNvPr id="1099206" name="AutoShape 14">
          <a:extLst>
            <a:ext uri="{FF2B5EF4-FFF2-40B4-BE49-F238E27FC236}">
              <a16:creationId xmlns:a16="http://schemas.microsoft.com/office/drawing/2014/main" id="{00000000-0008-0000-0500-0000C6C51000}"/>
            </a:ext>
          </a:extLst>
        </xdr:cNvPr>
        <xdr:cNvSpPr>
          <a:spLocks noChangeArrowheads="1"/>
        </xdr:cNvSpPr>
      </xdr:nvSpPr>
      <xdr:spPr bwMode="auto">
        <a:xfrm rot="822022" flipV="1">
          <a:off x="5114925" y="3881438"/>
          <a:ext cx="1543050" cy="247650"/>
        </a:xfrm>
        <a:prstGeom prst="rightArrow">
          <a:avLst>
            <a:gd name="adj1" fmla="val 50000"/>
            <a:gd name="adj2" fmla="val 155769"/>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128905</xdr:colOff>
      <xdr:row>7</xdr:row>
      <xdr:rowOff>84666</xdr:rowOff>
    </xdr:from>
    <xdr:to>
      <xdr:col>7</xdr:col>
      <xdr:colOff>45941</xdr:colOff>
      <xdr:row>9</xdr:row>
      <xdr:rowOff>296333</xdr:rowOff>
    </xdr:to>
    <xdr:sp macro="" textlink="">
      <xdr:nvSpPr>
        <xdr:cNvPr id="12" name="Text Box 5">
          <a:extLst>
            <a:ext uri="{FF2B5EF4-FFF2-40B4-BE49-F238E27FC236}">
              <a16:creationId xmlns:a16="http://schemas.microsoft.com/office/drawing/2014/main" id="{00000000-0008-0000-0500-00000C000000}"/>
            </a:ext>
          </a:extLst>
        </xdr:cNvPr>
        <xdr:cNvSpPr txBox="1">
          <a:spLocks noChangeArrowheads="1"/>
        </xdr:cNvSpPr>
      </xdr:nvSpPr>
      <xdr:spPr bwMode="auto">
        <a:xfrm>
          <a:off x="127000" y="1598083"/>
          <a:ext cx="7608264" cy="81491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GB" sz="1200" b="0" i="1" u="none" strike="noStrike" baseline="0">
              <a:solidFill>
                <a:srgbClr val="000000"/>
              </a:solidFill>
              <a:latin typeface="Arial"/>
              <a:cs typeface="Arial"/>
            </a:rPr>
            <a:t>The width of the confidence interval is determined by both the national standard deviation in the progress measure in question and  the number of pupils in the school in the VA calculation. Smaller schools have wider confidence intervals because their VA score is based on a smaller number of pupils, so there is less evidence on which to judge the school’s effectiveness. </a:t>
          </a:r>
        </a:p>
      </xdr:txBody>
    </xdr:sp>
    <xdr:clientData/>
  </xdr:twoCellAnchor>
  <xdr:twoCellAnchor>
    <xdr:from>
      <xdr:col>1</xdr:col>
      <xdr:colOff>0</xdr:colOff>
      <xdr:row>17</xdr:row>
      <xdr:rowOff>370416</xdr:rowOff>
    </xdr:from>
    <xdr:to>
      <xdr:col>7</xdr:col>
      <xdr:colOff>58007</xdr:colOff>
      <xdr:row>18</xdr:row>
      <xdr:rowOff>348212</xdr:rowOff>
    </xdr:to>
    <xdr:sp macro="" textlink="">
      <xdr:nvSpPr>
        <xdr:cNvPr id="13" name="Text Box 5">
          <a:extLst>
            <a:ext uri="{FF2B5EF4-FFF2-40B4-BE49-F238E27FC236}">
              <a16:creationId xmlns:a16="http://schemas.microsoft.com/office/drawing/2014/main" id="{00000000-0008-0000-0500-00000D000000}"/>
            </a:ext>
          </a:extLst>
        </xdr:cNvPr>
        <xdr:cNvSpPr txBox="1">
          <a:spLocks noChangeArrowheads="1"/>
        </xdr:cNvSpPr>
      </xdr:nvSpPr>
      <xdr:spPr bwMode="auto">
        <a:xfrm>
          <a:off x="142876" y="4841875"/>
          <a:ext cx="8497264" cy="481541"/>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rtl="0"/>
          <a:r>
            <a:rPr lang="en-GB" sz="1200" b="1" i="1" baseline="0">
              <a:effectLst/>
              <a:latin typeface="Arial" panose="020B0604020202020204" pitchFamily="34" charset="0"/>
              <a:ea typeface="+mn-ea"/>
              <a:cs typeface="Arial" panose="020B0604020202020204" pitchFamily="34" charset="0"/>
            </a:rPr>
            <a:t>Note: </a:t>
          </a:r>
          <a:r>
            <a:rPr lang="en-GB" sz="1200" b="0" i="1" baseline="0">
              <a:effectLst/>
              <a:latin typeface="Arial" panose="020B0604020202020204" pitchFamily="34" charset="0"/>
              <a:ea typeface="+mn-ea"/>
              <a:cs typeface="Arial" panose="020B0604020202020204" pitchFamily="34" charset="0"/>
            </a:rPr>
            <a:t>while upper and lower confidence limits are expressed to 2 decimal places, calculations are based on unrounded school VA scores and national standard deviation figures to 6 decimal places.</a:t>
          </a:r>
          <a:endParaRPr lang="en-GB" sz="1200">
            <a:effectLst/>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19050</xdr:colOff>
      <xdr:row>1</xdr:row>
      <xdr:rowOff>23813</xdr:rowOff>
    </xdr:from>
    <xdr:to>
      <xdr:col>1</xdr:col>
      <xdr:colOff>4876800</xdr:colOff>
      <xdr:row>1</xdr:row>
      <xdr:rowOff>2867025</xdr:rowOff>
    </xdr:to>
    <xdr:graphicFrame macro="">
      <xdr:nvGraphicFramePr>
        <xdr:cNvPr id="1217635" name="Chart 6">
          <a:extLst>
            <a:ext uri="{FF2B5EF4-FFF2-40B4-BE49-F238E27FC236}">
              <a16:creationId xmlns:a16="http://schemas.microsoft.com/office/drawing/2014/main" id="{00000000-0008-0000-0700-000063941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0</xdr:row>
      <xdr:rowOff>23813</xdr:rowOff>
    </xdr:from>
    <xdr:to>
      <xdr:col>0</xdr:col>
      <xdr:colOff>4886325</xdr:colOff>
      <xdr:row>0</xdr:row>
      <xdr:rowOff>2852738</xdr:rowOff>
    </xdr:to>
    <xdr:graphicFrame macro="">
      <xdr:nvGraphicFramePr>
        <xdr:cNvPr id="1217636" name="Chart 1">
          <a:extLst>
            <a:ext uri="{FF2B5EF4-FFF2-40B4-BE49-F238E27FC236}">
              <a16:creationId xmlns:a16="http://schemas.microsoft.com/office/drawing/2014/main" id="{00000000-0008-0000-0700-000064941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xdr:row>
      <xdr:rowOff>23813</xdr:rowOff>
    </xdr:from>
    <xdr:to>
      <xdr:col>0</xdr:col>
      <xdr:colOff>4843463</xdr:colOff>
      <xdr:row>1</xdr:row>
      <xdr:rowOff>2876550</xdr:rowOff>
    </xdr:to>
    <xdr:graphicFrame macro="">
      <xdr:nvGraphicFramePr>
        <xdr:cNvPr id="1217637" name="Chart 3">
          <a:extLst>
            <a:ext uri="{FF2B5EF4-FFF2-40B4-BE49-F238E27FC236}">
              <a16:creationId xmlns:a16="http://schemas.microsoft.com/office/drawing/2014/main" id="{00000000-0008-0000-0700-000065941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19050</xdr:colOff>
      <xdr:row>0</xdr:row>
      <xdr:rowOff>33338</xdr:rowOff>
    </xdr:from>
    <xdr:to>
      <xdr:col>1</xdr:col>
      <xdr:colOff>4867275</xdr:colOff>
      <xdr:row>0</xdr:row>
      <xdr:rowOff>2862263</xdr:rowOff>
    </xdr:to>
    <xdr:graphicFrame macro="">
      <xdr:nvGraphicFramePr>
        <xdr:cNvPr id="1217638" name="Chart 4">
          <a:extLst>
            <a:ext uri="{FF2B5EF4-FFF2-40B4-BE49-F238E27FC236}">
              <a16:creationId xmlns:a16="http://schemas.microsoft.com/office/drawing/2014/main" id="{00000000-0008-0000-0700-000066941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1048702</xdr:colOff>
      <xdr:row>0</xdr:row>
      <xdr:rowOff>1014411</xdr:rowOff>
    </xdr:from>
    <xdr:to>
      <xdr:col>1</xdr:col>
      <xdr:colOff>2088186</xdr:colOff>
      <xdr:row>0</xdr:row>
      <xdr:rowOff>1409756</xdr:rowOff>
    </xdr:to>
    <xdr:sp macro="" textlink="">
      <xdr:nvSpPr>
        <xdr:cNvPr id="10247" name="Text Box 7">
          <a:extLst>
            <a:ext uri="{FF2B5EF4-FFF2-40B4-BE49-F238E27FC236}">
              <a16:creationId xmlns:a16="http://schemas.microsoft.com/office/drawing/2014/main" id="{00000000-0008-0000-0700-000007280000}"/>
            </a:ext>
          </a:extLst>
        </xdr:cNvPr>
        <xdr:cNvSpPr txBox="1">
          <a:spLocks noChangeArrowheads="1"/>
        </xdr:cNvSpPr>
      </xdr:nvSpPr>
      <xdr:spPr bwMode="auto">
        <a:xfrm>
          <a:off x="5953124" y="1019175"/>
          <a:ext cx="1028701"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GB" sz="1100" b="0" i="0" u="none" strike="noStrike" baseline="0">
              <a:solidFill>
                <a:srgbClr val="969696"/>
              </a:solidFill>
              <a:latin typeface="Arial"/>
              <a:cs typeface="Arial"/>
            </a:rPr>
            <a:t>national average line</a:t>
          </a:r>
        </a:p>
      </xdr:txBody>
    </xdr:sp>
    <xdr:clientData/>
  </xdr:twoCellAnchor>
  <xdr:twoCellAnchor>
    <xdr:from>
      <xdr:col>1</xdr:col>
      <xdr:colOff>977266</xdr:colOff>
      <xdr:row>1</xdr:row>
      <xdr:rowOff>1238249</xdr:rowOff>
    </xdr:from>
    <xdr:to>
      <xdr:col>1</xdr:col>
      <xdr:colOff>1944263</xdr:colOff>
      <xdr:row>1</xdr:row>
      <xdr:rowOff>1667854</xdr:rowOff>
    </xdr:to>
    <xdr:sp macro="" textlink="">
      <xdr:nvSpPr>
        <xdr:cNvPr id="10250" name="Text Box 10">
          <a:extLst>
            <a:ext uri="{FF2B5EF4-FFF2-40B4-BE49-F238E27FC236}">
              <a16:creationId xmlns:a16="http://schemas.microsoft.com/office/drawing/2014/main" id="{00000000-0008-0000-0700-00000A280000}"/>
            </a:ext>
          </a:extLst>
        </xdr:cNvPr>
        <xdr:cNvSpPr txBox="1">
          <a:spLocks noChangeArrowheads="1"/>
        </xdr:cNvSpPr>
      </xdr:nvSpPr>
      <xdr:spPr bwMode="auto">
        <a:xfrm>
          <a:off x="5886451" y="4124324"/>
          <a:ext cx="952500" cy="4286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GB" sz="1100" b="0" i="0" u="none" strike="noStrike" baseline="0">
              <a:solidFill>
                <a:srgbClr val="969696"/>
              </a:solidFill>
              <a:latin typeface="Arial"/>
              <a:cs typeface="Arial"/>
            </a:rPr>
            <a:t>national average line</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jacob_gledhill_education_gov_uk/Documents/Documents/KS4/Progress%208%20School%20Ready%20Reckoner%202016_%20Revise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onnetapp01\asddata\Data\Value%20Added\2011\Communications\Ready%20Reckoner\20111220%20KS2-4%20amended\2011%20KS1-2%20School%20Ready%20Reckone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ersonal/jacob_gledhill_education_gov_uk/Documents/Documents/KS4/KS2-4%20EBacc%20Subject%20Pupil%20Ready%20Reckoner%20201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ance"/>
      <sheetName val="Data Input Guidance"/>
      <sheetName val="Data Input"/>
      <sheetName val="School Progress 8 Calculation"/>
      <sheetName val="Interpreting the score"/>
      <sheetName val="Data"/>
      <sheetName val="Charts"/>
    </sheetNames>
    <sheetDataSet>
      <sheetData sheetId="0"/>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ance"/>
      <sheetName val="Data Input Guidance"/>
      <sheetName val="Data Input"/>
      <sheetName val="School VA Score Calculation"/>
      <sheetName val="Interpreting the VA Score"/>
      <sheetName val="Data"/>
    </sheetNames>
    <sheetDataSet>
      <sheetData sheetId="0"/>
      <sheetData sheetId="1"/>
      <sheetData sheetId="2"/>
      <sheetData sheetId="3"/>
      <sheetData sheetId="4"/>
      <sheetData sheetId="5">
        <row r="18">
          <cell r="C18">
            <v>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 to Ready Reckoners"/>
      <sheetName val="Guidance"/>
      <sheetName val="Key stage 2 Data Input"/>
      <sheetName val="Single Measure Ready Reckoner"/>
      <sheetName val="All Measures Ready Reckoner"/>
      <sheetName val="Model values"/>
      <sheetName val="Chart Data"/>
      <sheetName val="KS2 Fine grades lookup"/>
    </sheetNames>
    <sheetDataSet>
      <sheetData sheetId="0"/>
      <sheetData sheetId="1"/>
      <sheetData sheetId="2"/>
      <sheetData sheetId="3">
        <row r="9">
          <cell r="G9" t="str">
            <v>--Select--</v>
          </cell>
        </row>
      </sheetData>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ableschecking.education.gov.uk/" TargetMode="External"/><Relationship Id="rId1" Type="http://schemas.openxmlformats.org/officeDocument/2006/relationships/hyperlink" Target="https://tableschecking.education.gov.uk/"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gov.uk/government/publications/progress-8-school-performance-measure"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tableschecking.education.gov.uk/" TargetMode="External"/><Relationship Id="rId1" Type="http://schemas.openxmlformats.org/officeDocument/2006/relationships/hyperlink" Target="https://tableschecking.education.gov.uk/" TargetMode="Externa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59999389629810485"/>
  </sheetPr>
  <dimension ref="B1:R23"/>
  <sheetViews>
    <sheetView showGridLines="0" showRowColHeaders="0" tabSelected="1" workbookViewId="0">
      <selection activeCell="C21" sqref="C21:D23"/>
    </sheetView>
  </sheetViews>
  <sheetFormatPr defaultColWidth="9" defaultRowHeight="12.75" x14ac:dyDescent="0.35"/>
  <cols>
    <col min="1" max="1" width="2.3984375" style="29" customWidth="1"/>
    <col min="2" max="3" width="9" style="29"/>
    <col min="4" max="4" width="11.3984375" style="29" customWidth="1"/>
    <col min="5" max="6" width="9" style="29"/>
    <col min="7" max="7" width="9" style="29" customWidth="1"/>
    <col min="8" max="8" width="9" style="29"/>
    <col min="9" max="9" width="15" style="29" customWidth="1"/>
    <col min="10" max="10" width="11.59765625" style="29" customWidth="1"/>
    <col min="11" max="16384" width="9" style="29"/>
  </cols>
  <sheetData>
    <row r="1" spans="2:18" ht="4.9000000000000004" customHeight="1" x14ac:dyDescent="0.35"/>
    <row r="2" spans="2:18" ht="17.649999999999999" x14ac:dyDescent="0.5">
      <c r="B2" s="30" t="s">
        <v>109</v>
      </c>
    </row>
    <row r="4" spans="2:18" x14ac:dyDescent="0.35">
      <c r="B4" s="31" t="s">
        <v>66</v>
      </c>
    </row>
    <row r="6" spans="2:18" s="33" customFormat="1" ht="13.15" x14ac:dyDescent="0.4">
      <c r="B6" s="32" t="s">
        <v>69</v>
      </c>
    </row>
    <row r="7" spans="2:18" s="33" customFormat="1" x14ac:dyDescent="0.35">
      <c r="B7" s="32" t="s">
        <v>67</v>
      </c>
    </row>
    <row r="8" spans="2:18" s="33" customFormat="1" x14ac:dyDescent="0.35">
      <c r="B8" s="32" t="s">
        <v>65</v>
      </c>
      <c r="J8" s="25" t="s">
        <v>99</v>
      </c>
      <c r="K8" s="32"/>
    </row>
    <row r="10" spans="2:18" ht="13.15" x14ac:dyDescent="0.4">
      <c r="B10" s="32" t="s">
        <v>72</v>
      </c>
      <c r="C10" s="33"/>
      <c r="D10" s="33"/>
      <c r="E10" s="33"/>
      <c r="F10" s="33"/>
      <c r="G10" s="33"/>
      <c r="H10" s="33"/>
      <c r="I10" s="33"/>
      <c r="J10" s="33"/>
      <c r="K10" s="33"/>
      <c r="L10" s="33"/>
      <c r="M10" s="33"/>
      <c r="N10" s="33"/>
      <c r="O10" s="33"/>
      <c r="P10" s="33"/>
      <c r="Q10" s="33"/>
      <c r="R10" s="33"/>
    </row>
    <row r="11" spans="2:18" x14ac:dyDescent="0.35">
      <c r="B11" s="32" t="s">
        <v>68</v>
      </c>
      <c r="C11" s="33"/>
      <c r="D11" s="33"/>
      <c r="E11" s="33"/>
      <c r="F11" s="33"/>
      <c r="G11" s="33"/>
      <c r="H11" s="33"/>
      <c r="I11" s="33"/>
      <c r="J11" s="33"/>
      <c r="K11" s="33"/>
      <c r="L11" s="33"/>
      <c r="M11" s="33"/>
      <c r="N11" s="33"/>
      <c r="O11" s="33"/>
      <c r="P11" s="33"/>
      <c r="Q11" s="33"/>
      <c r="R11" s="33"/>
    </row>
    <row r="13" spans="2:18" ht="13.15" x14ac:dyDescent="0.4">
      <c r="B13" s="32" t="s">
        <v>70</v>
      </c>
    </row>
    <row r="14" spans="2:18" x14ac:dyDescent="0.35">
      <c r="B14" s="33" t="s">
        <v>71</v>
      </c>
    </row>
    <row r="16" spans="2:18" ht="13.15" x14ac:dyDescent="0.4">
      <c r="B16" s="32" t="s">
        <v>73</v>
      </c>
    </row>
    <row r="17" spans="2:11" x14ac:dyDescent="0.35">
      <c r="B17" s="32" t="s">
        <v>74</v>
      </c>
      <c r="K17" s="31"/>
    </row>
    <row r="18" spans="2:11" x14ac:dyDescent="0.35">
      <c r="B18" s="34" t="s">
        <v>65</v>
      </c>
      <c r="C18" s="34"/>
      <c r="D18" s="34"/>
      <c r="E18" s="34"/>
      <c r="F18" s="34"/>
      <c r="G18" s="34"/>
      <c r="H18" s="34"/>
      <c r="I18" s="34"/>
      <c r="J18" s="25" t="s">
        <v>99</v>
      </c>
    </row>
    <row r="19" spans="2:11" x14ac:dyDescent="0.35">
      <c r="B19" s="32"/>
    </row>
    <row r="20" spans="2:11" ht="13.15" thickBot="1" x14ac:dyDescent="0.4"/>
    <row r="21" spans="2:11" x14ac:dyDescent="0.35">
      <c r="C21" s="95" t="s">
        <v>81</v>
      </c>
      <c r="D21" s="96"/>
    </row>
    <row r="22" spans="2:11" x14ac:dyDescent="0.35">
      <c r="C22" s="97"/>
      <c r="D22" s="98"/>
    </row>
    <row r="23" spans="2:11" ht="18.399999999999999" customHeight="1" thickBot="1" x14ac:dyDescent="0.4">
      <c r="C23" s="99"/>
      <c r="D23" s="100"/>
    </row>
  </sheetData>
  <sheetProtection algorithmName="SHA-512" hashValue="8OrQanxGnXJ5/0EQcbpKyNI0dCaKMcAG+f0uC9b4fiG8OkCUOrDNd+VwfO5LZI7/UKz03LIwnQDBhcPgEnB8LQ==" saltValue="o1AbS0qIGyrLE3ReSfqzaw==" spinCount="100000" sheet="1" objects="1" scenarios="1" selectLockedCells="1"/>
  <mergeCells count="1">
    <mergeCell ref="C21:D23"/>
  </mergeCells>
  <hyperlinks>
    <hyperlink ref="J18" r:id="rId1" xr:uid="{00000000-0004-0000-0000-000000000000}"/>
    <hyperlink ref="C21:D23" location="Guidance!A1" display="To Guidance  ---&gt;" xr:uid="{00000000-0004-0000-0000-000001000000}"/>
    <hyperlink ref="J8" r:id="rId2" xr:uid="{00000000-0004-0000-0000-000002000000}"/>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tint="0.59999389629810485"/>
  </sheetPr>
  <dimension ref="B2:U48"/>
  <sheetViews>
    <sheetView showGridLines="0" showRowColHeaders="0" zoomScale="90" zoomScaleNormal="90" workbookViewId="0">
      <selection activeCell="S46" sqref="S46:U48"/>
    </sheetView>
  </sheetViews>
  <sheetFormatPr defaultColWidth="9" defaultRowHeight="12.75" x14ac:dyDescent="0.35"/>
  <cols>
    <col min="1" max="1" width="2.1328125" style="33" customWidth="1"/>
    <col min="2" max="2" width="10.59765625" style="33" customWidth="1"/>
    <col min="3" max="4" width="9" style="33"/>
    <col min="5" max="5" width="19.265625" style="33" customWidth="1"/>
    <col min="6" max="20" width="9" style="33"/>
    <col min="21" max="21" width="6.1328125" style="33" customWidth="1"/>
    <col min="22" max="16384" width="9" style="33"/>
  </cols>
  <sheetData>
    <row r="2" spans="2:3" ht="20.65" x14ac:dyDescent="0.6">
      <c r="B2" s="35" t="s">
        <v>110</v>
      </c>
    </row>
    <row r="4" spans="2:3" ht="15" x14ac:dyDescent="0.4">
      <c r="B4" s="36" t="s">
        <v>42</v>
      </c>
    </row>
    <row r="5" spans="2:3" ht="15" x14ac:dyDescent="0.4">
      <c r="B5" s="36" t="s">
        <v>87</v>
      </c>
    </row>
    <row r="6" spans="2:3" ht="15" x14ac:dyDescent="0.4">
      <c r="B6" s="36" t="s">
        <v>111</v>
      </c>
    </row>
    <row r="7" spans="2:3" ht="28.5" customHeight="1" x14ac:dyDescent="0.4">
      <c r="B7" s="37" t="s">
        <v>22</v>
      </c>
    </row>
    <row r="9" spans="2:3" ht="15" x14ac:dyDescent="0.4">
      <c r="B9" s="38" t="s">
        <v>11</v>
      </c>
      <c r="C9" s="38" t="s">
        <v>78</v>
      </c>
    </row>
    <row r="10" spans="2:3" ht="15" x14ac:dyDescent="0.4">
      <c r="C10" s="38" t="s">
        <v>79</v>
      </c>
    </row>
    <row r="12" spans="2:3" ht="71.25" customHeight="1" x14ac:dyDescent="0.35"/>
    <row r="16" spans="2:3" ht="29.25" customHeight="1" x14ac:dyDescent="0.35"/>
    <row r="18" spans="3:3" ht="17.25" customHeight="1" x14ac:dyDescent="0.4">
      <c r="C18" s="38" t="s">
        <v>98</v>
      </c>
    </row>
    <row r="19" spans="3:3" ht="15" x14ac:dyDescent="0.4">
      <c r="C19" s="38" t="s">
        <v>89</v>
      </c>
    </row>
    <row r="20" spans="3:3" ht="15" x14ac:dyDescent="0.4">
      <c r="C20" s="38" t="s">
        <v>96</v>
      </c>
    </row>
    <row r="21" spans="3:3" ht="15.75" customHeight="1" x14ac:dyDescent="0.35"/>
    <row r="31" spans="3:3" ht="13.5" customHeight="1" x14ac:dyDescent="0.35"/>
    <row r="32" spans="3:3" ht="35.25" customHeight="1" x14ac:dyDescent="0.35"/>
    <row r="33" spans="2:21" ht="18" hidden="1" customHeight="1" x14ac:dyDescent="0.35"/>
    <row r="34" spans="2:21" ht="18" customHeight="1" x14ac:dyDescent="0.35"/>
    <row r="35" spans="2:21" ht="16.5" customHeight="1" x14ac:dyDescent="0.4">
      <c r="B35" s="38" t="s">
        <v>12</v>
      </c>
      <c r="C35" s="38" t="s">
        <v>90</v>
      </c>
    </row>
    <row r="36" spans="2:21" ht="15" x14ac:dyDescent="0.4">
      <c r="C36" s="38" t="s">
        <v>43</v>
      </c>
    </row>
    <row r="37" spans="2:21" ht="15" x14ac:dyDescent="0.4">
      <c r="C37" s="110" t="s">
        <v>44</v>
      </c>
      <c r="D37" s="110"/>
      <c r="E37" s="110"/>
    </row>
    <row r="38" spans="2:21" ht="15" x14ac:dyDescent="0.4">
      <c r="C38" s="39"/>
      <c r="D38" s="40"/>
      <c r="E38" s="40"/>
      <c r="F38" s="40"/>
      <c r="G38" s="40"/>
      <c r="H38" s="40"/>
    </row>
    <row r="39" spans="2:21" ht="17.25" customHeight="1" x14ac:dyDescent="0.4">
      <c r="B39" s="38" t="s">
        <v>13</v>
      </c>
      <c r="C39" s="38" t="s">
        <v>91</v>
      </c>
    </row>
    <row r="40" spans="2:21" ht="15" x14ac:dyDescent="0.4">
      <c r="C40" s="38" t="s">
        <v>14</v>
      </c>
    </row>
    <row r="42" spans="2:21" ht="15" x14ac:dyDescent="0.4">
      <c r="C42" s="38" t="s">
        <v>45</v>
      </c>
    </row>
    <row r="43" spans="2:21" ht="15" x14ac:dyDescent="0.4">
      <c r="B43" s="38"/>
      <c r="C43" s="38"/>
    </row>
    <row r="44" spans="2:21" ht="15" x14ac:dyDescent="0.4">
      <c r="B44" s="41" t="s">
        <v>46</v>
      </c>
      <c r="C44" s="38" t="s">
        <v>112</v>
      </c>
      <c r="D44" s="37"/>
    </row>
    <row r="45" spans="2:21" ht="15.4" thickBot="1" x14ac:dyDescent="0.45">
      <c r="C45" s="38"/>
    </row>
    <row r="46" spans="2:21" ht="12.75" customHeight="1" x14ac:dyDescent="0.35">
      <c r="O46" s="101" t="s">
        <v>82</v>
      </c>
      <c r="P46" s="102"/>
      <c r="Q46" s="103"/>
      <c r="S46" s="101" t="s">
        <v>83</v>
      </c>
      <c r="T46" s="102"/>
      <c r="U46" s="103"/>
    </row>
    <row r="47" spans="2:21" ht="12.75" customHeight="1" x14ac:dyDescent="0.35">
      <c r="O47" s="104"/>
      <c r="P47" s="105"/>
      <c r="Q47" s="106"/>
      <c r="S47" s="104"/>
      <c r="T47" s="105"/>
      <c r="U47" s="106"/>
    </row>
    <row r="48" spans="2:21" ht="13.5" customHeight="1" thickBot="1" x14ac:dyDescent="0.4">
      <c r="O48" s="107"/>
      <c r="P48" s="108"/>
      <c r="Q48" s="109"/>
      <c r="S48" s="107"/>
      <c r="T48" s="108"/>
      <c r="U48" s="109"/>
    </row>
  </sheetData>
  <sheetProtection algorithmName="SHA-512" hashValue="GvnhZUUWWyBKbMWCdrewf0dGEF23aYR8IzpUsXSscNgThWaeiW5PrCxIEu+vQgmtab3UH33pw5hEFXAfExKhHg==" saltValue="vmlc6/fGa9ARVUmGrwEleA==" spinCount="100000" sheet="1" objects="1" scenarios="1" selectLockedCells="1"/>
  <mergeCells count="3">
    <mergeCell ref="S46:U48"/>
    <mergeCell ref="O46:Q48"/>
    <mergeCell ref="C37:E37"/>
  </mergeCells>
  <phoneticPr fontId="1" type="noConversion"/>
  <hyperlinks>
    <hyperlink ref="S46" location="'School VA Score Calculation'!A1" display="Go to 'School VA Score Calculation' sheet --&gt;" xr:uid="{00000000-0004-0000-0100-000000000000}"/>
    <hyperlink ref="S46:U48" location="'Data Input'!B6" display="To Data Input sheet ---&gt;" xr:uid="{00000000-0004-0000-0100-000001000000}"/>
    <hyperlink ref="O46" location="'School VA Score Calculation'!A1" display="Go to 'School VA Score Calculation' sheet --&gt;" xr:uid="{00000000-0004-0000-0100-000002000000}"/>
    <hyperlink ref="O46:Q48" location="'Data Input Guidance'!A1" display="To Data Input Guidance sheet ---&gt;" xr:uid="{00000000-0004-0000-0100-000003000000}"/>
    <hyperlink ref="C37" r:id="rId1" display="Progress 8 guidance" xr:uid="{00000000-0004-0000-0100-000004000000}"/>
  </hyperlinks>
  <pageMargins left="0.74803149606299213" right="0.74803149606299213" top="0.98425196850393704" bottom="0.98425196850393704" header="0.51181102362204722" footer="0.51181102362204722"/>
  <pageSetup paperSize="9" scale="70" orientation="landscape" r:id="rId2"/>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9" tint="0.59999389629810485"/>
  </sheetPr>
  <dimension ref="B2:S156"/>
  <sheetViews>
    <sheetView showGridLines="0" showRowColHeaders="0" zoomScale="85" workbookViewId="0">
      <selection activeCell="B83" sqref="B83:D85"/>
    </sheetView>
  </sheetViews>
  <sheetFormatPr defaultColWidth="9" defaultRowHeight="12.75" x14ac:dyDescent="0.35"/>
  <cols>
    <col min="1" max="1" width="2.265625" style="33" customWidth="1"/>
    <col min="2" max="3" width="9" style="33"/>
    <col min="4" max="4" width="6" style="33" customWidth="1"/>
    <col min="5" max="5" width="6.3984375" style="33" customWidth="1"/>
    <col min="6" max="6" width="2.73046875" style="33" customWidth="1"/>
    <col min="7" max="7" width="8.73046875" style="33" customWidth="1"/>
    <col min="8" max="8" width="8.265625" style="33" customWidth="1"/>
    <col min="9" max="9" width="5.73046875" style="33" customWidth="1"/>
    <col min="10" max="12" width="9" style="33"/>
    <col min="13" max="13" width="11.1328125" style="33" customWidth="1"/>
    <col min="14" max="16384" width="9" style="33"/>
  </cols>
  <sheetData>
    <row r="2" spans="2:19" ht="20.65" x14ac:dyDescent="0.6">
      <c r="B2" s="35" t="s">
        <v>75</v>
      </c>
    </row>
    <row r="4" spans="2:19" ht="20.25" customHeight="1" x14ac:dyDescent="0.35">
      <c r="B4" s="42" t="s">
        <v>76</v>
      </c>
    </row>
    <row r="6" spans="2:19" ht="15" x14ac:dyDescent="0.4">
      <c r="B6" s="38" t="s">
        <v>95</v>
      </c>
      <c r="I6" s="110" t="s">
        <v>28</v>
      </c>
      <c r="J6" s="110"/>
      <c r="K6" s="110"/>
      <c r="L6" s="110"/>
      <c r="M6" s="110"/>
    </row>
    <row r="7" spans="2:19" ht="19.5" customHeight="1" x14ac:dyDescent="0.35">
      <c r="B7" s="43" t="s">
        <v>113</v>
      </c>
    </row>
    <row r="9" spans="2:19" ht="15" x14ac:dyDescent="0.4">
      <c r="B9" s="38"/>
    </row>
    <row r="10" spans="2:19" ht="15" customHeight="1" x14ac:dyDescent="0.35">
      <c r="B10" s="22"/>
      <c r="L10" s="111"/>
      <c r="M10" s="111"/>
      <c r="N10" s="111"/>
      <c r="O10" s="111"/>
      <c r="P10" s="111"/>
      <c r="Q10" s="111"/>
      <c r="R10" s="111"/>
      <c r="S10" s="111"/>
    </row>
    <row r="11" spans="2:19" ht="15" customHeight="1" x14ac:dyDescent="0.4">
      <c r="B11" s="38"/>
      <c r="L11" s="111"/>
      <c r="M11" s="111"/>
      <c r="N11" s="111"/>
      <c r="O11" s="111"/>
      <c r="P11" s="111"/>
      <c r="Q11" s="111"/>
      <c r="R11" s="111"/>
      <c r="S11" s="111"/>
    </row>
    <row r="12" spans="2:19" ht="15.75" customHeight="1" x14ac:dyDescent="0.4">
      <c r="B12" s="38"/>
      <c r="L12" s="111"/>
      <c r="M12" s="111"/>
      <c r="N12" s="111"/>
      <c r="O12" s="111"/>
      <c r="P12" s="111"/>
      <c r="Q12" s="111"/>
      <c r="R12" s="111"/>
      <c r="S12" s="111"/>
    </row>
    <row r="13" spans="2:19" x14ac:dyDescent="0.35">
      <c r="B13" s="44"/>
      <c r="L13" s="111"/>
      <c r="M13" s="111"/>
      <c r="N13" s="111"/>
      <c r="O13" s="111"/>
      <c r="P13" s="111"/>
      <c r="Q13" s="111"/>
      <c r="R13" s="111"/>
      <c r="S13" s="111"/>
    </row>
    <row r="14" spans="2:19" x14ac:dyDescent="0.35">
      <c r="B14" s="44"/>
      <c r="L14" s="111"/>
      <c r="M14" s="111"/>
      <c r="N14" s="111"/>
      <c r="O14" s="111"/>
      <c r="P14" s="111"/>
      <c r="Q14" s="111"/>
      <c r="R14" s="111"/>
      <c r="S14" s="111"/>
    </row>
    <row r="15" spans="2:19" x14ac:dyDescent="0.35">
      <c r="B15" s="44"/>
      <c r="L15" s="111"/>
      <c r="M15" s="111"/>
      <c r="N15" s="111"/>
      <c r="O15" s="111"/>
      <c r="P15" s="111"/>
      <c r="Q15" s="111"/>
      <c r="R15" s="111"/>
      <c r="S15" s="111"/>
    </row>
    <row r="16" spans="2:19" x14ac:dyDescent="0.35">
      <c r="B16" s="44"/>
      <c r="L16" s="111"/>
      <c r="M16" s="111"/>
      <c r="N16" s="111"/>
      <c r="O16" s="111"/>
      <c r="P16" s="111"/>
      <c r="Q16" s="111"/>
      <c r="R16" s="111"/>
      <c r="S16" s="111"/>
    </row>
    <row r="17" spans="2:19" x14ac:dyDescent="0.35">
      <c r="B17" s="44"/>
      <c r="L17" s="111"/>
      <c r="M17" s="111"/>
      <c r="N17" s="111"/>
      <c r="O17" s="111"/>
      <c r="P17" s="111"/>
      <c r="Q17" s="111"/>
      <c r="R17" s="111"/>
      <c r="S17" s="111"/>
    </row>
    <row r="18" spans="2:19" x14ac:dyDescent="0.35">
      <c r="L18" s="111"/>
      <c r="M18" s="111"/>
      <c r="N18" s="111"/>
      <c r="O18" s="111"/>
      <c r="P18" s="111"/>
      <c r="Q18" s="111"/>
      <c r="R18" s="111"/>
      <c r="S18" s="111"/>
    </row>
    <row r="19" spans="2:19" x14ac:dyDescent="0.35">
      <c r="L19" s="111"/>
      <c r="M19" s="111"/>
      <c r="N19" s="111"/>
      <c r="O19" s="111"/>
      <c r="P19" s="111"/>
      <c r="Q19" s="111"/>
      <c r="R19" s="111"/>
      <c r="S19" s="111"/>
    </row>
    <row r="20" spans="2:19" x14ac:dyDescent="0.35">
      <c r="L20" s="111"/>
      <c r="M20" s="111"/>
      <c r="N20" s="111"/>
      <c r="O20" s="111"/>
      <c r="P20" s="111"/>
      <c r="Q20" s="111"/>
      <c r="R20" s="111"/>
      <c r="S20" s="111"/>
    </row>
    <row r="21" spans="2:19" x14ac:dyDescent="0.35">
      <c r="L21" s="111"/>
      <c r="M21" s="111"/>
      <c r="N21" s="111"/>
      <c r="O21" s="111"/>
      <c r="P21" s="111"/>
      <c r="Q21" s="111"/>
      <c r="R21" s="111"/>
      <c r="S21" s="111"/>
    </row>
    <row r="22" spans="2:19" x14ac:dyDescent="0.35">
      <c r="L22" s="111"/>
      <c r="M22" s="111"/>
      <c r="N22" s="111"/>
      <c r="O22" s="111"/>
      <c r="P22" s="111"/>
      <c r="Q22" s="111"/>
      <c r="R22" s="111"/>
      <c r="S22" s="111"/>
    </row>
    <row r="23" spans="2:19" x14ac:dyDescent="0.35">
      <c r="L23" s="111"/>
      <c r="M23" s="111"/>
      <c r="N23" s="111"/>
      <c r="O23" s="111"/>
      <c r="P23" s="111"/>
      <c r="Q23" s="111"/>
      <c r="R23" s="111"/>
      <c r="S23" s="111"/>
    </row>
    <row r="24" spans="2:19" x14ac:dyDescent="0.35">
      <c r="L24" s="111"/>
      <c r="M24" s="111"/>
      <c r="N24" s="111"/>
      <c r="O24" s="111"/>
      <c r="P24" s="111"/>
      <c r="Q24" s="111"/>
      <c r="R24" s="111"/>
      <c r="S24" s="111"/>
    </row>
    <row r="25" spans="2:19" x14ac:dyDescent="0.35">
      <c r="L25" s="111"/>
      <c r="M25" s="111"/>
      <c r="N25" s="111"/>
      <c r="O25" s="111"/>
      <c r="P25" s="111"/>
      <c r="Q25" s="111"/>
      <c r="R25" s="111"/>
      <c r="S25" s="111"/>
    </row>
    <row r="26" spans="2:19" x14ac:dyDescent="0.35">
      <c r="L26" s="111"/>
      <c r="M26" s="111"/>
      <c r="N26" s="111"/>
      <c r="O26" s="111"/>
      <c r="P26" s="111"/>
      <c r="Q26" s="111"/>
      <c r="R26" s="111"/>
      <c r="S26" s="111"/>
    </row>
    <row r="27" spans="2:19" x14ac:dyDescent="0.35">
      <c r="L27" s="111"/>
      <c r="M27" s="111"/>
      <c r="N27" s="111"/>
      <c r="O27" s="111"/>
      <c r="P27" s="111"/>
      <c r="Q27" s="111"/>
      <c r="R27" s="111"/>
      <c r="S27" s="111"/>
    </row>
    <row r="28" spans="2:19" x14ac:dyDescent="0.35">
      <c r="L28" s="111"/>
      <c r="M28" s="111"/>
      <c r="N28" s="111"/>
      <c r="O28" s="111"/>
      <c r="P28" s="111"/>
      <c r="Q28" s="111"/>
      <c r="R28" s="111"/>
      <c r="S28" s="111"/>
    </row>
    <row r="29" spans="2:19" x14ac:dyDescent="0.35">
      <c r="L29" s="111"/>
      <c r="M29" s="111"/>
      <c r="N29" s="111"/>
      <c r="O29" s="111"/>
      <c r="P29" s="111"/>
      <c r="Q29" s="111"/>
      <c r="R29" s="111"/>
      <c r="S29" s="111"/>
    </row>
    <row r="30" spans="2:19" x14ac:dyDescent="0.35">
      <c r="L30" s="111"/>
      <c r="M30" s="111"/>
      <c r="N30" s="111"/>
      <c r="O30" s="111"/>
      <c r="P30" s="111"/>
      <c r="Q30" s="111"/>
      <c r="R30" s="111"/>
      <c r="S30" s="111"/>
    </row>
    <row r="31" spans="2:19" x14ac:dyDescent="0.35">
      <c r="L31" s="111"/>
      <c r="M31" s="111"/>
      <c r="N31" s="111"/>
      <c r="O31" s="111"/>
      <c r="P31" s="111"/>
      <c r="Q31" s="111"/>
      <c r="R31" s="111"/>
      <c r="S31" s="111"/>
    </row>
    <row r="32" spans="2:19" x14ac:dyDescent="0.35">
      <c r="L32" s="111"/>
      <c r="M32" s="111"/>
      <c r="N32" s="111"/>
      <c r="O32" s="111"/>
      <c r="P32" s="111"/>
      <c r="Q32" s="111"/>
      <c r="R32" s="111"/>
      <c r="S32" s="111"/>
    </row>
    <row r="33" spans="2:19" x14ac:dyDescent="0.35">
      <c r="L33" s="111"/>
      <c r="M33" s="111"/>
      <c r="N33" s="111"/>
      <c r="O33" s="111"/>
      <c r="P33" s="111"/>
      <c r="Q33" s="111"/>
      <c r="R33" s="111"/>
      <c r="S33" s="111"/>
    </row>
    <row r="34" spans="2:19" x14ac:dyDescent="0.35">
      <c r="L34" s="111"/>
      <c r="M34" s="111"/>
      <c r="N34" s="111"/>
      <c r="O34" s="111"/>
      <c r="P34" s="111"/>
      <c r="Q34" s="111"/>
      <c r="R34" s="111"/>
      <c r="S34" s="111"/>
    </row>
    <row r="38" spans="2:19" ht="24" customHeight="1" x14ac:dyDescent="0.35">
      <c r="B38" s="43" t="s">
        <v>77</v>
      </c>
    </row>
    <row r="40" spans="2:19" ht="15" x14ac:dyDescent="0.4">
      <c r="B40" s="38"/>
    </row>
    <row r="41" spans="2:19" ht="15" x14ac:dyDescent="0.4">
      <c r="B41" s="38"/>
    </row>
    <row r="44" spans="2:19" ht="15" x14ac:dyDescent="0.35">
      <c r="B44" s="42"/>
    </row>
    <row r="45" spans="2:19" ht="15" x14ac:dyDescent="0.35">
      <c r="B45" s="42"/>
    </row>
    <row r="47" spans="2:19" ht="15" x14ac:dyDescent="0.4">
      <c r="B47" s="38"/>
    </row>
    <row r="49" spans="2:2" ht="15" x14ac:dyDescent="0.35">
      <c r="B49" s="42"/>
    </row>
    <row r="52" spans="2:2" ht="15" x14ac:dyDescent="0.35">
      <c r="B52" s="42"/>
    </row>
    <row r="53" spans="2:2" ht="15" x14ac:dyDescent="0.35">
      <c r="B53" s="42"/>
    </row>
    <row r="55" spans="2:2" ht="15" x14ac:dyDescent="0.35">
      <c r="B55" s="42"/>
    </row>
    <row r="58" spans="2:2" ht="15" x14ac:dyDescent="0.35">
      <c r="B58" s="42"/>
    </row>
    <row r="59" spans="2:2" ht="15" x14ac:dyDescent="0.35">
      <c r="B59" s="42"/>
    </row>
    <row r="61" spans="2:2" ht="15" x14ac:dyDescent="0.4">
      <c r="B61" s="38" t="s">
        <v>97</v>
      </c>
    </row>
    <row r="62" spans="2:2" ht="15" x14ac:dyDescent="0.4">
      <c r="B62" s="38" t="s">
        <v>92</v>
      </c>
    </row>
    <row r="67" spans="2:15" ht="15" x14ac:dyDescent="0.4">
      <c r="B67" s="38"/>
    </row>
    <row r="68" spans="2:15" ht="15" x14ac:dyDescent="0.4">
      <c r="B68" s="38"/>
    </row>
    <row r="69" spans="2:15" ht="15" x14ac:dyDescent="0.4">
      <c r="B69" s="38"/>
      <c r="L69" s="112" t="s">
        <v>51</v>
      </c>
      <c r="M69" s="112"/>
      <c r="N69" s="112"/>
      <c r="O69" s="112"/>
    </row>
    <row r="70" spans="2:15" x14ac:dyDescent="0.35">
      <c r="B70" s="44"/>
      <c r="L70" s="112"/>
      <c r="M70" s="112"/>
      <c r="N70" s="112"/>
      <c r="O70" s="112"/>
    </row>
    <row r="71" spans="2:15" x14ac:dyDescent="0.35">
      <c r="L71" s="112"/>
      <c r="M71" s="112"/>
      <c r="N71" s="112"/>
      <c r="O71" s="112"/>
    </row>
    <row r="72" spans="2:15" x14ac:dyDescent="0.35">
      <c r="L72" s="112"/>
      <c r="M72" s="112"/>
      <c r="N72" s="112"/>
      <c r="O72" s="112"/>
    </row>
    <row r="78" spans="2:15" ht="24.75" customHeight="1" x14ac:dyDescent="0.35"/>
    <row r="82" spans="2:4" ht="13.15" thickBot="1" x14ac:dyDescent="0.4"/>
    <row r="83" spans="2:4" x14ac:dyDescent="0.35">
      <c r="B83" s="113" t="s">
        <v>83</v>
      </c>
      <c r="C83" s="114"/>
      <c r="D83" s="115"/>
    </row>
    <row r="84" spans="2:4" x14ac:dyDescent="0.35">
      <c r="B84" s="116"/>
      <c r="C84" s="117"/>
      <c r="D84" s="118"/>
    </row>
    <row r="85" spans="2:4" ht="13.15" thickBot="1" x14ac:dyDescent="0.4">
      <c r="B85" s="119"/>
      <c r="C85" s="120"/>
      <c r="D85" s="121"/>
    </row>
    <row r="90" spans="2:4" ht="15" x14ac:dyDescent="0.4">
      <c r="B90" s="38"/>
    </row>
    <row r="91" spans="2:4" ht="15" x14ac:dyDescent="0.4">
      <c r="B91" s="38"/>
    </row>
    <row r="119" spans="2:2" ht="15" x14ac:dyDescent="0.4">
      <c r="B119" s="38"/>
    </row>
    <row r="120" spans="2:2" ht="15" x14ac:dyDescent="0.4">
      <c r="B120" s="38"/>
    </row>
    <row r="128" spans="2:2" ht="17.25" customHeight="1" x14ac:dyDescent="0.35"/>
    <row r="140" spans="2:2" ht="15" x14ac:dyDescent="0.4">
      <c r="B140" s="45"/>
    </row>
    <row r="141" spans="2:2" ht="15" x14ac:dyDescent="0.4">
      <c r="B141" s="45"/>
    </row>
    <row r="154" ht="12.75" customHeight="1" x14ac:dyDescent="0.35"/>
    <row r="155" ht="12.75" customHeight="1" x14ac:dyDescent="0.35"/>
    <row r="156" ht="13.5" customHeight="1" x14ac:dyDescent="0.35"/>
  </sheetData>
  <sheetProtection algorithmName="SHA-512" hashValue="JE10JayeP4I2kxWrwUTig+D+83iOJu11a0rIS0rJw9s8Wkl6ceK32Vm6bdjKPrj2ez+g4AVBCwqGEhptO72FCQ==" saltValue="pELLKoY3/6b7EVHDKFa1eg==" spinCount="100000" sheet="1" objects="1" scenarios="1" selectLockedCells="1"/>
  <mergeCells count="4">
    <mergeCell ref="I6:M6"/>
    <mergeCell ref="L10:S34"/>
    <mergeCell ref="L69:O72"/>
    <mergeCell ref="B83:D85"/>
  </mergeCells>
  <hyperlinks>
    <hyperlink ref="B83" location="'School VA Score Calculation'!A1" display="Go to 'School VA Score Calculation' sheet --&gt;" xr:uid="{00000000-0004-0000-0200-000000000000}"/>
    <hyperlink ref="B83:D85" location="'Data Input'!B6" display="Go to 'Data Input' sheet --&gt;" xr:uid="{00000000-0004-0000-0200-000001000000}"/>
    <hyperlink ref="I6" r:id="rId1" display="https://tableschecking.education.gov.uk" xr:uid="{00000000-0004-0000-0200-000002000000}"/>
    <hyperlink ref="I6:M6" r:id="rId2" display="https://tableschecking.education.gov.uk/" xr:uid="{00000000-0004-0000-0200-000003000000}"/>
  </hyperlinks>
  <pageMargins left="0.75" right="0.75" top="1" bottom="1" header="0.5" footer="0.5"/>
  <pageSetup paperSize="9" orientation="portrait" r:id="rId3"/>
  <headerFooter alignWithMargins="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41"/>
  </sheetPr>
  <dimension ref="B1:AN514"/>
  <sheetViews>
    <sheetView showGridLines="0" showRowColHeaders="0" zoomScale="78" zoomScaleNormal="90" workbookViewId="0">
      <pane ySplit="12" topLeftCell="A13" activePane="bottomLeft" state="frozen"/>
      <selection activeCell="J28" sqref="J28"/>
      <selection pane="bottomLeft" activeCell="M3" sqref="M3:P5"/>
    </sheetView>
  </sheetViews>
  <sheetFormatPr defaultColWidth="9" defaultRowHeight="12.75" x14ac:dyDescent="0.35"/>
  <cols>
    <col min="1" max="1" width="2.265625" style="33" customWidth="1"/>
    <col min="2" max="2" width="32.1328125" style="55" customWidth="1"/>
    <col min="3" max="3" width="31.86328125" style="33" customWidth="1"/>
    <col min="4" max="5" width="9" style="33"/>
    <col min="6" max="6" width="13" style="33" bestFit="1" customWidth="1"/>
    <col min="7" max="15" width="9" style="33"/>
    <col min="16" max="16" width="11.1328125" style="33" customWidth="1"/>
    <col min="17" max="17" width="19.3984375" style="33" hidden="1" customWidth="1"/>
    <col min="18" max="18" width="11.1328125" style="33" hidden="1" customWidth="1"/>
    <col min="19" max="19" width="11.1328125" style="33" customWidth="1"/>
    <col min="20" max="16384" width="9" style="33"/>
  </cols>
  <sheetData>
    <row r="1" spans="2:40" x14ac:dyDescent="0.35">
      <c r="B1" s="33"/>
      <c r="Q1" s="87"/>
      <c r="R1" s="87"/>
      <c r="S1" s="87"/>
      <c r="T1" s="87"/>
      <c r="U1" s="87"/>
      <c r="V1" s="87"/>
      <c r="W1" s="87"/>
      <c r="X1" s="87"/>
      <c r="Y1" s="87"/>
      <c r="Z1" s="87"/>
      <c r="AA1" s="87"/>
      <c r="AB1" s="87"/>
      <c r="AC1" s="87"/>
      <c r="AD1" s="87"/>
      <c r="AE1" s="87"/>
      <c r="AF1" s="87"/>
      <c r="AG1" s="87"/>
      <c r="AH1" s="87"/>
      <c r="AI1" s="87"/>
      <c r="AJ1" s="87"/>
      <c r="AK1" s="87"/>
      <c r="AL1" s="87"/>
      <c r="AM1" s="87"/>
      <c r="AN1" s="87"/>
    </row>
    <row r="2" spans="2:40" ht="19.149999999999999" thickBot="1" x14ac:dyDescent="0.55000000000000004">
      <c r="B2" s="46" t="s">
        <v>47</v>
      </c>
      <c r="Q2" s="87"/>
      <c r="R2" s="87"/>
      <c r="S2" s="87"/>
      <c r="T2" s="87"/>
      <c r="U2" s="87"/>
      <c r="V2" s="87"/>
      <c r="W2" s="87"/>
      <c r="X2" s="87"/>
      <c r="Y2" s="87"/>
      <c r="Z2" s="87"/>
      <c r="AA2" s="87"/>
      <c r="AB2" s="87"/>
      <c r="AC2" s="87"/>
      <c r="AD2" s="87"/>
      <c r="AE2" s="87"/>
      <c r="AF2" s="87"/>
      <c r="AG2" s="87"/>
      <c r="AH2" s="87"/>
      <c r="AI2" s="87"/>
      <c r="AJ2" s="87"/>
      <c r="AK2" s="87"/>
      <c r="AL2" s="87"/>
      <c r="AM2" s="87"/>
      <c r="AN2" s="87"/>
    </row>
    <row r="3" spans="2:40" ht="12.75" customHeight="1" x14ac:dyDescent="0.35">
      <c r="B3" s="33"/>
      <c r="M3" s="101" t="s">
        <v>80</v>
      </c>
      <c r="N3" s="124"/>
      <c r="O3" s="124"/>
      <c r="P3" s="125"/>
      <c r="Q3" s="87"/>
      <c r="R3" s="87"/>
      <c r="S3" s="87"/>
      <c r="T3" s="87"/>
      <c r="U3" s="87"/>
      <c r="V3" s="87"/>
      <c r="W3" s="87"/>
      <c r="X3" s="87"/>
      <c r="Y3" s="87"/>
      <c r="Z3" s="87"/>
      <c r="AA3" s="87"/>
      <c r="AB3" s="87"/>
      <c r="AC3" s="87"/>
      <c r="AD3" s="87"/>
      <c r="AE3" s="87"/>
      <c r="AF3" s="87"/>
      <c r="AG3" s="87"/>
      <c r="AH3" s="87"/>
      <c r="AI3" s="87"/>
      <c r="AJ3" s="87"/>
      <c r="AK3" s="87"/>
      <c r="AL3" s="87"/>
      <c r="AM3" s="87"/>
      <c r="AN3" s="87"/>
    </row>
    <row r="4" spans="2:40" ht="15" customHeight="1" x14ac:dyDescent="0.45">
      <c r="B4" s="47" t="s">
        <v>88</v>
      </c>
      <c r="M4" s="126"/>
      <c r="N4" s="127"/>
      <c r="O4" s="127"/>
      <c r="P4" s="128"/>
      <c r="Q4" s="87"/>
      <c r="R4" s="87"/>
      <c r="S4" s="87"/>
      <c r="T4" s="87"/>
      <c r="U4" s="87"/>
      <c r="V4" s="87"/>
      <c r="W4" s="87"/>
      <c r="X4" s="87"/>
      <c r="Y4" s="87"/>
      <c r="Z4" s="87"/>
      <c r="AA4" s="87"/>
      <c r="AB4" s="87"/>
      <c r="AC4" s="87"/>
      <c r="AD4" s="87"/>
      <c r="AE4" s="87"/>
      <c r="AF4" s="87"/>
      <c r="AG4" s="87"/>
      <c r="AH4" s="87"/>
      <c r="AI4" s="87"/>
      <c r="AJ4" s="87"/>
      <c r="AK4" s="87"/>
      <c r="AL4" s="87"/>
      <c r="AM4" s="87"/>
      <c r="AN4" s="87"/>
    </row>
    <row r="5" spans="2:40" ht="13.5" customHeight="1" thickBot="1" x14ac:dyDescent="0.4">
      <c r="B5" s="33"/>
      <c r="M5" s="129"/>
      <c r="N5" s="130"/>
      <c r="O5" s="130"/>
      <c r="P5" s="131"/>
      <c r="Q5" s="87"/>
      <c r="R5" s="87"/>
      <c r="S5" s="87"/>
      <c r="T5" s="87"/>
      <c r="U5" s="87"/>
      <c r="V5" s="87"/>
      <c r="W5" s="87"/>
      <c r="X5" s="87"/>
      <c r="Y5" s="87"/>
      <c r="Z5" s="87"/>
      <c r="AA5" s="87"/>
      <c r="AB5" s="87"/>
      <c r="AC5" s="87"/>
      <c r="AD5" s="87"/>
      <c r="AE5" s="87"/>
      <c r="AF5" s="87"/>
      <c r="AG5" s="87"/>
      <c r="AH5" s="87"/>
      <c r="AI5" s="87"/>
      <c r="AJ5" s="87"/>
      <c r="AK5" s="87"/>
      <c r="AL5" s="87"/>
      <c r="AM5" s="87"/>
      <c r="AN5" s="87"/>
    </row>
    <row r="6" spans="2:40" ht="45.75" customHeight="1" thickBot="1" x14ac:dyDescent="0.4">
      <c r="B6" s="122" t="s">
        <v>32</v>
      </c>
      <c r="C6" s="123"/>
      <c r="Q6" s="91" t="s">
        <v>32</v>
      </c>
      <c r="R6" s="92"/>
      <c r="S6" s="87"/>
      <c r="T6" s="87"/>
      <c r="U6" s="87"/>
      <c r="V6" s="87"/>
      <c r="W6" s="87"/>
      <c r="X6" s="87"/>
      <c r="Y6" s="87"/>
      <c r="Z6" s="87"/>
      <c r="AA6" s="87"/>
      <c r="AB6" s="87"/>
      <c r="AC6" s="87"/>
      <c r="AD6" s="87"/>
      <c r="AE6" s="87"/>
      <c r="AF6" s="87"/>
      <c r="AG6" s="87"/>
      <c r="AH6" s="87"/>
      <c r="AI6" s="87"/>
      <c r="AJ6" s="87"/>
      <c r="AK6" s="87"/>
      <c r="AL6" s="87"/>
      <c r="AM6" s="87"/>
      <c r="AN6" s="87"/>
    </row>
    <row r="7" spans="2:40" x14ac:dyDescent="0.35">
      <c r="B7" s="33"/>
      <c r="Q7" s="92" t="s">
        <v>29</v>
      </c>
      <c r="R7" s="92">
        <v>1</v>
      </c>
      <c r="S7" s="87"/>
      <c r="T7" s="87"/>
      <c r="U7" s="87"/>
      <c r="V7" s="87"/>
      <c r="W7" s="87"/>
      <c r="X7" s="87"/>
      <c r="Y7" s="87"/>
      <c r="Z7" s="87"/>
      <c r="AA7" s="87"/>
      <c r="AB7" s="87"/>
      <c r="AC7" s="87"/>
      <c r="AD7" s="87"/>
      <c r="AE7" s="87"/>
      <c r="AF7" s="87"/>
      <c r="AG7" s="87"/>
      <c r="AH7" s="87"/>
      <c r="AI7" s="87"/>
      <c r="AJ7" s="87"/>
      <c r="AK7" s="87"/>
      <c r="AL7" s="87"/>
      <c r="AM7" s="87"/>
      <c r="AN7" s="87"/>
    </row>
    <row r="8" spans="2:40" ht="15.4" x14ac:dyDescent="0.45">
      <c r="B8" s="47" t="s">
        <v>48</v>
      </c>
      <c r="Q8" s="92" t="s">
        <v>30</v>
      </c>
      <c r="R8" s="92">
        <v>2</v>
      </c>
      <c r="S8" s="87"/>
      <c r="T8" s="87"/>
      <c r="U8" s="87"/>
      <c r="V8" s="87"/>
      <c r="W8" s="87"/>
      <c r="X8" s="87"/>
      <c r="Y8" s="87"/>
      <c r="Z8" s="87"/>
      <c r="AA8" s="87"/>
      <c r="AB8" s="87"/>
      <c r="AC8" s="87"/>
      <c r="AD8" s="87"/>
      <c r="AE8" s="87"/>
      <c r="AF8" s="87"/>
      <c r="AG8" s="87"/>
      <c r="AH8" s="87"/>
      <c r="AI8" s="87"/>
      <c r="AJ8" s="87"/>
      <c r="AK8" s="87"/>
      <c r="AL8" s="87"/>
      <c r="AM8" s="87"/>
      <c r="AN8" s="87"/>
    </row>
    <row r="9" spans="2:40" ht="15.4" x14ac:dyDescent="0.45">
      <c r="B9" s="47" t="s">
        <v>49</v>
      </c>
      <c r="Q9" s="92" t="s">
        <v>31</v>
      </c>
      <c r="R9" s="92">
        <v>3</v>
      </c>
      <c r="S9" s="87"/>
      <c r="T9" s="87"/>
      <c r="U9" s="87"/>
      <c r="V9" s="87"/>
      <c r="W9" s="87"/>
      <c r="X9" s="87"/>
      <c r="Y9" s="87"/>
      <c r="Z9" s="87"/>
      <c r="AA9" s="87"/>
      <c r="AB9" s="87"/>
      <c r="AC9" s="87"/>
      <c r="AD9" s="87"/>
      <c r="AE9" s="87"/>
      <c r="AF9" s="87"/>
      <c r="AG9" s="87"/>
      <c r="AH9" s="87"/>
      <c r="AI9" s="87"/>
      <c r="AJ9" s="87"/>
      <c r="AK9" s="87"/>
      <c r="AL9" s="87"/>
      <c r="AM9" s="87"/>
      <c r="AN9" s="87"/>
    </row>
    <row r="10" spans="2:40" ht="15.4" x14ac:dyDescent="0.45">
      <c r="B10" s="47" t="s">
        <v>50</v>
      </c>
      <c r="Q10" s="87"/>
      <c r="R10" s="87"/>
      <c r="S10" s="87"/>
      <c r="T10" s="87"/>
      <c r="U10" s="87"/>
      <c r="V10" s="87"/>
      <c r="W10" s="87"/>
      <c r="X10" s="87"/>
      <c r="Y10" s="87"/>
      <c r="Z10" s="87"/>
      <c r="AA10" s="87"/>
      <c r="AB10" s="87"/>
      <c r="AC10" s="87"/>
      <c r="AD10" s="87"/>
      <c r="AE10" s="87"/>
      <c r="AF10" s="87"/>
      <c r="AG10" s="87"/>
      <c r="AH10" s="87"/>
      <c r="AI10" s="87"/>
      <c r="AJ10" s="87"/>
      <c r="AK10" s="87"/>
      <c r="AL10" s="87"/>
      <c r="AM10" s="87"/>
      <c r="AN10" s="87"/>
    </row>
    <row r="11" spans="2:40" ht="13.15" thickBot="1" x14ac:dyDescent="0.4">
      <c r="B11" s="33"/>
      <c r="Q11" s="87"/>
      <c r="R11" s="87"/>
      <c r="S11" s="87"/>
      <c r="T11" s="87"/>
      <c r="U11" s="87"/>
      <c r="V11" s="87"/>
      <c r="W11" s="87"/>
      <c r="X11" s="87"/>
      <c r="Y11" s="87"/>
      <c r="Z11" s="87"/>
      <c r="AA11" s="87"/>
      <c r="AB11" s="87"/>
      <c r="AC11" s="87"/>
      <c r="AD11" s="87"/>
      <c r="AE11" s="87"/>
      <c r="AF11" s="87"/>
      <c r="AG11" s="87"/>
      <c r="AH11" s="87"/>
      <c r="AI11" s="87"/>
      <c r="AJ11" s="87"/>
      <c r="AK11" s="87"/>
      <c r="AL11" s="87"/>
      <c r="AM11" s="87"/>
      <c r="AN11" s="87"/>
    </row>
    <row r="12" spans="2:40" ht="65.25" customHeight="1" thickBot="1" x14ac:dyDescent="0.4">
      <c r="B12" s="48" t="s">
        <v>52</v>
      </c>
      <c r="C12" s="49" t="s">
        <v>53</v>
      </c>
      <c r="Q12" s="87"/>
      <c r="R12" s="87"/>
      <c r="S12" s="87"/>
      <c r="T12" s="87"/>
      <c r="U12" s="87"/>
      <c r="V12" s="87"/>
      <c r="W12" s="87"/>
      <c r="X12" s="87"/>
      <c r="Y12" s="87"/>
      <c r="Z12" s="87"/>
      <c r="AA12" s="87"/>
      <c r="AB12" s="87"/>
      <c r="AC12" s="87"/>
      <c r="AD12" s="87"/>
      <c r="AE12" s="87"/>
      <c r="AF12" s="87"/>
      <c r="AG12" s="87"/>
      <c r="AH12" s="87"/>
      <c r="AI12" s="87"/>
      <c r="AJ12" s="87"/>
      <c r="AK12" s="87"/>
      <c r="AL12" s="87"/>
      <c r="AM12" s="87"/>
      <c r="AN12" s="87"/>
    </row>
    <row r="13" spans="2:40" ht="15" customHeight="1" x14ac:dyDescent="0.45">
      <c r="B13" s="26"/>
      <c r="C13" s="50" t="str">
        <f>IF(ISNUMBER(B13),"Included","Not Included")</f>
        <v>Not Included</v>
      </c>
      <c r="F13" s="32"/>
      <c r="H13" s="51"/>
      <c r="Q13" s="87"/>
      <c r="R13" s="87"/>
      <c r="S13" s="87"/>
      <c r="T13" s="87"/>
      <c r="U13" s="87"/>
      <c r="V13" s="87"/>
      <c r="W13" s="87"/>
      <c r="X13" s="87"/>
      <c r="Y13" s="87"/>
      <c r="Z13" s="87"/>
      <c r="AA13" s="87"/>
      <c r="AB13" s="87"/>
      <c r="AC13" s="87"/>
      <c r="AD13" s="87"/>
      <c r="AE13" s="87"/>
      <c r="AF13" s="87"/>
      <c r="AG13" s="87"/>
      <c r="AH13" s="87"/>
      <c r="AI13" s="87"/>
      <c r="AJ13" s="87"/>
      <c r="AK13" s="87"/>
      <c r="AL13" s="87"/>
      <c r="AM13" s="87"/>
      <c r="AN13" s="87"/>
    </row>
    <row r="14" spans="2:40" ht="15" customHeight="1" x14ac:dyDescent="0.45">
      <c r="B14" s="26"/>
      <c r="C14" s="52" t="str">
        <f t="shared" ref="C14:C77" si="0">IF(ISNUMBER(B14),"Included","Not Included")</f>
        <v>Not Included</v>
      </c>
      <c r="Q14" s="87"/>
      <c r="R14" s="87"/>
      <c r="S14" s="87"/>
      <c r="T14" s="87"/>
      <c r="U14" s="87"/>
      <c r="V14" s="87"/>
      <c r="W14" s="87"/>
      <c r="X14" s="87"/>
      <c r="Y14" s="87"/>
      <c r="Z14" s="87"/>
      <c r="AA14" s="87"/>
      <c r="AB14" s="87"/>
      <c r="AC14" s="87"/>
      <c r="AD14" s="87"/>
      <c r="AE14" s="87"/>
      <c r="AF14" s="87"/>
      <c r="AG14" s="87"/>
      <c r="AH14" s="87"/>
      <c r="AI14" s="87"/>
      <c r="AJ14" s="87"/>
      <c r="AK14" s="87"/>
      <c r="AL14" s="87"/>
      <c r="AM14" s="87"/>
      <c r="AN14" s="87"/>
    </row>
    <row r="15" spans="2:40" ht="15" customHeight="1" x14ac:dyDescent="0.45">
      <c r="B15" s="26"/>
      <c r="C15" s="52" t="str">
        <f t="shared" si="0"/>
        <v>Not Included</v>
      </c>
      <c r="Q15" s="87"/>
      <c r="R15" s="87"/>
      <c r="S15" s="87"/>
      <c r="T15" s="87"/>
      <c r="U15" s="87"/>
      <c r="V15" s="87"/>
      <c r="W15" s="87"/>
      <c r="X15" s="87"/>
      <c r="Y15" s="87"/>
      <c r="Z15" s="87"/>
      <c r="AA15" s="87"/>
      <c r="AB15" s="87"/>
      <c r="AC15" s="87"/>
      <c r="AD15" s="87"/>
      <c r="AE15" s="87"/>
      <c r="AF15" s="87"/>
      <c r="AG15" s="87"/>
      <c r="AH15" s="87"/>
      <c r="AI15" s="87"/>
      <c r="AJ15" s="87"/>
      <c r="AK15" s="87"/>
      <c r="AL15" s="87"/>
      <c r="AM15" s="87"/>
      <c r="AN15" s="87"/>
    </row>
    <row r="16" spans="2:40" ht="15" customHeight="1" x14ac:dyDescent="0.45">
      <c r="B16" s="26"/>
      <c r="C16" s="52" t="str">
        <f t="shared" si="0"/>
        <v>Not Included</v>
      </c>
      <c r="Q16" s="87"/>
      <c r="R16" s="87"/>
      <c r="S16" s="87"/>
      <c r="T16" s="87"/>
      <c r="U16" s="87"/>
      <c r="V16" s="87"/>
      <c r="W16" s="87"/>
      <c r="X16" s="87"/>
      <c r="Y16" s="87"/>
      <c r="Z16" s="87"/>
      <c r="AA16" s="87"/>
      <c r="AB16" s="87"/>
      <c r="AC16" s="87"/>
      <c r="AD16" s="87"/>
      <c r="AE16" s="87"/>
      <c r="AF16" s="87"/>
      <c r="AG16" s="87"/>
      <c r="AH16" s="87"/>
      <c r="AI16" s="87"/>
      <c r="AJ16" s="87"/>
      <c r="AK16" s="87"/>
      <c r="AL16" s="87"/>
      <c r="AM16" s="87"/>
      <c r="AN16" s="87"/>
    </row>
    <row r="17" spans="2:40" ht="15" customHeight="1" x14ac:dyDescent="0.45">
      <c r="B17" s="26"/>
      <c r="C17" s="52" t="str">
        <f t="shared" si="0"/>
        <v>Not Included</v>
      </c>
      <c r="Q17" s="87"/>
      <c r="R17" s="87"/>
      <c r="S17" s="87"/>
      <c r="T17" s="87"/>
      <c r="U17" s="87"/>
      <c r="V17" s="87"/>
      <c r="W17" s="87"/>
      <c r="X17" s="87"/>
      <c r="Y17" s="87"/>
      <c r="Z17" s="87"/>
      <c r="AA17" s="87"/>
      <c r="AB17" s="87"/>
      <c r="AC17" s="87"/>
      <c r="AD17" s="87"/>
      <c r="AE17" s="87"/>
      <c r="AF17" s="87"/>
      <c r="AG17" s="87"/>
      <c r="AH17" s="87"/>
      <c r="AI17" s="87"/>
      <c r="AJ17" s="87"/>
      <c r="AK17" s="87"/>
      <c r="AL17" s="87"/>
      <c r="AM17" s="87"/>
      <c r="AN17" s="87"/>
    </row>
    <row r="18" spans="2:40" ht="15" customHeight="1" x14ac:dyDescent="0.45">
      <c r="B18" s="26"/>
      <c r="C18" s="52" t="str">
        <f t="shared" si="0"/>
        <v>Not Included</v>
      </c>
      <c r="Q18" s="87"/>
      <c r="R18" s="87"/>
      <c r="S18" s="87"/>
      <c r="T18" s="87"/>
      <c r="U18" s="87"/>
      <c r="V18" s="87"/>
      <c r="W18" s="87"/>
      <c r="X18" s="87"/>
      <c r="Y18" s="87"/>
      <c r="Z18" s="87"/>
      <c r="AA18" s="87"/>
      <c r="AB18" s="87"/>
      <c r="AC18" s="87"/>
      <c r="AD18" s="87"/>
      <c r="AE18" s="87"/>
      <c r="AF18" s="87"/>
      <c r="AG18" s="87"/>
      <c r="AH18" s="87"/>
      <c r="AI18" s="87"/>
      <c r="AJ18" s="87"/>
      <c r="AK18" s="87"/>
      <c r="AL18" s="87"/>
      <c r="AM18" s="87"/>
      <c r="AN18" s="87"/>
    </row>
    <row r="19" spans="2:40" ht="15" customHeight="1" x14ac:dyDescent="0.45">
      <c r="B19" s="26"/>
      <c r="C19" s="52" t="str">
        <f t="shared" si="0"/>
        <v>Not Included</v>
      </c>
      <c r="Q19" s="87"/>
      <c r="R19" s="87"/>
      <c r="S19" s="87"/>
      <c r="T19" s="87"/>
      <c r="U19" s="87"/>
      <c r="V19" s="87"/>
      <c r="W19" s="87"/>
      <c r="X19" s="87"/>
      <c r="Y19" s="87"/>
      <c r="Z19" s="87"/>
      <c r="AA19" s="87"/>
      <c r="AB19" s="87"/>
      <c r="AC19" s="87"/>
      <c r="AD19" s="87"/>
      <c r="AE19" s="87"/>
      <c r="AF19" s="87"/>
      <c r="AG19" s="87"/>
      <c r="AH19" s="87"/>
      <c r="AI19" s="87"/>
      <c r="AJ19" s="87"/>
      <c r="AK19" s="87"/>
      <c r="AL19" s="87"/>
      <c r="AM19" s="87"/>
      <c r="AN19" s="87"/>
    </row>
    <row r="20" spans="2:40" ht="15" customHeight="1" x14ac:dyDescent="0.45">
      <c r="B20" s="26"/>
      <c r="C20" s="52" t="str">
        <f t="shared" si="0"/>
        <v>Not Included</v>
      </c>
      <c r="Q20" s="87"/>
      <c r="R20" s="87"/>
      <c r="S20" s="87"/>
      <c r="T20" s="87"/>
      <c r="U20" s="87"/>
      <c r="V20" s="87"/>
      <c r="W20" s="87"/>
      <c r="X20" s="87"/>
      <c r="Y20" s="87"/>
      <c r="Z20" s="87"/>
      <c r="AA20" s="87"/>
      <c r="AB20" s="87"/>
      <c r="AC20" s="87"/>
      <c r="AD20" s="87"/>
      <c r="AE20" s="87"/>
      <c r="AF20" s="87"/>
      <c r="AG20" s="87"/>
      <c r="AH20" s="87"/>
      <c r="AI20" s="87"/>
      <c r="AJ20" s="87"/>
      <c r="AK20" s="87"/>
      <c r="AL20" s="87"/>
      <c r="AM20" s="87"/>
      <c r="AN20" s="87"/>
    </row>
    <row r="21" spans="2:40" ht="15" customHeight="1" x14ac:dyDescent="0.45">
      <c r="B21" s="26"/>
      <c r="C21" s="52" t="str">
        <f t="shared" si="0"/>
        <v>Not Included</v>
      </c>
      <c r="Q21" s="87"/>
      <c r="R21" s="87"/>
      <c r="S21" s="87"/>
      <c r="T21" s="87"/>
      <c r="U21" s="87"/>
      <c r="V21" s="87"/>
      <c r="W21" s="87"/>
      <c r="X21" s="87"/>
      <c r="Y21" s="87"/>
      <c r="Z21" s="87"/>
      <c r="AA21" s="87"/>
      <c r="AB21" s="87"/>
      <c r="AC21" s="87"/>
      <c r="AD21" s="87"/>
      <c r="AE21" s="87"/>
      <c r="AF21" s="87"/>
      <c r="AG21" s="87"/>
      <c r="AH21" s="87"/>
      <c r="AI21" s="87"/>
      <c r="AJ21" s="87"/>
      <c r="AK21" s="87"/>
      <c r="AL21" s="87"/>
      <c r="AM21" s="87"/>
      <c r="AN21" s="87"/>
    </row>
    <row r="22" spans="2:40" ht="15" customHeight="1" x14ac:dyDescent="0.45">
      <c r="B22" s="26"/>
      <c r="C22" s="52" t="str">
        <f t="shared" si="0"/>
        <v>Not Included</v>
      </c>
      <c r="Q22" s="87"/>
      <c r="R22" s="87"/>
      <c r="S22" s="87"/>
      <c r="T22" s="87"/>
      <c r="U22" s="87"/>
      <c r="V22" s="87"/>
      <c r="W22" s="87"/>
      <c r="X22" s="87"/>
      <c r="Y22" s="87"/>
      <c r="Z22" s="87"/>
      <c r="AA22" s="87"/>
      <c r="AB22" s="87"/>
      <c r="AC22" s="87"/>
      <c r="AD22" s="87"/>
      <c r="AE22" s="87"/>
      <c r="AF22" s="87"/>
      <c r="AG22" s="87"/>
      <c r="AH22" s="87"/>
      <c r="AI22" s="87"/>
      <c r="AJ22" s="87"/>
      <c r="AK22" s="87"/>
      <c r="AL22" s="87"/>
      <c r="AM22" s="87"/>
      <c r="AN22" s="87"/>
    </row>
    <row r="23" spans="2:40" ht="15" customHeight="1" x14ac:dyDescent="0.45">
      <c r="B23" s="26"/>
      <c r="C23" s="52" t="str">
        <f t="shared" si="0"/>
        <v>Not Included</v>
      </c>
      <c r="Q23" s="87"/>
      <c r="R23" s="87"/>
      <c r="S23" s="87"/>
      <c r="T23" s="87"/>
      <c r="U23" s="87"/>
      <c r="V23" s="87"/>
      <c r="W23" s="87"/>
      <c r="X23" s="87"/>
      <c r="Y23" s="87"/>
      <c r="Z23" s="87"/>
      <c r="AA23" s="87"/>
      <c r="AB23" s="87"/>
      <c r="AC23" s="87"/>
      <c r="AD23" s="87"/>
      <c r="AE23" s="87"/>
      <c r="AF23" s="87"/>
      <c r="AG23" s="87"/>
      <c r="AH23" s="87"/>
      <c r="AI23" s="87"/>
      <c r="AJ23" s="87"/>
      <c r="AK23" s="87"/>
      <c r="AL23" s="87"/>
      <c r="AM23" s="87"/>
      <c r="AN23" s="87"/>
    </row>
    <row r="24" spans="2:40" ht="15" customHeight="1" x14ac:dyDescent="0.45">
      <c r="B24" s="26"/>
      <c r="C24" s="52" t="str">
        <f t="shared" si="0"/>
        <v>Not Included</v>
      </c>
      <c r="Q24" s="87"/>
      <c r="R24" s="87"/>
      <c r="S24" s="87"/>
      <c r="T24" s="87"/>
      <c r="U24" s="87"/>
      <c r="V24" s="87"/>
      <c r="W24" s="87"/>
      <c r="X24" s="87"/>
      <c r="Y24" s="87"/>
      <c r="Z24" s="87"/>
      <c r="AA24" s="87"/>
      <c r="AB24" s="87"/>
      <c r="AC24" s="87"/>
      <c r="AD24" s="87"/>
      <c r="AE24" s="87"/>
      <c r="AF24" s="87"/>
      <c r="AG24" s="87"/>
      <c r="AH24" s="87"/>
      <c r="AI24" s="87"/>
      <c r="AJ24" s="87"/>
      <c r="AK24" s="87"/>
      <c r="AL24" s="87"/>
      <c r="AM24" s="87"/>
      <c r="AN24" s="87"/>
    </row>
    <row r="25" spans="2:40" ht="15" customHeight="1" x14ac:dyDescent="0.45">
      <c r="B25" s="26"/>
      <c r="C25" s="52" t="str">
        <f t="shared" si="0"/>
        <v>Not Included</v>
      </c>
      <c r="Q25" s="87"/>
      <c r="R25" s="87"/>
      <c r="S25" s="87"/>
      <c r="T25" s="87"/>
      <c r="U25" s="87"/>
      <c r="V25" s="87"/>
      <c r="W25" s="87"/>
      <c r="X25" s="87"/>
      <c r="Y25" s="87"/>
      <c r="Z25" s="87"/>
      <c r="AA25" s="87"/>
      <c r="AB25" s="87"/>
      <c r="AC25" s="87"/>
      <c r="AD25" s="87"/>
      <c r="AE25" s="87"/>
      <c r="AF25" s="87"/>
      <c r="AG25" s="87"/>
      <c r="AH25" s="87"/>
      <c r="AI25" s="87"/>
      <c r="AJ25" s="87"/>
      <c r="AK25" s="87"/>
      <c r="AL25" s="87"/>
      <c r="AM25" s="87"/>
      <c r="AN25" s="87"/>
    </row>
    <row r="26" spans="2:40" ht="15" customHeight="1" x14ac:dyDescent="0.45">
      <c r="B26" s="26"/>
      <c r="C26" s="52" t="str">
        <f t="shared" si="0"/>
        <v>Not Included</v>
      </c>
      <c r="Q26" s="87"/>
      <c r="R26" s="87"/>
      <c r="S26" s="87"/>
      <c r="T26" s="87"/>
      <c r="U26" s="87"/>
      <c r="V26" s="87"/>
      <c r="W26" s="87"/>
      <c r="X26" s="87"/>
      <c r="Y26" s="87"/>
      <c r="Z26" s="87"/>
      <c r="AA26" s="87"/>
      <c r="AB26" s="87"/>
      <c r="AC26" s="87"/>
      <c r="AD26" s="87"/>
      <c r="AE26" s="87"/>
      <c r="AF26" s="87"/>
      <c r="AG26" s="87"/>
      <c r="AH26" s="87"/>
      <c r="AI26" s="87"/>
      <c r="AJ26" s="87"/>
      <c r="AK26" s="87"/>
      <c r="AL26" s="87"/>
      <c r="AM26" s="87"/>
      <c r="AN26" s="87"/>
    </row>
    <row r="27" spans="2:40" ht="15" customHeight="1" x14ac:dyDescent="0.45">
      <c r="B27" s="26"/>
      <c r="C27" s="52" t="str">
        <f t="shared" si="0"/>
        <v>Not Included</v>
      </c>
      <c r="Q27" s="87"/>
      <c r="R27" s="87"/>
      <c r="S27" s="87"/>
      <c r="T27" s="87"/>
      <c r="U27" s="87"/>
      <c r="V27" s="87"/>
      <c r="W27" s="87"/>
      <c r="X27" s="87"/>
      <c r="Y27" s="87"/>
      <c r="Z27" s="87"/>
      <c r="AA27" s="87"/>
      <c r="AB27" s="87"/>
      <c r="AC27" s="87"/>
      <c r="AD27" s="87"/>
      <c r="AE27" s="87"/>
      <c r="AF27" s="87"/>
      <c r="AG27" s="87"/>
      <c r="AH27" s="87"/>
      <c r="AI27" s="87"/>
      <c r="AJ27" s="87"/>
      <c r="AK27" s="87"/>
      <c r="AL27" s="87"/>
      <c r="AM27" s="87"/>
      <c r="AN27" s="87"/>
    </row>
    <row r="28" spans="2:40" ht="15" customHeight="1" x14ac:dyDescent="0.45">
      <c r="B28" s="26"/>
      <c r="C28" s="52" t="str">
        <f t="shared" si="0"/>
        <v>Not Included</v>
      </c>
      <c r="Q28" s="87"/>
      <c r="R28" s="87"/>
      <c r="S28" s="87"/>
      <c r="T28" s="87"/>
      <c r="U28" s="87"/>
      <c r="V28" s="87"/>
      <c r="W28" s="87"/>
      <c r="X28" s="87"/>
      <c r="Y28" s="87"/>
      <c r="Z28" s="87"/>
      <c r="AA28" s="87"/>
      <c r="AB28" s="87"/>
      <c r="AC28" s="87"/>
      <c r="AD28" s="87"/>
      <c r="AE28" s="87"/>
      <c r="AF28" s="87"/>
      <c r="AG28" s="87"/>
      <c r="AH28" s="87"/>
      <c r="AI28" s="87"/>
      <c r="AJ28" s="87"/>
      <c r="AK28" s="87"/>
      <c r="AL28" s="87"/>
      <c r="AM28" s="87"/>
      <c r="AN28" s="87"/>
    </row>
    <row r="29" spans="2:40" ht="15" customHeight="1" x14ac:dyDescent="0.45">
      <c r="B29" s="26"/>
      <c r="C29" s="52" t="str">
        <f t="shared" si="0"/>
        <v>Not Included</v>
      </c>
      <c r="Q29" s="87"/>
      <c r="R29" s="87"/>
      <c r="S29" s="87"/>
      <c r="T29" s="87"/>
      <c r="U29" s="87"/>
      <c r="V29" s="87"/>
      <c r="W29" s="87"/>
      <c r="X29" s="87"/>
      <c r="Y29" s="87"/>
      <c r="Z29" s="87"/>
      <c r="AA29" s="87"/>
      <c r="AB29" s="87"/>
      <c r="AC29" s="87"/>
      <c r="AD29" s="87"/>
      <c r="AE29" s="87"/>
      <c r="AF29" s="87"/>
      <c r="AG29" s="87"/>
      <c r="AH29" s="87"/>
      <c r="AI29" s="87"/>
      <c r="AJ29" s="87"/>
      <c r="AK29" s="87"/>
      <c r="AL29" s="87"/>
      <c r="AM29" s="87"/>
      <c r="AN29" s="87"/>
    </row>
    <row r="30" spans="2:40" ht="15" customHeight="1" x14ac:dyDescent="0.45">
      <c r="B30" s="26"/>
      <c r="C30" s="52" t="str">
        <f t="shared" si="0"/>
        <v>Not Included</v>
      </c>
      <c r="Q30" s="87"/>
      <c r="R30" s="87"/>
      <c r="S30" s="87"/>
      <c r="T30" s="87"/>
      <c r="U30" s="87"/>
      <c r="V30" s="87"/>
      <c r="W30" s="87"/>
      <c r="X30" s="87"/>
      <c r="Y30" s="87"/>
      <c r="Z30" s="87"/>
      <c r="AA30" s="87"/>
      <c r="AB30" s="87"/>
      <c r="AC30" s="87"/>
      <c r="AD30" s="87"/>
      <c r="AE30" s="87"/>
      <c r="AF30" s="87"/>
      <c r="AG30" s="87"/>
      <c r="AH30" s="87"/>
      <c r="AI30" s="87"/>
      <c r="AJ30" s="87"/>
      <c r="AK30" s="87"/>
      <c r="AL30" s="87"/>
      <c r="AM30" s="87"/>
      <c r="AN30" s="87"/>
    </row>
    <row r="31" spans="2:40" ht="15" customHeight="1" x14ac:dyDescent="0.45">
      <c r="B31" s="26"/>
      <c r="C31" s="52" t="str">
        <f t="shared" si="0"/>
        <v>Not Included</v>
      </c>
      <c r="Q31" s="87"/>
      <c r="R31" s="87"/>
      <c r="S31" s="87"/>
      <c r="T31" s="87"/>
      <c r="U31" s="87"/>
      <c r="V31" s="87"/>
      <c r="W31" s="87"/>
      <c r="X31" s="87"/>
      <c r="Y31" s="87"/>
      <c r="Z31" s="87"/>
      <c r="AA31" s="87"/>
      <c r="AB31" s="87"/>
      <c r="AC31" s="87"/>
      <c r="AD31" s="87"/>
      <c r="AE31" s="87"/>
      <c r="AF31" s="87"/>
      <c r="AG31" s="87"/>
      <c r="AH31" s="87"/>
      <c r="AI31" s="87"/>
      <c r="AJ31" s="87"/>
      <c r="AK31" s="87"/>
      <c r="AL31" s="87"/>
      <c r="AM31" s="87"/>
      <c r="AN31" s="87"/>
    </row>
    <row r="32" spans="2:40" ht="15" customHeight="1" x14ac:dyDescent="0.45">
      <c r="B32" s="26"/>
      <c r="C32" s="52" t="str">
        <f t="shared" si="0"/>
        <v>Not Included</v>
      </c>
      <c r="Q32" s="87"/>
      <c r="R32" s="87"/>
      <c r="S32" s="87"/>
      <c r="T32" s="87"/>
      <c r="U32" s="87"/>
      <c r="V32" s="87"/>
      <c r="W32" s="87"/>
      <c r="X32" s="87"/>
      <c r="Y32" s="87"/>
      <c r="Z32" s="87"/>
      <c r="AA32" s="87"/>
      <c r="AB32" s="87"/>
      <c r="AC32" s="87"/>
      <c r="AD32" s="87"/>
      <c r="AE32" s="87"/>
      <c r="AF32" s="87"/>
      <c r="AG32" s="87"/>
      <c r="AH32" s="87"/>
      <c r="AI32" s="87"/>
      <c r="AJ32" s="87"/>
      <c r="AK32" s="87"/>
      <c r="AL32" s="87"/>
      <c r="AM32" s="87"/>
      <c r="AN32" s="87"/>
    </row>
    <row r="33" spans="2:3" ht="15" customHeight="1" x14ac:dyDescent="0.45">
      <c r="B33" s="26"/>
      <c r="C33" s="52" t="str">
        <f t="shared" si="0"/>
        <v>Not Included</v>
      </c>
    </row>
    <row r="34" spans="2:3" ht="15" customHeight="1" x14ac:dyDescent="0.45">
      <c r="B34" s="26"/>
      <c r="C34" s="52" t="str">
        <f t="shared" si="0"/>
        <v>Not Included</v>
      </c>
    </row>
    <row r="35" spans="2:3" ht="15" customHeight="1" x14ac:dyDescent="0.45">
      <c r="B35" s="26"/>
      <c r="C35" s="52" t="str">
        <f t="shared" si="0"/>
        <v>Not Included</v>
      </c>
    </row>
    <row r="36" spans="2:3" ht="15" customHeight="1" x14ac:dyDescent="0.45">
      <c r="B36" s="26"/>
      <c r="C36" s="52" t="str">
        <f t="shared" si="0"/>
        <v>Not Included</v>
      </c>
    </row>
    <row r="37" spans="2:3" ht="15" customHeight="1" x14ac:dyDescent="0.45">
      <c r="B37" s="26"/>
      <c r="C37" s="52" t="str">
        <f t="shared" si="0"/>
        <v>Not Included</v>
      </c>
    </row>
    <row r="38" spans="2:3" ht="15" customHeight="1" x14ac:dyDescent="0.45">
      <c r="B38" s="26"/>
      <c r="C38" s="52" t="str">
        <f t="shared" si="0"/>
        <v>Not Included</v>
      </c>
    </row>
    <row r="39" spans="2:3" ht="15" customHeight="1" x14ac:dyDescent="0.45">
      <c r="B39" s="26"/>
      <c r="C39" s="52" t="str">
        <f t="shared" si="0"/>
        <v>Not Included</v>
      </c>
    </row>
    <row r="40" spans="2:3" ht="15" customHeight="1" x14ac:dyDescent="0.45">
      <c r="B40" s="26"/>
      <c r="C40" s="52" t="str">
        <f t="shared" si="0"/>
        <v>Not Included</v>
      </c>
    </row>
    <row r="41" spans="2:3" ht="15" customHeight="1" x14ac:dyDescent="0.45">
      <c r="B41" s="26"/>
      <c r="C41" s="52" t="str">
        <f t="shared" si="0"/>
        <v>Not Included</v>
      </c>
    </row>
    <row r="42" spans="2:3" ht="15" customHeight="1" x14ac:dyDescent="0.45">
      <c r="B42" s="26"/>
      <c r="C42" s="52" t="str">
        <f t="shared" si="0"/>
        <v>Not Included</v>
      </c>
    </row>
    <row r="43" spans="2:3" ht="15" customHeight="1" x14ac:dyDescent="0.45">
      <c r="B43" s="26"/>
      <c r="C43" s="52" t="str">
        <f t="shared" si="0"/>
        <v>Not Included</v>
      </c>
    </row>
    <row r="44" spans="2:3" ht="15" customHeight="1" x14ac:dyDescent="0.45">
      <c r="B44" s="26"/>
      <c r="C44" s="52" t="str">
        <f t="shared" si="0"/>
        <v>Not Included</v>
      </c>
    </row>
    <row r="45" spans="2:3" ht="15" customHeight="1" x14ac:dyDescent="0.45">
      <c r="B45" s="26"/>
      <c r="C45" s="52" t="str">
        <f t="shared" si="0"/>
        <v>Not Included</v>
      </c>
    </row>
    <row r="46" spans="2:3" ht="15" customHeight="1" x14ac:dyDescent="0.45">
      <c r="B46" s="26"/>
      <c r="C46" s="52" t="str">
        <f t="shared" si="0"/>
        <v>Not Included</v>
      </c>
    </row>
    <row r="47" spans="2:3" ht="15" customHeight="1" x14ac:dyDescent="0.45">
      <c r="B47" s="26"/>
      <c r="C47" s="52" t="str">
        <f t="shared" si="0"/>
        <v>Not Included</v>
      </c>
    </row>
    <row r="48" spans="2:3" ht="15" customHeight="1" x14ac:dyDescent="0.45">
      <c r="B48" s="26"/>
      <c r="C48" s="52" t="str">
        <f t="shared" si="0"/>
        <v>Not Included</v>
      </c>
    </row>
    <row r="49" spans="2:6" ht="15" customHeight="1" x14ac:dyDescent="0.45">
      <c r="B49" s="26"/>
      <c r="C49" s="52" t="str">
        <f t="shared" si="0"/>
        <v>Not Included</v>
      </c>
    </row>
    <row r="50" spans="2:6" ht="15" customHeight="1" x14ac:dyDescent="0.45">
      <c r="B50" s="26"/>
      <c r="C50" s="52" t="str">
        <f t="shared" si="0"/>
        <v>Not Included</v>
      </c>
    </row>
    <row r="51" spans="2:6" ht="15" customHeight="1" x14ac:dyDescent="0.45">
      <c r="B51" s="26"/>
      <c r="C51" s="52" t="str">
        <f t="shared" si="0"/>
        <v>Not Included</v>
      </c>
    </row>
    <row r="52" spans="2:6" ht="15" customHeight="1" x14ac:dyDescent="0.45">
      <c r="B52" s="26"/>
      <c r="C52" s="52" t="str">
        <f t="shared" si="0"/>
        <v>Not Included</v>
      </c>
    </row>
    <row r="53" spans="2:6" ht="15" customHeight="1" x14ac:dyDescent="0.45">
      <c r="B53" s="26"/>
      <c r="C53" s="52" t="str">
        <f t="shared" si="0"/>
        <v>Not Included</v>
      </c>
    </row>
    <row r="54" spans="2:6" ht="15" customHeight="1" x14ac:dyDescent="0.45">
      <c r="B54" s="26"/>
      <c r="C54" s="52" t="str">
        <f t="shared" si="0"/>
        <v>Not Included</v>
      </c>
    </row>
    <row r="55" spans="2:6" ht="15" customHeight="1" x14ac:dyDescent="0.45">
      <c r="B55" s="26"/>
      <c r="C55" s="52" t="str">
        <f t="shared" si="0"/>
        <v>Not Included</v>
      </c>
    </row>
    <row r="56" spans="2:6" ht="15" customHeight="1" x14ac:dyDescent="0.45">
      <c r="B56" s="26"/>
      <c r="C56" s="52" t="str">
        <f t="shared" si="0"/>
        <v>Not Included</v>
      </c>
    </row>
    <row r="57" spans="2:6" ht="15" customHeight="1" x14ac:dyDescent="0.45">
      <c r="B57" s="26"/>
      <c r="C57" s="52" t="str">
        <f t="shared" si="0"/>
        <v>Not Included</v>
      </c>
    </row>
    <row r="58" spans="2:6" ht="15" customHeight="1" x14ac:dyDescent="0.45">
      <c r="B58" s="26"/>
      <c r="C58" s="52" t="str">
        <f t="shared" si="0"/>
        <v>Not Included</v>
      </c>
    </row>
    <row r="59" spans="2:6" ht="15" customHeight="1" x14ac:dyDescent="0.45">
      <c r="B59" s="26"/>
      <c r="C59" s="52" t="str">
        <f t="shared" si="0"/>
        <v>Not Included</v>
      </c>
      <c r="F59" s="53"/>
    </row>
    <row r="60" spans="2:6" ht="15" customHeight="1" x14ac:dyDescent="0.45">
      <c r="B60" s="26"/>
      <c r="C60" s="52" t="str">
        <f t="shared" si="0"/>
        <v>Not Included</v>
      </c>
    </row>
    <row r="61" spans="2:6" ht="15" customHeight="1" x14ac:dyDescent="0.45">
      <c r="B61" s="26"/>
      <c r="C61" s="52" t="str">
        <f t="shared" si="0"/>
        <v>Not Included</v>
      </c>
    </row>
    <row r="62" spans="2:6" ht="15" customHeight="1" x14ac:dyDescent="0.45">
      <c r="B62" s="26"/>
      <c r="C62" s="52" t="str">
        <f t="shared" si="0"/>
        <v>Not Included</v>
      </c>
    </row>
    <row r="63" spans="2:6" ht="15" customHeight="1" x14ac:dyDescent="0.45">
      <c r="B63" s="26"/>
      <c r="C63" s="52" t="str">
        <f t="shared" si="0"/>
        <v>Not Included</v>
      </c>
    </row>
    <row r="64" spans="2:6" ht="15" customHeight="1" x14ac:dyDescent="0.45">
      <c r="B64" s="26"/>
      <c r="C64" s="52" t="str">
        <f t="shared" si="0"/>
        <v>Not Included</v>
      </c>
    </row>
    <row r="65" spans="2:3" ht="15" customHeight="1" x14ac:dyDescent="0.45">
      <c r="B65" s="26"/>
      <c r="C65" s="52" t="str">
        <f t="shared" si="0"/>
        <v>Not Included</v>
      </c>
    </row>
    <row r="66" spans="2:3" ht="15" customHeight="1" x14ac:dyDescent="0.45">
      <c r="B66" s="26"/>
      <c r="C66" s="52" t="str">
        <f t="shared" si="0"/>
        <v>Not Included</v>
      </c>
    </row>
    <row r="67" spans="2:3" ht="15" customHeight="1" x14ac:dyDescent="0.45">
      <c r="B67" s="26"/>
      <c r="C67" s="52" t="str">
        <f t="shared" si="0"/>
        <v>Not Included</v>
      </c>
    </row>
    <row r="68" spans="2:3" ht="15" customHeight="1" x14ac:dyDescent="0.45">
      <c r="B68" s="26"/>
      <c r="C68" s="52" t="str">
        <f t="shared" si="0"/>
        <v>Not Included</v>
      </c>
    </row>
    <row r="69" spans="2:3" ht="15" customHeight="1" x14ac:dyDescent="0.45">
      <c r="B69" s="26"/>
      <c r="C69" s="52" t="str">
        <f t="shared" si="0"/>
        <v>Not Included</v>
      </c>
    </row>
    <row r="70" spans="2:3" ht="15" customHeight="1" x14ac:dyDescent="0.45">
      <c r="B70" s="26"/>
      <c r="C70" s="52" t="str">
        <f t="shared" si="0"/>
        <v>Not Included</v>
      </c>
    </row>
    <row r="71" spans="2:3" ht="15" customHeight="1" x14ac:dyDescent="0.45">
      <c r="B71" s="26"/>
      <c r="C71" s="52" t="str">
        <f t="shared" si="0"/>
        <v>Not Included</v>
      </c>
    </row>
    <row r="72" spans="2:3" ht="15" customHeight="1" x14ac:dyDescent="0.45">
      <c r="B72" s="26"/>
      <c r="C72" s="52" t="str">
        <f t="shared" si="0"/>
        <v>Not Included</v>
      </c>
    </row>
    <row r="73" spans="2:3" ht="15" customHeight="1" x14ac:dyDescent="0.45">
      <c r="B73" s="26"/>
      <c r="C73" s="52" t="str">
        <f t="shared" si="0"/>
        <v>Not Included</v>
      </c>
    </row>
    <row r="74" spans="2:3" ht="15" customHeight="1" x14ac:dyDescent="0.45">
      <c r="B74" s="26"/>
      <c r="C74" s="52" t="str">
        <f t="shared" si="0"/>
        <v>Not Included</v>
      </c>
    </row>
    <row r="75" spans="2:3" ht="15" customHeight="1" x14ac:dyDescent="0.45">
      <c r="B75" s="26"/>
      <c r="C75" s="52" t="str">
        <f t="shared" si="0"/>
        <v>Not Included</v>
      </c>
    </row>
    <row r="76" spans="2:3" ht="15" customHeight="1" x14ac:dyDescent="0.45">
      <c r="B76" s="26"/>
      <c r="C76" s="52" t="str">
        <f t="shared" si="0"/>
        <v>Not Included</v>
      </c>
    </row>
    <row r="77" spans="2:3" ht="15" customHeight="1" x14ac:dyDescent="0.45">
      <c r="B77" s="26"/>
      <c r="C77" s="52" t="str">
        <f t="shared" si="0"/>
        <v>Not Included</v>
      </c>
    </row>
    <row r="78" spans="2:3" ht="15" customHeight="1" x14ac:dyDescent="0.45">
      <c r="B78" s="26"/>
      <c r="C78" s="52" t="str">
        <f t="shared" ref="C78:C141" si="1">IF(ISNUMBER(B78),"Included","Not Included")</f>
        <v>Not Included</v>
      </c>
    </row>
    <row r="79" spans="2:3" ht="15" customHeight="1" x14ac:dyDescent="0.45">
      <c r="B79" s="26"/>
      <c r="C79" s="52" t="str">
        <f t="shared" si="1"/>
        <v>Not Included</v>
      </c>
    </row>
    <row r="80" spans="2:3" ht="15" customHeight="1" x14ac:dyDescent="0.45">
      <c r="B80" s="26"/>
      <c r="C80" s="52" t="str">
        <f t="shared" si="1"/>
        <v>Not Included</v>
      </c>
    </row>
    <row r="81" spans="2:3" ht="15" customHeight="1" x14ac:dyDescent="0.45">
      <c r="B81" s="26"/>
      <c r="C81" s="52" t="str">
        <f t="shared" si="1"/>
        <v>Not Included</v>
      </c>
    </row>
    <row r="82" spans="2:3" ht="15" customHeight="1" x14ac:dyDescent="0.45">
      <c r="B82" s="26"/>
      <c r="C82" s="52" t="str">
        <f t="shared" si="1"/>
        <v>Not Included</v>
      </c>
    </row>
    <row r="83" spans="2:3" ht="15" customHeight="1" x14ac:dyDescent="0.45">
      <c r="B83" s="26"/>
      <c r="C83" s="52" t="str">
        <f t="shared" si="1"/>
        <v>Not Included</v>
      </c>
    </row>
    <row r="84" spans="2:3" ht="15" customHeight="1" x14ac:dyDescent="0.45">
      <c r="B84" s="26"/>
      <c r="C84" s="52" t="str">
        <f t="shared" si="1"/>
        <v>Not Included</v>
      </c>
    </row>
    <row r="85" spans="2:3" ht="15" customHeight="1" x14ac:dyDescent="0.45">
      <c r="B85" s="26"/>
      <c r="C85" s="52" t="str">
        <f t="shared" si="1"/>
        <v>Not Included</v>
      </c>
    </row>
    <row r="86" spans="2:3" ht="15" customHeight="1" x14ac:dyDescent="0.45">
      <c r="B86" s="26"/>
      <c r="C86" s="52" t="str">
        <f t="shared" si="1"/>
        <v>Not Included</v>
      </c>
    </row>
    <row r="87" spans="2:3" ht="15" customHeight="1" x14ac:dyDescent="0.45">
      <c r="B87" s="26"/>
      <c r="C87" s="52" t="str">
        <f t="shared" si="1"/>
        <v>Not Included</v>
      </c>
    </row>
    <row r="88" spans="2:3" ht="15" customHeight="1" x14ac:dyDescent="0.45">
      <c r="B88" s="26"/>
      <c r="C88" s="52" t="str">
        <f t="shared" si="1"/>
        <v>Not Included</v>
      </c>
    </row>
    <row r="89" spans="2:3" ht="15" customHeight="1" x14ac:dyDescent="0.45">
      <c r="B89" s="26"/>
      <c r="C89" s="52" t="str">
        <f t="shared" si="1"/>
        <v>Not Included</v>
      </c>
    </row>
    <row r="90" spans="2:3" ht="15" customHeight="1" x14ac:dyDescent="0.45">
      <c r="B90" s="26"/>
      <c r="C90" s="52" t="str">
        <f t="shared" si="1"/>
        <v>Not Included</v>
      </c>
    </row>
    <row r="91" spans="2:3" ht="15" customHeight="1" x14ac:dyDescent="0.45">
      <c r="B91" s="26"/>
      <c r="C91" s="52" t="str">
        <f t="shared" si="1"/>
        <v>Not Included</v>
      </c>
    </row>
    <row r="92" spans="2:3" ht="15" customHeight="1" x14ac:dyDescent="0.45">
      <c r="B92" s="26"/>
      <c r="C92" s="52" t="str">
        <f t="shared" si="1"/>
        <v>Not Included</v>
      </c>
    </row>
    <row r="93" spans="2:3" ht="15" customHeight="1" x14ac:dyDescent="0.45">
      <c r="B93" s="26"/>
      <c r="C93" s="52" t="str">
        <f t="shared" si="1"/>
        <v>Not Included</v>
      </c>
    </row>
    <row r="94" spans="2:3" ht="15" customHeight="1" x14ac:dyDescent="0.45">
      <c r="B94" s="26"/>
      <c r="C94" s="52" t="str">
        <f t="shared" si="1"/>
        <v>Not Included</v>
      </c>
    </row>
    <row r="95" spans="2:3" ht="15" customHeight="1" x14ac:dyDescent="0.45">
      <c r="B95" s="26"/>
      <c r="C95" s="52" t="str">
        <f t="shared" si="1"/>
        <v>Not Included</v>
      </c>
    </row>
    <row r="96" spans="2:3" ht="15" customHeight="1" x14ac:dyDescent="0.45">
      <c r="B96" s="26"/>
      <c r="C96" s="52" t="str">
        <f t="shared" si="1"/>
        <v>Not Included</v>
      </c>
    </row>
    <row r="97" spans="2:3" ht="15" customHeight="1" x14ac:dyDescent="0.45">
      <c r="B97" s="26"/>
      <c r="C97" s="52" t="str">
        <f t="shared" si="1"/>
        <v>Not Included</v>
      </c>
    </row>
    <row r="98" spans="2:3" ht="15" customHeight="1" x14ac:dyDescent="0.45">
      <c r="B98" s="26"/>
      <c r="C98" s="52" t="str">
        <f t="shared" si="1"/>
        <v>Not Included</v>
      </c>
    </row>
    <row r="99" spans="2:3" ht="15" customHeight="1" x14ac:dyDescent="0.45">
      <c r="B99" s="26"/>
      <c r="C99" s="52" t="str">
        <f t="shared" si="1"/>
        <v>Not Included</v>
      </c>
    </row>
    <row r="100" spans="2:3" ht="15" customHeight="1" x14ac:dyDescent="0.45">
      <c r="B100" s="26"/>
      <c r="C100" s="52" t="str">
        <f t="shared" si="1"/>
        <v>Not Included</v>
      </c>
    </row>
    <row r="101" spans="2:3" ht="15" customHeight="1" x14ac:dyDescent="0.45">
      <c r="B101" s="26"/>
      <c r="C101" s="52" t="str">
        <f t="shared" si="1"/>
        <v>Not Included</v>
      </c>
    </row>
    <row r="102" spans="2:3" ht="15" customHeight="1" x14ac:dyDescent="0.45">
      <c r="B102" s="26"/>
      <c r="C102" s="52" t="str">
        <f t="shared" si="1"/>
        <v>Not Included</v>
      </c>
    </row>
    <row r="103" spans="2:3" ht="15" customHeight="1" x14ac:dyDescent="0.45">
      <c r="B103" s="26"/>
      <c r="C103" s="52" t="str">
        <f t="shared" si="1"/>
        <v>Not Included</v>
      </c>
    </row>
    <row r="104" spans="2:3" ht="15" customHeight="1" x14ac:dyDescent="0.45">
      <c r="B104" s="26"/>
      <c r="C104" s="52" t="str">
        <f t="shared" si="1"/>
        <v>Not Included</v>
      </c>
    </row>
    <row r="105" spans="2:3" ht="15" customHeight="1" x14ac:dyDescent="0.45">
      <c r="B105" s="26"/>
      <c r="C105" s="52" t="str">
        <f t="shared" si="1"/>
        <v>Not Included</v>
      </c>
    </row>
    <row r="106" spans="2:3" ht="15" customHeight="1" x14ac:dyDescent="0.45">
      <c r="B106" s="26"/>
      <c r="C106" s="52" t="str">
        <f t="shared" si="1"/>
        <v>Not Included</v>
      </c>
    </row>
    <row r="107" spans="2:3" ht="15" customHeight="1" x14ac:dyDescent="0.45">
      <c r="B107" s="26"/>
      <c r="C107" s="52" t="str">
        <f t="shared" si="1"/>
        <v>Not Included</v>
      </c>
    </row>
    <row r="108" spans="2:3" ht="15" customHeight="1" x14ac:dyDescent="0.45">
      <c r="B108" s="26"/>
      <c r="C108" s="52" t="str">
        <f t="shared" si="1"/>
        <v>Not Included</v>
      </c>
    </row>
    <row r="109" spans="2:3" ht="15" customHeight="1" x14ac:dyDescent="0.45">
      <c r="B109" s="26"/>
      <c r="C109" s="52" t="str">
        <f t="shared" si="1"/>
        <v>Not Included</v>
      </c>
    </row>
    <row r="110" spans="2:3" ht="15" customHeight="1" x14ac:dyDescent="0.45">
      <c r="B110" s="26"/>
      <c r="C110" s="52" t="str">
        <f t="shared" si="1"/>
        <v>Not Included</v>
      </c>
    </row>
    <row r="111" spans="2:3" ht="15" customHeight="1" x14ac:dyDescent="0.45">
      <c r="B111" s="26"/>
      <c r="C111" s="52" t="str">
        <f t="shared" si="1"/>
        <v>Not Included</v>
      </c>
    </row>
    <row r="112" spans="2:3" ht="15" customHeight="1" x14ac:dyDescent="0.45">
      <c r="B112" s="26"/>
      <c r="C112" s="52" t="str">
        <f t="shared" si="1"/>
        <v>Not Included</v>
      </c>
    </row>
    <row r="113" spans="2:3" ht="15" customHeight="1" x14ac:dyDescent="0.45">
      <c r="B113" s="26"/>
      <c r="C113" s="52" t="str">
        <f t="shared" si="1"/>
        <v>Not Included</v>
      </c>
    </row>
    <row r="114" spans="2:3" ht="15" customHeight="1" x14ac:dyDescent="0.45">
      <c r="B114" s="26"/>
      <c r="C114" s="52" t="str">
        <f t="shared" si="1"/>
        <v>Not Included</v>
      </c>
    </row>
    <row r="115" spans="2:3" ht="15" customHeight="1" x14ac:dyDescent="0.45">
      <c r="B115" s="26"/>
      <c r="C115" s="52" t="str">
        <f t="shared" si="1"/>
        <v>Not Included</v>
      </c>
    </row>
    <row r="116" spans="2:3" ht="15" customHeight="1" x14ac:dyDescent="0.45">
      <c r="B116" s="26"/>
      <c r="C116" s="52" t="str">
        <f t="shared" si="1"/>
        <v>Not Included</v>
      </c>
    </row>
    <row r="117" spans="2:3" ht="15" customHeight="1" x14ac:dyDescent="0.45">
      <c r="B117" s="26"/>
      <c r="C117" s="52" t="str">
        <f t="shared" si="1"/>
        <v>Not Included</v>
      </c>
    </row>
    <row r="118" spans="2:3" ht="15" customHeight="1" x14ac:dyDescent="0.45">
      <c r="B118" s="26"/>
      <c r="C118" s="52" t="str">
        <f t="shared" si="1"/>
        <v>Not Included</v>
      </c>
    </row>
    <row r="119" spans="2:3" ht="15" customHeight="1" x14ac:dyDescent="0.45">
      <c r="B119" s="26"/>
      <c r="C119" s="52" t="str">
        <f t="shared" si="1"/>
        <v>Not Included</v>
      </c>
    </row>
    <row r="120" spans="2:3" ht="15" customHeight="1" x14ac:dyDescent="0.45">
      <c r="B120" s="26"/>
      <c r="C120" s="52" t="str">
        <f t="shared" si="1"/>
        <v>Not Included</v>
      </c>
    </row>
    <row r="121" spans="2:3" ht="15" customHeight="1" x14ac:dyDescent="0.45">
      <c r="B121" s="26"/>
      <c r="C121" s="52" t="str">
        <f t="shared" si="1"/>
        <v>Not Included</v>
      </c>
    </row>
    <row r="122" spans="2:3" ht="15" customHeight="1" x14ac:dyDescent="0.45">
      <c r="B122" s="26"/>
      <c r="C122" s="52" t="str">
        <f t="shared" si="1"/>
        <v>Not Included</v>
      </c>
    </row>
    <row r="123" spans="2:3" ht="15" customHeight="1" x14ac:dyDescent="0.45">
      <c r="B123" s="26"/>
      <c r="C123" s="52" t="str">
        <f t="shared" si="1"/>
        <v>Not Included</v>
      </c>
    </row>
    <row r="124" spans="2:3" ht="15" customHeight="1" x14ac:dyDescent="0.45">
      <c r="B124" s="26"/>
      <c r="C124" s="52" t="str">
        <f t="shared" si="1"/>
        <v>Not Included</v>
      </c>
    </row>
    <row r="125" spans="2:3" ht="15" customHeight="1" x14ac:dyDescent="0.45">
      <c r="B125" s="26"/>
      <c r="C125" s="52" t="str">
        <f t="shared" si="1"/>
        <v>Not Included</v>
      </c>
    </row>
    <row r="126" spans="2:3" ht="15" customHeight="1" x14ac:dyDescent="0.45">
      <c r="B126" s="26"/>
      <c r="C126" s="52" t="str">
        <f t="shared" si="1"/>
        <v>Not Included</v>
      </c>
    </row>
    <row r="127" spans="2:3" ht="15" customHeight="1" x14ac:dyDescent="0.45">
      <c r="B127" s="26"/>
      <c r="C127" s="52" t="str">
        <f t="shared" si="1"/>
        <v>Not Included</v>
      </c>
    </row>
    <row r="128" spans="2:3" ht="15" customHeight="1" x14ac:dyDescent="0.45">
      <c r="B128" s="26"/>
      <c r="C128" s="52" t="str">
        <f t="shared" si="1"/>
        <v>Not Included</v>
      </c>
    </row>
    <row r="129" spans="2:3" ht="15" customHeight="1" x14ac:dyDescent="0.45">
      <c r="B129" s="26"/>
      <c r="C129" s="52" t="str">
        <f t="shared" si="1"/>
        <v>Not Included</v>
      </c>
    </row>
    <row r="130" spans="2:3" ht="15" customHeight="1" x14ac:dyDescent="0.45">
      <c r="B130" s="26"/>
      <c r="C130" s="52" t="str">
        <f t="shared" si="1"/>
        <v>Not Included</v>
      </c>
    </row>
    <row r="131" spans="2:3" ht="15" customHeight="1" x14ac:dyDescent="0.45">
      <c r="B131" s="26"/>
      <c r="C131" s="52" t="str">
        <f t="shared" si="1"/>
        <v>Not Included</v>
      </c>
    </row>
    <row r="132" spans="2:3" ht="15" customHeight="1" x14ac:dyDescent="0.45">
      <c r="B132" s="26"/>
      <c r="C132" s="52" t="str">
        <f t="shared" si="1"/>
        <v>Not Included</v>
      </c>
    </row>
    <row r="133" spans="2:3" ht="15" customHeight="1" x14ac:dyDescent="0.45">
      <c r="B133" s="26"/>
      <c r="C133" s="52" t="str">
        <f t="shared" si="1"/>
        <v>Not Included</v>
      </c>
    </row>
    <row r="134" spans="2:3" ht="15" customHeight="1" x14ac:dyDescent="0.45">
      <c r="B134" s="26"/>
      <c r="C134" s="52" t="str">
        <f t="shared" si="1"/>
        <v>Not Included</v>
      </c>
    </row>
    <row r="135" spans="2:3" ht="15" customHeight="1" x14ac:dyDescent="0.45">
      <c r="B135" s="26"/>
      <c r="C135" s="52" t="str">
        <f t="shared" si="1"/>
        <v>Not Included</v>
      </c>
    </row>
    <row r="136" spans="2:3" ht="15" customHeight="1" x14ac:dyDescent="0.45">
      <c r="B136" s="26"/>
      <c r="C136" s="52" t="str">
        <f t="shared" si="1"/>
        <v>Not Included</v>
      </c>
    </row>
    <row r="137" spans="2:3" ht="15" customHeight="1" x14ac:dyDescent="0.45">
      <c r="B137" s="26"/>
      <c r="C137" s="52" t="str">
        <f t="shared" si="1"/>
        <v>Not Included</v>
      </c>
    </row>
    <row r="138" spans="2:3" ht="15" customHeight="1" x14ac:dyDescent="0.45">
      <c r="B138" s="26"/>
      <c r="C138" s="52" t="str">
        <f t="shared" si="1"/>
        <v>Not Included</v>
      </c>
    </row>
    <row r="139" spans="2:3" ht="15" customHeight="1" x14ac:dyDescent="0.45">
      <c r="B139" s="26"/>
      <c r="C139" s="52" t="str">
        <f t="shared" si="1"/>
        <v>Not Included</v>
      </c>
    </row>
    <row r="140" spans="2:3" ht="15" customHeight="1" x14ac:dyDescent="0.45">
      <c r="B140" s="26"/>
      <c r="C140" s="52" t="str">
        <f t="shared" si="1"/>
        <v>Not Included</v>
      </c>
    </row>
    <row r="141" spans="2:3" ht="15" customHeight="1" x14ac:dyDescent="0.45">
      <c r="B141" s="26"/>
      <c r="C141" s="52" t="str">
        <f t="shared" si="1"/>
        <v>Not Included</v>
      </c>
    </row>
    <row r="142" spans="2:3" ht="15" customHeight="1" x14ac:dyDescent="0.45">
      <c r="B142" s="26"/>
      <c r="C142" s="52" t="str">
        <f t="shared" ref="C142:C205" si="2">IF(ISNUMBER(B142),"Included","Not Included")</f>
        <v>Not Included</v>
      </c>
    </row>
    <row r="143" spans="2:3" ht="15" customHeight="1" x14ac:dyDescent="0.45">
      <c r="B143" s="26"/>
      <c r="C143" s="52" t="str">
        <f t="shared" si="2"/>
        <v>Not Included</v>
      </c>
    </row>
    <row r="144" spans="2:3" ht="15" customHeight="1" x14ac:dyDescent="0.45">
      <c r="B144" s="26"/>
      <c r="C144" s="52" t="str">
        <f t="shared" si="2"/>
        <v>Not Included</v>
      </c>
    </row>
    <row r="145" spans="2:3" ht="15" customHeight="1" x14ac:dyDescent="0.45">
      <c r="B145" s="26"/>
      <c r="C145" s="52" t="str">
        <f t="shared" si="2"/>
        <v>Not Included</v>
      </c>
    </row>
    <row r="146" spans="2:3" ht="15" customHeight="1" x14ac:dyDescent="0.45">
      <c r="B146" s="26"/>
      <c r="C146" s="52" t="str">
        <f t="shared" si="2"/>
        <v>Not Included</v>
      </c>
    </row>
    <row r="147" spans="2:3" ht="15" customHeight="1" x14ac:dyDescent="0.45">
      <c r="B147" s="26"/>
      <c r="C147" s="52" t="str">
        <f t="shared" si="2"/>
        <v>Not Included</v>
      </c>
    </row>
    <row r="148" spans="2:3" ht="15" customHeight="1" x14ac:dyDescent="0.45">
      <c r="B148" s="26"/>
      <c r="C148" s="52" t="str">
        <f t="shared" si="2"/>
        <v>Not Included</v>
      </c>
    </row>
    <row r="149" spans="2:3" ht="15" customHeight="1" x14ac:dyDescent="0.45">
      <c r="B149" s="26"/>
      <c r="C149" s="52" t="str">
        <f t="shared" si="2"/>
        <v>Not Included</v>
      </c>
    </row>
    <row r="150" spans="2:3" ht="15" customHeight="1" x14ac:dyDescent="0.45">
      <c r="B150" s="26"/>
      <c r="C150" s="52" t="str">
        <f t="shared" si="2"/>
        <v>Not Included</v>
      </c>
    </row>
    <row r="151" spans="2:3" ht="15" customHeight="1" x14ac:dyDescent="0.45">
      <c r="B151" s="26"/>
      <c r="C151" s="52" t="str">
        <f t="shared" si="2"/>
        <v>Not Included</v>
      </c>
    </row>
    <row r="152" spans="2:3" ht="15" customHeight="1" x14ac:dyDescent="0.45">
      <c r="B152" s="26"/>
      <c r="C152" s="52" t="str">
        <f t="shared" si="2"/>
        <v>Not Included</v>
      </c>
    </row>
    <row r="153" spans="2:3" ht="15" customHeight="1" x14ac:dyDescent="0.45">
      <c r="B153" s="26"/>
      <c r="C153" s="52" t="str">
        <f t="shared" si="2"/>
        <v>Not Included</v>
      </c>
    </row>
    <row r="154" spans="2:3" ht="15" customHeight="1" x14ac:dyDescent="0.45">
      <c r="B154" s="26"/>
      <c r="C154" s="52" t="str">
        <f t="shared" si="2"/>
        <v>Not Included</v>
      </c>
    </row>
    <row r="155" spans="2:3" ht="15" customHeight="1" x14ac:dyDescent="0.45">
      <c r="B155" s="26"/>
      <c r="C155" s="52" t="str">
        <f t="shared" si="2"/>
        <v>Not Included</v>
      </c>
    </row>
    <row r="156" spans="2:3" ht="15" customHeight="1" x14ac:dyDescent="0.45">
      <c r="B156" s="26"/>
      <c r="C156" s="52" t="str">
        <f t="shared" si="2"/>
        <v>Not Included</v>
      </c>
    </row>
    <row r="157" spans="2:3" ht="15" customHeight="1" x14ac:dyDescent="0.45">
      <c r="B157" s="26"/>
      <c r="C157" s="52" t="str">
        <f t="shared" si="2"/>
        <v>Not Included</v>
      </c>
    </row>
    <row r="158" spans="2:3" ht="15" customHeight="1" x14ac:dyDescent="0.45">
      <c r="B158" s="26"/>
      <c r="C158" s="52" t="str">
        <f t="shared" si="2"/>
        <v>Not Included</v>
      </c>
    </row>
    <row r="159" spans="2:3" ht="15" customHeight="1" x14ac:dyDescent="0.45">
      <c r="B159" s="26"/>
      <c r="C159" s="52" t="str">
        <f t="shared" si="2"/>
        <v>Not Included</v>
      </c>
    </row>
    <row r="160" spans="2:3" ht="15" customHeight="1" x14ac:dyDescent="0.45">
      <c r="B160" s="26"/>
      <c r="C160" s="52" t="str">
        <f t="shared" si="2"/>
        <v>Not Included</v>
      </c>
    </row>
    <row r="161" spans="2:3" ht="15" customHeight="1" x14ac:dyDescent="0.45">
      <c r="B161" s="26"/>
      <c r="C161" s="52" t="str">
        <f t="shared" si="2"/>
        <v>Not Included</v>
      </c>
    </row>
    <row r="162" spans="2:3" ht="15" customHeight="1" x14ac:dyDescent="0.45">
      <c r="B162" s="26"/>
      <c r="C162" s="52" t="str">
        <f t="shared" si="2"/>
        <v>Not Included</v>
      </c>
    </row>
    <row r="163" spans="2:3" ht="15" customHeight="1" x14ac:dyDescent="0.45">
      <c r="B163" s="26"/>
      <c r="C163" s="52" t="str">
        <f t="shared" si="2"/>
        <v>Not Included</v>
      </c>
    </row>
    <row r="164" spans="2:3" ht="15" customHeight="1" x14ac:dyDescent="0.45">
      <c r="B164" s="26"/>
      <c r="C164" s="52" t="str">
        <f t="shared" si="2"/>
        <v>Not Included</v>
      </c>
    </row>
    <row r="165" spans="2:3" ht="15" customHeight="1" x14ac:dyDescent="0.45">
      <c r="B165" s="26"/>
      <c r="C165" s="52" t="str">
        <f t="shared" si="2"/>
        <v>Not Included</v>
      </c>
    </row>
    <row r="166" spans="2:3" ht="15" customHeight="1" x14ac:dyDescent="0.45">
      <c r="B166" s="26"/>
      <c r="C166" s="52" t="str">
        <f t="shared" si="2"/>
        <v>Not Included</v>
      </c>
    </row>
    <row r="167" spans="2:3" ht="15" customHeight="1" x14ac:dyDescent="0.45">
      <c r="B167" s="26"/>
      <c r="C167" s="52" t="str">
        <f t="shared" si="2"/>
        <v>Not Included</v>
      </c>
    </row>
    <row r="168" spans="2:3" ht="15" customHeight="1" x14ac:dyDescent="0.45">
      <c r="B168" s="26"/>
      <c r="C168" s="52" t="str">
        <f t="shared" si="2"/>
        <v>Not Included</v>
      </c>
    </row>
    <row r="169" spans="2:3" ht="15" customHeight="1" x14ac:dyDescent="0.45">
      <c r="B169" s="26"/>
      <c r="C169" s="52" t="str">
        <f t="shared" si="2"/>
        <v>Not Included</v>
      </c>
    </row>
    <row r="170" spans="2:3" ht="15" customHeight="1" x14ac:dyDescent="0.45">
      <c r="B170" s="26"/>
      <c r="C170" s="52" t="str">
        <f t="shared" si="2"/>
        <v>Not Included</v>
      </c>
    </row>
    <row r="171" spans="2:3" ht="15" customHeight="1" x14ac:dyDescent="0.45">
      <c r="B171" s="26"/>
      <c r="C171" s="52" t="str">
        <f t="shared" si="2"/>
        <v>Not Included</v>
      </c>
    </row>
    <row r="172" spans="2:3" ht="15" customHeight="1" x14ac:dyDescent="0.45">
      <c r="B172" s="26"/>
      <c r="C172" s="52" t="str">
        <f t="shared" si="2"/>
        <v>Not Included</v>
      </c>
    </row>
    <row r="173" spans="2:3" ht="15" customHeight="1" x14ac:dyDescent="0.45">
      <c r="B173" s="26"/>
      <c r="C173" s="52" t="str">
        <f t="shared" si="2"/>
        <v>Not Included</v>
      </c>
    </row>
    <row r="174" spans="2:3" ht="15" customHeight="1" x14ac:dyDescent="0.45">
      <c r="B174" s="26"/>
      <c r="C174" s="52" t="str">
        <f t="shared" si="2"/>
        <v>Not Included</v>
      </c>
    </row>
    <row r="175" spans="2:3" ht="15" customHeight="1" x14ac:dyDescent="0.45">
      <c r="B175" s="26"/>
      <c r="C175" s="52" t="str">
        <f t="shared" si="2"/>
        <v>Not Included</v>
      </c>
    </row>
    <row r="176" spans="2:3" ht="15" customHeight="1" x14ac:dyDescent="0.45">
      <c r="B176" s="26"/>
      <c r="C176" s="52" t="str">
        <f t="shared" si="2"/>
        <v>Not Included</v>
      </c>
    </row>
    <row r="177" spans="2:3" ht="15" customHeight="1" x14ac:dyDescent="0.45">
      <c r="B177" s="26"/>
      <c r="C177" s="52" t="str">
        <f t="shared" si="2"/>
        <v>Not Included</v>
      </c>
    </row>
    <row r="178" spans="2:3" ht="15" customHeight="1" x14ac:dyDescent="0.45">
      <c r="B178" s="26"/>
      <c r="C178" s="52" t="str">
        <f t="shared" si="2"/>
        <v>Not Included</v>
      </c>
    </row>
    <row r="179" spans="2:3" ht="15" customHeight="1" x14ac:dyDescent="0.45">
      <c r="B179" s="26"/>
      <c r="C179" s="52" t="str">
        <f t="shared" si="2"/>
        <v>Not Included</v>
      </c>
    </row>
    <row r="180" spans="2:3" ht="15" customHeight="1" x14ac:dyDescent="0.45">
      <c r="B180" s="26"/>
      <c r="C180" s="52" t="str">
        <f t="shared" si="2"/>
        <v>Not Included</v>
      </c>
    </row>
    <row r="181" spans="2:3" ht="15" customHeight="1" x14ac:dyDescent="0.45">
      <c r="B181" s="26"/>
      <c r="C181" s="52" t="str">
        <f t="shared" si="2"/>
        <v>Not Included</v>
      </c>
    </row>
    <row r="182" spans="2:3" ht="15" customHeight="1" x14ac:dyDescent="0.45">
      <c r="B182" s="26"/>
      <c r="C182" s="52" t="str">
        <f t="shared" si="2"/>
        <v>Not Included</v>
      </c>
    </row>
    <row r="183" spans="2:3" ht="15" customHeight="1" x14ac:dyDescent="0.45">
      <c r="B183" s="26"/>
      <c r="C183" s="52" t="str">
        <f t="shared" si="2"/>
        <v>Not Included</v>
      </c>
    </row>
    <row r="184" spans="2:3" ht="15" customHeight="1" x14ac:dyDescent="0.45">
      <c r="B184" s="26"/>
      <c r="C184" s="52" t="str">
        <f t="shared" si="2"/>
        <v>Not Included</v>
      </c>
    </row>
    <row r="185" spans="2:3" ht="15" customHeight="1" x14ac:dyDescent="0.45">
      <c r="B185" s="26"/>
      <c r="C185" s="52" t="str">
        <f t="shared" si="2"/>
        <v>Not Included</v>
      </c>
    </row>
    <row r="186" spans="2:3" ht="15" customHeight="1" x14ac:dyDescent="0.45">
      <c r="B186" s="26"/>
      <c r="C186" s="52" t="str">
        <f t="shared" si="2"/>
        <v>Not Included</v>
      </c>
    </row>
    <row r="187" spans="2:3" ht="15" customHeight="1" x14ac:dyDescent="0.45">
      <c r="B187" s="26"/>
      <c r="C187" s="52" t="str">
        <f t="shared" si="2"/>
        <v>Not Included</v>
      </c>
    </row>
    <row r="188" spans="2:3" ht="15" customHeight="1" x14ac:dyDescent="0.45">
      <c r="B188" s="26"/>
      <c r="C188" s="52" t="str">
        <f t="shared" si="2"/>
        <v>Not Included</v>
      </c>
    </row>
    <row r="189" spans="2:3" ht="15" customHeight="1" x14ac:dyDescent="0.45">
      <c r="B189" s="26"/>
      <c r="C189" s="52" t="str">
        <f t="shared" si="2"/>
        <v>Not Included</v>
      </c>
    </row>
    <row r="190" spans="2:3" ht="15" customHeight="1" x14ac:dyDescent="0.45">
      <c r="B190" s="26"/>
      <c r="C190" s="52" t="str">
        <f t="shared" si="2"/>
        <v>Not Included</v>
      </c>
    </row>
    <row r="191" spans="2:3" ht="15" customHeight="1" x14ac:dyDescent="0.45">
      <c r="B191" s="26"/>
      <c r="C191" s="52" t="str">
        <f t="shared" si="2"/>
        <v>Not Included</v>
      </c>
    </row>
    <row r="192" spans="2:3" ht="15" customHeight="1" x14ac:dyDescent="0.45">
      <c r="B192" s="26"/>
      <c r="C192" s="52" t="str">
        <f t="shared" si="2"/>
        <v>Not Included</v>
      </c>
    </row>
    <row r="193" spans="2:3" ht="15" customHeight="1" x14ac:dyDescent="0.45">
      <c r="B193" s="26"/>
      <c r="C193" s="52" t="str">
        <f t="shared" si="2"/>
        <v>Not Included</v>
      </c>
    </row>
    <row r="194" spans="2:3" ht="15" customHeight="1" x14ac:dyDescent="0.45">
      <c r="B194" s="26"/>
      <c r="C194" s="52" t="str">
        <f t="shared" si="2"/>
        <v>Not Included</v>
      </c>
    </row>
    <row r="195" spans="2:3" ht="15" customHeight="1" x14ac:dyDescent="0.45">
      <c r="B195" s="26"/>
      <c r="C195" s="52" t="str">
        <f t="shared" si="2"/>
        <v>Not Included</v>
      </c>
    </row>
    <row r="196" spans="2:3" ht="15" customHeight="1" x14ac:dyDescent="0.45">
      <c r="B196" s="26"/>
      <c r="C196" s="52" t="str">
        <f t="shared" si="2"/>
        <v>Not Included</v>
      </c>
    </row>
    <row r="197" spans="2:3" ht="15" customHeight="1" x14ac:dyDescent="0.45">
      <c r="B197" s="26"/>
      <c r="C197" s="52" t="str">
        <f t="shared" si="2"/>
        <v>Not Included</v>
      </c>
    </row>
    <row r="198" spans="2:3" ht="15" customHeight="1" x14ac:dyDescent="0.45">
      <c r="B198" s="26"/>
      <c r="C198" s="52" t="str">
        <f t="shared" si="2"/>
        <v>Not Included</v>
      </c>
    </row>
    <row r="199" spans="2:3" ht="15" customHeight="1" x14ac:dyDescent="0.45">
      <c r="B199" s="26"/>
      <c r="C199" s="52" t="str">
        <f t="shared" si="2"/>
        <v>Not Included</v>
      </c>
    </row>
    <row r="200" spans="2:3" ht="15" customHeight="1" x14ac:dyDescent="0.45">
      <c r="B200" s="26"/>
      <c r="C200" s="52" t="str">
        <f t="shared" si="2"/>
        <v>Not Included</v>
      </c>
    </row>
    <row r="201" spans="2:3" ht="15" customHeight="1" x14ac:dyDescent="0.45">
      <c r="B201" s="26"/>
      <c r="C201" s="52" t="str">
        <f t="shared" si="2"/>
        <v>Not Included</v>
      </c>
    </row>
    <row r="202" spans="2:3" ht="15" customHeight="1" x14ac:dyDescent="0.45">
      <c r="B202" s="26"/>
      <c r="C202" s="52" t="str">
        <f t="shared" si="2"/>
        <v>Not Included</v>
      </c>
    </row>
    <row r="203" spans="2:3" ht="15" customHeight="1" x14ac:dyDescent="0.45">
      <c r="B203" s="26"/>
      <c r="C203" s="52" t="str">
        <f t="shared" si="2"/>
        <v>Not Included</v>
      </c>
    </row>
    <row r="204" spans="2:3" ht="15" customHeight="1" x14ac:dyDescent="0.45">
      <c r="B204" s="26"/>
      <c r="C204" s="52" t="str">
        <f t="shared" si="2"/>
        <v>Not Included</v>
      </c>
    </row>
    <row r="205" spans="2:3" ht="15" customHeight="1" x14ac:dyDescent="0.45">
      <c r="B205" s="26"/>
      <c r="C205" s="52" t="str">
        <f t="shared" si="2"/>
        <v>Not Included</v>
      </c>
    </row>
    <row r="206" spans="2:3" ht="15" customHeight="1" x14ac:dyDescent="0.45">
      <c r="B206" s="26"/>
      <c r="C206" s="52" t="str">
        <f t="shared" ref="C206:C269" si="3">IF(ISNUMBER(B206),"Included","Not Included")</f>
        <v>Not Included</v>
      </c>
    </row>
    <row r="207" spans="2:3" ht="15" customHeight="1" x14ac:dyDescent="0.45">
      <c r="B207" s="26"/>
      <c r="C207" s="52" t="str">
        <f t="shared" si="3"/>
        <v>Not Included</v>
      </c>
    </row>
    <row r="208" spans="2:3" ht="15" customHeight="1" x14ac:dyDescent="0.45">
      <c r="B208" s="26"/>
      <c r="C208" s="52" t="str">
        <f t="shared" si="3"/>
        <v>Not Included</v>
      </c>
    </row>
    <row r="209" spans="2:3" ht="15" customHeight="1" x14ac:dyDescent="0.45">
      <c r="B209" s="26"/>
      <c r="C209" s="52" t="str">
        <f t="shared" si="3"/>
        <v>Not Included</v>
      </c>
    </row>
    <row r="210" spans="2:3" ht="15" customHeight="1" x14ac:dyDescent="0.45">
      <c r="B210" s="26"/>
      <c r="C210" s="52" t="str">
        <f t="shared" si="3"/>
        <v>Not Included</v>
      </c>
    </row>
    <row r="211" spans="2:3" ht="15" customHeight="1" x14ac:dyDescent="0.45">
      <c r="B211" s="26"/>
      <c r="C211" s="52" t="str">
        <f t="shared" si="3"/>
        <v>Not Included</v>
      </c>
    </row>
    <row r="212" spans="2:3" ht="15" customHeight="1" x14ac:dyDescent="0.45">
      <c r="B212" s="26"/>
      <c r="C212" s="52" t="str">
        <f t="shared" si="3"/>
        <v>Not Included</v>
      </c>
    </row>
    <row r="213" spans="2:3" ht="15" customHeight="1" x14ac:dyDescent="0.45">
      <c r="B213" s="26"/>
      <c r="C213" s="52" t="str">
        <f t="shared" si="3"/>
        <v>Not Included</v>
      </c>
    </row>
    <row r="214" spans="2:3" ht="15" customHeight="1" x14ac:dyDescent="0.45">
      <c r="B214" s="26"/>
      <c r="C214" s="52" t="str">
        <f t="shared" si="3"/>
        <v>Not Included</v>
      </c>
    </row>
    <row r="215" spans="2:3" ht="15" customHeight="1" x14ac:dyDescent="0.45">
      <c r="B215" s="26"/>
      <c r="C215" s="52" t="str">
        <f t="shared" si="3"/>
        <v>Not Included</v>
      </c>
    </row>
    <row r="216" spans="2:3" ht="15" customHeight="1" x14ac:dyDescent="0.45">
      <c r="B216" s="26"/>
      <c r="C216" s="52" t="str">
        <f t="shared" si="3"/>
        <v>Not Included</v>
      </c>
    </row>
    <row r="217" spans="2:3" ht="15" customHeight="1" x14ac:dyDescent="0.45">
      <c r="B217" s="26"/>
      <c r="C217" s="52" t="str">
        <f t="shared" si="3"/>
        <v>Not Included</v>
      </c>
    </row>
    <row r="218" spans="2:3" ht="15" customHeight="1" x14ac:dyDescent="0.45">
      <c r="B218" s="26"/>
      <c r="C218" s="52" t="str">
        <f t="shared" si="3"/>
        <v>Not Included</v>
      </c>
    </row>
    <row r="219" spans="2:3" ht="15" customHeight="1" x14ac:dyDescent="0.45">
      <c r="B219" s="26"/>
      <c r="C219" s="52" t="str">
        <f t="shared" si="3"/>
        <v>Not Included</v>
      </c>
    </row>
    <row r="220" spans="2:3" ht="15" customHeight="1" x14ac:dyDescent="0.45">
      <c r="B220" s="26"/>
      <c r="C220" s="52" t="str">
        <f t="shared" si="3"/>
        <v>Not Included</v>
      </c>
    </row>
    <row r="221" spans="2:3" ht="15" customHeight="1" x14ac:dyDescent="0.45">
      <c r="B221" s="26"/>
      <c r="C221" s="52" t="str">
        <f t="shared" si="3"/>
        <v>Not Included</v>
      </c>
    </row>
    <row r="222" spans="2:3" ht="15" customHeight="1" x14ac:dyDescent="0.45">
      <c r="B222" s="26"/>
      <c r="C222" s="52" t="str">
        <f t="shared" si="3"/>
        <v>Not Included</v>
      </c>
    </row>
    <row r="223" spans="2:3" ht="15" customHeight="1" x14ac:dyDescent="0.45">
      <c r="B223" s="26"/>
      <c r="C223" s="52" t="str">
        <f t="shared" si="3"/>
        <v>Not Included</v>
      </c>
    </row>
    <row r="224" spans="2:3" ht="15" customHeight="1" x14ac:dyDescent="0.45">
      <c r="B224" s="26"/>
      <c r="C224" s="52" t="str">
        <f t="shared" si="3"/>
        <v>Not Included</v>
      </c>
    </row>
    <row r="225" spans="2:3" ht="15" customHeight="1" x14ac:dyDescent="0.45">
      <c r="B225" s="26"/>
      <c r="C225" s="52" t="str">
        <f t="shared" si="3"/>
        <v>Not Included</v>
      </c>
    </row>
    <row r="226" spans="2:3" ht="15" customHeight="1" x14ac:dyDescent="0.45">
      <c r="B226" s="26"/>
      <c r="C226" s="52" t="str">
        <f t="shared" si="3"/>
        <v>Not Included</v>
      </c>
    </row>
    <row r="227" spans="2:3" ht="15" customHeight="1" x14ac:dyDescent="0.45">
      <c r="B227" s="26"/>
      <c r="C227" s="52" t="str">
        <f t="shared" si="3"/>
        <v>Not Included</v>
      </c>
    </row>
    <row r="228" spans="2:3" ht="15" customHeight="1" x14ac:dyDescent="0.45">
      <c r="B228" s="26"/>
      <c r="C228" s="52" t="str">
        <f t="shared" si="3"/>
        <v>Not Included</v>
      </c>
    </row>
    <row r="229" spans="2:3" ht="15" customHeight="1" x14ac:dyDescent="0.45">
      <c r="B229" s="26"/>
      <c r="C229" s="52" t="str">
        <f t="shared" si="3"/>
        <v>Not Included</v>
      </c>
    </row>
    <row r="230" spans="2:3" ht="15" customHeight="1" x14ac:dyDescent="0.45">
      <c r="B230" s="26"/>
      <c r="C230" s="52" t="str">
        <f t="shared" si="3"/>
        <v>Not Included</v>
      </c>
    </row>
    <row r="231" spans="2:3" ht="15" customHeight="1" x14ac:dyDescent="0.45">
      <c r="B231" s="26"/>
      <c r="C231" s="52" t="str">
        <f t="shared" si="3"/>
        <v>Not Included</v>
      </c>
    </row>
    <row r="232" spans="2:3" ht="15" customHeight="1" x14ac:dyDescent="0.45">
      <c r="B232" s="26"/>
      <c r="C232" s="52" t="str">
        <f t="shared" si="3"/>
        <v>Not Included</v>
      </c>
    </row>
    <row r="233" spans="2:3" ht="15" customHeight="1" x14ac:dyDescent="0.45">
      <c r="B233" s="26"/>
      <c r="C233" s="52" t="str">
        <f t="shared" si="3"/>
        <v>Not Included</v>
      </c>
    </row>
    <row r="234" spans="2:3" ht="15" customHeight="1" x14ac:dyDescent="0.45">
      <c r="B234" s="26"/>
      <c r="C234" s="52" t="str">
        <f t="shared" si="3"/>
        <v>Not Included</v>
      </c>
    </row>
    <row r="235" spans="2:3" ht="15" customHeight="1" x14ac:dyDescent="0.45">
      <c r="B235" s="26"/>
      <c r="C235" s="52" t="str">
        <f t="shared" si="3"/>
        <v>Not Included</v>
      </c>
    </row>
    <row r="236" spans="2:3" ht="15" customHeight="1" x14ac:dyDescent="0.45">
      <c r="B236" s="26"/>
      <c r="C236" s="52" t="str">
        <f t="shared" si="3"/>
        <v>Not Included</v>
      </c>
    </row>
    <row r="237" spans="2:3" ht="15" customHeight="1" x14ac:dyDescent="0.45">
      <c r="B237" s="26"/>
      <c r="C237" s="52" t="str">
        <f t="shared" si="3"/>
        <v>Not Included</v>
      </c>
    </row>
    <row r="238" spans="2:3" ht="15" customHeight="1" x14ac:dyDescent="0.45">
      <c r="B238" s="26"/>
      <c r="C238" s="52" t="str">
        <f t="shared" si="3"/>
        <v>Not Included</v>
      </c>
    </row>
    <row r="239" spans="2:3" ht="15" customHeight="1" x14ac:dyDescent="0.45">
      <c r="B239" s="26"/>
      <c r="C239" s="52" t="str">
        <f t="shared" si="3"/>
        <v>Not Included</v>
      </c>
    </row>
    <row r="240" spans="2:3" ht="15" customHeight="1" x14ac:dyDescent="0.45">
      <c r="B240" s="26"/>
      <c r="C240" s="52" t="str">
        <f t="shared" si="3"/>
        <v>Not Included</v>
      </c>
    </row>
    <row r="241" spans="2:3" ht="15" customHeight="1" x14ac:dyDescent="0.45">
      <c r="B241" s="26"/>
      <c r="C241" s="52" t="str">
        <f t="shared" si="3"/>
        <v>Not Included</v>
      </c>
    </row>
    <row r="242" spans="2:3" ht="15" customHeight="1" x14ac:dyDescent="0.45">
      <c r="B242" s="26"/>
      <c r="C242" s="52" t="str">
        <f t="shared" si="3"/>
        <v>Not Included</v>
      </c>
    </row>
    <row r="243" spans="2:3" ht="15" customHeight="1" x14ac:dyDescent="0.45">
      <c r="B243" s="26"/>
      <c r="C243" s="52" t="str">
        <f t="shared" si="3"/>
        <v>Not Included</v>
      </c>
    </row>
    <row r="244" spans="2:3" ht="15" customHeight="1" x14ac:dyDescent="0.45">
      <c r="B244" s="26"/>
      <c r="C244" s="52" t="str">
        <f t="shared" si="3"/>
        <v>Not Included</v>
      </c>
    </row>
    <row r="245" spans="2:3" ht="15" customHeight="1" x14ac:dyDescent="0.45">
      <c r="B245" s="26"/>
      <c r="C245" s="52" t="str">
        <f t="shared" si="3"/>
        <v>Not Included</v>
      </c>
    </row>
    <row r="246" spans="2:3" ht="15" customHeight="1" x14ac:dyDescent="0.45">
      <c r="B246" s="26"/>
      <c r="C246" s="52" t="str">
        <f t="shared" si="3"/>
        <v>Not Included</v>
      </c>
    </row>
    <row r="247" spans="2:3" ht="15" customHeight="1" x14ac:dyDescent="0.45">
      <c r="B247" s="26"/>
      <c r="C247" s="52" t="str">
        <f t="shared" si="3"/>
        <v>Not Included</v>
      </c>
    </row>
    <row r="248" spans="2:3" ht="15" customHeight="1" x14ac:dyDescent="0.45">
      <c r="B248" s="26"/>
      <c r="C248" s="52" t="str">
        <f t="shared" si="3"/>
        <v>Not Included</v>
      </c>
    </row>
    <row r="249" spans="2:3" ht="15" customHeight="1" x14ac:dyDescent="0.45">
      <c r="B249" s="26"/>
      <c r="C249" s="52" t="str">
        <f t="shared" si="3"/>
        <v>Not Included</v>
      </c>
    </row>
    <row r="250" spans="2:3" ht="15" customHeight="1" x14ac:dyDescent="0.45">
      <c r="B250" s="26"/>
      <c r="C250" s="52" t="str">
        <f t="shared" si="3"/>
        <v>Not Included</v>
      </c>
    </row>
    <row r="251" spans="2:3" ht="15" customHeight="1" x14ac:dyDescent="0.45">
      <c r="B251" s="26"/>
      <c r="C251" s="52" t="str">
        <f t="shared" si="3"/>
        <v>Not Included</v>
      </c>
    </row>
    <row r="252" spans="2:3" ht="15" customHeight="1" x14ac:dyDescent="0.45">
      <c r="B252" s="26"/>
      <c r="C252" s="52" t="str">
        <f t="shared" si="3"/>
        <v>Not Included</v>
      </c>
    </row>
    <row r="253" spans="2:3" ht="15" customHeight="1" x14ac:dyDescent="0.45">
      <c r="B253" s="26"/>
      <c r="C253" s="52" t="str">
        <f t="shared" si="3"/>
        <v>Not Included</v>
      </c>
    </row>
    <row r="254" spans="2:3" ht="15" customHeight="1" x14ac:dyDescent="0.45">
      <c r="B254" s="26"/>
      <c r="C254" s="52" t="str">
        <f t="shared" si="3"/>
        <v>Not Included</v>
      </c>
    </row>
    <row r="255" spans="2:3" ht="15" customHeight="1" x14ac:dyDescent="0.45">
      <c r="B255" s="26"/>
      <c r="C255" s="52" t="str">
        <f t="shared" si="3"/>
        <v>Not Included</v>
      </c>
    </row>
    <row r="256" spans="2:3" ht="15" customHeight="1" x14ac:dyDescent="0.45">
      <c r="B256" s="26"/>
      <c r="C256" s="52" t="str">
        <f t="shared" si="3"/>
        <v>Not Included</v>
      </c>
    </row>
    <row r="257" spans="2:3" ht="15" customHeight="1" x14ac:dyDescent="0.45">
      <c r="B257" s="26"/>
      <c r="C257" s="52" t="str">
        <f t="shared" si="3"/>
        <v>Not Included</v>
      </c>
    </row>
    <row r="258" spans="2:3" ht="15" customHeight="1" x14ac:dyDescent="0.45">
      <c r="B258" s="26"/>
      <c r="C258" s="52" t="str">
        <f t="shared" si="3"/>
        <v>Not Included</v>
      </c>
    </row>
    <row r="259" spans="2:3" ht="15" customHeight="1" x14ac:dyDescent="0.45">
      <c r="B259" s="26"/>
      <c r="C259" s="52" t="str">
        <f t="shared" si="3"/>
        <v>Not Included</v>
      </c>
    </row>
    <row r="260" spans="2:3" ht="15" customHeight="1" x14ac:dyDescent="0.45">
      <c r="B260" s="26"/>
      <c r="C260" s="52" t="str">
        <f t="shared" si="3"/>
        <v>Not Included</v>
      </c>
    </row>
    <row r="261" spans="2:3" ht="15" customHeight="1" x14ac:dyDescent="0.45">
      <c r="B261" s="26"/>
      <c r="C261" s="52" t="str">
        <f t="shared" si="3"/>
        <v>Not Included</v>
      </c>
    </row>
    <row r="262" spans="2:3" ht="15" customHeight="1" x14ac:dyDescent="0.45">
      <c r="B262" s="26"/>
      <c r="C262" s="52" t="str">
        <f t="shared" si="3"/>
        <v>Not Included</v>
      </c>
    </row>
    <row r="263" spans="2:3" ht="15" customHeight="1" x14ac:dyDescent="0.45">
      <c r="B263" s="26"/>
      <c r="C263" s="52" t="str">
        <f t="shared" si="3"/>
        <v>Not Included</v>
      </c>
    </row>
    <row r="264" spans="2:3" ht="15" customHeight="1" x14ac:dyDescent="0.45">
      <c r="B264" s="26"/>
      <c r="C264" s="52" t="str">
        <f t="shared" si="3"/>
        <v>Not Included</v>
      </c>
    </row>
    <row r="265" spans="2:3" ht="15" customHeight="1" x14ac:dyDescent="0.45">
      <c r="B265" s="26"/>
      <c r="C265" s="52" t="str">
        <f t="shared" si="3"/>
        <v>Not Included</v>
      </c>
    </row>
    <row r="266" spans="2:3" ht="15" customHeight="1" x14ac:dyDescent="0.45">
      <c r="B266" s="26"/>
      <c r="C266" s="52" t="str">
        <f t="shared" si="3"/>
        <v>Not Included</v>
      </c>
    </row>
    <row r="267" spans="2:3" ht="15" customHeight="1" x14ac:dyDescent="0.45">
      <c r="B267" s="26"/>
      <c r="C267" s="52" t="str">
        <f t="shared" si="3"/>
        <v>Not Included</v>
      </c>
    </row>
    <row r="268" spans="2:3" ht="15" customHeight="1" x14ac:dyDescent="0.45">
      <c r="B268" s="26"/>
      <c r="C268" s="52" t="str">
        <f t="shared" si="3"/>
        <v>Not Included</v>
      </c>
    </row>
    <row r="269" spans="2:3" ht="15" customHeight="1" x14ac:dyDescent="0.45">
      <c r="B269" s="26"/>
      <c r="C269" s="52" t="str">
        <f t="shared" si="3"/>
        <v>Not Included</v>
      </c>
    </row>
    <row r="270" spans="2:3" ht="15" customHeight="1" x14ac:dyDescent="0.45">
      <c r="B270" s="26"/>
      <c r="C270" s="52" t="str">
        <f t="shared" ref="C270:C333" si="4">IF(ISNUMBER(B270),"Included","Not Included")</f>
        <v>Not Included</v>
      </c>
    </row>
    <row r="271" spans="2:3" ht="15" customHeight="1" x14ac:dyDescent="0.45">
      <c r="B271" s="26"/>
      <c r="C271" s="52" t="str">
        <f t="shared" si="4"/>
        <v>Not Included</v>
      </c>
    </row>
    <row r="272" spans="2:3" ht="15" customHeight="1" x14ac:dyDescent="0.45">
      <c r="B272" s="26"/>
      <c r="C272" s="52" t="str">
        <f t="shared" si="4"/>
        <v>Not Included</v>
      </c>
    </row>
    <row r="273" spans="2:3" ht="15" customHeight="1" x14ac:dyDescent="0.45">
      <c r="B273" s="26"/>
      <c r="C273" s="52" t="str">
        <f t="shared" si="4"/>
        <v>Not Included</v>
      </c>
    </row>
    <row r="274" spans="2:3" ht="15" customHeight="1" x14ac:dyDescent="0.45">
      <c r="B274" s="26"/>
      <c r="C274" s="52" t="str">
        <f t="shared" si="4"/>
        <v>Not Included</v>
      </c>
    </row>
    <row r="275" spans="2:3" ht="15" customHeight="1" x14ac:dyDescent="0.45">
      <c r="B275" s="26"/>
      <c r="C275" s="52" t="str">
        <f t="shared" si="4"/>
        <v>Not Included</v>
      </c>
    </row>
    <row r="276" spans="2:3" ht="15" customHeight="1" x14ac:dyDescent="0.45">
      <c r="B276" s="26"/>
      <c r="C276" s="52" t="str">
        <f t="shared" si="4"/>
        <v>Not Included</v>
      </c>
    </row>
    <row r="277" spans="2:3" ht="15" customHeight="1" x14ac:dyDescent="0.45">
      <c r="B277" s="26"/>
      <c r="C277" s="52" t="str">
        <f t="shared" si="4"/>
        <v>Not Included</v>
      </c>
    </row>
    <row r="278" spans="2:3" ht="15" customHeight="1" x14ac:dyDescent="0.45">
      <c r="B278" s="26"/>
      <c r="C278" s="52" t="str">
        <f t="shared" si="4"/>
        <v>Not Included</v>
      </c>
    </row>
    <row r="279" spans="2:3" ht="15" customHeight="1" x14ac:dyDescent="0.45">
      <c r="B279" s="26"/>
      <c r="C279" s="52" t="str">
        <f t="shared" si="4"/>
        <v>Not Included</v>
      </c>
    </row>
    <row r="280" spans="2:3" ht="15" customHeight="1" x14ac:dyDescent="0.45">
      <c r="B280" s="26"/>
      <c r="C280" s="52" t="str">
        <f t="shared" si="4"/>
        <v>Not Included</v>
      </c>
    </row>
    <row r="281" spans="2:3" ht="15" customHeight="1" x14ac:dyDescent="0.45">
      <c r="B281" s="26"/>
      <c r="C281" s="52" t="str">
        <f t="shared" si="4"/>
        <v>Not Included</v>
      </c>
    </row>
    <row r="282" spans="2:3" ht="15" customHeight="1" x14ac:dyDescent="0.45">
      <c r="B282" s="26"/>
      <c r="C282" s="52" t="str">
        <f t="shared" si="4"/>
        <v>Not Included</v>
      </c>
    </row>
    <row r="283" spans="2:3" ht="15" customHeight="1" x14ac:dyDescent="0.45">
      <c r="B283" s="26"/>
      <c r="C283" s="52" t="str">
        <f t="shared" si="4"/>
        <v>Not Included</v>
      </c>
    </row>
    <row r="284" spans="2:3" ht="15" customHeight="1" x14ac:dyDescent="0.45">
      <c r="B284" s="26"/>
      <c r="C284" s="52" t="str">
        <f t="shared" si="4"/>
        <v>Not Included</v>
      </c>
    </row>
    <row r="285" spans="2:3" ht="15" customHeight="1" x14ac:dyDescent="0.45">
      <c r="B285" s="26"/>
      <c r="C285" s="52" t="str">
        <f t="shared" si="4"/>
        <v>Not Included</v>
      </c>
    </row>
    <row r="286" spans="2:3" ht="15" customHeight="1" x14ac:dyDescent="0.45">
      <c r="B286" s="26"/>
      <c r="C286" s="52" t="str">
        <f t="shared" si="4"/>
        <v>Not Included</v>
      </c>
    </row>
    <row r="287" spans="2:3" ht="15" customHeight="1" x14ac:dyDescent="0.45">
      <c r="B287" s="26"/>
      <c r="C287" s="52" t="str">
        <f t="shared" si="4"/>
        <v>Not Included</v>
      </c>
    </row>
    <row r="288" spans="2:3" ht="15" customHeight="1" x14ac:dyDescent="0.45">
      <c r="B288" s="26"/>
      <c r="C288" s="52" t="str">
        <f t="shared" si="4"/>
        <v>Not Included</v>
      </c>
    </row>
    <row r="289" spans="2:3" ht="15" customHeight="1" x14ac:dyDescent="0.45">
      <c r="B289" s="26"/>
      <c r="C289" s="52" t="str">
        <f t="shared" si="4"/>
        <v>Not Included</v>
      </c>
    </row>
    <row r="290" spans="2:3" ht="15" customHeight="1" x14ac:dyDescent="0.45">
      <c r="B290" s="26"/>
      <c r="C290" s="52" t="str">
        <f t="shared" si="4"/>
        <v>Not Included</v>
      </c>
    </row>
    <row r="291" spans="2:3" ht="15" customHeight="1" x14ac:dyDescent="0.45">
      <c r="B291" s="26"/>
      <c r="C291" s="52" t="str">
        <f t="shared" si="4"/>
        <v>Not Included</v>
      </c>
    </row>
    <row r="292" spans="2:3" ht="15" customHeight="1" x14ac:dyDescent="0.45">
      <c r="B292" s="26"/>
      <c r="C292" s="52" t="str">
        <f t="shared" si="4"/>
        <v>Not Included</v>
      </c>
    </row>
    <row r="293" spans="2:3" ht="15" customHeight="1" x14ac:dyDescent="0.45">
      <c r="B293" s="26"/>
      <c r="C293" s="52" t="str">
        <f t="shared" si="4"/>
        <v>Not Included</v>
      </c>
    </row>
    <row r="294" spans="2:3" ht="15" customHeight="1" x14ac:dyDescent="0.45">
      <c r="B294" s="26"/>
      <c r="C294" s="52" t="str">
        <f t="shared" si="4"/>
        <v>Not Included</v>
      </c>
    </row>
    <row r="295" spans="2:3" ht="15" customHeight="1" x14ac:dyDescent="0.45">
      <c r="B295" s="26"/>
      <c r="C295" s="52" t="str">
        <f t="shared" si="4"/>
        <v>Not Included</v>
      </c>
    </row>
    <row r="296" spans="2:3" ht="15" customHeight="1" x14ac:dyDescent="0.45">
      <c r="B296" s="26"/>
      <c r="C296" s="52" t="str">
        <f t="shared" si="4"/>
        <v>Not Included</v>
      </c>
    </row>
    <row r="297" spans="2:3" ht="15" customHeight="1" x14ac:dyDescent="0.45">
      <c r="B297" s="26"/>
      <c r="C297" s="52" t="str">
        <f t="shared" si="4"/>
        <v>Not Included</v>
      </c>
    </row>
    <row r="298" spans="2:3" ht="15" customHeight="1" x14ac:dyDescent="0.45">
      <c r="B298" s="26"/>
      <c r="C298" s="52" t="str">
        <f t="shared" si="4"/>
        <v>Not Included</v>
      </c>
    </row>
    <row r="299" spans="2:3" ht="15" customHeight="1" x14ac:dyDescent="0.45">
      <c r="B299" s="26"/>
      <c r="C299" s="52" t="str">
        <f t="shared" si="4"/>
        <v>Not Included</v>
      </c>
    </row>
    <row r="300" spans="2:3" ht="15" customHeight="1" x14ac:dyDescent="0.45">
      <c r="B300" s="26"/>
      <c r="C300" s="52" t="str">
        <f t="shared" si="4"/>
        <v>Not Included</v>
      </c>
    </row>
    <row r="301" spans="2:3" ht="15" customHeight="1" x14ac:dyDescent="0.45">
      <c r="B301" s="26"/>
      <c r="C301" s="52" t="str">
        <f t="shared" si="4"/>
        <v>Not Included</v>
      </c>
    </row>
    <row r="302" spans="2:3" ht="15" customHeight="1" x14ac:dyDescent="0.45">
      <c r="B302" s="26"/>
      <c r="C302" s="52" t="str">
        <f t="shared" si="4"/>
        <v>Not Included</v>
      </c>
    </row>
    <row r="303" spans="2:3" ht="15" customHeight="1" x14ac:dyDescent="0.45">
      <c r="B303" s="26"/>
      <c r="C303" s="52" t="str">
        <f t="shared" si="4"/>
        <v>Not Included</v>
      </c>
    </row>
    <row r="304" spans="2:3" ht="15" customHeight="1" x14ac:dyDescent="0.45">
      <c r="B304" s="26"/>
      <c r="C304" s="52" t="str">
        <f t="shared" si="4"/>
        <v>Not Included</v>
      </c>
    </row>
    <row r="305" spans="2:3" ht="15" customHeight="1" x14ac:dyDescent="0.45">
      <c r="B305" s="26"/>
      <c r="C305" s="52" t="str">
        <f t="shared" si="4"/>
        <v>Not Included</v>
      </c>
    </row>
    <row r="306" spans="2:3" ht="15" customHeight="1" x14ac:dyDescent="0.45">
      <c r="B306" s="26"/>
      <c r="C306" s="52" t="str">
        <f t="shared" si="4"/>
        <v>Not Included</v>
      </c>
    </row>
    <row r="307" spans="2:3" ht="15" customHeight="1" x14ac:dyDescent="0.45">
      <c r="B307" s="26"/>
      <c r="C307" s="52" t="str">
        <f t="shared" si="4"/>
        <v>Not Included</v>
      </c>
    </row>
    <row r="308" spans="2:3" ht="15" customHeight="1" x14ac:dyDescent="0.45">
      <c r="B308" s="26"/>
      <c r="C308" s="52" t="str">
        <f t="shared" si="4"/>
        <v>Not Included</v>
      </c>
    </row>
    <row r="309" spans="2:3" ht="15" customHeight="1" x14ac:dyDescent="0.45">
      <c r="B309" s="26"/>
      <c r="C309" s="52" t="str">
        <f t="shared" si="4"/>
        <v>Not Included</v>
      </c>
    </row>
    <row r="310" spans="2:3" ht="15" customHeight="1" x14ac:dyDescent="0.45">
      <c r="B310" s="26"/>
      <c r="C310" s="52" t="str">
        <f t="shared" si="4"/>
        <v>Not Included</v>
      </c>
    </row>
    <row r="311" spans="2:3" ht="15" customHeight="1" x14ac:dyDescent="0.45">
      <c r="B311" s="26"/>
      <c r="C311" s="52" t="str">
        <f t="shared" si="4"/>
        <v>Not Included</v>
      </c>
    </row>
    <row r="312" spans="2:3" ht="15" customHeight="1" x14ac:dyDescent="0.45">
      <c r="B312" s="26"/>
      <c r="C312" s="52" t="str">
        <f t="shared" si="4"/>
        <v>Not Included</v>
      </c>
    </row>
    <row r="313" spans="2:3" ht="15" customHeight="1" x14ac:dyDescent="0.45">
      <c r="B313" s="26"/>
      <c r="C313" s="52" t="str">
        <f t="shared" si="4"/>
        <v>Not Included</v>
      </c>
    </row>
    <row r="314" spans="2:3" ht="15" customHeight="1" x14ac:dyDescent="0.45">
      <c r="B314" s="26"/>
      <c r="C314" s="52" t="str">
        <f t="shared" si="4"/>
        <v>Not Included</v>
      </c>
    </row>
    <row r="315" spans="2:3" ht="15" customHeight="1" x14ac:dyDescent="0.45">
      <c r="B315" s="26"/>
      <c r="C315" s="52" t="str">
        <f t="shared" si="4"/>
        <v>Not Included</v>
      </c>
    </row>
    <row r="316" spans="2:3" ht="15" customHeight="1" x14ac:dyDescent="0.45">
      <c r="B316" s="26"/>
      <c r="C316" s="52" t="str">
        <f t="shared" si="4"/>
        <v>Not Included</v>
      </c>
    </row>
    <row r="317" spans="2:3" ht="15" customHeight="1" x14ac:dyDescent="0.45">
      <c r="B317" s="26"/>
      <c r="C317" s="52" t="str">
        <f t="shared" si="4"/>
        <v>Not Included</v>
      </c>
    </row>
    <row r="318" spans="2:3" ht="15" customHeight="1" x14ac:dyDescent="0.45">
      <c r="B318" s="26"/>
      <c r="C318" s="52" t="str">
        <f t="shared" si="4"/>
        <v>Not Included</v>
      </c>
    </row>
    <row r="319" spans="2:3" ht="15" customHeight="1" x14ac:dyDescent="0.45">
      <c r="B319" s="26"/>
      <c r="C319" s="52" t="str">
        <f t="shared" si="4"/>
        <v>Not Included</v>
      </c>
    </row>
    <row r="320" spans="2:3" ht="15" customHeight="1" x14ac:dyDescent="0.45">
      <c r="B320" s="26"/>
      <c r="C320" s="52" t="str">
        <f t="shared" si="4"/>
        <v>Not Included</v>
      </c>
    </row>
    <row r="321" spans="2:3" ht="15" customHeight="1" x14ac:dyDescent="0.45">
      <c r="B321" s="26"/>
      <c r="C321" s="52" t="str">
        <f t="shared" si="4"/>
        <v>Not Included</v>
      </c>
    </row>
    <row r="322" spans="2:3" ht="15" customHeight="1" x14ac:dyDescent="0.45">
      <c r="B322" s="26"/>
      <c r="C322" s="52" t="str">
        <f t="shared" si="4"/>
        <v>Not Included</v>
      </c>
    </row>
    <row r="323" spans="2:3" ht="15" customHeight="1" x14ac:dyDescent="0.45">
      <c r="B323" s="26"/>
      <c r="C323" s="52" t="str">
        <f t="shared" si="4"/>
        <v>Not Included</v>
      </c>
    </row>
    <row r="324" spans="2:3" ht="15" customHeight="1" x14ac:dyDescent="0.45">
      <c r="B324" s="26"/>
      <c r="C324" s="52" t="str">
        <f t="shared" si="4"/>
        <v>Not Included</v>
      </c>
    </row>
    <row r="325" spans="2:3" ht="15" customHeight="1" x14ac:dyDescent="0.45">
      <c r="B325" s="26"/>
      <c r="C325" s="52" t="str">
        <f t="shared" si="4"/>
        <v>Not Included</v>
      </c>
    </row>
    <row r="326" spans="2:3" ht="15" customHeight="1" x14ac:dyDescent="0.45">
      <c r="B326" s="26"/>
      <c r="C326" s="52" t="str">
        <f t="shared" si="4"/>
        <v>Not Included</v>
      </c>
    </row>
    <row r="327" spans="2:3" ht="15" customHeight="1" x14ac:dyDescent="0.45">
      <c r="B327" s="26"/>
      <c r="C327" s="52" t="str">
        <f t="shared" si="4"/>
        <v>Not Included</v>
      </c>
    </row>
    <row r="328" spans="2:3" ht="15" customHeight="1" x14ac:dyDescent="0.45">
      <c r="B328" s="26"/>
      <c r="C328" s="52" t="str">
        <f t="shared" si="4"/>
        <v>Not Included</v>
      </c>
    </row>
    <row r="329" spans="2:3" ht="15" customHeight="1" x14ac:dyDescent="0.45">
      <c r="B329" s="26"/>
      <c r="C329" s="52" t="str">
        <f t="shared" si="4"/>
        <v>Not Included</v>
      </c>
    </row>
    <row r="330" spans="2:3" ht="15" customHeight="1" x14ac:dyDescent="0.45">
      <c r="B330" s="26"/>
      <c r="C330" s="52" t="str">
        <f t="shared" si="4"/>
        <v>Not Included</v>
      </c>
    </row>
    <row r="331" spans="2:3" ht="15" customHeight="1" x14ac:dyDescent="0.45">
      <c r="B331" s="26"/>
      <c r="C331" s="52" t="str">
        <f t="shared" si="4"/>
        <v>Not Included</v>
      </c>
    </row>
    <row r="332" spans="2:3" ht="15" customHeight="1" x14ac:dyDescent="0.45">
      <c r="B332" s="26"/>
      <c r="C332" s="52" t="str">
        <f t="shared" si="4"/>
        <v>Not Included</v>
      </c>
    </row>
    <row r="333" spans="2:3" ht="15" customHeight="1" x14ac:dyDescent="0.45">
      <c r="B333" s="26"/>
      <c r="C333" s="52" t="str">
        <f t="shared" si="4"/>
        <v>Not Included</v>
      </c>
    </row>
    <row r="334" spans="2:3" ht="15" customHeight="1" x14ac:dyDescent="0.45">
      <c r="B334" s="26"/>
      <c r="C334" s="52" t="str">
        <f t="shared" ref="C334:C397" si="5">IF(ISNUMBER(B334),"Included","Not Included")</f>
        <v>Not Included</v>
      </c>
    </row>
    <row r="335" spans="2:3" ht="15" customHeight="1" x14ac:dyDescent="0.45">
      <c r="B335" s="26"/>
      <c r="C335" s="52" t="str">
        <f t="shared" si="5"/>
        <v>Not Included</v>
      </c>
    </row>
    <row r="336" spans="2:3" ht="15" customHeight="1" x14ac:dyDescent="0.45">
      <c r="B336" s="26"/>
      <c r="C336" s="52" t="str">
        <f t="shared" si="5"/>
        <v>Not Included</v>
      </c>
    </row>
    <row r="337" spans="2:3" ht="15" customHeight="1" x14ac:dyDescent="0.45">
      <c r="B337" s="26"/>
      <c r="C337" s="52" t="str">
        <f t="shared" si="5"/>
        <v>Not Included</v>
      </c>
    </row>
    <row r="338" spans="2:3" ht="15" customHeight="1" x14ac:dyDescent="0.45">
      <c r="B338" s="26"/>
      <c r="C338" s="52" t="str">
        <f t="shared" si="5"/>
        <v>Not Included</v>
      </c>
    </row>
    <row r="339" spans="2:3" ht="15" customHeight="1" x14ac:dyDescent="0.45">
      <c r="B339" s="26"/>
      <c r="C339" s="52" t="str">
        <f t="shared" si="5"/>
        <v>Not Included</v>
      </c>
    </row>
    <row r="340" spans="2:3" ht="15" customHeight="1" x14ac:dyDescent="0.45">
      <c r="B340" s="26"/>
      <c r="C340" s="52" t="str">
        <f t="shared" si="5"/>
        <v>Not Included</v>
      </c>
    </row>
    <row r="341" spans="2:3" ht="15" customHeight="1" x14ac:dyDescent="0.45">
      <c r="B341" s="26"/>
      <c r="C341" s="52" t="str">
        <f t="shared" si="5"/>
        <v>Not Included</v>
      </c>
    </row>
    <row r="342" spans="2:3" ht="15" customHeight="1" x14ac:dyDescent="0.45">
      <c r="B342" s="26"/>
      <c r="C342" s="52" t="str">
        <f t="shared" si="5"/>
        <v>Not Included</v>
      </c>
    </row>
    <row r="343" spans="2:3" ht="15" customHeight="1" x14ac:dyDescent="0.45">
      <c r="B343" s="26"/>
      <c r="C343" s="52" t="str">
        <f t="shared" si="5"/>
        <v>Not Included</v>
      </c>
    </row>
    <row r="344" spans="2:3" ht="15" customHeight="1" x14ac:dyDescent="0.45">
      <c r="B344" s="26"/>
      <c r="C344" s="52" t="str">
        <f t="shared" si="5"/>
        <v>Not Included</v>
      </c>
    </row>
    <row r="345" spans="2:3" ht="15" customHeight="1" x14ac:dyDescent="0.45">
      <c r="B345" s="26"/>
      <c r="C345" s="52" t="str">
        <f t="shared" si="5"/>
        <v>Not Included</v>
      </c>
    </row>
    <row r="346" spans="2:3" ht="15" customHeight="1" x14ac:dyDescent="0.45">
      <c r="B346" s="26"/>
      <c r="C346" s="52" t="str">
        <f t="shared" si="5"/>
        <v>Not Included</v>
      </c>
    </row>
    <row r="347" spans="2:3" ht="15" customHeight="1" x14ac:dyDescent="0.45">
      <c r="B347" s="26"/>
      <c r="C347" s="52" t="str">
        <f t="shared" si="5"/>
        <v>Not Included</v>
      </c>
    </row>
    <row r="348" spans="2:3" ht="15" customHeight="1" x14ac:dyDescent="0.45">
      <c r="B348" s="26"/>
      <c r="C348" s="52" t="str">
        <f t="shared" si="5"/>
        <v>Not Included</v>
      </c>
    </row>
    <row r="349" spans="2:3" ht="15" customHeight="1" x14ac:dyDescent="0.45">
      <c r="B349" s="26"/>
      <c r="C349" s="52" t="str">
        <f t="shared" si="5"/>
        <v>Not Included</v>
      </c>
    </row>
    <row r="350" spans="2:3" ht="15" customHeight="1" x14ac:dyDescent="0.45">
      <c r="B350" s="26"/>
      <c r="C350" s="52" t="str">
        <f t="shared" si="5"/>
        <v>Not Included</v>
      </c>
    </row>
    <row r="351" spans="2:3" ht="15" customHeight="1" x14ac:dyDescent="0.45">
      <c r="B351" s="26"/>
      <c r="C351" s="52" t="str">
        <f t="shared" si="5"/>
        <v>Not Included</v>
      </c>
    </row>
    <row r="352" spans="2:3" ht="15" customHeight="1" x14ac:dyDescent="0.45">
      <c r="B352" s="26"/>
      <c r="C352" s="52" t="str">
        <f t="shared" si="5"/>
        <v>Not Included</v>
      </c>
    </row>
    <row r="353" spans="2:3" ht="15" customHeight="1" x14ac:dyDescent="0.45">
      <c r="B353" s="26"/>
      <c r="C353" s="52" t="str">
        <f t="shared" si="5"/>
        <v>Not Included</v>
      </c>
    </row>
    <row r="354" spans="2:3" ht="15" customHeight="1" x14ac:dyDescent="0.45">
      <c r="B354" s="26"/>
      <c r="C354" s="52" t="str">
        <f t="shared" si="5"/>
        <v>Not Included</v>
      </c>
    </row>
    <row r="355" spans="2:3" ht="15" customHeight="1" x14ac:dyDescent="0.45">
      <c r="B355" s="26"/>
      <c r="C355" s="52" t="str">
        <f t="shared" si="5"/>
        <v>Not Included</v>
      </c>
    </row>
    <row r="356" spans="2:3" ht="15" customHeight="1" x14ac:dyDescent="0.45">
      <c r="B356" s="26"/>
      <c r="C356" s="52" t="str">
        <f t="shared" si="5"/>
        <v>Not Included</v>
      </c>
    </row>
    <row r="357" spans="2:3" ht="15" customHeight="1" x14ac:dyDescent="0.45">
      <c r="B357" s="26"/>
      <c r="C357" s="52" t="str">
        <f t="shared" si="5"/>
        <v>Not Included</v>
      </c>
    </row>
    <row r="358" spans="2:3" ht="15" customHeight="1" x14ac:dyDescent="0.45">
      <c r="B358" s="26"/>
      <c r="C358" s="52" t="str">
        <f t="shared" si="5"/>
        <v>Not Included</v>
      </c>
    </row>
    <row r="359" spans="2:3" ht="15" customHeight="1" x14ac:dyDescent="0.45">
      <c r="B359" s="26"/>
      <c r="C359" s="52" t="str">
        <f t="shared" si="5"/>
        <v>Not Included</v>
      </c>
    </row>
    <row r="360" spans="2:3" ht="15" customHeight="1" x14ac:dyDescent="0.45">
      <c r="B360" s="26"/>
      <c r="C360" s="52" t="str">
        <f t="shared" si="5"/>
        <v>Not Included</v>
      </c>
    </row>
    <row r="361" spans="2:3" ht="15" customHeight="1" x14ac:dyDescent="0.45">
      <c r="B361" s="26"/>
      <c r="C361" s="52" t="str">
        <f t="shared" si="5"/>
        <v>Not Included</v>
      </c>
    </row>
    <row r="362" spans="2:3" ht="15" customHeight="1" x14ac:dyDescent="0.45">
      <c r="B362" s="26"/>
      <c r="C362" s="52" t="str">
        <f t="shared" si="5"/>
        <v>Not Included</v>
      </c>
    </row>
    <row r="363" spans="2:3" ht="15" customHeight="1" x14ac:dyDescent="0.45">
      <c r="B363" s="26"/>
      <c r="C363" s="52" t="str">
        <f t="shared" si="5"/>
        <v>Not Included</v>
      </c>
    </row>
    <row r="364" spans="2:3" ht="15" customHeight="1" x14ac:dyDescent="0.45">
      <c r="B364" s="26"/>
      <c r="C364" s="52" t="str">
        <f t="shared" si="5"/>
        <v>Not Included</v>
      </c>
    </row>
    <row r="365" spans="2:3" ht="15" customHeight="1" x14ac:dyDescent="0.45">
      <c r="B365" s="26"/>
      <c r="C365" s="52" t="str">
        <f t="shared" si="5"/>
        <v>Not Included</v>
      </c>
    </row>
    <row r="366" spans="2:3" ht="15" customHeight="1" x14ac:dyDescent="0.45">
      <c r="B366" s="26"/>
      <c r="C366" s="52" t="str">
        <f t="shared" si="5"/>
        <v>Not Included</v>
      </c>
    </row>
    <row r="367" spans="2:3" ht="15" customHeight="1" x14ac:dyDescent="0.45">
      <c r="B367" s="26"/>
      <c r="C367" s="52" t="str">
        <f t="shared" si="5"/>
        <v>Not Included</v>
      </c>
    </row>
    <row r="368" spans="2:3" ht="15" customHeight="1" x14ac:dyDescent="0.45">
      <c r="B368" s="26"/>
      <c r="C368" s="52" t="str">
        <f t="shared" si="5"/>
        <v>Not Included</v>
      </c>
    </row>
    <row r="369" spans="2:3" ht="15" customHeight="1" x14ac:dyDescent="0.45">
      <c r="B369" s="26"/>
      <c r="C369" s="52" t="str">
        <f t="shared" si="5"/>
        <v>Not Included</v>
      </c>
    </row>
    <row r="370" spans="2:3" ht="15" customHeight="1" x14ac:dyDescent="0.45">
      <c r="B370" s="26"/>
      <c r="C370" s="52" t="str">
        <f t="shared" si="5"/>
        <v>Not Included</v>
      </c>
    </row>
    <row r="371" spans="2:3" ht="15" customHeight="1" x14ac:dyDescent="0.45">
      <c r="B371" s="26"/>
      <c r="C371" s="52" t="str">
        <f t="shared" si="5"/>
        <v>Not Included</v>
      </c>
    </row>
    <row r="372" spans="2:3" ht="15" customHeight="1" x14ac:dyDescent="0.45">
      <c r="B372" s="26"/>
      <c r="C372" s="52" t="str">
        <f t="shared" si="5"/>
        <v>Not Included</v>
      </c>
    </row>
    <row r="373" spans="2:3" ht="15" customHeight="1" x14ac:dyDescent="0.45">
      <c r="B373" s="26"/>
      <c r="C373" s="52" t="str">
        <f t="shared" si="5"/>
        <v>Not Included</v>
      </c>
    </row>
    <row r="374" spans="2:3" ht="15" customHeight="1" x14ac:dyDescent="0.45">
      <c r="B374" s="26"/>
      <c r="C374" s="52" t="str">
        <f t="shared" si="5"/>
        <v>Not Included</v>
      </c>
    </row>
    <row r="375" spans="2:3" ht="15" customHeight="1" x14ac:dyDescent="0.45">
      <c r="B375" s="26"/>
      <c r="C375" s="52" t="str">
        <f t="shared" si="5"/>
        <v>Not Included</v>
      </c>
    </row>
    <row r="376" spans="2:3" ht="15" customHeight="1" x14ac:dyDescent="0.45">
      <c r="B376" s="26"/>
      <c r="C376" s="52" t="str">
        <f t="shared" si="5"/>
        <v>Not Included</v>
      </c>
    </row>
    <row r="377" spans="2:3" ht="15" customHeight="1" x14ac:dyDescent="0.45">
      <c r="B377" s="26"/>
      <c r="C377" s="52" t="str">
        <f t="shared" si="5"/>
        <v>Not Included</v>
      </c>
    </row>
    <row r="378" spans="2:3" ht="15" customHeight="1" x14ac:dyDescent="0.45">
      <c r="B378" s="26"/>
      <c r="C378" s="52" t="str">
        <f t="shared" si="5"/>
        <v>Not Included</v>
      </c>
    </row>
    <row r="379" spans="2:3" ht="15" customHeight="1" x14ac:dyDescent="0.45">
      <c r="B379" s="26"/>
      <c r="C379" s="52" t="str">
        <f t="shared" si="5"/>
        <v>Not Included</v>
      </c>
    </row>
    <row r="380" spans="2:3" ht="15" customHeight="1" x14ac:dyDescent="0.45">
      <c r="B380" s="26"/>
      <c r="C380" s="52" t="str">
        <f t="shared" si="5"/>
        <v>Not Included</v>
      </c>
    </row>
    <row r="381" spans="2:3" ht="15" customHeight="1" x14ac:dyDescent="0.45">
      <c r="B381" s="26"/>
      <c r="C381" s="52" t="str">
        <f t="shared" si="5"/>
        <v>Not Included</v>
      </c>
    </row>
    <row r="382" spans="2:3" ht="15" customHeight="1" x14ac:dyDescent="0.45">
      <c r="B382" s="26"/>
      <c r="C382" s="52" t="str">
        <f t="shared" si="5"/>
        <v>Not Included</v>
      </c>
    </row>
    <row r="383" spans="2:3" ht="15" customHeight="1" x14ac:dyDescent="0.45">
      <c r="B383" s="26"/>
      <c r="C383" s="52" t="str">
        <f t="shared" si="5"/>
        <v>Not Included</v>
      </c>
    </row>
    <row r="384" spans="2:3" ht="15" customHeight="1" x14ac:dyDescent="0.45">
      <c r="B384" s="26"/>
      <c r="C384" s="52" t="str">
        <f t="shared" si="5"/>
        <v>Not Included</v>
      </c>
    </row>
    <row r="385" spans="2:3" ht="15" customHeight="1" x14ac:dyDescent="0.45">
      <c r="B385" s="26"/>
      <c r="C385" s="52" t="str">
        <f t="shared" si="5"/>
        <v>Not Included</v>
      </c>
    </row>
    <row r="386" spans="2:3" ht="15" customHeight="1" x14ac:dyDescent="0.45">
      <c r="B386" s="26"/>
      <c r="C386" s="52" t="str">
        <f t="shared" si="5"/>
        <v>Not Included</v>
      </c>
    </row>
    <row r="387" spans="2:3" ht="15" customHeight="1" x14ac:dyDescent="0.45">
      <c r="B387" s="26"/>
      <c r="C387" s="52" t="str">
        <f t="shared" si="5"/>
        <v>Not Included</v>
      </c>
    </row>
    <row r="388" spans="2:3" ht="15" customHeight="1" x14ac:dyDescent="0.45">
      <c r="B388" s="26"/>
      <c r="C388" s="52" t="str">
        <f t="shared" si="5"/>
        <v>Not Included</v>
      </c>
    </row>
    <row r="389" spans="2:3" ht="15" customHeight="1" x14ac:dyDescent="0.45">
      <c r="B389" s="26"/>
      <c r="C389" s="52" t="str">
        <f t="shared" si="5"/>
        <v>Not Included</v>
      </c>
    </row>
    <row r="390" spans="2:3" ht="15" customHeight="1" x14ac:dyDescent="0.45">
      <c r="B390" s="26"/>
      <c r="C390" s="52" t="str">
        <f t="shared" si="5"/>
        <v>Not Included</v>
      </c>
    </row>
    <row r="391" spans="2:3" ht="15" customHeight="1" x14ac:dyDescent="0.45">
      <c r="B391" s="26"/>
      <c r="C391" s="52" t="str">
        <f t="shared" si="5"/>
        <v>Not Included</v>
      </c>
    </row>
    <row r="392" spans="2:3" ht="15" customHeight="1" x14ac:dyDescent="0.45">
      <c r="B392" s="26"/>
      <c r="C392" s="52" t="str">
        <f t="shared" si="5"/>
        <v>Not Included</v>
      </c>
    </row>
    <row r="393" spans="2:3" ht="15" customHeight="1" x14ac:dyDescent="0.45">
      <c r="B393" s="26"/>
      <c r="C393" s="52" t="str">
        <f t="shared" si="5"/>
        <v>Not Included</v>
      </c>
    </row>
    <row r="394" spans="2:3" ht="15" customHeight="1" x14ac:dyDescent="0.45">
      <c r="B394" s="26"/>
      <c r="C394" s="52" t="str">
        <f t="shared" si="5"/>
        <v>Not Included</v>
      </c>
    </row>
    <row r="395" spans="2:3" ht="15" customHeight="1" x14ac:dyDescent="0.45">
      <c r="B395" s="26"/>
      <c r="C395" s="52" t="str">
        <f t="shared" si="5"/>
        <v>Not Included</v>
      </c>
    </row>
    <row r="396" spans="2:3" ht="15" customHeight="1" x14ac:dyDescent="0.45">
      <c r="B396" s="26"/>
      <c r="C396" s="52" t="str">
        <f t="shared" si="5"/>
        <v>Not Included</v>
      </c>
    </row>
    <row r="397" spans="2:3" ht="15" customHeight="1" x14ac:dyDescent="0.45">
      <c r="B397" s="26"/>
      <c r="C397" s="52" t="str">
        <f t="shared" si="5"/>
        <v>Not Included</v>
      </c>
    </row>
    <row r="398" spans="2:3" ht="15" customHeight="1" x14ac:dyDescent="0.45">
      <c r="B398" s="26"/>
      <c r="C398" s="52" t="str">
        <f t="shared" ref="C398:C461" si="6">IF(ISNUMBER(B398),"Included","Not Included")</f>
        <v>Not Included</v>
      </c>
    </row>
    <row r="399" spans="2:3" ht="15" customHeight="1" x14ac:dyDescent="0.45">
      <c r="B399" s="26"/>
      <c r="C399" s="52" t="str">
        <f t="shared" si="6"/>
        <v>Not Included</v>
      </c>
    </row>
    <row r="400" spans="2:3" ht="15" customHeight="1" x14ac:dyDescent="0.45">
      <c r="B400" s="26"/>
      <c r="C400" s="52" t="str">
        <f t="shared" si="6"/>
        <v>Not Included</v>
      </c>
    </row>
    <row r="401" spans="2:3" ht="15" customHeight="1" x14ac:dyDescent="0.45">
      <c r="B401" s="26"/>
      <c r="C401" s="52" t="str">
        <f t="shared" si="6"/>
        <v>Not Included</v>
      </c>
    </row>
    <row r="402" spans="2:3" ht="15" customHeight="1" x14ac:dyDescent="0.45">
      <c r="B402" s="26"/>
      <c r="C402" s="52" t="str">
        <f t="shared" si="6"/>
        <v>Not Included</v>
      </c>
    </row>
    <row r="403" spans="2:3" ht="15" customHeight="1" x14ac:dyDescent="0.45">
      <c r="B403" s="26"/>
      <c r="C403" s="52" t="str">
        <f t="shared" si="6"/>
        <v>Not Included</v>
      </c>
    </row>
    <row r="404" spans="2:3" ht="15" customHeight="1" x14ac:dyDescent="0.45">
      <c r="B404" s="26"/>
      <c r="C404" s="52" t="str">
        <f t="shared" si="6"/>
        <v>Not Included</v>
      </c>
    </row>
    <row r="405" spans="2:3" ht="15" customHeight="1" x14ac:dyDescent="0.45">
      <c r="B405" s="26"/>
      <c r="C405" s="52" t="str">
        <f t="shared" si="6"/>
        <v>Not Included</v>
      </c>
    </row>
    <row r="406" spans="2:3" ht="15" customHeight="1" x14ac:dyDescent="0.45">
      <c r="B406" s="26"/>
      <c r="C406" s="52" t="str">
        <f t="shared" si="6"/>
        <v>Not Included</v>
      </c>
    </row>
    <row r="407" spans="2:3" ht="15" customHeight="1" x14ac:dyDescent="0.45">
      <c r="B407" s="26"/>
      <c r="C407" s="52" t="str">
        <f t="shared" si="6"/>
        <v>Not Included</v>
      </c>
    </row>
    <row r="408" spans="2:3" ht="15" customHeight="1" x14ac:dyDescent="0.45">
      <c r="B408" s="26"/>
      <c r="C408" s="52" t="str">
        <f t="shared" si="6"/>
        <v>Not Included</v>
      </c>
    </row>
    <row r="409" spans="2:3" ht="15" customHeight="1" x14ac:dyDescent="0.45">
      <c r="B409" s="26"/>
      <c r="C409" s="52" t="str">
        <f t="shared" si="6"/>
        <v>Not Included</v>
      </c>
    </row>
    <row r="410" spans="2:3" ht="15" customHeight="1" x14ac:dyDescent="0.45">
      <c r="B410" s="26"/>
      <c r="C410" s="52" t="str">
        <f t="shared" si="6"/>
        <v>Not Included</v>
      </c>
    </row>
    <row r="411" spans="2:3" ht="15" customHeight="1" x14ac:dyDescent="0.45">
      <c r="B411" s="26"/>
      <c r="C411" s="52" t="str">
        <f t="shared" si="6"/>
        <v>Not Included</v>
      </c>
    </row>
    <row r="412" spans="2:3" ht="15" customHeight="1" x14ac:dyDescent="0.45">
      <c r="B412" s="26"/>
      <c r="C412" s="52" t="str">
        <f t="shared" si="6"/>
        <v>Not Included</v>
      </c>
    </row>
    <row r="413" spans="2:3" ht="15" customHeight="1" x14ac:dyDescent="0.45">
      <c r="B413" s="26"/>
      <c r="C413" s="52" t="str">
        <f t="shared" si="6"/>
        <v>Not Included</v>
      </c>
    </row>
    <row r="414" spans="2:3" ht="15" customHeight="1" x14ac:dyDescent="0.45">
      <c r="B414" s="26"/>
      <c r="C414" s="52" t="str">
        <f t="shared" si="6"/>
        <v>Not Included</v>
      </c>
    </row>
    <row r="415" spans="2:3" ht="15" customHeight="1" x14ac:dyDescent="0.45">
      <c r="B415" s="26"/>
      <c r="C415" s="52" t="str">
        <f t="shared" si="6"/>
        <v>Not Included</v>
      </c>
    </row>
    <row r="416" spans="2:3" ht="15" customHeight="1" x14ac:dyDescent="0.45">
      <c r="B416" s="26"/>
      <c r="C416" s="52" t="str">
        <f t="shared" si="6"/>
        <v>Not Included</v>
      </c>
    </row>
    <row r="417" spans="2:3" ht="15" customHeight="1" x14ac:dyDescent="0.45">
      <c r="B417" s="26"/>
      <c r="C417" s="52" t="str">
        <f t="shared" si="6"/>
        <v>Not Included</v>
      </c>
    </row>
    <row r="418" spans="2:3" ht="15" customHeight="1" x14ac:dyDescent="0.45">
      <c r="B418" s="26"/>
      <c r="C418" s="52" t="str">
        <f t="shared" si="6"/>
        <v>Not Included</v>
      </c>
    </row>
    <row r="419" spans="2:3" ht="15" customHeight="1" x14ac:dyDescent="0.45">
      <c r="B419" s="26"/>
      <c r="C419" s="52" t="str">
        <f t="shared" si="6"/>
        <v>Not Included</v>
      </c>
    </row>
    <row r="420" spans="2:3" ht="15" customHeight="1" x14ac:dyDescent="0.45">
      <c r="B420" s="26"/>
      <c r="C420" s="52" t="str">
        <f t="shared" si="6"/>
        <v>Not Included</v>
      </c>
    </row>
    <row r="421" spans="2:3" ht="15" customHeight="1" x14ac:dyDescent="0.45">
      <c r="B421" s="26"/>
      <c r="C421" s="52" t="str">
        <f t="shared" si="6"/>
        <v>Not Included</v>
      </c>
    </row>
    <row r="422" spans="2:3" ht="15" customHeight="1" x14ac:dyDescent="0.45">
      <c r="B422" s="26"/>
      <c r="C422" s="52" t="str">
        <f t="shared" si="6"/>
        <v>Not Included</v>
      </c>
    </row>
    <row r="423" spans="2:3" ht="15" customHeight="1" x14ac:dyDescent="0.45">
      <c r="B423" s="26"/>
      <c r="C423" s="52" t="str">
        <f t="shared" si="6"/>
        <v>Not Included</v>
      </c>
    </row>
    <row r="424" spans="2:3" ht="15" customHeight="1" x14ac:dyDescent="0.45">
      <c r="B424" s="26"/>
      <c r="C424" s="52" t="str">
        <f t="shared" si="6"/>
        <v>Not Included</v>
      </c>
    </row>
    <row r="425" spans="2:3" ht="15" customHeight="1" x14ac:dyDescent="0.45">
      <c r="B425" s="26"/>
      <c r="C425" s="52" t="str">
        <f t="shared" si="6"/>
        <v>Not Included</v>
      </c>
    </row>
    <row r="426" spans="2:3" ht="15" customHeight="1" x14ac:dyDescent="0.45">
      <c r="B426" s="26"/>
      <c r="C426" s="52" t="str">
        <f t="shared" si="6"/>
        <v>Not Included</v>
      </c>
    </row>
    <row r="427" spans="2:3" ht="15" customHeight="1" x14ac:dyDescent="0.45">
      <c r="B427" s="26"/>
      <c r="C427" s="52" t="str">
        <f t="shared" si="6"/>
        <v>Not Included</v>
      </c>
    </row>
    <row r="428" spans="2:3" ht="15" customHeight="1" x14ac:dyDescent="0.45">
      <c r="B428" s="26"/>
      <c r="C428" s="52" t="str">
        <f t="shared" si="6"/>
        <v>Not Included</v>
      </c>
    </row>
    <row r="429" spans="2:3" ht="15" customHeight="1" x14ac:dyDescent="0.45">
      <c r="B429" s="26"/>
      <c r="C429" s="52" t="str">
        <f t="shared" si="6"/>
        <v>Not Included</v>
      </c>
    </row>
    <row r="430" spans="2:3" ht="15" customHeight="1" x14ac:dyDescent="0.45">
      <c r="B430" s="26"/>
      <c r="C430" s="52" t="str">
        <f t="shared" si="6"/>
        <v>Not Included</v>
      </c>
    </row>
    <row r="431" spans="2:3" ht="15" customHeight="1" x14ac:dyDescent="0.45">
      <c r="B431" s="26"/>
      <c r="C431" s="52" t="str">
        <f t="shared" si="6"/>
        <v>Not Included</v>
      </c>
    </row>
    <row r="432" spans="2:3" ht="15" customHeight="1" x14ac:dyDescent="0.45">
      <c r="B432" s="26"/>
      <c r="C432" s="52" t="str">
        <f t="shared" si="6"/>
        <v>Not Included</v>
      </c>
    </row>
    <row r="433" spans="2:3" ht="15" customHeight="1" x14ac:dyDescent="0.45">
      <c r="B433" s="26"/>
      <c r="C433" s="52" t="str">
        <f t="shared" si="6"/>
        <v>Not Included</v>
      </c>
    </row>
    <row r="434" spans="2:3" ht="15" customHeight="1" x14ac:dyDescent="0.45">
      <c r="B434" s="26"/>
      <c r="C434" s="52" t="str">
        <f t="shared" si="6"/>
        <v>Not Included</v>
      </c>
    </row>
    <row r="435" spans="2:3" ht="15" customHeight="1" x14ac:dyDescent="0.45">
      <c r="B435" s="26"/>
      <c r="C435" s="52" t="str">
        <f t="shared" si="6"/>
        <v>Not Included</v>
      </c>
    </row>
    <row r="436" spans="2:3" ht="15" customHeight="1" x14ac:dyDescent="0.45">
      <c r="B436" s="26"/>
      <c r="C436" s="52" t="str">
        <f t="shared" si="6"/>
        <v>Not Included</v>
      </c>
    </row>
    <row r="437" spans="2:3" ht="15" customHeight="1" x14ac:dyDescent="0.45">
      <c r="B437" s="26"/>
      <c r="C437" s="52" t="str">
        <f t="shared" si="6"/>
        <v>Not Included</v>
      </c>
    </row>
    <row r="438" spans="2:3" ht="15" customHeight="1" x14ac:dyDescent="0.45">
      <c r="B438" s="26"/>
      <c r="C438" s="52" t="str">
        <f t="shared" si="6"/>
        <v>Not Included</v>
      </c>
    </row>
    <row r="439" spans="2:3" ht="15" customHeight="1" x14ac:dyDescent="0.45">
      <c r="B439" s="26"/>
      <c r="C439" s="52" t="str">
        <f t="shared" si="6"/>
        <v>Not Included</v>
      </c>
    </row>
    <row r="440" spans="2:3" ht="15" customHeight="1" x14ac:dyDescent="0.45">
      <c r="B440" s="26"/>
      <c r="C440" s="52" t="str">
        <f t="shared" si="6"/>
        <v>Not Included</v>
      </c>
    </row>
    <row r="441" spans="2:3" ht="15" customHeight="1" x14ac:dyDescent="0.45">
      <c r="B441" s="26"/>
      <c r="C441" s="52" t="str">
        <f t="shared" si="6"/>
        <v>Not Included</v>
      </c>
    </row>
    <row r="442" spans="2:3" ht="15" customHeight="1" x14ac:dyDescent="0.45">
      <c r="B442" s="26"/>
      <c r="C442" s="52" t="str">
        <f t="shared" si="6"/>
        <v>Not Included</v>
      </c>
    </row>
    <row r="443" spans="2:3" ht="15" customHeight="1" x14ac:dyDescent="0.45">
      <c r="B443" s="26"/>
      <c r="C443" s="52" t="str">
        <f t="shared" si="6"/>
        <v>Not Included</v>
      </c>
    </row>
    <row r="444" spans="2:3" ht="15" customHeight="1" x14ac:dyDescent="0.45">
      <c r="B444" s="26"/>
      <c r="C444" s="52" t="str">
        <f t="shared" si="6"/>
        <v>Not Included</v>
      </c>
    </row>
    <row r="445" spans="2:3" ht="15" customHeight="1" x14ac:dyDescent="0.45">
      <c r="B445" s="26"/>
      <c r="C445" s="52" t="str">
        <f t="shared" si="6"/>
        <v>Not Included</v>
      </c>
    </row>
    <row r="446" spans="2:3" ht="15" customHeight="1" x14ac:dyDescent="0.45">
      <c r="B446" s="26"/>
      <c r="C446" s="52" t="str">
        <f t="shared" si="6"/>
        <v>Not Included</v>
      </c>
    </row>
    <row r="447" spans="2:3" ht="15" customHeight="1" x14ac:dyDescent="0.45">
      <c r="B447" s="26"/>
      <c r="C447" s="52" t="str">
        <f t="shared" si="6"/>
        <v>Not Included</v>
      </c>
    </row>
    <row r="448" spans="2:3" ht="15" customHeight="1" x14ac:dyDescent="0.45">
      <c r="B448" s="26"/>
      <c r="C448" s="52" t="str">
        <f t="shared" si="6"/>
        <v>Not Included</v>
      </c>
    </row>
    <row r="449" spans="2:3" ht="15" customHeight="1" x14ac:dyDescent="0.45">
      <c r="B449" s="26"/>
      <c r="C449" s="52" t="str">
        <f t="shared" si="6"/>
        <v>Not Included</v>
      </c>
    </row>
    <row r="450" spans="2:3" ht="15" customHeight="1" x14ac:dyDescent="0.45">
      <c r="B450" s="26"/>
      <c r="C450" s="52" t="str">
        <f t="shared" si="6"/>
        <v>Not Included</v>
      </c>
    </row>
    <row r="451" spans="2:3" ht="15" customHeight="1" x14ac:dyDescent="0.45">
      <c r="B451" s="26"/>
      <c r="C451" s="52" t="str">
        <f t="shared" si="6"/>
        <v>Not Included</v>
      </c>
    </row>
    <row r="452" spans="2:3" ht="15" customHeight="1" x14ac:dyDescent="0.45">
      <c r="B452" s="26"/>
      <c r="C452" s="52" t="str">
        <f t="shared" si="6"/>
        <v>Not Included</v>
      </c>
    </row>
    <row r="453" spans="2:3" ht="15" customHeight="1" x14ac:dyDescent="0.45">
      <c r="B453" s="26"/>
      <c r="C453" s="52" t="str">
        <f t="shared" si="6"/>
        <v>Not Included</v>
      </c>
    </row>
    <row r="454" spans="2:3" ht="15" customHeight="1" x14ac:dyDescent="0.45">
      <c r="B454" s="26"/>
      <c r="C454" s="52" t="str">
        <f t="shared" si="6"/>
        <v>Not Included</v>
      </c>
    </row>
    <row r="455" spans="2:3" ht="15" customHeight="1" x14ac:dyDescent="0.45">
      <c r="B455" s="26"/>
      <c r="C455" s="52" t="str">
        <f t="shared" si="6"/>
        <v>Not Included</v>
      </c>
    </row>
    <row r="456" spans="2:3" ht="15" customHeight="1" x14ac:dyDescent="0.45">
      <c r="B456" s="26"/>
      <c r="C456" s="52" t="str">
        <f t="shared" si="6"/>
        <v>Not Included</v>
      </c>
    </row>
    <row r="457" spans="2:3" ht="15" customHeight="1" x14ac:dyDescent="0.45">
      <c r="B457" s="26"/>
      <c r="C457" s="52" t="str">
        <f t="shared" si="6"/>
        <v>Not Included</v>
      </c>
    </row>
    <row r="458" spans="2:3" ht="15" customHeight="1" x14ac:dyDescent="0.45">
      <c r="B458" s="26"/>
      <c r="C458" s="52" t="str">
        <f t="shared" si="6"/>
        <v>Not Included</v>
      </c>
    </row>
    <row r="459" spans="2:3" ht="15" customHeight="1" x14ac:dyDescent="0.45">
      <c r="B459" s="26"/>
      <c r="C459" s="52" t="str">
        <f t="shared" si="6"/>
        <v>Not Included</v>
      </c>
    </row>
    <row r="460" spans="2:3" ht="15" customHeight="1" x14ac:dyDescent="0.45">
      <c r="B460" s="26"/>
      <c r="C460" s="52" t="str">
        <f t="shared" si="6"/>
        <v>Not Included</v>
      </c>
    </row>
    <row r="461" spans="2:3" ht="15" customHeight="1" x14ac:dyDescent="0.45">
      <c r="B461" s="26"/>
      <c r="C461" s="52" t="str">
        <f t="shared" si="6"/>
        <v>Not Included</v>
      </c>
    </row>
    <row r="462" spans="2:3" ht="15" customHeight="1" x14ac:dyDescent="0.45">
      <c r="B462" s="26"/>
      <c r="C462" s="52" t="str">
        <f t="shared" ref="C462:C512" si="7">IF(ISNUMBER(B462),"Included","Not Included")</f>
        <v>Not Included</v>
      </c>
    </row>
    <row r="463" spans="2:3" ht="15" customHeight="1" x14ac:dyDescent="0.45">
      <c r="B463" s="26"/>
      <c r="C463" s="52" t="str">
        <f t="shared" si="7"/>
        <v>Not Included</v>
      </c>
    </row>
    <row r="464" spans="2:3" ht="15" customHeight="1" x14ac:dyDescent="0.45">
      <c r="B464" s="26"/>
      <c r="C464" s="52" t="str">
        <f t="shared" si="7"/>
        <v>Not Included</v>
      </c>
    </row>
    <row r="465" spans="2:3" ht="15" customHeight="1" x14ac:dyDescent="0.45">
      <c r="B465" s="26"/>
      <c r="C465" s="52" t="str">
        <f t="shared" si="7"/>
        <v>Not Included</v>
      </c>
    </row>
    <row r="466" spans="2:3" ht="15" customHeight="1" x14ac:dyDescent="0.45">
      <c r="B466" s="26"/>
      <c r="C466" s="52" t="str">
        <f t="shared" si="7"/>
        <v>Not Included</v>
      </c>
    </row>
    <row r="467" spans="2:3" ht="15" customHeight="1" x14ac:dyDescent="0.45">
      <c r="B467" s="26"/>
      <c r="C467" s="52" t="str">
        <f t="shared" si="7"/>
        <v>Not Included</v>
      </c>
    </row>
    <row r="468" spans="2:3" ht="15" customHeight="1" x14ac:dyDescent="0.45">
      <c r="B468" s="26"/>
      <c r="C468" s="52" t="str">
        <f t="shared" si="7"/>
        <v>Not Included</v>
      </c>
    </row>
    <row r="469" spans="2:3" ht="15" customHeight="1" x14ac:dyDescent="0.45">
      <c r="B469" s="26"/>
      <c r="C469" s="52" t="str">
        <f t="shared" si="7"/>
        <v>Not Included</v>
      </c>
    </row>
    <row r="470" spans="2:3" ht="15" customHeight="1" x14ac:dyDescent="0.45">
      <c r="B470" s="26"/>
      <c r="C470" s="52" t="str">
        <f t="shared" si="7"/>
        <v>Not Included</v>
      </c>
    </row>
    <row r="471" spans="2:3" ht="15" customHeight="1" x14ac:dyDescent="0.45">
      <c r="B471" s="26"/>
      <c r="C471" s="52" t="str">
        <f t="shared" si="7"/>
        <v>Not Included</v>
      </c>
    </row>
    <row r="472" spans="2:3" ht="15" customHeight="1" x14ac:dyDescent="0.45">
      <c r="B472" s="26"/>
      <c r="C472" s="52" t="str">
        <f t="shared" si="7"/>
        <v>Not Included</v>
      </c>
    </row>
    <row r="473" spans="2:3" ht="15" customHeight="1" x14ac:dyDescent="0.45">
      <c r="B473" s="26"/>
      <c r="C473" s="52" t="str">
        <f t="shared" si="7"/>
        <v>Not Included</v>
      </c>
    </row>
    <row r="474" spans="2:3" ht="15" customHeight="1" x14ac:dyDescent="0.45">
      <c r="B474" s="26"/>
      <c r="C474" s="52" t="str">
        <f t="shared" si="7"/>
        <v>Not Included</v>
      </c>
    </row>
    <row r="475" spans="2:3" ht="15" customHeight="1" x14ac:dyDescent="0.45">
      <c r="B475" s="26"/>
      <c r="C475" s="52" t="str">
        <f t="shared" si="7"/>
        <v>Not Included</v>
      </c>
    </row>
    <row r="476" spans="2:3" ht="15" customHeight="1" x14ac:dyDescent="0.45">
      <c r="B476" s="26"/>
      <c r="C476" s="52" t="str">
        <f t="shared" si="7"/>
        <v>Not Included</v>
      </c>
    </row>
    <row r="477" spans="2:3" ht="15" customHeight="1" x14ac:dyDescent="0.45">
      <c r="B477" s="26"/>
      <c r="C477" s="52" t="str">
        <f t="shared" si="7"/>
        <v>Not Included</v>
      </c>
    </row>
    <row r="478" spans="2:3" ht="15" customHeight="1" x14ac:dyDescent="0.45">
      <c r="B478" s="26"/>
      <c r="C478" s="52" t="str">
        <f t="shared" si="7"/>
        <v>Not Included</v>
      </c>
    </row>
    <row r="479" spans="2:3" ht="15" customHeight="1" x14ac:dyDescent="0.45">
      <c r="B479" s="26"/>
      <c r="C479" s="52" t="str">
        <f t="shared" si="7"/>
        <v>Not Included</v>
      </c>
    </row>
    <row r="480" spans="2:3" ht="15" customHeight="1" x14ac:dyDescent="0.45">
      <c r="B480" s="26"/>
      <c r="C480" s="52" t="str">
        <f t="shared" si="7"/>
        <v>Not Included</v>
      </c>
    </row>
    <row r="481" spans="2:3" ht="15" customHeight="1" x14ac:dyDescent="0.45">
      <c r="B481" s="26"/>
      <c r="C481" s="52" t="str">
        <f t="shared" si="7"/>
        <v>Not Included</v>
      </c>
    </row>
    <row r="482" spans="2:3" ht="15" customHeight="1" x14ac:dyDescent="0.45">
      <c r="B482" s="26"/>
      <c r="C482" s="52" t="str">
        <f t="shared" si="7"/>
        <v>Not Included</v>
      </c>
    </row>
    <row r="483" spans="2:3" ht="15" customHeight="1" x14ac:dyDescent="0.45">
      <c r="B483" s="26"/>
      <c r="C483" s="52" t="str">
        <f t="shared" si="7"/>
        <v>Not Included</v>
      </c>
    </row>
    <row r="484" spans="2:3" ht="15" customHeight="1" x14ac:dyDescent="0.45">
      <c r="B484" s="26"/>
      <c r="C484" s="52" t="str">
        <f t="shared" si="7"/>
        <v>Not Included</v>
      </c>
    </row>
    <row r="485" spans="2:3" ht="15" customHeight="1" x14ac:dyDescent="0.45">
      <c r="B485" s="26"/>
      <c r="C485" s="52" t="str">
        <f t="shared" si="7"/>
        <v>Not Included</v>
      </c>
    </row>
    <row r="486" spans="2:3" ht="15" customHeight="1" x14ac:dyDescent="0.45">
      <c r="B486" s="26"/>
      <c r="C486" s="52" t="str">
        <f t="shared" si="7"/>
        <v>Not Included</v>
      </c>
    </row>
    <row r="487" spans="2:3" ht="15" customHeight="1" x14ac:dyDescent="0.45">
      <c r="B487" s="26"/>
      <c r="C487" s="52" t="str">
        <f t="shared" si="7"/>
        <v>Not Included</v>
      </c>
    </row>
    <row r="488" spans="2:3" ht="15" customHeight="1" x14ac:dyDescent="0.45">
      <c r="B488" s="26"/>
      <c r="C488" s="52" t="str">
        <f t="shared" si="7"/>
        <v>Not Included</v>
      </c>
    </row>
    <row r="489" spans="2:3" ht="15" customHeight="1" x14ac:dyDescent="0.45">
      <c r="B489" s="26"/>
      <c r="C489" s="52" t="str">
        <f t="shared" si="7"/>
        <v>Not Included</v>
      </c>
    </row>
    <row r="490" spans="2:3" ht="15" customHeight="1" x14ac:dyDescent="0.45">
      <c r="B490" s="26"/>
      <c r="C490" s="52" t="str">
        <f t="shared" si="7"/>
        <v>Not Included</v>
      </c>
    </row>
    <row r="491" spans="2:3" ht="15" customHeight="1" x14ac:dyDescent="0.45">
      <c r="B491" s="26"/>
      <c r="C491" s="52" t="str">
        <f t="shared" si="7"/>
        <v>Not Included</v>
      </c>
    </row>
    <row r="492" spans="2:3" ht="15" customHeight="1" x14ac:dyDescent="0.45">
      <c r="B492" s="26"/>
      <c r="C492" s="52" t="str">
        <f t="shared" si="7"/>
        <v>Not Included</v>
      </c>
    </row>
    <row r="493" spans="2:3" ht="15" customHeight="1" x14ac:dyDescent="0.45">
      <c r="B493" s="26"/>
      <c r="C493" s="52" t="str">
        <f t="shared" si="7"/>
        <v>Not Included</v>
      </c>
    </row>
    <row r="494" spans="2:3" ht="15" customHeight="1" x14ac:dyDescent="0.45">
      <c r="B494" s="26"/>
      <c r="C494" s="52" t="str">
        <f t="shared" si="7"/>
        <v>Not Included</v>
      </c>
    </row>
    <row r="495" spans="2:3" ht="15" customHeight="1" x14ac:dyDescent="0.45">
      <c r="B495" s="26"/>
      <c r="C495" s="52" t="str">
        <f t="shared" si="7"/>
        <v>Not Included</v>
      </c>
    </row>
    <row r="496" spans="2:3" ht="15" customHeight="1" x14ac:dyDescent="0.45">
      <c r="B496" s="26"/>
      <c r="C496" s="52" t="str">
        <f t="shared" si="7"/>
        <v>Not Included</v>
      </c>
    </row>
    <row r="497" spans="2:3" ht="15" customHeight="1" x14ac:dyDescent="0.45">
      <c r="B497" s="26"/>
      <c r="C497" s="52" t="str">
        <f t="shared" si="7"/>
        <v>Not Included</v>
      </c>
    </row>
    <row r="498" spans="2:3" ht="15" customHeight="1" x14ac:dyDescent="0.45">
      <c r="B498" s="26"/>
      <c r="C498" s="52" t="str">
        <f t="shared" si="7"/>
        <v>Not Included</v>
      </c>
    </row>
    <row r="499" spans="2:3" ht="15" customHeight="1" x14ac:dyDescent="0.45">
      <c r="B499" s="26"/>
      <c r="C499" s="52" t="str">
        <f t="shared" si="7"/>
        <v>Not Included</v>
      </c>
    </row>
    <row r="500" spans="2:3" ht="15" customHeight="1" x14ac:dyDescent="0.45">
      <c r="B500" s="26"/>
      <c r="C500" s="52" t="str">
        <f t="shared" si="7"/>
        <v>Not Included</v>
      </c>
    </row>
    <row r="501" spans="2:3" ht="15" customHeight="1" x14ac:dyDescent="0.45">
      <c r="B501" s="26"/>
      <c r="C501" s="52" t="str">
        <f t="shared" si="7"/>
        <v>Not Included</v>
      </c>
    </row>
    <row r="502" spans="2:3" ht="15" customHeight="1" x14ac:dyDescent="0.45">
      <c r="B502" s="26"/>
      <c r="C502" s="52" t="str">
        <f t="shared" si="7"/>
        <v>Not Included</v>
      </c>
    </row>
    <row r="503" spans="2:3" ht="15" customHeight="1" x14ac:dyDescent="0.45">
      <c r="B503" s="26"/>
      <c r="C503" s="52" t="str">
        <f t="shared" si="7"/>
        <v>Not Included</v>
      </c>
    </row>
    <row r="504" spans="2:3" ht="15" customHeight="1" x14ac:dyDescent="0.45">
      <c r="B504" s="26"/>
      <c r="C504" s="52" t="str">
        <f t="shared" si="7"/>
        <v>Not Included</v>
      </c>
    </row>
    <row r="505" spans="2:3" ht="15" customHeight="1" x14ac:dyDescent="0.45">
      <c r="B505" s="26"/>
      <c r="C505" s="52" t="str">
        <f t="shared" si="7"/>
        <v>Not Included</v>
      </c>
    </row>
    <row r="506" spans="2:3" ht="15" customHeight="1" x14ac:dyDescent="0.45">
      <c r="B506" s="26"/>
      <c r="C506" s="52" t="str">
        <f t="shared" si="7"/>
        <v>Not Included</v>
      </c>
    </row>
    <row r="507" spans="2:3" ht="15" customHeight="1" x14ac:dyDescent="0.45">
      <c r="B507" s="26"/>
      <c r="C507" s="52" t="str">
        <f t="shared" si="7"/>
        <v>Not Included</v>
      </c>
    </row>
    <row r="508" spans="2:3" ht="15" customHeight="1" x14ac:dyDescent="0.45">
      <c r="B508" s="26"/>
      <c r="C508" s="52" t="str">
        <f t="shared" si="7"/>
        <v>Not Included</v>
      </c>
    </row>
    <row r="509" spans="2:3" ht="15" customHeight="1" x14ac:dyDescent="0.45">
      <c r="B509" s="26"/>
      <c r="C509" s="52" t="str">
        <f t="shared" si="7"/>
        <v>Not Included</v>
      </c>
    </row>
    <row r="510" spans="2:3" ht="15" customHeight="1" x14ac:dyDescent="0.45">
      <c r="B510" s="26"/>
      <c r="C510" s="52" t="str">
        <f t="shared" si="7"/>
        <v>Not Included</v>
      </c>
    </row>
    <row r="511" spans="2:3" ht="15" customHeight="1" x14ac:dyDescent="0.45">
      <c r="B511" s="26"/>
      <c r="C511" s="52" t="str">
        <f t="shared" si="7"/>
        <v>Not Included</v>
      </c>
    </row>
    <row r="512" spans="2:3" ht="15" customHeight="1" thickBot="1" x14ac:dyDescent="0.5">
      <c r="B512" s="27"/>
      <c r="C512" s="54" t="str">
        <f t="shared" si="7"/>
        <v>Not Included</v>
      </c>
    </row>
    <row r="513" ht="15" customHeight="1" x14ac:dyDescent="0.35"/>
    <row r="514" ht="15" customHeight="1" x14ac:dyDescent="0.35"/>
  </sheetData>
  <sheetProtection algorithmName="SHA-512" hashValue="qo6l3SkDUGE4vYPnnJStcDU4LXlk9EEc34cPdWKeyhKeGnjun7xcTJ4WAABNa2ZkqDzpzHp1DSUKCqYHl+J48Q==" saltValue="J5VeI6WHOZC/ZfenqetTGw==" spinCount="100000" sheet="1" objects="1" scenarios="1" selectLockedCells="1"/>
  <mergeCells count="2">
    <mergeCell ref="B6:C6"/>
    <mergeCell ref="M3:P5"/>
  </mergeCells>
  <phoneticPr fontId="1" type="noConversion"/>
  <conditionalFormatting sqref="C13:C512">
    <cfRule type="cellIs" dxfId="3" priority="1" stopIfTrue="1" operator="equal">
      <formula>"Included"</formula>
    </cfRule>
    <cfRule type="cellIs" dxfId="2" priority="2" stopIfTrue="1" operator="equal">
      <formula>"Not Included"</formula>
    </cfRule>
  </conditionalFormatting>
  <dataValidations count="1">
    <dataValidation type="list" allowBlank="1" showInputMessage="1" showErrorMessage="1" sqref="B6:C6" xr:uid="{00000000-0002-0000-0300-000000000000}">
      <formula1>$Q$6:$Q$9</formula1>
    </dataValidation>
  </dataValidations>
  <hyperlinks>
    <hyperlink ref="M3" location="'School VA Score Calculation'!A1" display="Go to 'School VA Score Calculation' sheet --&gt;" xr:uid="{00000000-0004-0000-0300-000000000000}"/>
    <hyperlink ref="M3:P5" location="'School VA Calculation'!A1" display="To School VA Calculation sheet ---&gt;" xr:uid="{00000000-0004-0000-0300-000001000000}"/>
  </hyperlinks>
  <pageMargins left="0.75" right="0.75" top="1" bottom="1" header="0.5" footer="0.5"/>
  <pageSetup paperSize="9" orientation="portrait" r:id="rId1"/>
  <headerFooter alignWithMargins="0"/>
  <colBreaks count="1" manualBreakCount="1">
    <brk id="5" max="509"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48"/>
  </sheetPr>
  <dimension ref="B2:O22"/>
  <sheetViews>
    <sheetView showGridLines="0" showRowColHeaders="0" zoomScale="90" zoomScaleNormal="90" workbookViewId="0">
      <selection activeCell="M20" sqref="M20:O22"/>
    </sheetView>
  </sheetViews>
  <sheetFormatPr defaultColWidth="9" defaultRowHeight="12.75" x14ac:dyDescent="0.35"/>
  <cols>
    <col min="1" max="1" width="2.3984375" style="33" customWidth="1"/>
    <col min="2" max="4" width="9" style="33"/>
    <col min="5" max="5" width="42.59765625" style="33" customWidth="1"/>
    <col min="6" max="6" width="23" style="33" customWidth="1"/>
    <col min="7" max="7" width="16.86328125" style="33" customWidth="1"/>
    <col min="8" max="9" width="9" style="33"/>
    <col min="10" max="10" width="1" style="33" customWidth="1"/>
    <col min="11" max="14" width="13" style="33" customWidth="1"/>
    <col min="15" max="15" width="8.1328125" style="33" customWidth="1"/>
    <col min="16" max="16384" width="9" style="33"/>
  </cols>
  <sheetData>
    <row r="2" spans="2:15" ht="18.75" x14ac:dyDescent="0.5">
      <c r="B2" s="46" t="s">
        <v>54</v>
      </c>
    </row>
    <row r="3" spans="2:15" ht="15" customHeight="1" thickBot="1" x14ac:dyDescent="0.45">
      <c r="J3" s="56" t="s">
        <v>35</v>
      </c>
      <c r="K3" s="37"/>
    </row>
    <row r="4" spans="2:15" ht="17.25" customHeight="1" x14ac:dyDescent="0.45">
      <c r="B4" s="47" t="s">
        <v>93</v>
      </c>
      <c r="J4" s="132" t="str">
        <f>'Data input'!B6</f>
        <v>--Select--</v>
      </c>
      <c r="K4" s="133"/>
      <c r="L4" s="133"/>
      <c r="M4" s="133"/>
      <c r="N4" s="133"/>
      <c r="O4" s="134"/>
    </row>
    <row r="5" spans="2:15" ht="18.75" customHeight="1" thickBot="1" x14ac:dyDescent="0.4">
      <c r="J5" s="135"/>
      <c r="K5" s="136"/>
      <c r="L5" s="136"/>
      <c r="M5" s="136"/>
      <c r="N5" s="136"/>
      <c r="O5" s="137"/>
    </row>
    <row r="7" spans="2:15" ht="17.649999999999999" x14ac:dyDescent="0.5">
      <c r="B7" s="57" t="s">
        <v>55</v>
      </c>
    </row>
    <row r="9" spans="2:15" ht="15.4" x14ac:dyDescent="0.45">
      <c r="B9" s="47" t="s">
        <v>94</v>
      </c>
    </row>
    <row r="10" spans="2:15" ht="15" customHeight="1" x14ac:dyDescent="0.45">
      <c r="B10" s="47"/>
    </row>
    <row r="11" spans="2:15" ht="15.4" x14ac:dyDescent="0.45">
      <c r="B11" s="47"/>
    </row>
    <row r="12" spans="2:15" ht="21" customHeight="1" thickBot="1" x14ac:dyDescent="0.5">
      <c r="B12" s="47"/>
    </row>
    <row r="13" spans="2:15" ht="18" thickBot="1" x14ac:dyDescent="0.4">
      <c r="B13" s="58" t="s">
        <v>56</v>
      </c>
      <c r="F13" s="59" t="s">
        <v>33</v>
      </c>
      <c r="G13" s="60">
        <f>ROUND(SUM('Data input'!$B$13:$B$512),2)</f>
        <v>0</v>
      </c>
      <c r="I13" s="32"/>
    </row>
    <row r="14" spans="2:15" ht="15.75" thickBot="1" x14ac:dyDescent="0.5">
      <c r="B14" s="47"/>
    </row>
    <row r="15" spans="2:15" ht="18" thickBot="1" x14ac:dyDescent="0.4">
      <c r="B15" s="58" t="s">
        <v>57</v>
      </c>
      <c r="F15" s="59" t="s">
        <v>33</v>
      </c>
      <c r="G15" s="61">
        <f>IF(ISNUMBER(COUNTIF('Data input'!$C$13:$C$512,"Included")),COUNTIF('Data input'!$C$13:$C$512,"Included"),"-")</f>
        <v>0</v>
      </c>
    </row>
    <row r="16" spans="2:15" ht="17.649999999999999" x14ac:dyDescent="0.35">
      <c r="B16" s="58"/>
      <c r="F16" s="59"/>
      <c r="G16" s="62"/>
    </row>
    <row r="17" spans="2:15" ht="15" customHeight="1" x14ac:dyDescent="0.5">
      <c r="B17" s="57" t="s">
        <v>58</v>
      </c>
      <c r="F17" s="59"/>
      <c r="G17" s="62"/>
    </row>
    <row r="18" spans="2:15" ht="15.4" x14ac:dyDescent="0.45">
      <c r="B18" s="47" t="s">
        <v>59</v>
      </c>
    </row>
    <row r="19" spans="2:15" ht="35.25" customHeight="1" thickBot="1" x14ac:dyDescent="0.5">
      <c r="B19" s="47"/>
    </row>
    <row r="20" spans="2:15" ht="18" thickBot="1" x14ac:dyDescent="0.4">
      <c r="E20" s="63" t="s">
        <v>60</v>
      </c>
      <c r="F20" s="64" t="s">
        <v>34</v>
      </c>
      <c r="G20" s="65" t="str">
        <f>IF(ISNUMBER(ROUND(AVERAGE('Data input'!$B$13:$B$512),1)),AVERAGE('Data input'!B13:B512),"-")</f>
        <v>-</v>
      </c>
      <c r="I20" s="32"/>
      <c r="M20" s="101" t="s">
        <v>84</v>
      </c>
      <c r="N20" s="102"/>
      <c r="O20" s="103"/>
    </row>
    <row r="21" spans="2:15" x14ac:dyDescent="0.35">
      <c r="M21" s="104"/>
      <c r="N21" s="105"/>
      <c r="O21" s="106"/>
    </row>
    <row r="22" spans="2:15" ht="13.15" thickBot="1" x14ac:dyDescent="0.4">
      <c r="M22" s="107"/>
      <c r="N22" s="108"/>
      <c r="O22" s="109"/>
    </row>
  </sheetData>
  <sheetProtection algorithmName="SHA-512" hashValue="l/0u+hauvmQu2U5Nqo4sI1/O9JBxrREzUjnqhwHHfI4f5WbSuwzvFqBfeINJUdfx0NT7JmHaPjNtr1zKxRykGg==" saltValue="HD9Be/oUFzkFc057D/4NAA==" spinCount="100000" sheet="1" objects="1" scenarios="1" selectLockedCells="1"/>
  <mergeCells count="2">
    <mergeCell ref="J4:O5"/>
    <mergeCell ref="M20:O22"/>
  </mergeCells>
  <phoneticPr fontId="1" type="noConversion"/>
  <hyperlinks>
    <hyperlink ref="M20:O22" location="'Interpreting the score'!A1" display="To Interpreting the score sheet ---&gt;" xr:uid="{00000000-0004-0000-0400-000000000000}"/>
  </hyperlinks>
  <pageMargins left="0.75" right="0.75" top="1" bottom="1" header="0.5" footer="0.5"/>
  <pageSetup paperSize="9" scale="65" orientation="landscape"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tabColor indexed="62"/>
  </sheetPr>
  <dimension ref="B2:Q46"/>
  <sheetViews>
    <sheetView showGridLines="0" showRowColHeaders="0" zoomScale="90" zoomScaleNormal="90" workbookViewId="0">
      <selection activeCell="J40" sqref="J40:J42"/>
    </sheetView>
  </sheetViews>
  <sheetFormatPr defaultColWidth="9" defaultRowHeight="12.75" x14ac:dyDescent="0.35"/>
  <cols>
    <col min="1" max="1" width="2" style="33" customWidth="1"/>
    <col min="2" max="2" width="23" style="33" customWidth="1"/>
    <col min="3" max="3" width="1.86328125" style="33" customWidth="1"/>
    <col min="4" max="4" width="21.265625" style="33" customWidth="1"/>
    <col min="5" max="5" width="23" style="33" customWidth="1"/>
    <col min="6" max="6" width="25" style="33" customWidth="1"/>
    <col min="7" max="7" width="23" style="33" customWidth="1"/>
    <col min="8" max="8" width="7.73046875" style="33" customWidth="1"/>
    <col min="9" max="9" width="3.265625" style="33" customWidth="1"/>
    <col min="10" max="10" width="65.1328125" style="33" customWidth="1"/>
    <col min="11" max="14" width="9" style="33"/>
    <col min="15" max="15" width="15.3984375" style="33" customWidth="1"/>
    <col min="16" max="16" width="7.59765625" style="33" hidden="1" customWidth="1"/>
    <col min="17" max="17" width="8.59765625" style="33" hidden="1" customWidth="1"/>
    <col min="18" max="25" width="9" style="33" customWidth="1"/>
    <col min="26" max="16384" width="9" style="33"/>
  </cols>
  <sheetData>
    <row r="2" spans="2:17" ht="18.75" x14ac:dyDescent="0.5">
      <c r="B2" s="46" t="s">
        <v>61</v>
      </c>
      <c r="P2" s="93" t="str">
        <f>G13</f>
        <v>-</v>
      </c>
      <c r="Q2" s="93" t="e">
        <f>P2-P4</f>
        <v>#VALUE!</v>
      </c>
    </row>
    <row r="3" spans="2:17" ht="15.4" thickBot="1" x14ac:dyDescent="0.45">
      <c r="I3" s="67"/>
      <c r="J3" s="56" t="s">
        <v>35</v>
      </c>
      <c r="P3" s="93" t="str">
        <f>G17</f>
        <v>-</v>
      </c>
      <c r="Q3" s="93" t="e">
        <f>P3-P4</f>
        <v>#VALUE!</v>
      </c>
    </row>
    <row r="4" spans="2:17" ht="18" customHeight="1" x14ac:dyDescent="0.45">
      <c r="B4" s="47" t="s">
        <v>62</v>
      </c>
      <c r="I4" s="68"/>
      <c r="J4" s="138" t="str">
        <f>'School VA calculation'!J4</f>
        <v>--Select--</v>
      </c>
      <c r="K4" s="68"/>
      <c r="L4" s="68"/>
      <c r="M4" s="68"/>
      <c r="P4" s="94">
        <v>0</v>
      </c>
      <c r="Q4" s="92"/>
    </row>
    <row r="5" spans="2:17" ht="18" thickBot="1" x14ac:dyDescent="0.5">
      <c r="B5" s="47" t="s">
        <v>63</v>
      </c>
      <c r="I5" s="69"/>
      <c r="J5" s="139"/>
      <c r="K5" s="68"/>
      <c r="L5" s="68"/>
      <c r="M5" s="68"/>
      <c r="P5" s="92"/>
      <c r="Q5" s="92" t="e">
        <f>IF(AND(Q2&gt;0,Q3&gt;0),1, IF(AND(Q2&lt;0,Q3&lt;0),3,2))</f>
        <v>#VALUE!</v>
      </c>
    </row>
    <row r="6" spans="2:17" x14ac:dyDescent="0.35">
      <c r="P6" s="92"/>
      <c r="Q6" s="92" t="s">
        <v>8</v>
      </c>
    </row>
    <row r="7" spans="2:17" ht="21" customHeight="1" x14ac:dyDescent="0.5">
      <c r="B7" s="57" t="s">
        <v>64</v>
      </c>
      <c r="P7" s="92"/>
      <c r="Q7" s="92" t="s">
        <v>9</v>
      </c>
    </row>
    <row r="8" spans="2:17" ht="21" customHeight="1" x14ac:dyDescent="0.35">
      <c r="P8" s="92"/>
      <c r="Q8" s="92" t="s">
        <v>10</v>
      </c>
    </row>
    <row r="9" spans="2:17" ht="27" customHeight="1" x14ac:dyDescent="0.35"/>
    <row r="10" spans="2:17" ht="27" customHeight="1" x14ac:dyDescent="0.35"/>
    <row r="11" spans="2:17" ht="4.5" customHeight="1" x14ac:dyDescent="0.35">
      <c r="G11" s="140" t="s">
        <v>25</v>
      </c>
    </row>
    <row r="12" spans="2:17" ht="30" customHeight="1" thickBot="1" x14ac:dyDescent="0.4">
      <c r="E12" s="70"/>
      <c r="G12" s="141"/>
      <c r="H12" s="71"/>
      <c r="I12" s="71"/>
      <c r="J12" s="71"/>
    </row>
    <row r="13" spans="2:17" ht="21" customHeight="1" thickBot="1" x14ac:dyDescent="0.4">
      <c r="G13" s="60" t="str">
        <f>IF(ISERROR(B15+E15),"-",ROUND(B15+E15,2))</f>
        <v>-</v>
      </c>
    </row>
    <row r="14" spans="2:17" ht="31.5" customHeight="1" thickBot="1" x14ac:dyDescent="0.4">
      <c r="B14" s="72" t="s">
        <v>23</v>
      </c>
      <c r="C14" s="73"/>
      <c r="D14" s="73"/>
      <c r="E14" s="72" t="s">
        <v>24</v>
      </c>
    </row>
    <row r="15" spans="2:17" ht="21" customHeight="1" thickBot="1" x14ac:dyDescent="0.4">
      <c r="B15" s="60" t="str">
        <f>IF(ISNUMBER('School VA calculation'!G20),'School VA calculation'!G20,"-")</f>
        <v>-</v>
      </c>
      <c r="D15" s="74" t="s">
        <v>7</v>
      </c>
      <c r="E15" s="60" t="str">
        <f>IF(ISERROR(IF($B$15="-","-",Data!F23)),"-",IF($B$15="-","-",Data!F23))</f>
        <v>-</v>
      </c>
    </row>
    <row r="16" spans="2:17" ht="31.5" customHeight="1" thickBot="1" x14ac:dyDescent="0.4">
      <c r="C16" s="75"/>
      <c r="D16" s="75"/>
      <c r="G16" s="72" t="s">
        <v>26</v>
      </c>
      <c r="K16" s="90"/>
    </row>
    <row r="17" spans="2:11" ht="21" customHeight="1" thickBot="1" x14ac:dyDescent="0.4">
      <c r="B17" s="154" t="s">
        <v>21</v>
      </c>
      <c r="C17" s="155"/>
      <c r="D17" s="155"/>
      <c r="E17" s="61">
        <f>'School VA calculation'!G15</f>
        <v>0</v>
      </c>
      <c r="G17" s="60" t="str">
        <f>IF(ISERROR(B15-E15),"-",ROUND(B15-E15,2))</f>
        <v>-</v>
      </c>
      <c r="K17" s="66"/>
    </row>
    <row r="18" spans="2:11" ht="40.5" customHeight="1" x14ac:dyDescent="0.35">
      <c r="B18" s="156"/>
      <c r="C18" s="155"/>
      <c r="D18" s="155"/>
      <c r="K18" s="66"/>
    </row>
    <row r="19" spans="2:11" ht="40.5" customHeight="1" x14ac:dyDescent="0.35">
      <c r="B19" s="76"/>
      <c r="C19" s="71"/>
      <c r="D19" s="71"/>
    </row>
    <row r="20" spans="2:11" ht="21" customHeight="1" x14ac:dyDescent="0.5">
      <c r="B20" s="57" t="s">
        <v>27</v>
      </c>
    </row>
    <row r="21" spans="2:11" ht="32.25" customHeight="1" x14ac:dyDescent="0.35">
      <c r="C21" s="77"/>
      <c r="D21" s="77"/>
      <c r="E21" s="77"/>
    </row>
    <row r="22" spans="2:11" ht="15" customHeight="1" x14ac:dyDescent="0.35"/>
    <row r="23" spans="2:11" ht="18.75" customHeight="1" x14ac:dyDescent="0.35"/>
    <row r="33" spans="2:10" ht="30.75" customHeight="1" thickBot="1" x14ac:dyDescent="0.4">
      <c r="B33" s="78"/>
      <c r="C33" s="78"/>
      <c r="D33" s="78"/>
      <c r="E33" s="78"/>
      <c r="F33" s="78"/>
      <c r="G33" s="78"/>
    </row>
    <row r="34" spans="2:10" ht="10.5" customHeight="1" x14ac:dyDescent="0.35">
      <c r="B34" s="145" t="str">
        <f>IF(ISERROR(IF(Q5=1,Q6,IF(Q5=2,Q8,Q7))),"-",IF(Q5=1,Q6,IF(Q5=2,Q8,Q7)))</f>
        <v>-</v>
      </c>
      <c r="C34" s="146"/>
      <c r="D34" s="146"/>
      <c r="E34" s="146"/>
      <c r="F34" s="146"/>
      <c r="G34" s="147"/>
    </row>
    <row r="35" spans="2:10" ht="10.5" customHeight="1" x14ac:dyDescent="0.35">
      <c r="B35" s="148"/>
      <c r="C35" s="149"/>
      <c r="D35" s="149"/>
      <c r="E35" s="149"/>
      <c r="F35" s="149"/>
      <c r="G35" s="150"/>
    </row>
    <row r="36" spans="2:10" ht="10.5" customHeight="1" thickBot="1" x14ac:dyDescent="0.4">
      <c r="B36" s="151"/>
      <c r="C36" s="152"/>
      <c r="D36" s="152"/>
      <c r="E36" s="152"/>
      <c r="F36" s="152"/>
      <c r="G36" s="153"/>
    </row>
    <row r="37" spans="2:10" ht="8.25" customHeight="1" x14ac:dyDescent="0.35"/>
    <row r="38" spans="2:10" ht="8.25" customHeight="1" x14ac:dyDescent="0.35"/>
    <row r="39" spans="2:10" ht="13.15" thickBot="1" x14ac:dyDescent="0.4"/>
    <row r="40" spans="2:10" ht="30" x14ac:dyDescent="0.4">
      <c r="B40" s="79" t="s">
        <v>38</v>
      </c>
      <c r="C40" s="80"/>
      <c r="D40" s="81" t="s">
        <v>39</v>
      </c>
      <c r="E40" s="81" t="s">
        <v>40</v>
      </c>
      <c r="F40" s="82" t="s">
        <v>41</v>
      </c>
      <c r="J40" s="142" t="s">
        <v>85</v>
      </c>
    </row>
    <row r="41" spans="2:10" ht="15.4" thickBot="1" x14ac:dyDescent="0.45">
      <c r="B41" s="83" t="s">
        <v>37</v>
      </c>
      <c r="C41" s="84"/>
      <c r="D41" s="85">
        <f>Data!D7</f>
        <v>1.4081870000000001</v>
      </c>
      <c r="E41" s="85">
        <f>Data!D8</f>
        <v>1.7260850000000001</v>
      </c>
      <c r="F41" s="86">
        <f>Data!D9</f>
        <v>1.8180350000000001</v>
      </c>
      <c r="J41" s="143"/>
    </row>
    <row r="42" spans="2:10" ht="13.15" thickBot="1" x14ac:dyDescent="0.4">
      <c r="J42" s="144"/>
    </row>
    <row r="43" spans="2:10" ht="13.15" thickBot="1" x14ac:dyDescent="0.4"/>
    <row r="44" spans="2:10" x14ac:dyDescent="0.35">
      <c r="J44" s="142" t="s">
        <v>86</v>
      </c>
    </row>
    <row r="45" spans="2:10" x14ac:dyDescent="0.35">
      <c r="J45" s="143"/>
    </row>
    <row r="46" spans="2:10" ht="13.15" thickBot="1" x14ac:dyDescent="0.4">
      <c r="J46" s="144"/>
    </row>
  </sheetData>
  <sheetProtection algorithmName="SHA-512" hashValue="tC8ZVzilQLDYq7CUSzlvj1PjH1SbhOE8FMiqeNY9Drf3PUuzvX4/VnVFbvV68FItQoexFOxPfb0GhPCcy8FzIA==" saltValue="bRTtbvBu3tGYXhlU2sMU3A==" spinCount="100000" sheet="1" objects="1" scenarios="1" selectLockedCells="1"/>
  <mergeCells count="6">
    <mergeCell ref="J4:J5"/>
    <mergeCell ref="G11:G12"/>
    <mergeCell ref="J40:J42"/>
    <mergeCell ref="J44:J46"/>
    <mergeCell ref="B34:G36"/>
    <mergeCell ref="B17:D18"/>
  </mergeCells>
  <phoneticPr fontId="1" type="noConversion"/>
  <conditionalFormatting sqref="B34:G36">
    <cfRule type="expression" dxfId="1" priority="1" stopIfTrue="1">
      <formula>$Q$5=1</formula>
    </cfRule>
    <cfRule type="expression" dxfId="0" priority="2" stopIfTrue="1">
      <formula>$Q$5=3</formula>
    </cfRule>
  </conditionalFormatting>
  <hyperlinks>
    <hyperlink ref="J40" location="'School VA Score Calculation'!A1" display="Back to 'School VA Score Calculation' sheet &lt;--" xr:uid="{00000000-0004-0000-0500-000000000000}"/>
    <hyperlink ref="J44" location="Guidance!A1" display="Back to Ready Reckoner Guidance &lt;--" xr:uid="{00000000-0004-0000-0500-000001000000}"/>
    <hyperlink ref="J40:J42" location="'School VA Calculation'!A1" display="Back to School VA Calculation sheet &lt;---" xr:uid="{00000000-0004-0000-0500-000002000000}"/>
    <hyperlink ref="J44:J46" location="Guidance!A1" display="Back to Ready Reckoner Guidance &lt;---" xr:uid="{00000000-0004-0000-0500-000003000000}"/>
  </hyperlinks>
  <pageMargins left="0.75" right="0.75" top="1" bottom="1" header="0.5" footer="0.5"/>
  <pageSetup paperSize="9" scale="65" orientation="landscape"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B2:P523"/>
  <sheetViews>
    <sheetView zoomScale="85" zoomScaleNormal="85" workbookViewId="0">
      <selection activeCell="C12" sqref="C12"/>
    </sheetView>
  </sheetViews>
  <sheetFormatPr defaultRowHeight="12.75" x14ac:dyDescent="0.35"/>
  <cols>
    <col min="1" max="1" width="1.59765625" customWidth="1"/>
    <col min="2" max="2" width="20.59765625" customWidth="1"/>
    <col min="3" max="3" width="63.3984375" customWidth="1"/>
    <col min="4" max="4" width="17.86328125" customWidth="1"/>
    <col min="5" max="5" width="15.1328125" customWidth="1"/>
    <col min="6" max="7" width="17.86328125" customWidth="1"/>
    <col min="8" max="8" width="12.1328125" customWidth="1"/>
    <col min="9" max="9" width="12.73046875" customWidth="1"/>
    <col min="10" max="10" width="13.265625" customWidth="1"/>
    <col min="11" max="11" width="13.1328125" customWidth="1"/>
    <col min="12" max="12" width="12.73046875" customWidth="1"/>
    <col min="13" max="13" width="15" customWidth="1"/>
    <col min="16" max="16" width="13.86328125" customWidth="1"/>
  </cols>
  <sheetData>
    <row r="2" spans="2:16" ht="17.649999999999999" x14ac:dyDescent="0.5">
      <c r="B2" s="1" t="s">
        <v>1</v>
      </c>
      <c r="F2" t="s">
        <v>108</v>
      </c>
    </row>
    <row r="3" spans="2:16" x14ac:dyDescent="0.35">
      <c r="F3" s="88" t="s">
        <v>100</v>
      </c>
      <c r="G3" s="88" t="s">
        <v>101</v>
      </c>
      <c r="H3" s="88" t="s">
        <v>102</v>
      </c>
      <c r="I3" s="88" t="s">
        <v>103</v>
      </c>
      <c r="J3" s="88" t="s">
        <v>104</v>
      </c>
      <c r="K3" s="88" t="s">
        <v>105</v>
      </c>
      <c r="L3" s="88" t="s">
        <v>106</v>
      </c>
      <c r="M3" s="88" t="s">
        <v>107</v>
      </c>
    </row>
    <row r="4" spans="2:16" x14ac:dyDescent="0.35">
      <c r="B4" t="s">
        <v>20</v>
      </c>
      <c r="F4" s="88">
        <v>1.3075509999999999</v>
      </c>
      <c r="G4" s="88">
        <v>1.5461119999999999</v>
      </c>
      <c r="H4" s="88">
        <v>1.3656159999999999</v>
      </c>
      <c r="I4" s="88">
        <v>1.526478</v>
      </c>
      <c r="J4" s="89">
        <v>1.5118069999999999</v>
      </c>
      <c r="K4" s="89">
        <v>1.4081870000000001</v>
      </c>
      <c r="L4" s="89">
        <v>1.7260850000000001</v>
      </c>
      <c r="M4" s="89">
        <v>1.8180350000000001</v>
      </c>
      <c r="N4" s="16"/>
      <c r="O4" s="16"/>
      <c r="P4" s="16"/>
    </row>
    <row r="5" spans="2:16" ht="13.15" thickBot="1" x14ac:dyDescent="0.4">
      <c r="J5" s="16"/>
      <c r="K5" s="19"/>
      <c r="L5" s="19"/>
      <c r="M5" s="19"/>
      <c r="N5" s="19"/>
      <c r="O5" s="19"/>
      <c r="P5" s="19"/>
    </row>
    <row r="6" spans="2:16" ht="13.5" thickBot="1" x14ac:dyDescent="0.45">
      <c r="B6" s="3" t="s">
        <v>4</v>
      </c>
      <c r="C6" s="15" t="s">
        <v>2</v>
      </c>
      <c r="D6" s="4" t="s">
        <v>18</v>
      </c>
      <c r="J6" s="21"/>
      <c r="K6" s="14"/>
      <c r="L6" s="14"/>
      <c r="M6" s="14"/>
      <c r="N6" s="14"/>
      <c r="O6" s="14"/>
      <c r="P6" s="14"/>
    </row>
    <row r="7" spans="2:16" ht="13.15" thickBot="1" x14ac:dyDescent="0.4">
      <c r="B7" s="5">
        <v>1</v>
      </c>
      <c r="C7" s="20" t="s">
        <v>15</v>
      </c>
      <c r="D7" s="28">
        <f>K4</f>
        <v>1.4081870000000001</v>
      </c>
      <c r="E7" s="28"/>
      <c r="J7" s="21"/>
      <c r="K7" s="17"/>
      <c r="L7" s="17"/>
      <c r="M7" s="17"/>
      <c r="N7" s="17"/>
      <c r="O7" s="17"/>
      <c r="P7" s="17"/>
    </row>
    <row r="8" spans="2:16" ht="13.15" thickBot="1" x14ac:dyDescent="0.4">
      <c r="B8" s="5">
        <v>2</v>
      </c>
      <c r="C8" s="20" t="s">
        <v>16</v>
      </c>
      <c r="D8" s="28">
        <f>L4</f>
        <v>1.7260850000000001</v>
      </c>
      <c r="E8" s="28"/>
      <c r="J8" s="21"/>
      <c r="K8" s="17"/>
      <c r="L8" s="17"/>
      <c r="M8" s="17"/>
      <c r="N8" s="17"/>
      <c r="O8" s="17"/>
      <c r="P8" s="17"/>
    </row>
    <row r="9" spans="2:16" ht="13.15" thickBot="1" x14ac:dyDescent="0.4">
      <c r="B9" s="6">
        <v>3</v>
      </c>
      <c r="C9" s="20" t="s">
        <v>17</v>
      </c>
      <c r="D9" s="28">
        <f>M4</f>
        <v>1.8180350000000001</v>
      </c>
      <c r="E9" s="28"/>
      <c r="J9" s="21"/>
      <c r="K9" s="17"/>
      <c r="L9" s="17"/>
      <c r="M9" s="17"/>
      <c r="N9" s="17"/>
      <c r="O9" s="17"/>
      <c r="P9" s="17"/>
    </row>
    <row r="10" spans="2:16" x14ac:dyDescent="0.35">
      <c r="J10" s="18"/>
      <c r="K10" s="17"/>
      <c r="L10" s="17"/>
      <c r="M10" s="17"/>
      <c r="N10" s="17"/>
      <c r="O10" s="17"/>
      <c r="P10" s="17"/>
    </row>
    <row r="11" spans="2:16" x14ac:dyDescent="0.35">
      <c r="B11" t="s">
        <v>36</v>
      </c>
      <c r="C11" s="23" t="s">
        <v>37</v>
      </c>
      <c r="J11" s="18"/>
      <c r="K11" s="17"/>
      <c r="L11" s="17"/>
      <c r="M11" s="17"/>
      <c r="N11" s="17"/>
      <c r="O11" s="17"/>
      <c r="P11" s="17"/>
    </row>
    <row r="12" spans="2:16" x14ac:dyDescent="0.35">
      <c r="B12" s="2">
        <f>VLOOKUP('Data input'!B6:C6,'Data input'!Q6:R9,2,FALSE)</f>
        <v>0</v>
      </c>
      <c r="C12" s="24" t="e">
        <f>(VLOOKUP(B12,B7:D9,3,FALSE))</f>
        <v>#N/A</v>
      </c>
      <c r="J12" s="18"/>
      <c r="K12" s="17"/>
      <c r="L12" s="17"/>
      <c r="M12" s="17"/>
      <c r="N12" s="17"/>
      <c r="O12" s="17"/>
      <c r="P12" s="17"/>
    </row>
    <row r="13" spans="2:16" x14ac:dyDescent="0.35">
      <c r="B13" s="2"/>
      <c r="C13" s="2"/>
      <c r="J13" s="19"/>
      <c r="K13" s="17"/>
      <c r="L13" s="17"/>
      <c r="M13" s="17"/>
      <c r="N13" s="17"/>
      <c r="O13" s="17"/>
      <c r="P13" s="17"/>
    </row>
    <row r="14" spans="2:16" x14ac:dyDescent="0.35">
      <c r="B14" s="2"/>
      <c r="C14" s="2"/>
      <c r="J14" s="18"/>
      <c r="K14" s="17"/>
      <c r="L14" s="17"/>
      <c r="M14" s="17"/>
      <c r="N14" s="17"/>
      <c r="O14" s="17"/>
      <c r="P14" s="17"/>
    </row>
    <row r="15" spans="2:16" x14ac:dyDescent="0.35">
      <c r="J15" s="18"/>
      <c r="K15" s="17"/>
      <c r="L15" s="17"/>
      <c r="M15" s="17"/>
      <c r="N15" s="17"/>
      <c r="O15" s="17"/>
      <c r="P15" s="17"/>
    </row>
    <row r="16" spans="2:16" x14ac:dyDescent="0.35">
      <c r="J16" s="16"/>
      <c r="K16" s="16"/>
      <c r="L16" s="16"/>
      <c r="M16" s="16"/>
      <c r="N16" s="16"/>
      <c r="O16" s="16"/>
      <c r="P16" s="16"/>
    </row>
    <row r="17" spans="2:16" ht="13.15" x14ac:dyDescent="0.4">
      <c r="B17" s="7"/>
      <c r="J17" s="16"/>
      <c r="K17" s="16"/>
      <c r="L17" s="16"/>
      <c r="M17" s="16"/>
      <c r="N17" s="16"/>
      <c r="O17" s="16"/>
      <c r="P17" s="16"/>
    </row>
    <row r="18" spans="2:16" ht="13.15" x14ac:dyDescent="0.4">
      <c r="B18" s="7"/>
    </row>
    <row r="19" spans="2:16" x14ac:dyDescent="0.35">
      <c r="B19" s="2"/>
      <c r="C19" s="2"/>
    </row>
    <row r="20" spans="2:16" ht="13.15" x14ac:dyDescent="0.4">
      <c r="B20" s="8"/>
      <c r="C20" s="10"/>
      <c r="E20" s="11" t="s">
        <v>6</v>
      </c>
    </row>
    <row r="22" spans="2:16" ht="28.5" customHeight="1" thickBot="1" x14ac:dyDescent="0.4">
      <c r="B22" s="2"/>
      <c r="C22" s="2"/>
      <c r="E22" s="9" t="s">
        <v>5</v>
      </c>
      <c r="F22" s="9" t="s">
        <v>19</v>
      </c>
      <c r="G22" s="9" t="s">
        <v>0</v>
      </c>
    </row>
    <row r="23" spans="2:16" ht="15" customHeight="1" x14ac:dyDescent="0.35">
      <c r="B23" s="2"/>
      <c r="C23" s="10"/>
      <c r="E23" s="12">
        <f>'Interpreting the score'!E17</f>
        <v>0</v>
      </c>
      <c r="F23" s="10" t="e">
        <f>(1.96*(C12/SQRT($E23)))</f>
        <v>#N/A</v>
      </c>
      <c r="G23" s="10" t="e">
        <f>-F23</f>
        <v>#N/A</v>
      </c>
      <c r="H23" s="2">
        <v>0</v>
      </c>
      <c r="I23">
        <v>1</v>
      </c>
    </row>
    <row r="24" spans="2:16" ht="15" customHeight="1" x14ac:dyDescent="0.35">
      <c r="B24" s="2"/>
      <c r="C24" s="10"/>
    </row>
    <row r="25" spans="2:16" ht="15" customHeight="1" thickBot="1" x14ac:dyDescent="0.4">
      <c r="B25" s="2"/>
      <c r="C25" s="10"/>
      <c r="E25" s="13" t="s">
        <v>3</v>
      </c>
      <c r="F25" s="9" t="s">
        <v>19</v>
      </c>
      <c r="G25" s="9" t="s">
        <v>0</v>
      </c>
    </row>
    <row r="26" spans="2:16" x14ac:dyDescent="0.35">
      <c r="B26" s="2"/>
      <c r="C26" s="10"/>
      <c r="E26" s="2">
        <v>0</v>
      </c>
      <c r="F26" s="10" t="e">
        <f>(1.96*(C$12/SQRT($E26)))</f>
        <v>#N/A</v>
      </c>
      <c r="G26" s="10" t="e">
        <f>-F26</f>
        <v>#N/A</v>
      </c>
      <c r="H26" s="2">
        <v>0</v>
      </c>
    </row>
    <row r="27" spans="2:16" x14ac:dyDescent="0.35">
      <c r="B27" s="2"/>
      <c r="C27" s="10"/>
      <c r="E27" s="2">
        <v>5</v>
      </c>
      <c r="F27" s="10" t="e">
        <f>(1.96*(C$12/SQRT($E27)))</f>
        <v>#N/A</v>
      </c>
      <c r="G27" s="10" t="e">
        <f t="shared" ref="G27:G90" si="0">-F27</f>
        <v>#N/A</v>
      </c>
      <c r="H27" s="2">
        <v>0</v>
      </c>
    </row>
    <row r="28" spans="2:16" x14ac:dyDescent="0.35">
      <c r="B28" s="2"/>
      <c r="C28" s="10"/>
      <c r="E28" s="2">
        <v>10</v>
      </c>
      <c r="F28" s="10" t="e">
        <f t="shared" ref="F28:F90" si="1">(1.96*(C$12/SQRT($E28)))</f>
        <v>#N/A</v>
      </c>
      <c r="G28" s="10" t="e">
        <f t="shared" si="0"/>
        <v>#N/A</v>
      </c>
      <c r="H28" s="2">
        <v>0</v>
      </c>
    </row>
    <row r="29" spans="2:16" x14ac:dyDescent="0.35">
      <c r="B29" s="2"/>
      <c r="C29" s="10"/>
      <c r="E29" s="2">
        <v>15</v>
      </c>
      <c r="F29" s="10" t="e">
        <f t="shared" si="1"/>
        <v>#N/A</v>
      </c>
      <c r="G29" s="10" t="e">
        <f t="shared" si="0"/>
        <v>#N/A</v>
      </c>
      <c r="H29" s="2">
        <v>0</v>
      </c>
    </row>
    <row r="30" spans="2:16" x14ac:dyDescent="0.35">
      <c r="B30" s="2"/>
      <c r="C30" s="10"/>
      <c r="E30" s="2">
        <v>20</v>
      </c>
      <c r="F30" s="10" t="e">
        <f t="shared" si="1"/>
        <v>#N/A</v>
      </c>
      <c r="G30" s="10" t="e">
        <f t="shared" si="0"/>
        <v>#N/A</v>
      </c>
      <c r="H30" s="2">
        <v>0</v>
      </c>
    </row>
    <row r="31" spans="2:16" x14ac:dyDescent="0.35">
      <c r="B31" s="2"/>
      <c r="C31" s="10"/>
      <c r="E31" s="2">
        <v>25</v>
      </c>
      <c r="F31" s="10" t="e">
        <f t="shared" si="1"/>
        <v>#N/A</v>
      </c>
      <c r="G31" s="10" t="e">
        <f t="shared" si="0"/>
        <v>#N/A</v>
      </c>
      <c r="H31" s="2">
        <v>0</v>
      </c>
    </row>
    <row r="32" spans="2:16" x14ac:dyDescent="0.35">
      <c r="B32" s="2"/>
      <c r="C32" s="10"/>
      <c r="E32" s="2">
        <v>30</v>
      </c>
      <c r="F32" s="10" t="e">
        <f>(1.96*(C$12/SQRT($E32)))</f>
        <v>#N/A</v>
      </c>
      <c r="G32" s="10" t="e">
        <f t="shared" si="0"/>
        <v>#N/A</v>
      </c>
      <c r="H32" s="2">
        <v>0</v>
      </c>
    </row>
    <row r="33" spans="2:8" x14ac:dyDescent="0.35">
      <c r="B33" s="2"/>
      <c r="C33" s="10"/>
      <c r="E33" s="2">
        <v>35</v>
      </c>
      <c r="F33" s="10" t="e">
        <f t="shared" si="1"/>
        <v>#N/A</v>
      </c>
      <c r="G33" s="10" t="e">
        <f t="shared" si="0"/>
        <v>#N/A</v>
      </c>
      <c r="H33" s="2">
        <v>0</v>
      </c>
    </row>
    <row r="34" spans="2:8" x14ac:dyDescent="0.35">
      <c r="B34" s="2"/>
      <c r="C34" s="10"/>
      <c r="E34" s="2">
        <v>40</v>
      </c>
      <c r="F34" s="10" t="e">
        <f t="shared" si="1"/>
        <v>#N/A</v>
      </c>
      <c r="G34" s="10" t="e">
        <f t="shared" si="0"/>
        <v>#N/A</v>
      </c>
      <c r="H34" s="2">
        <v>0</v>
      </c>
    </row>
    <row r="35" spans="2:8" x14ac:dyDescent="0.35">
      <c r="B35" s="2"/>
      <c r="C35" s="10"/>
      <c r="E35" s="2">
        <v>45</v>
      </c>
      <c r="F35" s="10" t="e">
        <f t="shared" si="1"/>
        <v>#N/A</v>
      </c>
      <c r="G35" s="10" t="e">
        <f t="shared" si="0"/>
        <v>#N/A</v>
      </c>
      <c r="H35" s="2">
        <v>0</v>
      </c>
    </row>
    <row r="36" spans="2:8" x14ac:dyDescent="0.35">
      <c r="B36" s="2"/>
      <c r="C36" s="10"/>
      <c r="E36" s="2">
        <v>50</v>
      </c>
      <c r="F36" s="10" t="e">
        <f t="shared" si="1"/>
        <v>#N/A</v>
      </c>
      <c r="G36" s="10" t="e">
        <f t="shared" si="0"/>
        <v>#N/A</v>
      </c>
      <c r="H36" s="2">
        <v>0</v>
      </c>
    </row>
    <row r="37" spans="2:8" x14ac:dyDescent="0.35">
      <c r="B37" s="2"/>
      <c r="C37" s="10"/>
      <c r="E37" s="2">
        <v>55</v>
      </c>
      <c r="F37" s="10" t="e">
        <f t="shared" si="1"/>
        <v>#N/A</v>
      </c>
      <c r="G37" s="10" t="e">
        <f t="shared" si="0"/>
        <v>#N/A</v>
      </c>
      <c r="H37" s="2">
        <v>0</v>
      </c>
    </row>
    <row r="38" spans="2:8" x14ac:dyDescent="0.35">
      <c r="B38" s="2"/>
      <c r="C38" s="10"/>
      <c r="E38" s="2">
        <v>60</v>
      </c>
      <c r="F38" s="10" t="e">
        <f t="shared" si="1"/>
        <v>#N/A</v>
      </c>
      <c r="G38" s="10" t="e">
        <f t="shared" si="0"/>
        <v>#N/A</v>
      </c>
      <c r="H38" s="2">
        <v>0</v>
      </c>
    </row>
    <row r="39" spans="2:8" x14ac:dyDescent="0.35">
      <c r="B39" s="2"/>
      <c r="C39" s="10"/>
      <c r="E39" s="2">
        <v>65</v>
      </c>
      <c r="F39" s="10" t="e">
        <f t="shared" si="1"/>
        <v>#N/A</v>
      </c>
      <c r="G39" s="10" t="e">
        <f t="shared" si="0"/>
        <v>#N/A</v>
      </c>
      <c r="H39" s="2">
        <v>0</v>
      </c>
    </row>
    <row r="40" spans="2:8" x14ac:dyDescent="0.35">
      <c r="B40" s="2"/>
      <c r="C40" s="10"/>
      <c r="E40" s="2">
        <v>70</v>
      </c>
      <c r="F40" s="10" t="e">
        <f t="shared" si="1"/>
        <v>#N/A</v>
      </c>
      <c r="G40" s="10" t="e">
        <f t="shared" si="0"/>
        <v>#N/A</v>
      </c>
      <c r="H40" s="2">
        <v>0</v>
      </c>
    </row>
    <row r="41" spans="2:8" x14ac:dyDescent="0.35">
      <c r="B41" s="2"/>
      <c r="C41" s="10"/>
      <c r="E41" s="2">
        <v>75</v>
      </c>
      <c r="F41" s="10" t="e">
        <f t="shared" si="1"/>
        <v>#N/A</v>
      </c>
      <c r="G41" s="10" t="e">
        <f t="shared" si="0"/>
        <v>#N/A</v>
      </c>
      <c r="H41" s="2">
        <v>0</v>
      </c>
    </row>
    <row r="42" spans="2:8" x14ac:dyDescent="0.35">
      <c r="B42" s="2"/>
      <c r="C42" s="10"/>
      <c r="E42" s="2">
        <v>80</v>
      </c>
      <c r="F42" s="10" t="e">
        <f t="shared" si="1"/>
        <v>#N/A</v>
      </c>
      <c r="G42" s="10" t="e">
        <f t="shared" si="0"/>
        <v>#N/A</v>
      </c>
      <c r="H42" s="2">
        <v>0</v>
      </c>
    </row>
    <row r="43" spans="2:8" x14ac:dyDescent="0.35">
      <c r="B43" s="2"/>
      <c r="C43" s="10"/>
      <c r="E43" s="2">
        <v>85</v>
      </c>
      <c r="F43" s="10" t="e">
        <f t="shared" si="1"/>
        <v>#N/A</v>
      </c>
      <c r="G43" s="10" t="e">
        <f t="shared" si="0"/>
        <v>#N/A</v>
      </c>
      <c r="H43" s="2">
        <v>0</v>
      </c>
    </row>
    <row r="44" spans="2:8" x14ac:dyDescent="0.35">
      <c r="B44" s="2"/>
      <c r="C44" s="10"/>
      <c r="E44" s="2">
        <v>90</v>
      </c>
      <c r="F44" s="10" t="e">
        <f t="shared" si="1"/>
        <v>#N/A</v>
      </c>
      <c r="G44" s="10" t="e">
        <f t="shared" si="0"/>
        <v>#N/A</v>
      </c>
      <c r="H44" s="2">
        <v>0</v>
      </c>
    </row>
    <row r="45" spans="2:8" x14ac:dyDescent="0.35">
      <c r="B45" s="2"/>
      <c r="C45" s="10"/>
      <c r="E45" s="2">
        <v>95</v>
      </c>
      <c r="F45" s="10" t="e">
        <f t="shared" si="1"/>
        <v>#N/A</v>
      </c>
      <c r="G45" s="10" t="e">
        <f t="shared" si="0"/>
        <v>#N/A</v>
      </c>
      <c r="H45" s="2">
        <v>0</v>
      </c>
    </row>
    <row r="46" spans="2:8" x14ac:dyDescent="0.35">
      <c r="B46" s="2"/>
      <c r="C46" s="10"/>
      <c r="E46" s="2">
        <v>100</v>
      </c>
      <c r="F46" s="10" t="e">
        <f t="shared" si="1"/>
        <v>#N/A</v>
      </c>
      <c r="G46" s="10" t="e">
        <f t="shared" si="0"/>
        <v>#N/A</v>
      </c>
      <c r="H46" s="2">
        <v>0</v>
      </c>
    </row>
    <row r="47" spans="2:8" x14ac:dyDescent="0.35">
      <c r="B47" s="2"/>
      <c r="C47" s="10"/>
      <c r="E47" s="2">
        <v>105</v>
      </c>
      <c r="F47" s="10" t="e">
        <f t="shared" si="1"/>
        <v>#N/A</v>
      </c>
      <c r="G47" s="10" t="e">
        <f t="shared" si="0"/>
        <v>#N/A</v>
      </c>
      <c r="H47" s="2">
        <v>0</v>
      </c>
    </row>
    <row r="48" spans="2:8" x14ac:dyDescent="0.35">
      <c r="B48" s="2"/>
      <c r="C48" s="10"/>
      <c r="E48" s="2">
        <v>110</v>
      </c>
      <c r="F48" s="10" t="e">
        <f t="shared" si="1"/>
        <v>#N/A</v>
      </c>
      <c r="G48" s="10" t="e">
        <f t="shared" si="0"/>
        <v>#N/A</v>
      </c>
      <c r="H48" s="2">
        <v>0</v>
      </c>
    </row>
    <row r="49" spans="2:8" x14ac:dyDescent="0.35">
      <c r="B49" s="2"/>
      <c r="C49" s="10"/>
      <c r="E49" s="2">
        <v>115</v>
      </c>
      <c r="F49" s="10" t="e">
        <f t="shared" si="1"/>
        <v>#N/A</v>
      </c>
      <c r="G49" s="10" t="e">
        <f t="shared" si="0"/>
        <v>#N/A</v>
      </c>
      <c r="H49" s="2">
        <v>0</v>
      </c>
    </row>
    <row r="50" spans="2:8" x14ac:dyDescent="0.35">
      <c r="B50" s="2"/>
      <c r="C50" s="10"/>
      <c r="E50" s="2">
        <v>120</v>
      </c>
      <c r="F50" s="10" t="e">
        <f t="shared" si="1"/>
        <v>#N/A</v>
      </c>
      <c r="G50" s="10" t="e">
        <f t="shared" si="0"/>
        <v>#N/A</v>
      </c>
      <c r="H50" s="2">
        <v>0</v>
      </c>
    </row>
    <row r="51" spans="2:8" x14ac:dyDescent="0.35">
      <c r="B51" s="2"/>
      <c r="C51" s="10"/>
      <c r="E51" s="2">
        <v>125</v>
      </c>
      <c r="F51" s="10" t="e">
        <f t="shared" si="1"/>
        <v>#N/A</v>
      </c>
      <c r="G51" s="10" t="e">
        <f t="shared" si="0"/>
        <v>#N/A</v>
      </c>
      <c r="H51" s="2">
        <v>0</v>
      </c>
    </row>
    <row r="52" spans="2:8" x14ac:dyDescent="0.35">
      <c r="B52" s="2"/>
      <c r="C52" s="10"/>
      <c r="E52" s="2">
        <v>130</v>
      </c>
      <c r="F52" s="10" t="e">
        <f t="shared" si="1"/>
        <v>#N/A</v>
      </c>
      <c r="G52" s="10" t="e">
        <f t="shared" si="0"/>
        <v>#N/A</v>
      </c>
      <c r="H52" s="2">
        <v>0</v>
      </c>
    </row>
    <row r="53" spans="2:8" x14ac:dyDescent="0.35">
      <c r="B53" s="2"/>
      <c r="C53" s="10"/>
      <c r="E53" s="2">
        <v>135</v>
      </c>
      <c r="F53" s="10" t="e">
        <f t="shared" si="1"/>
        <v>#N/A</v>
      </c>
      <c r="G53" s="10" t="e">
        <f t="shared" si="0"/>
        <v>#N/A</v>
      </c>
      <c r="H53" s="2">
        <v>0</v>
      </c>
    </row>
    <row r="54" spans="2:8" x14ac:dyDescent="0.35">
      <c r="B54" s="2"/>
      <c r="C54" s="10"/>
      <c r="E54" s="2">
        <v>140</v>
      </c>
      <c r="F54" s="10" t="e">
        <f t="shared" si="1"/>
        <v>#N/A</v>
      </c>
      <c r="G54" s="10" t="e">
        <f t="shared" si="0"/>
        <v>#N/A</v>
      </c>
      <c r="H54" s="2">
        <v>0</v>
      </c>
    </row>
    <row r="55" spans="2:8" x14ac:dyDescent="0.35">
      <c r="B55" s="2"/>
      <c r="C55" s="10"/>
      <c r="E55" s="2">
        <v>145</v>
      </c>
      <c r="F55" s="10" t="e">
        <f t="shared" si="1"/>
        <v>#N/A</v>
      </c>
      <c r="G55" s="10" t="e">
        <f t="shared" si="0"/>
        <v>#N/A</v>
      </c>
      <c r="H55" s="2">
        <v>0</v>
      </c>
    </row>
    <row r="56" spans="2:8" x14ac:dyDescent="0.35">
      <c r="B56" s="2"/>
      <c r="C56" s="10"/>
      <c r="E56" s="2">
        <v>150</v>
      </c>
      <c r="F56" s="10" t="e">
        <f t="shared" si="1"/>
        <v>#N/A</v>
      </c>
      <c r="G56" s="10" t="e">
        <f t="shared" si="0"/>
        <v>#N/A</v>
      </c>
      <c r="H56" s="2">
        <v>0</v>
      </c>
    </row>
    <row r="57" spans="2:8" x14ac:dyDescent="0.35">
      <c r="B57" s="2"/>
      <c r="C57" s="10"/>
      <c r="E57" s="2">
        <v>155</v>
      </c>
      <c r="F57" s="10" t="e">
        <f t="shared" si="1"/>
        <v>#N/A</v>
      </c>
      <c r="G57" s="10" t="e">
        <f t="shared" si="0"/>
        <v>#N/A</v>
      </c>
      <c r="H57" s="2">
        <v>0</v>
      </c>
    </row>
    <row r="58" spans="2:8" x14ac:dyDescent="0.35">
      <c r="B58" s="2"/>
      <c r="C58" s="10"/>
      <c r="E58" s="2">
        <v>160</v>
      </c>
      <c r="F58" s="10" t="e">
        <f t="shared" si="1"/>
        <v>#N/A</v>
      </c>
      <c r="G58" s="10" t="e">
        <f t="shared" si="0"/>
        <v>#N/A</v>
      </c>
      <c r="H58" s="2">
        <v>0</v>
      </c>
    </row>
    <row r="59" spans="2:8" x14ac:dyDescent="0.35">
      <c r="B59" s="2"/>
      <c r="C59" s="10"/>
      <c r="E59" s="2">
        <v>165</v>
      </c>
      <c r="F59" s="10" t="e">
        <f t="shared" si="1"/>
        <v>#N/A</v>
      </c>
      <c r="G59" s="10" t="e">
        <f t="shared" si="0"/>
        <v>#N/A</v>
      </c>
      <c r="H59" s="2">
        <v>0</v>
      </c>
    </row>
    <row r="60" spans="2:8" x14ac:dyDescent="0.35">
      <c r="B60" s="2"/>
      <c r="C60" s="10"/>
      <c r="E60" s="2">
        <v>170</v>
      </c>
      <c r="F60" s="10" t="e">
        <f t="shared" si="1"/>
        <v>#N/A</v>
      </c>
      <c r="G60" s="10" t="e">
        <f t="shared" si="0"/>
        <v>#N/A</v>
      </c>
      <c r="H60" s="2">
        <v>0</v>
      </c>
    </row>
    <row r="61" spans="2:8" x14ac:dyDescent="0.35">
      <c r="B61" s="2"/>
      <c r="C61" s="10"/>
      <c r="E61" s="2">
        <v>175</v>
      </c>
      <c r="F61" s="10" t="e">
        <f t="shared" si="1"/>
        <v>#N/A</v>
      </c>
      <c r="G61" s="10" t="e">
        <f t="shared" si="0"/>
        <v>#N/A</v>
      </c>
      <c r="H61" s="2">
        <v>0</v>
      </c>
    </row>
    <row r="62" spans="2:8" x14ac:dyDescent="0.35">
      <c r="B62" s="2"/>
      <c r="C62" s="10"/>
      <c r="E62" s="2">
        <v>180</v>
      </c>
      <c r="F62" s="10" t="e">
        <f t="shared" si="1"/>
        <v>#N/A</v>
      </c>
      <c r="G62" s="10" t="e">
        <f t="shared" si="0"/>
        <v>#N/A</v>
      </c>
      <c r="H62" s="2">
        <v>0</v>
      </c>
    </row>
    <row r="63" spans="2:8" x14ac:dyDescent="0.35">
      <c r="B63" s="2"/>
      <c r="C63" s="10"/>
      <c r="E63" s="2">
        <v>185</v>
      </c>
      <c r="F63" s="10" t="e">
        <f t="shared" si="1"/>
        <v>#N/A</v>
      </c>
      <c r="G63" s="10" t="e">
        <f t="shared" si="0"/>
        <v>#N/A</v>
      </c>
      <c r="H63" s="2">
        <v>0</v>
      </c>
    </row>
    <row r="64" spans="2:8" x14ac:dyDescent="0.35">
      <c r="B64" s="2"/>
      <c r="C64" s="10"/>
      <c r="E64" s="2">
        <v>190</v>
      </c>
      <c r="F64" s="10" t="e">
        <f t="shared" si="1"/>
        <v>#N/A</v>
      </c>
      <c r="G64" s="10" t="e">
        <f t="shared" si="0"/>
        <v>#N/A</v>
      </c>
      <c r="H64" s="2">
        <v>0</v>
      </c>
    </row>
    <row r="65" spans="2:8" x14ac:dyDescent="0.35">
      <c r="B65" s="2"/>
      <c r="C65" s="10"/>
      <c r="E65" s="2">
        <v>195</v>
      </c>
      <c r="F65" s="10" t="e">
        <f t="shared" si="1"/>
        <v>#N/A</v>
      </c>
      <c r="G65" s="10" t="e">
        <f t="shared" si="0"/>
        <v>#N/A</v>
      </c>
      <c r="H65" s="2">
        <v>0</v>
      </c>
    </row>
    <row r="66" spans="2:8" x14ac:dyDescent="0.35">
      <c r="B66" s="2"/>
      <c r="C66" s="10"/>
      <c r="E66" s="2">
        <v>200</v>
      </c>
      <c r="F66" s="10" t="e">
        <f t="shared" si="1"/>
        <v>#N/A</v>
      </c>
      <c r="G66" s="10" t="e">
        <f t="shared" si="0"/>
        <v>#N/A</v>
      </c>
      <c r="H66" s="2">
        <v>0</v>
      </c>
    </row>
    <row r="67" spans="2:8" x14ac:dyDescent="0.35">
      <c r="B67" s="2"/>
      <c r="C67" s="10"/>
      <c r="E67" s="2">
        <v>205</v>
      </c>
      <c r="F67" s="10" t="e">
        <f t="shared" si="1"/>
        <v>#N/A</v>
      </c>
      <c r="G67" s="10" t="e">
        <f t="shared" si="0"/>
        <v>#N/A</v>
      </c>
      <c r="H67" s="2">
        <v>0</v>
      </c>
    </row>
    <row r="68" spans="2:8" x14ac:dyDescent="0.35">
      <c r="B68" s="2"/>
      <c r="C68" s="10"/>
      <c r="E68" s="2">
        <v>210</v>
      </c>
      <c r="F68" s="10" t="e">
        <f t="shared" si="1"/>
        <v>#N/A</v>
      </c>
      <c r="G68" s="10" t="e">
        <f t="shared" si="0"/>
        <v>#N/A</v>
      </c>
      <c r="H68" s="2">
        <v>0</v>
      </c>
    </row>
    <row r="69" spans="2:8" x14ac:dyDescent="0.35">
      <c r="B69" s="2"/>
      <c r="C69" s="10"/>
      <c r="E69" s="2">
        <v>215</v>
      </c>
      <c r="F69" s="10" t="e">
        <f t="shared" si="1"/>
        <v>#N/A</v>
      </c>
      <c r="G69" s="10" t="e">
        <f t="shared" si="0"/>
        <v>#N/A</v>
      </c>
      <c r="H69" s="2">
        <v>0</v>
      </c>
    </row>
    <row r="70" spans="2:8" x14ac:dyDescent="0.35">
      <c r="B70" s="2"/>
      <c r="C70" s="10"/>
      <c r="E70" s="2">
        <v>220</v>
      </c>
      <c r="F70" s="10" t="e">
        <f t="shared" si="1"/>
        <v>#N/A</v>
      </c>
      <c r="G70" s="10" t="e">
        <f t="shared" si="0"/>
        <v>#N/A</v>
      </c>
      <c r="H70" s="2">
        <v>0</v>
      </c>
    </row>
    <row r="71" spans="2:8" x14ac:dyDescent="0.35">
      <c r="B71" s="2"/>
      <c r="C71" s="10"/>
      <c r="E71" s="2">
        <v>225</v>
      </c>
      <c r="F71" s="10" t="e">
        <f t="shared" si="1"/>
        <v>#N/A</v>
      </c>
      <c r="G71" s="10" t="e">
        <f t="shared" si="0"/>
        <v>#N/A</v>
      </c>
      <c r="H71" s="2">
        <v>0</v>
      </c>
    </row>
    <row r="72" spans="2:8" x14ac:dyDescent="0.35">
      <c r="B72" s="2"/>
      <c r="C72" s="10"/>
      <c r="E72" s="2">
        <v>230</v>
      </c>
      <c r="F72" s="10" t="e">
        <f t="shared" si="1"/>
        <v>#N/A</v>
      </c>
      <c r="G72" s="10" t="e">
        <f t="shared" si="0"/>
        <v>#N/A</v>
      </c>
      <c r="H72" s="2">
        <v>0</v>
      </c>
    </row>
    <row r="73" spans="2:8" x14ac:dyDescent="0.35">
      <c r="B73" s="2"/>
      <c r="C73" s="10"/>
      <c r="E73" s="2">
        <v>235</v>
      </c>
      <c r="F73" s="10" t="e">
        <f t="shared" si="1"/>
        <v>#N/A</v>
      </c>
      <c r="G73" s="10" t="e">
        <f t="shared" si="0"/>
        <v>#N/A</v>
      </c>
      <c r="H73" s="2">
        <v>0</v>
      </c>
    </row>
    <row r="74" spans="2:8" x14ac:dyDescent="0.35">
      <c r="B74" s="2"/>
      <c r="C74" s="10"/>
      <c r="E74" s="2">
        <v>240</v>
      </c>
      <c r="F74" s="10" t="e">
        <f t="shared" si="1"/>
        <v>#N/A</v>
      </c>
      <c r="G74" s="10" t="e">
        <f t="shared" si="0"/>
        <v>#N/A</v>
      </c>
      <c r="H74" s="2">
        <v>0</v>
      </c>
    </row>
    <row r="75" spans="2:8" x14ac:dyDescent="0.35">
      <c r="B75" s="2"/>
      <c r="C75" s="10"/>
      <c r="E75" s="2">
        <v>245</v>
      </c>
      <c r="F75" s="10" t="e">
        <f t="shared" si="1"/>
        <v>#N/A</v>
      </c>
      <c r="G75" s="10" t="e">
        <f t="shared" si="0"/>
        <v>#N/A</v>
      </c>
      <c r="H75" s="2">
        <v>0</v>
      </c>
    </row>
    <row r="76" spans="2:8" x14ac:dyDescent="0.35">
      <c r="B76" s="2"/>
      <c r="C76" s="10"/>
      <c r="E76" s="2">
        <v>250</v>
      </c>
      <c r="F76" s="10" t="e">
        <f t="shared" si="1"/>
        <v>#N/A</v>
      </c>
      <c r="G76" s="10" t="e">
        <f t="shared" si="0"/>
        <v>#N/A</v>
      </c>
      <c r="H76" s="2">
        <v>0</v>
      </c>
    </row>
    <row r="77" spans="2:8" x14ac:dyDescent="0.35">
      <c r="B77" s="2"/>
      <c r="C77" s="10"/>
      <c r="E77" s="2">
        <v>255</v>
      </c>
      <c r="F77" s="10" t="e">
        <f t="shared" si="1"/>
        <v>#N/A</v>
      </c>
      <c r="G77" s="10" t="e">
        <f t="shared" si="0"/>
        <v>#N/A</v>
      </c>
      <c r="H77" s="2">
        <v>0</v>
      </c>
    </row>
    <row r="78" spans="2:8" x14ac:dyDescent="0.35">
      <c r="B78" s="2"/>
      <c r="C78" s="10"/>
      <c r="E78" s="2">
        <v>260</v>
      </c>
      <c r="F78" s="10" t="e">
        <f t="shared" si="1"/>
        <v>#N/A</v>
      </c>
      <c r="G78" s="10" t="e">
        <f t="shared" si="0"/>
        <v>#N/A</v>
      </c>
      <c r="H78" s="2">
        <v>0</v>
      </c>
    </row>
    <row r="79" spans="2:8" x14ac:dyDescent="0.35">
      <c r="B79" s="2"/>
      <c r="C79" s="10"/>
      <c r="E79" s="2">
        <v>265</v>
      </c>
      <c r="F79" s="10" t="e">
        <f t="shared" si="1"/>
        <v>#N/A</v>
      </c>
      <c r="G79" s="10" t="e">
        <f t="shared" si="0"/>
        <v>#N/A</v>
      </c>
      <c r="H79" s="2">
        <v>0</v>
      </c>
    </row>
    <row r="80" spans="2:8" x14ac:dyDescent="0.35">
      <c r="B80" s="2"/>
      <c r="C80" s="10"/>
      <c r="E80" s="2">
        <v>270</v>
      </c>
      <c r="F80" s="10" t="e">
        <f t="shared" si="1"/>
        <v>#N/A</v>
      </c>
      <c r="G80" s="10" t="e">
        <f t="shared" si="0"/>
        <v>#N/A</v>
      </c>
      <c r="H80" s="2">
        <v>0</v>
      </c>
    </row>
    <row r="81" spans="2:8" x14ac:dyDescent="0.35">
      <c r="B81" s="2"/>
      <c r="C81" s="10"/>
      <c r="E81" s="2">
        <v>275</v>
      </c>
      <c r="F81" s="10" t="e">
        <f t="shared" si="1"/>
        <v>#N/A</v>
      </c>
      <c r="G81" s="10" t="e">
        <f t="shared" si="0"/>
        <v>#N/A</v>
      </c>
      <c r="H81" s="2">
        <v>0</v>
      </c>
    </row>
    <row r="82" spans="2:8" x14ac:dyDescent="0.35">
      <c r="B82" s="2"/>
      <c r="C82" s="10"/>
      <c r="E82" s="2">
        <v>280</v>
      </c>
      <c r="F82" s="10" t="e">
        <f t="shared" si="1"/>
        <v>#N/A</v>
      </c>
      <c r="G82" s="10" t="e">
        <f t="shared" si="0"/>
        <v>#N/A</v>
      </c>
      <c r="H82" s="2">
        <v>0</v>
      </c>
    </row>
    <row r="83" spans="2:8" x14ac:dyDescent="0.35">
      <c r="B83" s="2"/>
      <c r="C83" s="10"/>
      <c r="E83" s="2">
        <v>285</v>
      </c>
      <c r="F83" s="10" t="e">
        <f t="shared" si="1"/>
        <v>#N/A</v>
      </c>
      <c r="G83" s="10" t="e">
        <f t="shared" si="0"/>
        <v>#N/A</v>
      </c>
      <c r="H83" s="2">
        <v>0</v>
      </c>
    </row>
    <row r="84" spans="2:8" x14ac:dyDescent="0.35">
      <c r="B84" s="2"/>
      <c r="C84" s="10"/>
      <c r="E84" s="2">
        <v>290</v>
      </c>
      <c r="F84" s="10" t="e">
        <f t="shared" si="1"/>
        <v>#N/A</v>
      </c>
      <c r="G84" s="10" t="e">
        <f t="shared" si="0"/>
        <v>#N/A</v>
      </c>
      <c r="H84" s="2">
        <v>0</v>
      </c>
    </row>
    <row r="85" spans="2:8" x14ac:dyDescent="0.35">
      <c r="B85" s="2"/>
      <c r="C85" s="10"/>
      <c r="E85" s="2">
        <v>295</v>
      </c>
      <c r="F85" s="10" t="e">
        <f t="shared" si="1"/>
        <v>#N/A</v>
      </c>
      <c r="G85" s="10" t="e">
        <f t="shared" si="0"/>
        <v>#N/A</v>
      </c>
      <c r="H85" s="2">
        <v>0</v>
      </c>
    </row>
    <row r="86" spans="2:8" x14ac:dyDescent="0.35">
      <c r="B86" s="2"/>
      <c r="C86" s="10"/>
      <c r="E86" s="2">
        <v>300</v>
      </c>
      <c r="F86" s="10" t="e">
        <f t="shared" si="1"/>
        <v>#N/A</v>
      </c>
      <c r="G86" s="10" t="e">
        <f t="shared" si="0"/>
        <v>#N/A</v>
      </c>
      <c r="H86" s="2">
        <v>0</v>
      </c>
    </row>
    <row r="87" spans="2:8" x14ac:dyDescent="0.35">
      <c r="B87" s="2"/>
      <c r="C87" s="10"/>
      <c r="E87" s="2">
        <v>305</v>
      </c>
      <c r="F87" s="10" t="e">
        <f t="shared" si="1"/>
        <v>#N/A</v>
      </c>
      <c r="G87" s="10" t="e">
        <f t="shared" si="0"/>
        <v>#N/A</v>
      </c>
      <c r="H87" s="2">
        <v>0</v>
      </c>
    </row>
    <row r="88" spans="2:8" x14ac:dyDescent="0.35">
      <c r="B88" s="2"/>
      <c r="C88" s="10"/>
      <c r="E88" s="2">
        <v>310</v>
      </c>
      <c r="F88" s="10" t="e">
        <f t="shared" si="1"/>
        <v>#N/A</v>
      </c>
      <c r="G88" s="10" t="e">
        <f t="shared" si="0"/>
        <v>#N/A</v>
      </c>
      <c r="H88" s="2">
        <v>0</v>
      </c>
    </row>
    <row r="89" spans="2:8" x14ac:dyDescent="0.35">
      <c r="B89" s="2"/>
      <c r="C89" s="10"/>
      <c r="E89" s="2">
        <v>315</v>
      </c>
      <c r="F89" s="10" t="e">
        <f t="shared" si="1"/>
        <v>#N/A</v>
      </c>
      <c r="G89" s="10" t="e">
        <f t="shared" si="0"/>
        <v>#N/A</v>
      </c>
      <c r="H89" s="2">
        <v>0</v>
      </c>
    </row>
    <row r="90" spans="2:8" x14ac:dyDescent="0.35">
      <c r="B90" s="2"/>
      <c r="C90" s="10"/>
      <c r="E90" s="2">
        <v>320</v>
      </c>
      <c r="F90" s="10" t="e">
        <f t="shared" si="1"/>
        <v>#N/A</v>
      </c>
      <c r="G90" s="10" t="e">
        <f t="shared" si="0"/>
        <v>#N/A</v>
      </c>
      <c r="H90" s="2">
        <v>0</v>
      </c>
    </row>
    <row r="91" spans="2:8" x14ac:dyDescent="0.35">
      <c r="B91" s="2"/>
      <c r="C91" s="10"/>
      <c r="E91" s="2">
        <v>325</v>
      </c>
      <c r="F91" s="10" t="e">
        <f t="shared" ref="F91:F126" si="2">(1.96*(C$12/SQRT($E91)))</f>
        <v>#N/A</v>
      </c>
      <c r="G91" s="10" t="e">
        <f t="shared" ref="G91:G126" si="3">-F91</f>
        <v>#N/A</v>
      </c>
      <c r="H91" s="2">
        <v>0</v>
      </c>
    </row>
    <row r="92" spans="2:8" x14ac:dyDescent="0.35">
      <c r="B92" s="2"/>
      <c r="C92" s="10"/>
      <c r="E92" s="2">
        <v>330</v>
      </c>
      <c r="F92" s="10" t="e">
        <f t="shared" si="2"/>
        <v>#N/A</v>
      </c>
      <c r="G92" s="10" t="e">
        <f t="shared" si="3"/>
        <v>#N/A</v>
      </c>
      <c r="H92" s="2">
        <v>0</v>
      </c>
    </row>
    <row r="93" spans="2:8" x14ac:dyDescent="0.35">
      <c r="B93" s="2"/>
      <c r="C93" s="10"/>
      <c r="E93" s="2">
        <v>335</v>
      </c>
      <c r="F93" s="10" t="e">
        <f t="shared" si="2"/>
        <v>#N/A</v>
      </c>
      <c r="G93" s="10" t="e">
        <f t="shared" si="3"/>
        <v>#N/A</v>
      </c>
      <c r="H93" s="2">
        <v>0</v>
      </c>
    </row>
    <row r="94" spans="2:8" x14ac:dyDescent="0.35">
      <c r="B94" s="2"/>
      <c r="C94" s="10"/>
      <c r="E94" s="2">
        <v>340</v>
      </c>
      <c r="F94" s="10" t="e">
        <f t="shared" si="2"/>
        <v>#N/A</v>
      </c>
      <c r="G94" s="10" t="e">
        <f t="shared" si="3"/>
        <v>#N/A</v>
      </c>
      <c r="H94" s="2">
        <v>0</v>
      </c>
    </row>
    <row r="95" spans="2:8" x14ac:dyDescent="0.35">
      <c r="B95" s="2"/>
      <c r="C95" s="10"/>
      <c r="E95" s="2">
        <v>345</v>
      </c>
      <c r="F95" s="10" t="e">
        <f t="shared" si="2"/>
        <v>#N/A</v>
      </c>
      <c r="G95" s="10" t="e">
        <f t="shared" si="3"/>
        <v>#N/A</v>
      </c>
      <c r="H95" s="2">
        <v>0</v>
      </c>
    </row>
    <row r="96" spans="2:8" x14ac:dyDescent="0.35">
      <c r="B96" s="2"/>
      <c r="C96" s="10"/>
      <c r="E96" s="2">
        <v>350</v>
      </c>
      <c r="F96" s="10" t="e">
        <f t="shared" si="2"/>
        <v>#N/A</v>
      </c>
      <c r="G96" s="10" t="e">
        <f t="shared" si="3"/>
        <v>#N/A</v>
      </c>
      <c r="H96" s="2">
        <v>0</v>
      </c>
    </row>
    <row r="97" spans="2:8" x14ac:dyDescent="0.35">
      <c r="B97" s="2"/>
      <c r="C97" s="10"/>
      <c r="E97" s="2">
        <v>355</v>
      </c>
      <c r="F97" s="10" t="e">
        <f t="shared" si="2"/>
        <v>#N/A</v>
      </c>
      <c r="G97" s="10" t="e">
        <f t="shared" si="3"/>
        <v>#N/A</v>
      </c>
      <c r="H97" s="2">
        <v>0</v>
      </c>
    </row>
    <row r="98" spans="2:8" x14ac:dyDescent="0.35">
      <c r="B98" s="2"/>
      <c r="C98" s="10"/>
      <c r="E98" s="2">
        <v>360</v>
      </c>
      <c r="F98" s="10" t="e">
        <f t="shared" si="2"/>
        <v>#N/A</v>
      </c>
      <c r="G98" s="10" t="e">
        <f t="shared" si="3"/>
        <v>#N/A</v>
      </c>
      <c r="H98" s="2">
        <v>0</v>
      </c>
    </row>
    <row r="99" spans="2:8" x14ac:dyDescent="0.35">
      <c r="B99" s="2"/>
      <c r="C99" s="10"/>
      <c r="E99" s="2">
        <v>365</v>
      </c>
      <c r="F99" s="10" t="e">
        <f t="shared" si="2"/>
        <v>#N/A</v>
      </c>
      <c r="G99" s="10" t="e">
        <f t="shared" si="3"/>
        <v>#N/A</v>
      </c>
      <c r="H99" s="2">
        <v>0</v>
      </c>
    </row>
    <row r="100" spans="2:8" x14ac:dyDescent="0.35">
      <c r="B100" s="2"/>
      <c r="C100" s="10"/>
      <c r="E100" s="2">
        <v>370</v>
      </c>
      <c r="F100" s="10" t="e">
        <f t="shared" si="2"/>
        <v>#N/A</v>
      </c>
      <c r="G100" s="10" t="e">
        <f t="shared" si="3"/>
        <v>#N/A</v>
      </c>
      <c r="H100" s="2">
        <v>0</v>
      </c>
    </row>
    <row r="101" spans="2:8" x14ac:dyDescent="0.35">
      <c r="B101" s="2"/>
      <c r="C101" s="10"/>
      <c r="E101" s="2">
        <v>375</v>
      </c>
      <c r="F101" s="10" t="e">
        <f t="shared" si="2"/>
        <v>#N/A</v>
      </c>
      <c r="G101" s="10" t="e">
        <f t="shared" si="3"/>
        <v>#N/A</v>
      </c>
      <c r="H101" s="2">
        <v>0</v>
      </c>
    </row>
    <row r="102" spans="2:8" x14ac:dyDescent="0.35">
      <c r="B102" s="2"/>
      <c r="C102" s="10"/>
      <c r="E102" s="2">
        <v>380</v>
      </c>
      <c r="F102" s="10" t="e">
        <f t="shared" si="2"/>
        <v>#N/A</v>
      </c>
      <c r="G102" s="10" t="e">
        <f t="shared" si="3"/>
        <v>#N/A</v>
      </c>
      <c r="H102" s="2">
        <v>0</v>
      </c>
    </row>
    <row r="103" spans="2:8" x14ac:dyDescent="0.35">
      <c r="B103" s="2"/>
      <c r="C103" s="10"/>
      <c r="E103" s="2">
        <v>385</v>
      </c>
      <c r="F103" s="10" t="e">
        <f t="shared" si="2"/>
        <v>#N/A</v>
      </c>
      <c r="G103" s="10" t="e">
        <f t="shared" si="3"/>
        <v>#N/A</v>
      </c>
      <c r="H103" s="2">
        <v>0</v>
      </c>
    </row>
    <row r="104" spans="2:8" x14ac:dyDescent="0.35">
      <c r="B104" s="2"/>
      <c r="C104" s="10"/>
      <c r="E104" s="2">
        <v>390</v>
      </c>
      <c r="F104" s="10" t="e">
        <f t="shared" si="2"/>
        <v>#N/A</v>
      </c>
      <c r="G104" s="10" t="e">
        <f t="shared" si="3"/>
        <v>#N/A</v>
      </c>
      <c r="H104" s="2">
        <v>0</v>
      </c>
    </row>
    <row r="105" spans="2:8" x14ac:dyDescent="0.35">
      <c r="B105" s="2"/>
      <c r="C105" s="10"/>
      <c r="E105" s="2">
        <v>395</v>
      </c>
      <c r="F105" s="10" t="e">
        <f t="shared" si="2"/>
        <v>#N/A</v>
      </c>
      <c r="G105" s="10" t="e">
        <f t="shared" si="3"/>
        <v>#N/A</v>
      </c>
      <c r="H105" s="2">
        <v>0</v>
      </c>
    </row>
    <row r="106" spans="2:8" x14ac:dyDescent="0.35">
      <c r="B106" s="2"/>
      <c r="C106" s="10"/>
      <c r="E106" s="2">
        <v>400</v>
      </c>
      <c r="F106" s="10" t="e">
        <f t="shared" si="2"/>
        <v>#N/A</v>
      </c>
      <c r="G106" s="10" t="e">
        <f t="shared" si="3"/>
        <v>#N/A</v>
      </c>
      <c r="H106" s="2">
        <v>0</v>
      </c>
    </row>
    <row r="107" spans="2:8" x14ac:dyDescent="0.35">
      <c r="B107" s="2"/>
      <c r="C107" s="10"/>
      <c r="E107" s="2">
        <v>405</v>
      </c>
      <c r="F107" s="10" t="e">
        <f t="shared" si="2"/>
        <v>#N/A</v>
      </c>
      <c r="G107" s="10" t="e">
        <f t="shared" si="3"/>
        <v>#N/A</v>
      </c>
      <c r="H107" s="2">
        <v>0</v>
      </c>
    </row>
    <row r="108" spans="2:8" x14ac:dyDescent="0.35">
      <c r="B108" s="2"/>
      <c r="C108" s="10"/>
      <c r="E108" s="2">
        <v>410</v>
      </c>
      <c r="F108" s="10" t="e">
        <f t="shared" si="2"/>
        <v>#N/A</v>
      </c>
      <c r="G108" s="10" t="e">
        <f t="shared" si="3"/>
        <v>#N/A</v>
      </c>
      <c r="H108" s="2">
        <v>0</v>
      </c>
    </row>
    <row r="109" spans="2:8" x14ac:dyDescent="0.35">
      <c r="B109" s="2"/>
      <c r="C109" s="10"/>
      <c r="E109" s="2">
        <v>415</v>
      </c>
      <c r="F109" s="10" t="e">
        <f t="shared" si="2"/>
        <v>#N/A</v>
      </c>
      <c r="G109" s="10" t="e">
        <f t="shared" si="3"/>
        <v>#N/A</v>
      </c>
      <c r="H109" s="2">
        <v>0</v>
      </c>
    </row>
    <row r="110" spans="2:8" x14ac:dyDescent="0.35">
      <c r="B110" s="2"/>
      <c r="C110" s="10"/>
      <c r="E110" s="2">
        <v>420</v>
      </c>
      <c r="F110" s="10" t="e">
        <f t="shared" si="2"/>
        <v>#N/A</v>
      </c>
      <c r="G110" s="10" t="e">
        <f t="shared" si="3"/>
        <v>#N/A</v>
      </c>
      <c r="H110" s="2">
        <v>0</v>
      </c>
    </row>
    <row r="111" spans="2:8" x14ac:dyDescent="0.35">
      <c r="B111" s="2"/>
      <c r="C111" s="10"/>
      <c r="E111" s="2">
        <v>425</v>
      </c>
      <c r="F111" s="10" t="e">
        <f t="shared" si="2"/>
        <v>#N/A</v>
      </c>
      <c r="G111" s="10" t="e">
        <f t="shared" si="3"/>
        <v>#N/A</v>
      </c>
      <c r="H111" s="2">
        <v>0</v>
      </c>
    </row>
    <row r="112" spans="2:8" x14ac:dyDescent="0.35">
      <c r="B112" s="2"/>
      <c r="C112" s="10"/>
      <c r="E112" s="2">
        <v>430</v>
      </c>
      <c r="F112" s="10" t="e">
        <f t="shared" si="2"/>
        <v>#N/A</v>
      </c>
      <c r="G112" s="10" t="e">
        <f t="shared" si="3"/>
        <v>#N/A</v>
      </c>
      <c r="H112" s="2">
        <v>0</v>
      </c>
    </row>
    <row r="113" spans="2:8" x14ac:dyDescent="0.35">
      <c r="B113" s="2"/>
      <c r="C113" s="10"/>
      <c r="E113" s="2">
        <v>435</v>
      </c>
      <c r="F113" s="10" t="e">
        <f t="shared" si="2"/>
        <v>#N/A</v>
      </c>
      <c r="G113" s="10" t="e">
        <f t="shared" si="3"/>
        <v>#N/A</v>
      </c>
      <c r="H113" s="2">
        <v>0</v>
      </c>
    </row>
    <row r="114" spans="2:8" x14ac:dyDescent="0.35">
      <c r="B114" s="2"/>
      <c r="C114" s="10"/>
      <c r="E114" s="2">
        <v>440</v>
      </c>
      <c r="F114" s="10" t="e">
        <f t="shared" si="2"/>
        <v>#N/A</v>
      </c>
      <c r="G114" s="10" t="e">
        <f t="shared" si="3"/>
        <v>#N/A</v>
      </c>
      <c r="H114" s="2">
        <v>0</v>
      </c>
    </row>
    <row r="115" spans="2:8" x14ac:dyDescent="0.35">
      <c r="B115" s="2"/>
      <c r="C115" s="10"/>
      <c r="E115" s="2">
        <v>445</v>
      </c>
      <c r="F115" s="10" t="e">
        <f t="shared" si="2"/>
        <v>#N/A</v>
      </c>
      <c r="G115" s="10" t="e">
        <f t="shared" si="3"/>
        <v>#N/A</v>
      </c>
      <c r="H115" s="2">
        <v>0</v>
      </c>
    </row>
    <row r="116" spans="2:8" x14ac:dyDescent="0.35">
      <c r="B116" s="2"/>
      <c r="C116" s="10"/>
      <c r="E116" s="2">
        <v>450</v>
      </c>
      <c r="F116" s="10" t="e">
        <f t="shared" si="2"/>
        <v>#N/A</v>
      </c>
      <c r="G116" s="10" t="e">
        <f t="shared" si="3"/>
        <v>#N/A</v>
      </c>
      <c r="H116" s="2">
        <v>0</v>
      </c>
    </row>
    <row r="117" spans="2:8" x14ac:dyDescent="0.35">
      <c r="B117" s="2"/>
      <c r="C117" s="10"/>
      <c r="E117" s="2">
        <v>455</v>
      </c>
      <c r="F117" s="10" t="e">
        <f t="shared" si="2"/>
        <v>#N/A</v>
      </c>
      <c r="G117" s="10" t="e">
        <f t="shared" si="3"/>
        <v>#N/A</v>
      </c>
      <c r="H117" s="2">
        <v>0</v>
      </c>
    </row>
    <row r="118" spans="2:8" x14ac:dyDescent="0.35">
      <c r="B118" s="2"/>
      <c r="C118" s="10"/>
      <c r="E118" s="2">
        <v>460</v>
      </c>
      <c r="F118" s="10" t="e">
        <f t="shared" si="2"/>
        <v>#N/A</v>
      </c>
      <c r="G118" s="10" t="e">
        <f t="shared" si="3"/>
        <v>#N/A</v>
      </c>
      <c r="H118" s="2">
        <v>0</v>
      </c>
    </row>
    <row r="119" spans="2:8" x14ac:dyDescent="0.35">
      <c r="B119" s="2"/>
      <c r="C119" s="10"/>
      <c r="E119" s="2">
        <v>465</v>
      </c>
      <c r="F119" s="10" t="e">
        <f t="shared" si="2"/>
        <v>#N/A</v>
      </c>
      <c r="G119" s="10" t="e">
        <f t="shared" si="3"/>
        <v>#N/A</v>
      </c>
      <c r="H119" s="2">
        <v>0</v>
      </c>
    </row>
    <row r="120" spans="2:8" x14ac:dyDescent="0.35">
      <c r="B120" s="2"/>
      <c r="C120" s="10"/>
      <c r="E120" s="2">
        <v>470</v>
      </c>
      <c r="F120" s="10" t="e">
        <f t="shared" si="2"/>
        <v>#N/A</v>
      </c>
      <c r="G120" s="10" t="e">
        <f t="shared" si="3"/>
        <v>#N/A</v>
      </c>
      <c r="H120" s="2">
        <v>0</v>
      </c>
    </row>
    <row r="121" spans="2:8" x14ac:dyDescent="0.35">
      <c r="B121" s="2"/>
      <c r="C121" s="10"/>
      <c r="E121" s="2">
        <v>475</v>
      </c>
      <c r="F121" s="10" t="e">
        <f t="shared" si="2"/>
        <v>#N/A</v>
      </c>
      <c r="G121" s="10" t="e">
        <f t="shared" si="3"/>
        <v>#N/A</v>
      </c>
      <c r="H121" s="2">
        <v>0</v>
      </c>
    </row>
    <row r="122" spans="2:8" x14ac:dyDescent="0.35">
      <c r="B122" s="2"/>
      <c r="C122" s="10"/>
      <c r="E122" s="2">
        <v>480</v>
      </c>
      <c r="F122" s="10" t="e">
        <f t="shared" si="2"/>
        <v>#N/A</v>
      </c>
      <c r="G122" s="10" t="e">
        <f t="shared" si="3"/>
        <v>#N/A</v>
      </c>
      <c r="H122" s="2">
        <v>0</v>
      </c>
    </row>
    <row r="123" spans="2:8" x14ac:dyDescent="0.35">
      <c r="B123" s="2"/>
      <c r="C123" s="10"/>
      <c r="E123" s="2">
        <v>485</v>
      </c>
      <c r="F123" s="10" t="e">
        <f t="shared" si="2"/>
        <v>#N/A</v>
      </c>
      <c r="G123" s="10" t="e">
        <f t="shared" si="3"/>
        <v>#N/A</v>
      </c>
      <c r="H123" s="2">
        <v>0</v>
      </c>
    </row>
    <row r="124" spans="2:8" x14ac:dyDescent="0.35">
      <c r="B124" s="2"/>
      <c r="C124" s="10"/>
      <c r="E124" s="2">
        <v>490</v>
      </c>
      <c r="F124" s="10" t="e">
        <f t="shared" si="2"/>
        <v>#N/A</v>
      </c>
      <c r="G124" s="10" t="e">
        <f t="shared" si="3"/>
        <v>#N/A</v>
      </c>
      <c r="H124" s="2">
        <v>0</v>
      </c>
    </row>
    <row r="125" spans="2:8" x14ac:dyDescent="0.35">
      <c r="B125" s="2"/>
      <c r="C125" s="10"/>
      <c r="E125" s="2">
        <v>495</v>
      </c>
      <c r="F125" s="10" t="e">
        <f t="shared" si="2"/>
        <v>#N/A</v>
      </c>
      <c r="G125" s="10" t="e">
        <f t="shared" si="3"/>
        <v>#N/A</v>
      </c>
      <c r="H125" s="2">
        <v>0</v>
      </c>
    </row>
    <row r="126" spans="2:8" x14ac:dyDescent="0.35">
      <c r="B126" s="2"/>
      <c r="C126" s="10"/>
      <c r="E126" s="2">
        <v>500</v>
      </c>
      <c r="F126" s="10" t="e">
        <f t="shared" si="2"/>
        <v>#N/A</v>
      </c>
      <c r="G126" s="10" t="e">
        <f t="shared" si="3"/>
        <v>#N/A</v>
      </c>
      <c r="H126" s="2">
        <v>0</v>
      </c>
    </row>
    <row r="127" spans="2:8" x14ac:dyDescent="0.35">
      <c r="B127" s="2"/>
      <c r="C127" s="10"/>
      <c r="E127" s="2"/>
      <c r="F127" s="10"/>
      <c r="G127" s="10"/>
      <c r="H127" s="2"/>
    </row>
    <row r="128" spans="2:8" x14ac:dyDescent="0.35">
      <c r="B128" s="2"/>
      <c r="C128" s="10"/>
      <c r="E128" s="2"/>
      <c r="F128" s="10"/>
      <c r="G128" s="10"/>
      <c r="H128" s="2"/>
    </row>
    <row r="129" spans="2:8" x14ac:dyDescent="0.35">
      <c r="B129" s="2"/>
      <c r="C129" s="10"/>
      <c r="E129" s="2"/>
      <c r="F129" s="10"/>
      <c r="G129" s="10"/>
      <c r="H129" s="2"/>
    </row>
    <row r="130" spans="2:8" x14ac:dyDescent="0.35">
      <c r="B130" s="2"/>
      <c r="C130" s="10"/>
      <c r="E130" s="2"/>
      <c r="F130" s="10"/>
      <c r="G130" s="10"/>
      <c r="H130" s="2"/>
    </row>
    <row r="131" spans="2:8" x14ac:dyDescent="0.35">
      <c r="B131" s="2"/>
      <c r="C131" s="10"/>
      <c r="E131" s="2"/>
      <c r="F131" s="10"/>
      <c r="G131" s="10"/>
      <c r="H131" s="2"/>
    </row>
    <row r="132" spans="2:8" x14ac:dyDescent="0.35">
      <c r="B132" s="2"/>
      <c r="C132" s="10"/>
      <c r="E132" s="2"/>
      <c r="F132" s="10"/>
      <c r="G132" s="10"/>
      <c r="H132" s="2"/>
    </row>
    <row r="133" spans="2:8" x14ac:dyDescent="0.35">
      <c r="B133" s="2"/>
      <c r="C133" s="10"/>
      <c r="E133" s="2"/>
      <c r="F133" s="10"/>
      <c r="G133" s="10"/>
      <c r="H133" s="2"/>
    </row>
    <row r="134" spans="2:8" x14ac:dyDescent="0.35">
      <c r="B134" s="2"/>
      <c r="C134" s="10"/>
      <c r="E134" s="2"/>
      <c r="F134" s="10"/>
      <c r="G134" s="10"/>
      <c r="H134" s="2"/>
    </row>
    <row r="135" spans="2:8" x14ac:dyDescent="0.35">
      <c r="B135" s="2"/>
      <c r="C135" s="10"/>
      <c r="E135" s="2"/>
      <c r="F135" s="10"/>
      <c r="G135" s="10"/>
      <c r="H135" s="2"/>
    </row>
    <row r="136" spans="2:8" x14ac:dyDescent="0.35">
      <c r="B136" s="2"/>
      <c r="C136" s="10"/>
      <c r="E136" s="2"/>
      <c r="F136" s="10"/>
      <c r="G136" s="10"/>
      <c r="H136" s="2"/>
    </row>
    <row r="137" spans="2:8" x14ac:dyDescent="0.35">
      <c r="B137" s="2"/>
      <c r="C137" s="10"/>
      <c r="E137" s="2"/>
      <c r="F137" s="10"/>
      <c r="G137" s="10"/>
      <c r="H137" s="2"/>
    </row>
    <row r="138" spans="2:8" x14ac:dyDescent="0.35">
      <c r="B138" s="2"/>
      <c r="C138" s="10"/>
      <c r="E138" s="2"/>
      <c r="F138" s="10"/>
      <c r="G138" s="10"/>
      <c r="H138" s="2"/>
    </row>
    <row r="139" spans="2:8" x14ac:dyDescent="0.35">
      <c r="B139" s="2"/>
      <c r="C139" s="10"/>
      <c r="E139" s="2"/>
      <c r="F139" s="10"/>
      <c r="G139" s="10"/>
      <c r="H139" s="2"/>
    </row>
    <row r="140" spans="2:8" x14ac:dyDescent="0.35">
      <c r="B140" s="2"/>
      <c r="C140" s="10"/>
      <c r="E140" s="2"/>
      <c r="F140" s="10"/>
      <c r="G140" s="10"/>
      <c r="H140" s="2"/>
    </row>
    <row r="141" spans="2:8" x14ac:dyDescent="0.35">
      <c r="B141" s="2"/>
      <c r="C141" s="10"/>
      <c r="E141" s="2"/>
      <c r="F141" s="10"/>
      <c r="G141" s="10"/>
      <c r="H141" s="2"/>
    </row>
    <row r="142" spans="2:8" x14ac:dyDescent="0.35">
      <c r="B142" s="2"/>
      <c r="C142" s="10"/>
      <c r="E142" s="2"/>
      <c r="F142" s="10"/>
      <c r="G142" s="10"/>
      <c r="H142" s="2"/>
    </row>
    <row r="143" spans="2:8" x14ac:dyDescent="0.35">
      <c r="B143" s="2"/>
      <c r="C143" s="10"/>
      <c r="E143" s="2"/>
      <c r="F143" s="10"/>
      <c r="G143" s="10"/>
      <c r="H143" s="2"/>
    </row>
    <row r="144" spans="2:8" x14ac:dyDescent="0.35">
      <c r="B144" s="2"/>
      <c r="C144" s="10"/>
      <c r="E144" s="2"/>
      <c r="F144" s="10"/>
      <c r="G144" s="10"/>
      <c r="H144" s="2"/>
    </row>
    <row r="145" spans="2:8" x14ac:dyDescent="0.35">
      <c r="B145" s="2"/>
      <c r="C145" s="10"/>
      <c r="E145" s="2"/>
      <c r="F145" s="10"/>
      <c r="G145" s="10"/>
      <c r="H145" s="2"/>
    </row>
    <row r="146" spans="2:8" x14ac:dyDescent="0.35">
      <c r="B146" s="2"/>
      <c r="C146" s="10"/>
      <c r="E146" s="2"/>
      <c r="F146" s="10"/>
      <c r="G146" s="10"/>
      <c r="H146" s="2"/>
    </row>
    <row r="147" spans="2:8" x14ac:dyDescent="0.35">
      <c r="B147" s="2"/>
      <c r="C147" s="10"/>
      <c r="E147" s="2"/>
      <c r="F147" s="10"/>
      <c r="G147" s="10"/>
      <c r="H147" s="2"/>
    </row>
    <row r="148" spans="2:8" x14ac:dyDescent="0.35">
      <c r="B148" s="2"/>
      <c r="C148" s="10"/>
      <c r="E148" s="2"/>
      <c r="F148" s="10"/>
      <c r="G148" s="10"/>
      <c r="H148" s="2"/>
    </row>
    <row r="149" spans="2:8" x14ac:dyDescent="0.35">
      <c r="B149" s="2"/>
      <c r="C149" s="10"/>
      <c r="E149" s="2"/>
      <c r="F149" s="10"/>
      <c r="G149" s="10"/>
      <c r="H149" s="2"/>
    </row>
    <row r="150" spans="2:8" x14ac:dyDescent="0.35">
      <c r="B150" s="2"/>
      <c r="C150" s="10"/>
      <c r="E150" s="2"/>
      <c r="F150" s="10"/>
      <c r="G150" s="10"/>
      <c r="H150" s="2"/>
    </row>
    <row r="151" spans="2:8" x14ac:dyDescent="0.35">
      <c r="B151" s="2"/>
      <c r="C151" s="10"/>
      <c r="E151" s="2"/>
      <c r="F151" s="10"/>
      <c r="G151" s="10"/>
      <c r="H151" s="2"/>
    </row>
    <row r="152" spans="2:8" x14ac:dyDescent="0.35">
      <c r="B152" s="2"/>
      <c r="C152" s="10"/>
      <c r="E152" s="2"/>
      <c r="F152" s="10"/>
      <c r="G152" s="10"/>
      <c r="H152" s="2"/>
    </row>
    <row r="153" spans="2:8" x14ac:dyDescent="0.35">
      <c r="B153" s="2"/>
      <c r="C153" s="10"/>
      <c r="E153" s="2"/>
      <c r="F153" s="10"/>
      <c r="G153" s="10"/>
      <c r="H153" s="2"/>
    </row>
    <row r="154" spans="2:8" x14ac:dyDescent="0.35">
      <c r="B154" s="2"/>
      <c r="C154" s="10"/>
      <c r="E154" s="2"/>
      <c r="F154" s="10"/>
      <c r="G154" s="10"/>
      <c r="H154" s="2"/>
    </row>
    <row r="155" spans="2:8" x14ac:dyDescent="0.35">
      <c r="B155" s="2"/>
      <c r="C155" s="10"/>
      <c r="E155" s="2"/>
      <c r="F155" s="10"/>
      <c r="G155" s="10"/>
      <c r="H155" s="2"/>
    </row>
    <row r="156" spans="2:8" x14ac:dyDescent="0.35">
      <c r="B156" s="2"/>
      <c r="C156" s="10"/>
      <c r="E156" s="2"/>
      <c r="F156" s="10"/>
      <c r="G156" s="10"/>
      <c r="H156" s="2"/>
    </row>
    <row r="157" spans="2:8" x14ac:dyDescent="0.35">
      <c r="B157" s="2"/>
      <c r="C157" s="10"/>
      <c r="E157" s="2"/>
      <c r="F157" s="10"/>
      <c r="G157" s="10"/>
      <c r="H157" s="2"/>
    </row>
    <row r="158" spans="2:8" x14ac:dyDescent="0.35">
      <c r="B158" s="2"/>
      <c r="C158" s="10"/>
      <c r="E158" s="2"/>
      <c r="F158" s="10"/>
      <c r="G158" s="10"/>
      <c r="H158" s="2"/>
    </row>
    <row r="159" spans="2:8" x14ac:dyDescent="0.35">
      <c r="B159" s="2"/>
      <c r="C159" s="10"/>
      <c r="E159" s="2"/>
      <c r="F159" s="10"/>
      <c r="G159" s="10"/>
      <c r="H159" s="2"/>
    </row>
    <row r="160" spans="2:8" x14ac:dyDescent="0.35">
      <c r="B160" s="2"/>
      <c r="C160" s="10"/>
      <c r="E160" s="2"/>
      <c r="F160" s="10"/>
      <c r="G160" s="10"/>
      <c r="H160" s="2"/>
    </row>
    <row r="161" spans="2:8" x14ac:dyDescent="0.35">
      <c r="B161" s="2"/>
      <c r="C161" s="10"/>
      <c r="E161" s="2"/>
      <c r="F161" s="10"/>
      <c r="G161" s="10"/>
      <c r="H161" s="2"/>
    </row>
    <row r="162" spans="2:8" x14ac:dyDescent="0.35">
      <c r="B162" s="2"/>
      <c r="C162" s="10"/>
      <c r="E162" s="2"/>
      <c r="F162" s="10"/>
      <c r="G162" s="10"/>
      <c r="H162" s="2"/>
    </row>
    <row r="163" spans="2:8" x14ac:dyDescent="0.35">
      <c r="B163" s="2"/>
      <c r="C163" s="10"/>
      <c r="E163" s="2"/>
      <c r="F163" s="10"/>
      <c r="G163" s="10"/>
      <c r="H163" s="2"/>
    </row>
    <row r="164" spans="2:8" x14ac:dyDescent="0.35">
      <c r="B164" s="2"/>
      <c r="C164" s="10"/>
      <c r="E164" s="2"/>
      <c r="F164" s="10"/>
      <c r="G164" s="10"/>
      <c r="H164" s="2"/>
    </row>
    <row r="165" spans="2:8" x14ac:dyDescent="0.35">
      <c r="B165" s="2"/>
      <c r="C165" s="10"/>
      <c r="E165" s="2"/>
      <c r="F165" s="10"/>
      <c r="G165" s="10"/>
      <c r="H165" s="2"/>
    </row>
    <row r="166" spans="2:8" x14ac:dyDescent="0.35">
      <c r="B166" s="2"/>
      <c r="C166" s="10"/>
      <c r="E166" s="2"/>
      <c r="F166" s="10"/>
      <c r="G166" s="10"/>
      <c r="H166" s="2"/>
    </row>
    <row r="167" spans="2:8" x14ac:dyDescent="0.35">
      <c r="B167" s="2"/>
      <c r="C167" s="10"/>
      <c r="E167" s="2"/>
      <c r="F167" s="10"/>
      <c r="G167" s="10"/>
      <c r="H167" s="2"/>
    </row>
    <row r="168" spans="2:8" x14ac:dyDescent="0.35">
      <c r="B168" s="2"/>
      <c r="C168" s="10"/>
      <c r="E168" s="2"/>
      <c r="F168" s="10"/>
      <c r="G168" s="10"/>
      <c r="H168" s="2"/>
    </row>
    <row r="169" spans="2:8" x14ac:dyDescent="0.35">
      <c r="B169" s="2"/>
      <c r="C169" s="10"/>
      <c r="E169" s="2"/>
      <c r="F169" s="10"/>
      <c r="G169" s="10"/>
      <c r="H169" s="2"/>
    </row>
    <row r="170" spans="2:8" x14ac:dyDescent="0.35">
      <c r="B170" s="2"/>
      <c r="C170" s="10"/>
      <c r="E170" s="2"/>
      <c r="F170" s="10"/>
      <c r="G170" s="10"/>
      <c r="H170" s="2"/>
    </row>
    <row r="171" spans="2:8" x14ac:dyDescent="0.35">
      <c r="B171" s="2"/>
      <c r="C171" s="10"/>
      <c r="E171" s="2"/>
      <c r="F171" s="10"/>
      <c r="G171" s="10"/>
      <c r="H171" s="2"/>
    </row>
    <row r="172" spans="2:8" x14ac:dyDescent="0.35">
      <c r="B172" s="2"/>
      <c r="C172" s="10"/>
      <c r="E172" s="2"/>
      <c r="F172" s="10"/>
      <c r="G172" s="10"/>
      <c r="H172" s="2"/>
    </row>
    <row r="173" spans="2:8" x14ac:dyDescent="0.35">
      <c r="B173" s="2"/>
      <c r="C173" s="10"/>
      <c r="E173" s="2"/>
      <c r="F173" s="10"/>
      <c r="G173" s="10"/>
      <c r="H173" s="2"/>
    </row>
    <row r="174" spans="2:8" x14ac:dyDescent="0.35">
      <c r="B174" s="2"/>
      <c r="C174" s="10"/>
      <c r="E174" s="2"/>
      <c r="F174" s="10"/>
      <c r="G174" s="10"/>
      <c r="H174" s="2"/>
    </row>
    <row r="175" spans="2:8" x14ac:dyDescent="0.35">
      <c r="B175" s="2"/>
      <c r="C175" s="10"/>
      <c r="E175" s="2"/>
      <c r="F175" s="10"/>
      <c r="G175" s="10"/>
      <c r="H175" s="2"/>
    </row>
    <row r="176" spans="2:8" x14ac:dyDescent="0.35">
      <c r="B176" s="2"/>
      <c r="C176" s="10"/>
      <c r="E176" s="2"/>
      <c r="F176" s="10"/>
      <c r="G176" s="10"/>
      <c r="H176" s="2"/>
    </row>
    <row r="177" spans="2:8" x14ac:dyDescent="0.35">
      <c r="B177" s="2"/>
      <c r="C177" s="10"/>
      <c r="E177" s="2"/>
      <c r="F177" s="10"/>
      <c r="G177" s="10"/>
      <c r="H177" s="2"/>
    </row>
    <row r="178" spans="2:8" x14ac:dyDescent="0.35">
      <c r="B178" s="2"/>
      <c r="C178" s="10"/>
      <c r="E178" s="2"/>
      <c r="F178" s="10"/>
      <c r="G178" s="10"/>
      <c r="H178" s="2"/>
    </row>
    <row r="179" spans="2:8" x14ac:dyDescent="0.35">
      <c r="B179" s="2"/>
      <c r="C179" s="10"/>
      <c r="E179" s="2"/>
      <c r="F179" s="10"/>
      <c r="G179" s="10"/>
      <c r="H179" s="2"/>
    </row>
    <row r="180" spans="2:8" x14ac:dyDescent="0.35">
      <c r="B180" s="2"/>
      <c r="C180" s="10"/>
      <c r="E180" s="2"/>
      <c r="F180" s="10"/>
      <c r="G180" s="10"/>
      <c r="H180" s="2"/>
    </row>
    <row r="181" spans="2:8" x14ac:dyDescent="0.35">
      <c r="B181" s="2"/>
      <c r="C181" s="10"/>
      <c r="E181" s="2"/>
      <c r="F181" s="10"/>
      <c r="G181" s="10"/>
      <c r="H181" s="2"/>
    </row>
    <row r="182" spans="2:8" x14ac:dyDescent="0.35">
      <c r="B182" s="2"/>
      <c r="C182" s="10"/>
      <c r="E182" s="2"/>
      <c r="F182" s="10"/>
      <c r="G182" s="10"/>
      <c r="H182" s="2"/>
    </row>
    <row r="183" spans="2:8" x14ac:dyDescent="0.35">
      <c r="B183" s="2"/>
      <c r="C183" s="10"/>
      <c r="E183" s="2"/>
      <c r="F183" s="10"/>
      <c r="G183" s="10"/>
      <c r="H183" s="2"/>
    </row>
    <row r="184" spans="2:8" x14ac:dyDescent="0.35">
      <c r="B184" s="2"/>
      <c r="C184" s="10"/>
      <c r="E184" s="2"/>
      <c r="F184" s="10"/>
      <c r="G184" s="10"/>
      <c r="H184" s="2"/>
    </row>
    <row r="185" spans="2:8" x14ac:dyDescent="0.35">
      <c r="B185" s="2"/>
      <c r="C185" s="10"/>
      <c r="E185" s="2"/>
      <c r="F185" s="10"/>
      <c r="G185" s="10"/>
      <c r="H185" s="2"/>
    </row>
    <row r="186" spans="2:8" x14ac:dyDescent="0.35">
      <c r="B186" s="2"/>
      <c r="C186" s="10"/>
      <c r="E186" s="2"/>
      <c r="F186" s="10"/>
      <c r="G186" s="10"/>
      <c r="H186" s="2"/>
    </row>
    <row r="187" spans="2:8" x14ac:dyDescent="0.35">
      <c r="B187" s="2"/>
      <c r="C187" s="10"/>
      <c r="E187" s="2"/>
      <c r="F187" s="10"/>
      <c r="G187" s="10"/>
      <c r="H187" s="2"/>
    </row>
    <row r="188" spans="2:8" x14ac:dyDescent="0.35">
      <c r="B188" s="2"/>
      <c r="C188" s="10"/>
      <c r="E188" s="2"/>
      <c r="F188" s="10"/>
      <c r="G188" s="10"/>
      <c r="H188" s="2"/>
    </row>
    <row r="189" spans="2:8" x14ac:dyDescent="0.35">
      <c r="B189" s="2"/>
      <c r="C189" s="10"/>
      <c r="E189" s="2"/>
      <c r="F189" s="10"/>
      <c r="G189" s="10"/>
      <c r="H189" s="2"/>
    </row>
    <row r="190" spans="2:8" x14ac:dyDescent="0.35">
      <c r="B190" s="2"/>
      <c r="C190" s="10"/>
      <c r="E190" s="2"/>
      <c r="F190" s="10"/>
      <c r="G190" s="10"/>
      <c r="H190" s="2"/>
    </row>
    <row r="191" spans="2:8" x14ac:dyDescent="0.35">
      <c r="B191" s="2"/>
      <c r="C191" s="10"/>
      <c r="E191" s="2"/>
      <c r="F191" s="10"/>
      <c r="G191" s="10"/>
      <c r="H191" s="2"/>
    </row>
    <row r="192" spans="2:8" x14ac:dyDescent="0.35">
      <c r="B192" s="2"/>
      <c r="C192" s="10"/>
      <c r="E192" s="2"/>
      <c r="F192" s="10"/>
      <c r="G192" s="10"/>
      <c r="H192" s="2"/>
    </row>
    <row r="193" spans="2:8" x14ac:dyDescent="0.35">
      <c r="B193" s="2"/>
      <c r="C193" s="10"/>
      <c r="E193" s="2"/>
      <c r="F193" s="10"/>
      <c r="G193" s="10"/>
      <c r="H193" s="2"/>
    </row>
    <row r="194" spans="2:8" x14ac:dyDescent="0.35">
      <c r="B194" s="2"/>
      <c r="C194" s="10"/>
      <c r="E194" s="2"/>
      <c r="F194" s="10"/>
      <c r="G194" s="10"/>
      <c r="H194" s="2"/>
    </row>
    <row r="195" spans="2:8" x14ac:dyDescent="0.35">
      <c r="B195" s="2"/>
      <c r="C195" s="10"/>
      <c r="E195" s="2"/>
      <c r="F195" s="10"/>
      <c r="G195" s="10"/>
      <c r="H195" s="2"/>
    </row>
    <row r="196" spans="2:8" x14ac:dyDescent="0.35">
      <c r="B196" s="2"/>
      <c r="C196" s="10"/>
      <c r="E196" s="2"/>
      <c r="F196" s="10"/>
      <c r="G196" s="10"/>
      <c r="H196" s="2"/>
    </row>
    <row r="197" spans="2:8" x14ac:dyDescent="0.35">
      <c r="B197" s="2"/>
      <c r="C197" s="10"/>
      <c r="E197" s="2"/>
      <c r="F197" s="10"/>
      <c r="G197" s="10"/>
      <c r="H197" s="2"/>
    </row>
    <row r="198" spans="2:8" x14ac:dyDescent="0.35">
      <c r="B198" s="2"/>
      <c r="C198" s="10"/>
      <c r="E198" s="2"/>
      <c r="F198" s="10"/>
      <c r="G198" s="10"/>
      <c r="H198" s="2"/>
    </row>
    <row r="199" spans="2:8" x14ac:dyDescent="0.35">
      <c r="B199" s="2"/>
      <c r="C199" s="10"/>
      <c r="E199" s="2"/>
      <c r="F199" s="10"/>
      <c r="G199" s="10"/>
      <c r="H199" s="2"/>
    </row>
    <row r="200" spans="2:8" x14ac:dyDescent="0.35">
      <c r="B200" s="2"/>
      <c r="C200" s="10"/>
      <c r="E200" s="2"/>
      <c r="F200" s="10"/>
      <c r="G200" s="10"/>
      <c r="H200" s="2"/>
    </row>
    <row r="201" spans="2:8" x14ac:dyDescent="0.35">
      <c r="B201" s="2"/>
      <c r="C201" s="10"/>
      <c r="E201" s="2"/>
      <c r="F201" s="10"/>
      <c r="G201" s="10"/>
      <c r="H201" s="2"/>
    </row>
    <row r="202" spans="2:8" x14ac:dyDescent="0.35">
      <c r="B202" s="2"/>
      <c r="C202" s="10"/>
      <c r="E202" s="2"/>
      <c r="F202" s="10"/>
      <c r="G202" s="10"/>
      <c r="H202" s="2"/>
    </row>
    <row r="203" spans="2:8" x14ac:dyDescent="0.35">
      <c r="B203" s="2"/>
      <c r="C203" s="10"/>
      <c r="E203" s="2"/>
      <c r="F203" s="10"/>
      <c r="G203" s="10"/>
      <c r="H203" s="2"/>
    </row>
    <row r="204" spans="2:8" x14ac:dyDescent="0.35">
      <c r="B204" s="2"/>
      <c r="C204" s="10"/>
      <c r="E204" s="2"/>
      <c r="F204" s="10"/>
      <c r="G204" s="10"/>
      <c r="H204" s="2"/>
    </row>
    <row r="205" spans="2:8" x14ac:dyDescent="0.35">
      <c r="B205" s="2"/>
      <c r="C205" s="10"/>
      <c r="E205" s="2"/>
      <c r="F205" s="10"/>
      <c r="G205" s="10"/>
      <c r="H205" s="2"/>
    </row>
    <row r="206" spans="2:8" x14ac:dyDescent="0.35">
      <c r="B206" s="2"/>
      <c r="C206" s="10"/>
      <c r="E206" s="2"/>
      <c r="F206" s="10"/>
      <c r="G206" s="10"/>
      <c r="H206" s="2"/>
    </row>
    <row r="207" spans="2:8" x14ac:dyDescent="0.35">
      <c r="B207" s="2"/>
      <c r="C207" s="10"/>
      <c r="E207" s="2"/>
      <c r="F207" s="10"/>
      <c r="G207" s="10"/>
      <c r="H207" s="2"/>
    </row>
    <row r="208" spans="2:8" x14ac:dyDescent="0.35">
      <c r="B208" s="2"/>
      <c r="C208" s="10"/>
      <c r="E208" s="2"/>
      <c r="F208" s="10"/>
      <c r="G208" s="10"/>
      <c r="H208" s="2"/>
    </row>
    <row r="209" spans="2:8" x14ac:dyDescent="0.35">
      <c r="B209" s="2"/>
      <c r="C209" s="10"/>
      <c r="E209" s="2"/>
      <c r="F209" s="10"/>
      <c r="G209" s="10"/>
      <c r="H209" s="2"/>
    </row>
    <row r="210" spans="2:8" x14ac:dyDescent="0.35">
      <c r="B210" s="2"/>
      <c r="C210" s="10"/>
      <c r="E210" s="2"/>
      <c r="F210" s="10"/>
      <c r="G210" s="10"/>
      <c r="H210" s="2"/>
    </row>
    <row r="211" spans="2:8" x14ac:dyDescent="0.35">
      <c r="B211" s="2"/>
      <c r="C211" s="10"/>
      <c r="E211" s="2"/>
      <c r="F211" s="10"/>
      <c r="G211" s="10"/>
      <c r="H211" s="2"/>
    </row>
    <row r="212" spans="2:8" x14ac:dyDescent="0.35">
      <c r="B212" s="2"/>
      <c r="C212" s="10"/>
      <c r="E212" s="2"/>
      <c r="F212" s="10"/>
      <c r="G212" s="10"/>
      <c r="H212" s="2"/>
    </row>
    <row r="213" spans="2:8" x14ac:dyDescent="0.35">
      <c r="B213" s="2"/>
      <c r="C213" s="10"/>
      <c r="E213" s="2"/>
      <c r="F213" s="10"/>
      <c r="G213" s="10"/>
      <c r="H213" s="2"/>
    </row>
    <row r="214" spans="2:8" x14ac:dyDescent="0.35">
      <c r="B214" s="2"/>
      <c r="C214" s="10"/>
      <c r="E214" s="2"/>
      <c r="F214" s="10"/>
      <c r="G214" s="10"/>
      <c r="H214" s="2"/>
    </row>
    <row r="215" spans="2:8" x14ac:dyDescent="0.35">
      <c r="B215" s="2"/>
      <c r="C215" s="10"/>
      <c r="E215" s="2"/>
      <c r="F215" s="10"/>
      <c r="G215" s="10"/>
      <c r="H215" s="2"/>
    </row>
    <row r="216" spans="2:8" x14ac:dyDescent="0.35">
      <c r="B216" s="2"/>
      <c r="C216" s="10"/>
      <c r="E216" s="2"/>
      <c r="F216" s="10"/>
      <c r="G216" s="10"/>
      <c r="H216" s="2"/>
    </row>
    <row r="217" spans="2:8" x14ac:dyDescent="0.35">
      <c r="B217" s="2"/>
      <c r="C217" s="10"/>
      <c r="E217" s="2"/>
      <c r="F217" s="10"/>
      <c r="G217" s="10"/>
      <c r="H217" s="2"/>
    </row>
    <row r="218" spans="2:8" x14ac:dyDescent="0.35">
      <c r="B218" s="2"/>
      <c r="C218" s="10"/>
      <c r="E218" s="2"/>
      <c r="F218" s="10"/>
      <c r="G218" s="10"/>
      <c r="H218" s="2"/>
    </row>
    <row r="219" spans="2:8" x14ac:dyDescent="0.35">
      <c r="B219" s="2"/>
      <c r="C219" s="10"/>
      <c r="E219" s="2"/>
      <c r="F219" s="10"/>
      <c r="G219" s="10"/>
      <c r="H219" s="2"/>
    </row>
    <row r="220" spans="2:8" x14ac:dyDescent="0.35">
      <c r="B220" s="2"/>
      <c r="C220" s="10"/>
      <c r="E220" s="2"/>
      <c r="F220" s="10"/>
      <c r="G220" s="10"/>
      <c r="H220" s="2"/>
    </row>
    <row r="221" spans="2:8" x14ac:dyDescent="0.35">
      <c r="B221" s="2"/>
      <c r="C221" s="10"/>
      <c r="E221" s="2"/>
      <c r="F221" s="10"/>
      <c r="G221" s="10"/>
      <c r="H221" s="2"/>
    </row>
    <row r="222" spans="2:8" x14ac:dyDescent="0.35">
      <c r="B222" s="2"/>
      <c r="C222" s="10"/>
      <c r="E222" s="2"/>
      <c r="F222" s="10"/>
      <c r="G222" s="10"/>
      <c r="H222" s="2"/>
    </row>
    <row r="223" spans="2:8" x14ac:dyDescent="0.35">
      <c r="B223" s="2"/>
      <c r="C223" s="10"/>
      <c r="E223" s="2"/>
      <c r="F223" s="10"/>
      <c r="G223" s="10"/>
      <c r="H223" s="2"/>
    </row>
    <row r="224" spans="2:8" x14ac:dyDescent="0.35">
      <c r="B224" s="2"/>
      <c r="C224" s="10"/>
      <c r="E224" s="2"/>
      <c r="F224" s="10"/>
      <c r="G224" s="10"/>
      <c r="H224" s="2"/>
    </row>
    <row r="225" spans="2:8" x14ac:dyDescent="0.35">
      <c r="B225" s="2"/>
      <c r="C225" s="10"/>
      <c r="E225" s="2"/>
      <c r="F225" s="10"/>
      <c r="G225" s="10"/>
      <c r="H225" s="2"/>
    </row>
    <row r="226" spans="2:8" x14ac:dyDescent="0.35">
      <c r="B226" s="2"/>
      <c r="C226" s="10"/>
      <c r="E226" s="2"/>
      <c r="F226" s="10"/>
      <c r="G226" s="10"/>
      <c r="H226" s="2"/>
    </row>
    <row r="227" spans="2:8" x14ac:dyDescent="0.35">
      <c r="B227" s="2"/>
      <c r="C227" s="10"/>
      <c r="E227" s="2"/>
      <c r="F227" s="10"/>
      <c r="G227" s="10"/>
      <c r="H227" s="2"/>
    </row>
    <row r="228" spans="2:8" x14ac:dyDescent="0.35">
      <c r="B228" s="2"/>
      <c r="C228" s="10"/>
      <c r="E228" s="2"/>
      <c r="F228" s="10"/>
      <c r="G228" s="10"/>
      <c r="H228" s="2"/>
    </row>
    <row r="229" spans="2:8" x14ac:dyDescent="0.35">
      <c r="B229" s="2"/>
      <c r="C229" s="10"/>
      <c r="E229" s="2"/>
      <c r="F229" s="10"/>
      <c r="G229" s="10"/>
      <c r="H229" s="2"/>
    </row>
    <row r="230" spans="2:8" x14ac:dyDescent="0.35">
      <c r="B230" s="2"/>
      <c r="C230" s="10"/>
      <c r="E230" s="2"/>
      <c r="F230" s="10"/>
      <c r="G230" s="10"/>
      <c r="H230" s="2"/>
    </row>
    <row r="231" spans="2:8" x14ac:dyDescent="0.35">
      <c r="B231" s="2"/>
      <c r="C231" s="10"/>
      <c r="E231" s="2"/>
      <c r="F231" s="10"/>
      <c r="G231" s="10"/>
      <c r="H231" s="2"/>
    </row>
    <row r="232" spans="2:8" x14ac:dyDescent="0.35">
      <c r="B232" s="2"/>
      <c r="C232" s="10"/>
      <c r="E232" s="2"/>
      <c r="F232" s="10"/>
      <c r="G232" s="10"/>
      <c r="H232" s="2"/>
    </row>
    <row r="233" spans="2:8" x14ac:dyDescent="0.35">
      <c r="B233" s="2"/>
      <c r="C233" s="10"/>
      <c r="E233" s="2"/>
      <c r="F233" s="10"/>
      <c r="G233" s="10"/>
      <c r="H233" s="2"/>
    </row>
    <row r="234" spans="2:8" x14ac:dyDescent="0.35">
      <c r="B234" s="2"/>
      <c r="C234" s="10"/>
      <c r="E234" s="2"/>
      <c r="F234" s="10"/>
      <c r="G234" s="10"/>
      <c r="H234" s="2"/>
    </row>
    <row r="235" spans="2:8" x14ac:dyDescent="0.35">
      <c r="B235" s="2"/>
      <c r="C235" s="10"/>
      <c r="E235" s="2"/>
      <c r="F235" s="10"/>
      <c r="G235" s="10"/>
      <c r="H235" s="2"/>
    </row>
    <row r="236" spans="2:8" x14ac:dyDescent="0.35">
      <c r="B236" s="2"/>
      <c r="C236" s="10"/>
      <c r="E236" s="2"/>
      <c r="F236" s="10"/>
      <c r="G236" s="10"/>
      <c r="H236" s="2"/>
    </row>
    <row r="237" spans="2:8" x14ac:dyDescent="0.35">
      <c r="B237" s="2"/>
      <c r="C237" s="10"/>
      <c r="E237" s="2"/>
      <c r="F237" s="10"/>
      <c r="G237" s="10"/>
      <c r="H237" s="2"/>
    </row>
    <row r="238" spans="2:8" x14ac:dyDescent="0.35">
      <c r="B238" s="2"/>
      <c r="C238" s="10"/>
      <c r="E238" s="2"/>
      <c r="F238" s="10"/>
      <c r="G238" s="10"/>
      <c r="H238" s="2"/>
    </row>
    <row r="239" spans="2:8" x14ac:dyDescent="0.35">
      <c r="B239" s="2"/>
      <c r="C239" s="10"/>
      <c r="E239" s="2"/>
      <c r="F239" s="10"/>
      <c r="G239" s="10"/>
      <c r="H239" s="2"/>
    </row>
    <row r="240" spans="2:8" x14ac:dyDescent="0.35">
      <c r="B240" s="2"/>
      <c r="C240" s="10"/>
      <c r="E240" s="2"/>
      <c r="F240" s="10"/>
      <c r="G240" s="10"/>
      <c r="H240" s="2"/>
    </row>
    <row r="241" spans="2:8" x14ac:dyDescent="0.35">
      <c r="B241" s="2"/>
      <c r="C241" s="10"/>
      <c r="E241" s="2"/>
      <c r="F241" s="10"/>
      <c r="G241" s="10"/>
      <c r="H241" s="2"/>
    </row>
    <row r="242" spans="2:8" x14ac:dyDescent="0.35">
      <c r="B242" s="2"/>
      <c r="C242" s="10"/>
      <c r="E242" s="2"/>
      <c r="F242" s="10"/>
      <c r="G242" s="10"/>
      <c r="H242" s="2"/>
    </row>
    <row r="243" spans="2:8" x14ac:dyDescent="0.35">
      <c r="B243" s="2"/>
      <c r="C243" s="10"/>
      <c r="E243" s="2"/>
      <c r="F243" s="10"/>
      <c r="G243" s="10"/>
      <c r="H243" s="2"/>
    </row>
    <row r="244" spans="2:8" x14ac:dyDescent="0.35">
      <c r="B244" s="2"/>
      <c r="C244" s="10"/>
      <c r="E244" s="2"/>
      <c r="F244" s="10"/>
      <c r="G244" s="10"/>
      <c r="H244" s="2"/>
    </row>
    <row r="245" spans="2:8" x14ac:dyDescent="0.35">
      <c r="B245" s="2"/>
      <c r="C245" s="10"/>
      <c r="E245" s="2"/>
      <c r="F245" s="10"/>
      <c r="G245" s="10"/>
      <c r="H245" s="2"/>
    </row>
    <row r="246" spans="2:8" x14ac:dyDescent="0.35">
      <c r="B246" s="2"/>
      <c r="C246" s="10"/>
      <c r="E246" s="2"/>
      <c r="F246" s="10"/>
      <c r="G246" s="10"/>
      <c r="H246" s="2"/>
    </row>
    <row r="247" spans="2:8" x14ac:dyDescent="0.35">
      <c r="B247" s="2"/>
      <c r="C247" s="10"/>
      <c r="E247" s="2"/>
      <c r="F247" s="10"/>
      <c r="G247" s="10"/>
      <c r="H247" s="2"/>
    </row>
    <row r="248" spans="2:8" x14ac:dyDescent="0.35">
      <c r="B248" s="2"/>
      <c r="C248" s="10"/>
      <c r="E248" s="2"/>
      <c r="F248" s="10"/>
      <c r="G248" s="10"/>
      <c r="H248" s="2"/>
    </row>
    <row r="249" spans="2:8" x14ac:dyDescent="0.35">
      <c r="B249" s="2"/>
      <c r="C249" s="10"/>
      <c r="E249" s="2"/>
      <c r="F249" s="10"/>
      <c r="G249" s="10"/>
      <c r="H249" s="2"/>
    </row>
    <row r="250" spans="2:8" x14ac:dyDescent="0.35">
      <c r="B250" s="2"/>
      <c r="C250" s="10"/>
      <c r="E250" s="2"/>
      <c r="F250" s="10"/>
      <c r="G250" s="10"/>
      <c r="H250" s="2"/>
    </row>
    <row r="251" spans="2:8" x14ac:dyDescent="0.35">
      <c r="B251" s="2"/>
      <c r="C251" s="10"/>
      <c r="E251" s="2"/>
      <c r="F251" s="10"/>
      <c r="G251" s="10"/>
      <c r="H251" s="2"/>
    </row>
    <row r="252" spans="2:8" x14ac:dyDescent="0.35">
      <c r="B252" s="2"/>
      <c r="C252" s="10"/>
      <c r="E252" s="2"/>
      <c r="F252" s="10"/>
      <c r="G252" s="10"/>
      <c r="H252" s="2"/>
    </row>
    <row r="253" spans="2:8" x14ac:dyDescent="0.35">
      <c r="B253" s="2"/>
      <c r="C253" s="10"/>
      <c r="E253" s="2"/>
      <c r="F253" s="10"/>
      <c r="G253" s="10"/>
      <c r="H253" s="2"/>
    </row>
    <row r="254" spans="2:8" x14ac:dyDescent="0.35">
      <c r="B254" s="2"/>
      <c r="C254" s="10"/>
      <c r="E254" s="2"/>
      <c r="F254" s="10"/>
      <c r="G254" s="10"/>
      <c r="H254" s="2"/>
    </row>
    <row r="255" spans="2:8" x14ac:dyDescent="0.35">
      <c r="B255" s="2"/>
      <c r="C255" s="10"/>
      <c r="E255" s="2"/>
      <c r="F255" s="10"/>
      <c r="G255" s="10"/>
      <c r="H255" s="2"/>
    </row>
    <row r="256" spans="2:8" x14ac:dyDescent="0.35">
      <c r="B256" s="2"/>
      <c r="C256" s="10"/>
      <c r="E256" s="2"/>
      <c r="F256" s="10"/>
      <c r="G256" s="10"/>
      <c r="H256" s="2"/>
    </row>
    <row r="257" spans="2:8" x14ac:dyDescent="0.35">
      <c r="B257" s="2"/>
      <c r="C257" s="10"/>
      <c r="E257" s="2"/>
      <c r="F257" s="10"/>
      <c r="G257" s="10"/>
      <c r="H257" s="2"/>
    </row>
    <row r="258" spans="2:8" x14ac:dyDescent="0.35">
      <c r="B258" s="2"/>
      <c r="C258" s="10"/>
      <c r="E258" s="2"/>
      <c r="F258" s="10"/>
      <c r="G258" s="10"/>
      <c r="H258" s="2"/>
    </row>
    <row r="259" spans="2:8" x14ac:dyDescent="0.35">
      <c r="B259" s="2"/>
      <c r="C259" s="10"/>
      <c r="E259" s="2"/>
      <c r="F259" s="10"/>
      <c r="G259" s="10"/>
      <c r="H259" s="2"/>
    </row>
    <row r="260" spans="2:8" x14ac:dyDescent="0.35">
      <c r="B260" s="2"/>
      <c r="C260" s="10"/>
      <c r="E260" s="2"/>
      <c r="F260" s="10"/>
      <c r="G260" s="10"/>
      <c r="H260" s="2"/>
    </row>
    <row r="261" spans="2:8" x14ac:dyDescent="0.35">
      <c r="B261" s="2"/>
      <c r="C261" s="10"/>
      <c r="E261" s="2"/>
      <c r="F261" s="10"/>
      <c r="G261" s="10"/>
      <c r="H261" s="2"/>
    </row>
    <row r="262" spans="2:8" x14ac:dyDescent="0.35">
      <c r="B262" s="2"/>
      <c r="C262" s="10"/>
      <c r="E262" s="2"/>
      <c r="F262" s="10"/>
      <c r="G262" s="10"/>
      <c r="H262" s="2"/>
    </row>
    <row r="263" spans="2:8" x14ac:dyDescent="0.35">
      <c r="B263" s="2"/>
      <c r="C263" s="10"/>
      <c r="E263" s="2"/>
      <c r="F263" s="10"/>
      <c r="G263" s="10"/>
      <c r="H263" s="2"/>
    </row>
    <row r="264" spans="2:8" x14ac:dyDescent="0.35">
      <c r="B264" s="2"/>
      <c r="C264" s="10"/>
      <c r="E264" s="2"/>
      <c r="F264" s="10"/>
      <c r="G264" s="10"/>
      <c r="H264" s="2"/>
    </row>
    <row r="265" spans="2:8" x14ac:dyDescent="0.35">
      <c r="B265" s="2"/>
      <c r="C265" s="10"/>
      <c r="E265" s="2"/>
      <c r="F265" s="10"/>
      <c r="G265" s="10"/>
      <c r="H265" s="2"/>
    </row>
    <row r="266" spans="2:8" x14ac:dyDescent="0.35">
      <c r="B266" s="2"/>
      <c r="C266" s="10"/>
      <c r="E266" s="2"/>
      <c r="F266" s="10"/>
      <c r="G266" s="10"/>
      <c r="H266" s="2"/>
    </row>
    <row r="267" spans="2:8" x14ac:dyDescent="0.35">
      <c r="B267" s="2"/>
      <c r="C267" s="10"/>
      <c r="E267" s="2"/>
      <c r="F267" s="10"/>
      <c r="G267" s="10"/>
      <c r="H267" s="2"/>
    </row>
    <row r="268" spans="2:8" x14ac:dyDescent="0.35">
      <c r="B268" s="2"/>
      <c r="C268" s="10"/>
      <c r="E268" s="2"/>
      <c r="F268" s="10"/>
      <c r="G268" s="10"/>
      <c r="H268" s="2"/>
    </row>
    <row r="269" spans="2:8" x14ac:dyDescent="0.35">
      <c r="B269" s="2"/>
      <c r="C269" s="10"/>
      <c r="E269" s="2"/>
      <c r="F269" s="10"/>
      <c r="G269" s="10"/>
      <c r="H269" s="2"/>
    </row>
    <row r="270" spans="2:8" x14ac:dyDescent="0.35">
      <c r="B270" s="2"/>
      <c r="C270" s="10"/>
      <c r="E270" s="2"/>
      <c r="F270" s="10"/>
      <c r="G270" s="10"/>
      <c r="H270" s="2"/>
    </row>
    <row r="271" spans="2:8" x14ac:dyDescent="0.35">
      <c r="B271" s="2"/>
      <c r="C271" s="10"/>
      <c r="E271" s="2"/>
      <c r="F271" s="10"/>
      <c r="G271" s="10"/>
      <c r="H271" s="2"/>
    </row>
    <row r="272" spans="2:8" x14ac:dyDescent="0.35">
      <c r="B272" s="2"/>
      <c r="C272" s="10"/>
      <c r="E272" s="2"/>
      <c r="F272" s="10"/>
      <c r="G272" s="10"/>
      <c r="H272" s="2"/>
    </row>
    <row r="273" spans="2:8" x14ac:dyDescent="0.35">
      <c r="B273" s="2"/>
      <c r="C273" s="10"/>
      <c r="E273" s="2"/>
      <c r="F273" s="10"/>
      <c r="G273" s="10"/>
      <c r="H273" s="2"/>
    </row>
    <row r="274" spans="2:8" x14ac:dyDescent="0.35">
      <c r="B274" s="2"/>
      <c r="C274" s="10"/>
      <c r="E274" s="2"/>
      <c r="F274" s="10"/>
      <c r="G274" s="10"/>
      <c r="H274" s="2"/>
    </row>
    <row r="275" spans="2:8" x14ac:dyDescent="0.35">
      <c r="B275" s="2"/>
      <c r="C275" s="10"/>
      <c r="E275" s="2"/>
      <c r="F275" s="10"/>
      <c r="G275" s="10"/>
      <c r="H275" s="2"/>
    </row>
    <row r="276" spans="2:8" x14ac:dyDescent="0.35">
      <c r="B276" s="2"/>
      <c r="C276" s="10"/>
      <c r="E276" s="2"/>
      <c r="F276" s="10"/>
      <c r="G276" s="10"/>
      <c r="H276" s="2"/>
    </row>
    <row r="277" spans="2:8" x14ac:dyDescent="0.35">
      <c r="B277" s="2"/>
      <c r="C277" s="10"/>
      <c r="E277" s="2"/>
      <c r="F277" s="10"/>
      <c r="G277" s="10"/>
      <c r="H277" s="2"/>
    </row>
    <row r="278" spans="2:8" x14ac:dyDescent="0.35">
      <c r="B278" s="2"/>
      <c r="C278" s="10"/>
      <c r="E278" s="2"/>
      <c r="F278" s="10"/>
      <c r="G278" s="10"/>
      <c r="H278" s="2"/>
    </row>
    <row r="279" spans="2:8" x14ac:dyDescent="0.35">
      <c r="B279" s="2"/>
      <c r="C279" s="10"/>
      <c r="E279" s="2"/>
      <c r="F279" s="10"/>
      <c r="G279" s="10"/>
      <c r="H279" s="2"/>
    </row>
    <row r="280" spans="2:8" x14ac:dyDescent="0.35">
      <c r="B280" s="2"/>
      <c r="C280" s="10"/>
      <c r="E280" s="2"/>
      <c r="F280" s="10"/>
      <c r="G280" s="10"/>
      <c r="H280" s="2"/>
    </row>
    <row r="281" spans="2:8" x14ac:dyDescent="0.35">
      <c r="B281" s="2"/>
      <c r="C281" s="10"/>
      <c r="E281" s="2"/>
      <c r="F281" s="10"/>
      <c r="G281" s="10"/>
      <c r="H281" s="2"/>
    </row>
    <row r="282" spans="2:8" x14ac:dyDescent="0.35">
      <c r="B282" s="2"/>
      <c r="C282" s="10"/>
      <c r="E282" s="2"/>
      <c r="F282" s="10"/>
      <c r="G282" s="10"/>
      <c r="H282" s="2"/>
    </row>
    <row r="283" spans="2:8" x14ac:dyDescent="0.35">
      <c r="B283" s="2"/>
      <c r="C283" s="10"/>
      <c r="E283" s="2"/>
      <c r="F283" s="10"/>
      <c r="G283" s="10"/>
      <c r="H283" s="2"/>
    </row>
    <row r="284" spans="2:8" x14ac:dyDescent="0.35">
      <c r="B284" s="2"/>
      <c r="C284" s="10"/>
      <c r="E284" s="2"/>
      <c r="F284" s="10"/>
      <c r="G284" s="10"/>
      <c r="H284" s="2"/>
    </row>
    <row r="285" spans="2:8" x14ac:dyDescent="0.35">
      <c r="B285" s="2"/>
      <c r="C285" s="10"/>
      <c r="E285" s="2"/>
      <c r="F285" s="10"/>
      <c r="G285" s="10"/>
      <c r="H285" s="2"/>
    </row>
    <row r="286" spans="2:8" x14ac:dyDescent="0.35">
      <c r="B286" s="2"/>
      <c r="C286" s="10"/>
      <c r="E286" s="2"/>
      <c r="F286" s="10"/>
      <c r="G286" s="10"/>
      <c r="H286" s="2"/>
    </row>
    <row r="287" spans="2:8" x14ac:dyDescent="0.35">
      <c r="B287" s="2"/>
      <c r="C287" s="10"/>
      <c r="E287" s="2"/>
      <c r="F287" s="10"/>
      <c r="G287" s="10"/>
      <c r="H287" s="2"/>
    </row>
    <row r="288" spans="2:8" x14ac:dyDescent="0.35">
      <c r="B288" s="2"/>
      <c r="C288" s="10"/>
      <c r="E288" s="2"/>
      <c r="F288" s="10"/>
      <c r="G288" s="10"/>
      <c r="H288" s="2"/>
    </row>
    <row r="289" spans="2:8" x14ac:dyDescent="0.35">
      <c r="B289" s="2"/>
      <c r="C289" s="10"/>
      <c r="E289" s="2"/>
      <c r="F289" s="10"/>
      <c r="G289" s="10"/>
      <c r="H289" s="2"/>
    </row>
    <row r="290" spans="2:8" x14ac:dyDescent="0.35">
      <c r="B290" s="2"/>
      <c r="C290" s="10"/>
      <c r="E290" s="2"/>
      <c r="F290" s="10"/>
      <c r="G290" s="10"/>
      <c r="H290" s="2"/>
    </row>
    <row r="291" spans="2:8" x14ac:dyDescent="0.35">
      <c r="B291" s="2"/>
      <c r="C291" s="10"/>
      <c r="E291" s="2"/>
      <c r="F291" s="10"/>
      <c r="G291" s="10"/>
      <c r="H291" s="2"/>
    </row>
    <row r="292" spans="2:8" x14ac:dyDescent="0.35">
      <c r="B292" s="2"/>
      <c r="C292" s="10"/>
      <c r="E292" s="2"/>
      <c r="F292" s="10"/>
      <c r="G292" s="10"/>
      <c r="H292" s="2"/>
    </row>
    <row r="293" spans="2:8" x14ac:dyDescent="0.35">
      <c r="B293" s="2"/>
      <c r="C293" s="10"/>
      <c r="E293" s="2"/>
      <c r="F293" s="10"/>
      <c r="G293" s="10"/>
      <c r="H293" s="2"/>
    </row>
    <row r="294" spans="2:8" x14ac:dyDescent="0.35">
      <c r="B294" s="2"/>
      <c r="C294" s="10"/>
      <c r="E294" s="2"/>
      <c r="F294" s="10"/>
      <c r="G294" s="10"/>
      <c r="H294" s="2"/>
    </row>
    <row r="295" spans="2:8" x14ac:dyDescent="0.35">
      <c r="B295" s="2"/>
      <c r="C295" s="10"/>
      <c r="E295" s="2"/>
      <c r="F295" s="10"/>
      <c r="G295" s="10"/>
      <c r="H295" s="2"/>
    </row>
    <row r="296" spans="2:8" x14ac:dyDescent="0.35">
      <c r="B296" s="2"/>
      <c r="C296" s="10"/>
      <c r="E296" s="2"/>
      <c r="F296" s="10"/>
      <c r="G296" s="10"/>
      <c r="H296" s="2"/>
    </row>
    <row r="297" spans="2:8" x14ac:dyDescent="0.35">
      <c r="B297" s="2"/>
      <c r="C297" s="10"/>
      <c r="E297" s="2"/>
      <c r="F297" s="10"/>
      <c r="G297" s="10"/>
      <c r="H297" s="2"/>
    </row>
    <row r="298" spans="2:8" x14ac:dyDescent="0.35">
      <c r="B298" s="2"/>
      <c r="C298" s="10"/>
      <c r="E298" s="2"/>
      <c r="F298" s="10"/>
      <c r="G298" s="10"/>
      <c r="H298" s="2"/>
    </row>
    <row r="299" spans="2:8" x14ac:dyDescent="0.35">
      <c r="B299" s="2"/>
      <c r="C299" s="10"/>
      <c r="E299" s="2"/>
      <c r="F299" s="10"/>
      <c r="G299" s="10"/>
      <c r="H299" s="2"/>
    </row>
    <row r="300" spans="2:8" x14ac:dyDescent="0.35">
      <c r="B300" s="2"/>
      <c r="C300" s="10"/>
      <c r="E300" s="2"/>
      <c r="F300" s="10"/>
      <c r="G300" s="10"/>
      <c r="H300" s="2"/>
    </row>
    <row r="301" spans="2:8" x14ac:dyDescent="0.35">
      <c r="B301" s="2"/>
      <c r="C301" s="10"/>
      <c r="E301" s="2"/>
      <c r="F301" s="10"/>
      <c r="G301" s="10"/>
      <c r="H301" s="2"/>
    </row>
    <row r="302" spans="2:8" x14ac:dyDescent="0.35">
      <c r="B302" s="2"/>
      <c r="C302" s="10"/>
      <c r="E302" s="2"/>
      <c r="F302" s="10"/>
      <c r="G302" s="10"/>
      <c r="H302" s="2"/>
    </row>
    <row r="303" spans="2:8" x14ac:dyDescent="0.35">
      <c r="B303" s="2"/>
      <c r="C303" s="10"/>
      <c r="E303" s="2"/>
      <c r="F303" s="10"/>
      <c r="G303" s="10"/>
      <c r="H303" s="2"/>
    </row>
    <row r="304" spans="2:8" x14ac:dyDescent="0.35">
      <c r="B304" s="2"/>
      <c r="C304" s="10"/>
      <c r="E304" s="2"/>
      <c r="F304" s="10"/>
      <c r="G304" s="10"/>
      <c r="H304" s="2"/>
    </row>
    <row r="305" spans="2:8" x14ac:dyDescent="0.35">
      <c r="B305" s="2"/>
      <c r="C305" s="10"/>
      <c r="E305" s="2"/>
      <c r="F305" s="10"/>
      <c r="G305" s="10"/>
      <c r="H305" s="2"/>
    </row>
    <row r="306" spans="2:8" x14ac:dyDescent="0.35">
      <c r="B306" s="2"/>
      <c r="C306" s="10"/>
      <c r="E306" s="2"/>
      <c r="F306" s="10"/>
      <c r="G306" s="10"/>
      <c r="H306" s="2"/>
    </row>
    <row r="307" spans="2:8" x14ac:dyDescent="0.35">
      <c r="B307" s="2"/>
      <c r="C307" s="10"/>
      <c r="E307" s="2"/>
      <c r="F307" s="10"/>
      <c r="G307" s="10"/>
      <c r="H307" s="2"/>
    </row>
    <row r="308" spans="2:8" x14ac:dyDescent="0.35">
      <c r="B308" s="2"/>
      <c r="C308" s="10"/>
      <c r="E308" s="2"/>
      <c r="F308" s="10"/>
      <c r="G308" s="10"/>
      <c r="H308" s="2"/>
    </row>
    <row r="309" spans="2:8" x14ac:dyDescent="0.35">
      <c r="B309" s="2"/>
      <c r="C309" s="10"/>
      <c r="E309" s="2"/>
      <c r="F309" s="10"/>
      <c r="G309" s="10"/>
      <c r="H309" s="2"/>
    </row>
    <row r="310" spans="2:8" x14ac:dyDescent="0.35">
      <c r="B310" s="2"/>
      <c r="C310" s="10"/>
      <c r="E310" s="2"/>
      <c r="F310" s="10"/>
      <c r="G310" s="10"/>
      <c r="H310" s="2"/>
    </row>
    <row r="311" spans="2:8" x14ac:dyDescent="0.35">
      <c r="B311" s="2"/>
      <c r="C311" s="10"/>
      <c r="E311" s="2"/>
      <c r="F311" s="10"/>
      <c r="G311" s="10"/>
      <c r="H311" s="2"/>
    </row>
    <row r="312" spans="2:8" x14ac:dyDescent="0.35">
      <c r="B312" s="2"/>
      <c r="C312" s="10"/>
      <c r="E312" s="2"/>
      <c r="F312" s="10"/>
      <c r="G312" s="10"/>
      <c r="H312" s="2"/>
    </row>
    <row r="313" spans="2:8" x14ac:dyDescent="0.35">
      <c r="B313" s="2"/>
      <c r="C313" s="10"/>
      <c r="E313" s="2"/>
      <c r="F313" s="10"/>
      <c r="G313" s="10"/>
      <c r="H313" s="2"/>
    </row>
    <row r="314" spans="2:8" x14ac:dyDescent="0.35">
      <c r="B314" s="2"/>
      <c r="C314" s="10"/>
      <c r="E314" s="2"/>
      <c r="F314" s="10"/>
      <c r="G314" s="10"/>
      <c r="H314" s="2"/>
    </row>
    <row r="315" spans="2:8" x14ac:dyDescent="0.35">
      <c r="B315" s="2"/>
      <c r="C315" s="10"/>
      <c r="E315" s="2"/>
      <c r="F315" s="10"/>
      <c r="G315" s="10"/>
      <c r="H315" s="2"/>
    </row>
    <row r="316" spans="2:8" x14ac:dyDescent="0.35">
      <c r="B316" s="2"/>
      <c r="C316" s="10"/>
      <c r="E316" s="2"/>
      <c r="F316" s="10"/>
      <c r="G316" s="10"/>
      <c r="H316" s="2"/>
    </row>
    <row r="317" spans="2:8" x14ac:dyDescent="0.35">
      <c r="B317" s="2"/>
      <c r="C317" s="10"/>
      <c r="E317" s="2"/>
      <c r="F317" s="10"/>
      <c r="G317" s="10"/>
      <c r="H317" s="2"/>
    </row>
    <row r="318" spans="2:8" x14ac:dyDescent="0.35">
      <c r="B318" s="2"/>
      <c r="C318" s="10"/>
      <c r="E318" s="2"/>
      <c r="F318" s="10"/>
      <c r="G318" s="10"/>
      <c r="H318" s="2"/>
    </row>
    <row r="319" spans="2:8" x14ac:dyDescent="0.35">
      <c r="B319" s="2"/>
      <c r="C319" s="10"/>
      <c r="E319" s="2"/>
      <c r="F319" s="10"/>
      <c r="G319" s="10"/>
      <c r="H319" s="2"/>
    </row>
    <row r="320" spans="2:8" x14ac:dyDescent="0.35">
      <c r="B320" s="2"/>
      <c r="C320" s="10"/>
      <c r="E320" s="2"/>
      <c r="F320" s="10"/>
      <c r="G320" s="10"/>
      <c r="H320" s="2"/>
    </row>
    <row r="321" spans="2:8" x14ac:dyDescent="0.35">
      <c r="B321" s="2"/>
      <c r="C321" s="10"/>
      <c r="E321" s="2"/>
      <c r="F321" s="10"/>
      <c r="G321" s="10"/>
      <c r="H321" s="2"/>
    </row>
    <row r="322" spans="2:8" x14ac:dyDescent="0.35">
      <c r="B322" s="2"/>
      <c r="C322" s="10"/>
      <c r="E322" s="2"/>
      <c r="F322" s="10"/>
      <c r="G322" s="10"/>
      <c r="H322" s="2"/>
    </row>
    <row r="323" spans="2:8" x14ac:dyDescent="0.35">
      <c r="B323" s="2"/>
      <c r="C323" s="10"/>
      <c r="E323" s="2"/>
      <c r="F323" s="10"/>
      <c r="G323" s="10"/>
      <c r="H323" s="2"/>
    </row>
    <row r="324" spans="2:8" x14ac:dyDescent="0.35">
      <c r="B324" s="2"/>
      <c r="C324" s="10"/>
      <c r="E324" s="2"/>
      <c r="F324" s="10"/>
      <c r="G324" s="10"/>
      <c r="H324" s="2"/>
    </row>
    <row r="325" spans="2:8" x14ac:dyDescent="0.35">
      <c r="B325" s="2"/>
      <c r="C325" s="10"/>
      <c r="E325" s="2"/>
      <c r="F325" s="10"/>
      <c r="G325" s="10"/>
      <c r="H325" s="2"/>
    </row>
    <row r="326" spans="2:8" x14ac:dyDescent="0.35">
      <c r="B326" s="2"/>
      <c r="C326" s="10"/>
      <c r="E326" s="2"/>
      <c r="F326" s="10"/>
      <c r="G326" s="10"/>
      <c r="H326" s="2"/>
    </row>
    <row r="327" spans="2:8" x14ac:dyDescent="0.35">
      <c r="B327" s="2"/>
      <c r="C327" s="10"/>
      <c r="E327" s="2"/>
      <c r="F327" s="10"/>
      <c r="G327" s="10"/>
      <c r="H327" s="2"/>
    </row>
    <row r="328" spans="2:8" x14ac:dyDescent="0.35">
      <c r="B328" s="2"/>
      <c r="C328" s="10"/>
      <c r="E328" s="2"/>
      <c r="F328" s="10"/>
      <c r="G328" s="10"/>
      <c r="H328" s="2"/>
    </row>
    <row r="329" spans="2:8" x14ac:dyDescent="0.35">
      <c r="B329" s="2"/>
      <c r="C329" s="10"/>
      <c r="E329" s="2"/>
      <c r="F329" s="10"/>
      <c r="G329" s="10"/>
      <c r="H329" s="2"/>
    </row>
    <row r="330" spans="2:8" x14ac:dyDescent="0.35">
      <c r="B330" s="2"/>
      <c r="C330" s="10"/>
      <c r="E330" s="2"/>
      <c r="F330" s="10"/>
      <c r="G330" s="10"/>
      <c r="H330" s="2"/>
    </row>
    <row r="331" spans="2:8" x14ac:dyDescent="0.35">
      <c r="B331" s="2"/>
      <c r="C331" s="10"/>
      <c r="E331" s="2"/>
      <c r="F331" s="10"/>
      <c r="G331" s="10"/>
      <c r="H331" s="2"/>
    </row>
    <row r="332" spans="2:8" x14ac:dyDescent="0.35">
      <c r="B332" s="2"/>
      <c r="C332" s="10"/>
      <c r="E332" s="2"/>
      <c r="F332" s="10"/>
      <c r="G332" s="10"/>
      <c r="H332" s="2"/>
    </row>
    <row r="333" spans="2:8" x14ac:dyDescent="0.35">
      <c r="B333" s="2"/>
      <c r="C333" s="10"/>
      <c r="E333" s="2"/>
      <c r="F333" s="10"/>
      <c r="G333" s="10"/>
      <c r="H333" s="2"/>
    </row>
    <row r="334" spans="2:8" x14ac:dyDescent="0.35">
      <c r="B334" s="2"/>
      <c r="C334" s="10"/>
      <c r="E334" s="2"/>
      <c r="F334" s="10"/>
      <c r="G334" s="10"/>
      <c r="H334" s="2"/>
    </row>
    <row r="335" spans="2:8" x14ac:dyDescent="0.35">
      <c r="B335" s="2"/>
      <c r="C335" s="10"/>
      <c r="E335" s="2"/>
      <c r="F335" s="10"/>
      <c r="G335" s="10"/>
      <c r="H335" s="2"/>
    </row>
    <row r="336" spans="2:8" x14ac:dyDescent="0.35">
      <c r="B336" s="2"/>
      <c r="C336" s="10"/>
      <c r="E336" s="2"/>
      <c r="F336" s="10"/>
      <c r="G336" s="10"/>
      <c r="H336" s="2"/>
    </row>
    <row r="337" spans="2:8" x14ac:dyDescent="0.35">
      <c r="B337" s="2"/>
      <c r="C337" s="10"/>
      <c r="E337" s="2"/>
      <c r="F337" s="10"/>
      <c r="G337" s="10"/>
      <c r="H337" s="2"/>
    </row>
    <row r="338" spans="2:8" x14ac:dyDescent="0.35">
      <c r="B338" s="2"/>
      <c r="C338" s="10"/>
      <c r="E338" s="2"/>
      <c r="F338" s="10"/>
      <c r="G338" s="10"/>
      <c r="H338" s="2"/>
    </row>
    <row r="339" spans="2:8" x14ac:dyDescent="0.35">
      <c r="B339" s="2"/>
      <c r="C339" s="10"/>
      <c r="E339" s="2"/>
      <c r="F339" s="10"/>
      <c r="G339" s="10"/>
      <c r="H339" s="2"/>
    </row>
    <row r="340" spans="2:8" x14ac:dyDescent="0.35">
      <c r="B340" s="2"/>
      <c r="C340" s="10"/>
      <c r="E340" s="2"/>
      <c r="F340" s="10"/>
      <c r="G340" s="10"/>
      <c r="H340" s="2"/>
    </row>
    <row r="341" spans="2:8" x14ac:dyDescent="0.35">
      <c r="B341" s="2"/>
      <c r="C341" s="10"/>
      <c r="E341" s="2"/>
      <c r="F341" s="10"/>
      <c r="G341" s="10"/>
      <c r="H341" s="2"/>
    </row>
    <row r="342" spans="2:8" x14ac:dyDescent="0.35">
      <c r="B342" s="2"/>
      <c r="C342" s="10"/>
      <c r="E342" s="2"/>
      <c r="F342" s="10"/>
      <c r="G342" s="10"/>
      <c r="H342" s="2"/>
    </row>
    <row r="343" spans="2:8" x14ac:dyDescent="0.35">
      <c r="B343" s="2"/>
      <c r="C343" s="10"/>
      <c r="E343" s="2"/>
      <c r="F343" s="10"/>
      <c r="G343" s="10"/>
      <c r="H343" s="2"/>
    </row>
    <row r="344" spans="2:8" x14ac:dyDescent="0.35">
      <c r="B344" s="2"/>
      <c r="C344" s="10"/>
      <c r="E344" s="2"/>
      <c r="F344" s="10"/>
      <c r="G344" s="10"/>
      <c r="H344" s="2"/>
    </row>
    <row r="345" spans="2:8" x14ac:dyDescent="0.35">
      <c r="B345" s="2"/>
      <c r="C345" s="10"/>
      <c r="E345" s="2"/>
      <c r="F345" s="10"/>
      <c r="G345" s="10"/>
      <c r="H345" s="2"/>
    </row>
    <row r="346" spans="2:8" x14ac:dyDescent="0.35">
      <c r="B346" s="2"/>
      <c r="C346" s="10"/>
      <c r="E346" s="2"/>
      <c r="F346" s="10"/>
      <c r="G346" s="10"/>
      <c r="H346" s="2"/>
    </row>
    <row r="347" spans="2:8" x14ac:dyDescent="0.35">
      <c r="B347" s="2"/>
      <c r="C347" s="10"/>
      <c r="E347" s="2"/>
      <c r="F347" s="10"/>
      <c r="G347" s="10"/>
      <c r="H347" s="2"/>
    </row>
    <row r="348" spans="2:8" x14ac:dyDescent="0.35">
      <c r="B348" s="2"/>
      <c r="C348" s="10"/>
      <c r="E348" s="2"/>
      <c r="F348" s="10"/>
      <c r="G348" s="10"/>
      <c r="H348" s="2"/>
    </row>
    <row r="349" spans="2:8" x14ac:dyDescent="0.35">
      <c r="B349" s="2"/>
      <c r="C349" s="10"/>
      <c r="E349" s="2"/>
      <c r="F349" s="10"/>
      <c r="G349" s="10"/>
      <c r="H349" s="2"/>
    </row>
    <row r="350" spans="2:8" x14ac:dyDescent="0.35">
      <c r="B350" s="2"/>
      <c r="C350" s="10"/>
      <c r="E350" s="2"/>
      <c r="F350" s="10"/>
      <c r="G350" s="10"/>
      <c r="H350" s="2"/>
    </row>
    <row r="351" spans="2:8" x14ac:dyDescent="0.35">
      <c r="B351" s="2"/>
      <c r="C351" s="10"/>
      <c r="E351" s="2"/>
      <c r="F351" s="10"/>
      <c r="G351" s="10"/>
      <c r="H351" s="2"/>
    </row>
    <row r="352" spans="2:8" x14ac:dyDescent="0.35">
      <c r="B352" s="2"/>
      <c r="C352" s="10"/>
      <c r="E352" s="2"/>
      <c r="F352" s="10"/>
      <c r="G352" s="10"/>
      <c r="H352" s="2"/>
    </row>
    <row r="353" spans="2:8" x14ac:dyDescent="0.35">
      <c r="B353" s="2"/>
      <c r="C353" s="10"/>
      <c r="E353" s="2"/>
      <c r="F353" s="10"/>
      <c r="G353" s="10"/>
      <c r="H353" s="2"/>
    </row>
    <row r="354" spans="2:8" x14ac:dyDescent="0.35">
      <c r="B354" s="2"/>
      <c r="C354" s="10"/>
      <c r="E354" s="2"/>
      <c r="F354" s="10"/>
      <c r="G354" s="10"/>
      <c r="H354" s="2"/>
    </row>
    <row r="355" spans="2:8" x14ac:dyDescent="0.35">
      <c r="B355" s="2"/>
      <c r="C355" s="10"/>
      <c r="E355" s="2"/>
      <c r="F355" s="10"/>
      <c r="G355" s="10"/>
      <c r="H355" s="2"/>
    </row>
    <row r="356" spans="2:8" x14ac:dyDescent="0.35">
      <c r="B356" s="2"/>
      <c r="C356" s="10"/>
      <c r="E356" s="2"/>
      <c r="F356" s="10"/>
      <c r="G356" s="10"/>
      <c r="H356" s="2"/>
    </row>
    <row r="357" spans="2:8" x14ac:dyDescent="0.35">
      <c r="B357" s="2"/>
      <c r="C357" s="10"/>
      <c r="E357" s="2"/>
      <c r="F357" s="10"/>
      <c r="G357" s="10"/>
      <c r="H357" s="2"/>
    </row>
    <row r="358" spans="2:8" x14ac:dyDescent="0.35">
      <c r="B358" s="2"/>
      <c r="C358" s="10"/>
      <c r="E358" s="2"/>
      <c r="F358" s="10"/>
      <c r="G358" s="10"/>
      <c r="H358" s="2"/>
    </row>
    <row r="359" spans="2:8" x14ac:dyDescent="0.35">
      <c r="B359" s="2"/>
      <c r="C359" s="10"/>
      <c r="E359" s="2"/>
      <c r="F359" s="10"/>
      <c r="G359" s="10"/>
      <c r="H359" s="2"/>
    </row>
    <row r="360" spans="2:8" x14ac:dyDescent="0.35">
      <c r="B360" s="2"/>
      <c r="C360" s="10"/>
      <c r="E360" s="2"/>
      <c r="F360" s="10"/>
      <c r="G360" s="10"/>
      <c r="H360" s="2"/>
    </row>
    <row r="361" spans="2:8" x14ac:dyDescent="0.35">
      <c r="B361" s="2"/>
      <c r="C361" s="10"/>
      <c r="E361" s="2"/>
      <c r="F361" s="10"/>
      <c r="G361" s="10"/>
      <c r="H361" s="2"/>
    </row>
    <row r="362" spans="2:8" x14ac:dyDescent="0.35">
      <c r="B362" s="2"/>
      <c r="C362" s="10"/>
      <c r="E362" s="2"/>
      <c r="F362" s="10"/>
      <c r="G362" s="10"/>
      <c r="H362" s="2"/>
    </row>
    <row r="363" spans="2:8" x14ac:dyDescent="0.35">
      <c r="B363" s="2"/>
      <c r="C363" s="10"/>
      <c r="E363" s="2"/>
      <c r="F363" s="10"/>
      <c r="G363" s="10"/>
      <c r="H363" s="2"/>
    </row>
    <row r="364" spans="2:8" x14ac:dyDescent="0.35">
      <c r="B364" s="2"/>
      <c r="C364" s="10"/>
      <c r="E364" s="2"/>
      <c r="F364" s="10"/>
      <c r="G364" s="10"/>
      <c r="H364" s="2"/>
    </row>
    <row r="365" spans="2:8" x14ac:dyDescent="0.35">
      <c r="B365" s="2"/>
      <c r="C365" s="10"/>
      <c r="E365" s="2"/>
      <c r="F365" s="10"/>
      <c r="G365" s="10"/>
      <c r="H365" s="2"/>
    </row>
    <row r="366" spans="2:8" x14ac:dyDescent="0.35">
      <c r="B366" s="2"/>
      <c r="C366" s="10"/>
      <c r="E366" s="2"/>
      <c r="F366" s="10"/>
      <c r="G366" s="10"/>
      <c r="H366" s="2"/>
    </row>
    <row r="367" spans="2:8" x14ac:dyDescent="0.35">
      <c r="B367" s="2"/>
      <c r="C367" s="10"/>
      <c r="E367" s="2"/>
      <c r="F367" s="10"/>
      <c r="G367" s="10"/>
      <c r="H367" s="2"/>
    </row>
    <row r="368" spans="2:8" x14ac:dyDescent="0.35">
      <c r="B368" s="2"/>
      <c r="C368" s="10"/>
      <c r="E368" s="2"/>
      <c r="F368" s="10"/>
      <c r="G368" s="10"/>
      <c r="H368" s="2"/>
    </row>
    <row r="369" spans="2:8" x14ac:dyDescent="0.35">
      <c r="B369" s="2"/>
      <c r="C369" s="10"/>
      <c r="E369" s="2"/>
      <c r="F369" s="10"/>
      <c r="G369" s="10"/>
      <c r="H369" s="2"/>
    </row>
    <row r="370" spans="2:8" x14ac:dyDescent="0.35">
      <c r="B370" s="2"/>
      <c r="C370" s="10"/>
      <c r="E370" s="2"/>
      <c r="F370" s="10"/>
      <c r="G370" s="10"/>
      <c r="H370" s="2"/>
    </row>
    <row r="371" spans="2:8" x14ac:dyDescent="0.35">
      <c r="B371" s="2"/>
      <c r="C371" s="10"/>
      <c r="E371" s="2"/>
      <c r="F371" s="10"/>
      <c r="G371" s="10"/>
      <c r="H371" s="2"/>
    </row>
    <row r="372" spans="2:8" x14ac:dyDescent="0.35">
      <c r="B372" s="2"/>
      <c r="C372" s="10"/>
      <c r="E372" s="2"/>
      <c r="F372" s="10"/>
      <c r="G372" s="10"/>
      <c r="H372" s="2"/>
    </row>
    <row r="373" spans="2:8" x14ac:dyDescent="0.35">
      <c r="B373" s="2"/>
      <c r="C373" s="10"/>
      <c r="E373" s="2"/>
      <c r="F373" s="10"/>
      <c r="G373" s="10"/>
      <c r="H373" s="2"/>
    </row>
    <row r="374" spans="2:8" x14ac:dyDescent="0.35">
      <c r="B374" s="2"/>
      <c r="C374" s="10"/>
      <c r="E374" s="2"/>
      <c r="F374" s="10"/>
      <c r="G374" s="10"/>
      <c r="H374" s="2"/>
    </row>
    <row r="375" spans="2:8" x14ac:dyDescent="0.35">
      <c r="B375" s="2"/>
      <c r="C375" s="10"/>
      <c r="E375" s="2"/>
      <c r="F375" s="10"/>
      <c r="G375" s="10"/>
      <c r="H375" s="2"/>
    </row>
    <row r="376" spans="2:8" x14ac:dyDescent="0.35">
      <c r="B376" s="2"/>
      <c r="C376" s="10"/>
      <c r="E376" s="2"/>
      <c r="F376" s="10"/>
      <c r="G376" s="10"/>
      <c r="H376" s="2"/>
    </row>
    <row r="377" spans="2:8" x14ac:dyDescent="0.35">
      <c r="B377" s="2"/>
      <c r="C377" s="10"/>
      <c r="E377" s="2"/>
      <c r="F377" s="10"/>
      <c r="G377" s="10"/>
      <c r="H377" s="2"/>
    </row>
    <row r="378" spans="2:8" x14ac:dyDescent="0.35">
      <c r="B378" s="2"/>
      <c r="C378" s="10"/>
      <c r="E378" s="2"/>
      <c r="F378" s="10"/>
      <c r="G378" s="10"/>
      <c r="H378" s="2"/>
    </row>
    <row r="379" spans="2:8" x14ac:dyDescent="0.35">
      <c r="B379" s="2"/>
      <c r="C379" s="10"/>
      <c r="E379" s="2"/>
      <c r="F379" s="10"/>
      <c r="G379" s="10"/>
      <c r="H379" s="2"/>
    </row>
    <row r="380" spans="2:8" x14ac:dyDescent="0.35">
      <c r="B380" s="2"/>
      <c r="C380" s="10"/>
      <c r="E380" s="2"/>
      <c r="F380" s="10"/>
      <c r="G380" s="10"/>
      <c r="H380" s="2"/>
    </row>
    <row r="381" spans="2:8" x14ac:dyDescent="0.35">
      <c r="B381" s="2"/>
      <c r="C381" s="10"/>
      <c r="E381" s="2"/>
      <c r="F381" s="10"/>
      <c r="G381" s="10"/>
      <c r="H381" s="2"/>
    </row>
    <row r="382" spans="2:8" x14ac:dyDescent="0.35">
      <c r="B382" s="2"/>
      <c r="C382" s="10"/>
      <c r="E382" s="2"/>
      <c r="F382" s="10"/>
      <c r="G382" s="10"/>
      <c r="H382" s="2"/>
    </row>
    <row r="383" spans="2:8" x14ac:dyDescent="0.35">
      <c r="B383" s="2"/>
      <c r="C383" s="10"/>
      <c r="E383" s="2"/>
      <c r="F383" s="10"/>
      <c r="G383" s="10"/>
      <c r="H383" s="2"/>
    </row>
    <row r="384" spans="2:8" x14ac:dyDescent="0.35">
      <c r="B384" s="2"/>
      <c r="C384" s="10"/>
      <c r="E384" s="2"/>
      <c r="F384" s="10"/>
      <c r="G384" s="10"/>
      <c r="H384" s="2"/>
    </row>
    <row r="385" spans="2:8" x14ac:dyDescent="0.35">
      <c r="B385" s="2"/>
      <c r="C385" s="10"/>
      <c r="E385" s="2"/>
      <c r="F385" s="10"/>
      <c r="G385" s="10"/>
      <c r="H385" s="2"/>
    </row>
    <row r="386" spans="2:8" x14ac:dyDescent="0.35">
      <c r="B386" s="2"/>
      <c r="C386" s="10"/>
      <c r="E386" s="2"/>
      <c r="F386" s="10"/>
      <c r="G386" s="10"/>
      <c r="H386" s="2"/>
    </row>
    <row r="387" spans="2:8" x14ac:dyDescent="0.35">
      <c r="B387" s="2"/>
      <c r="C387" s="10"/>
      <c r="E387" s="2"/>
      <c r="F387" s="10"/>
      <c r="G387" s="10"/>
      <c r="H387" s="2"/>
    </row>
    <row r="388" spans="2:8" x14ac:dyDescent="0.35">
      <c r="B388" s="2"/>
      <c r="C388" s="10"/>
      <c r="E388" s="2"/>
      <c r="F388" s="10"/>
      <c r="G388" s="10"/>
      <c r="H388" s="2"/>
    </row>
    <row r="389" spans="2:8" x14ac:dyDescent="0.35">
      <c r="B389" s="2"/>
      <c r="C389" s="10"/>
      <c r="E389" s="2"/>
      <c r="F389" s="10"/>
      <c r="G389" s="10"/>
      <c r="H389" s="2"/>
    </row>
    <row r="390" spans="2:8" x14ac:dyDescent="0.35">
      <c r="B390" s="2"/>
      <c r="C390" s="10"/>
      <c r="E390" s="2"/>
      <c r="F390" s="10"/>
      <c r="G390" s="10"/>
      <c r="H390" s="2"/>
    </row>
    <row r="391" spans="2:8" x14ac:dyDescent="0.35">
      <c r="B391" s="2"/>
      <c r="C391" s="10"/>
      <c r="E391" s="2"/>
      <c r="F391" s="10"/>
      <c r="G391" s="10"/>
      <c r="H391" s="2"/>
    </row>
    <row r="392" spans="2:8" x14ac:dyDescent="0.35">
      <c r="B392" s="2"/>
      <c r="C392" s="10"/>
      <c r="E392" s="2"/>
      <c r="F392" s="10"/>
      <c r="G392" s="10"/>
      <c r="H392" s="2"/>
    </row>
    <row r="393" spans="2:8" x14ac:dyDescent="0.35">
      <c r="B393" s="2"/>
      <c r="C393" s="10"/>
      <c r="E393" s="2"/>
      <c r="F393" s="10"/>
      <c r="G393" s="10"/>
      <c r="H393" s="2"/>
    </row>
    <row r="394" spans="2:8" x14ac:dyDescent="0.35">
      <c r="B394" s="2"/>
      <c r="C394" s="10"/>
      <c r="E394" s="2"/>
      <c r="F394" s="10"/>
      <c r="G394" s="10"/>
      <c r="H394" s="2"/>
    </row>
    <row r="395" spans="2:8" x14ac:dyDescent="0.35">
      <c r="B395" s="2"/>
      <c r="C395" s="10"/>
      <c r="E395" s="2"/>
      <c r="F395" s="10"/>
      <c r="G395" s="10"/>
      <c r="H395" s="2"/>
    </row>
    <row r="396" spans="2:8" x14ac:dyDescent="0.35">
      <c r="B396" s="2"/>
      <c r="C396" s="10"/>
      <c r="E396" s="2"/>
      <c r="F396" s="10"/>
      <c r="G396" s="10"/>
      <c r="H396" s="2"/>
    </row>
    <row r="397" spans="2:8" x14ac:dyDescent="0.35">
      <c r="B397" s="2"/>
      <c r="C397" s="10"/>
      <c r="E397" s="2"/>
      <c r="F397" s="10"/>
      <c r="G397" s="10"/>
      <c r="H397" s="2"/>
    </row>
    <row r="398" spans="2:8" x14ac:dyDescent="0.35">
      <c r="B398" s="2"/>
      <c r="C398" s="10"/>
      <c r="E398" s="2"/>
      <c r="F398" s="10"/>
      <c r="G398" s="10"/>
      <c r="H398" s="2"/>
    </row>
    <row r="399" spans="2:8" x14ac:dyDescent="0.35">
      <c r="B399" s="2"/>
      <c r="C399" s="10"/>
      <c r="E399" s="2"/>
      <c r="F399" s="10"/>
      <c r="G399" s="10"/>
      <c r="H399" s="2"/>
    </row>
    <row r="400" spans="2:8" x14ac:dyDescent="0.35">
      <c r="B400" s="2"/>
      <c r="C400" s="10"/>
      <c r="E400" s="2"/>
      <c r="F400" s="10"/>
      <c r="G400" s="10"/>
      <c r="H400" s="2"/>
    </row>
    <row r="401" spans="2:8" x14ac:dyDescent="0.35">
      <c r="B401" s="2"/>
      <c r="C401" s="10"/>
      <c r="E401" s="2"/>
      <c r="F401" s="10"/>
      <c r="G401" s="10"/>
      <c r="H401" s="2"/>
    </row>
    <row r="402" spans="2:8" x14ac:dyDescent="0.35">
      <c r="B402" s="2"/>
      <c r="C402" s="10"/>
      <c r="E402" s="2"/>
      <c r="F402" s="10"/>
      <c r="G402" s="10"/>
      <c r="H402" s="2"/>
    </row>
    <row r="403" spans="2:8" x14ac:dyDescent="0.35">
      <c r="B403" s="2"/>
      <c r="C403" s="10"/>
      <c r="E403" s="2"/>
      <c r="F403" s="10"/>
      <c r="G403" s="10"/>
      <c r="H403" s="2"/>
    </row>
    <row r="404" spans="2:8" x14ac:dyDescent="0.35">
      <c r="B404" s="2"/>
      <c r="C404" s="10"/>
      <c r="E404" s="2"/>
      <c r="F404" s="10"/>
      <c r="G404" s="10"/>
      <c r="H404" s="2"/>
    </row>
    <row r="405" spans="2:8" x14ac:dyDescent="0.35">
      <c r="B405" s="2"/>
      <c r="C405" s="10"/>
      <c r="E405" s="2"/>
      <c r="F405" s="10"/>
      <c r="G405" s="10"/>
      <c r="H405" s="2"/>
    </row>
    <row r="406" spans="2:8" x14ac:dyDescent="0.35">
      <c r="B406" s="2"/>
      <c r="C406" s="10"/>
      <c r="E406" s="2"/>
      <c r="F406" s="10"/>
      <c r="G406" s="10"/>
      <c r="H406" s="2"/>
    </row>
    <row r="407" spans="2:8" x14ac:dyDescent="0.35">
      <c r="B407" s="2"/>
      <c r="C407" s="10"/>
      <c r="E407" s="2"/>
      <c r="F407" s="10"/>
      <c r="G407" s="10"/>
      <c r="H407" s="2"/>
    </row>
    <row r="408" spans="2:8" x14ac:dyDescent="0.35">
      <c r="B408" s="2"/>
      <c r="C408" s="10"/>
      <c r="E408" s="2"/>
      <c r="F408" s="10"/>
      <c r="G408" s="10"/>
      <c r="H408" s="2"/>
    </row>
    <row r="409" spans="2:8" x14ac:dyDescent="0.35">
      <c r="B409" s="2"/>
      <c r="C409" s="10"/>
      <c r="E409" s="2"/>
      <c r="F409" s="10"/>
      <c r="G409" s="10"/>
      <c r="H409" s="2"/>
    </row>
    <row r="410" spans="2:8" x14ac:dyDescent="0.35">
      <c r="B410" s="2"/>
      <c r="C410" s="10"/>
      <c r="E410" s="2"/>
      <c r="F410" s="10"/>
      <c r="G410" s="10"/>
      <c r="H410" s="2"/>
    </row>
    <row r="411" spans="2:8" x14ac:dyDescent="0.35">
      <c r="B411" s="2"/>
      <c r="C411" s="10"/>
      <c r="E411" s="2"/>
      <c r="F411" s="10"/>
      <c r="G411" s="10"/>
      <c r="H411" s="2"/>
    </row>
    <row r="412" spans="2:8" x14ac:dyDescent="0.35">
      <c r="B412" s="2"/>
      <c r="C412" s="10"/>
      <c r="E412" s="2"/>
      <c r="F412" s="10"/>
      <c r="G412" s="10"/>
      <c r="H412" s="2"/>
    </row>
    <row r="413" spans="2:8" x14ac:dyDescent="0.35">
      <c r="B413" s="2"/>
      <c r="C413" s="10"/>
      <c r="E413" s="2"/>
      <c r="F413" s="10"/>
      <c r="G413" s="10"/>
      <c r="H413" s="2"/>
    </row>
    <row r="414" spans="2:8" x14ac:dyDescent="0.35">
      <c r="B414" s="2"/>
      <c r="C414" s="10"/>
      <c r="E414" s="2"/>
      <c r="F414" s="10"/>
      <c r="G414" s="10"/>
      <c r="H414" s="2"/>
    </row>
    <row r="415" spans="2:8" x14ac:dyDescent="0.35">
      <c r="B415" s="2"/>
      <c r="C415" s="10"/>
      <c r="E415" s="2"/>
      <c r="F415" s="10"/>
      <c r="G415" s="10"/>
      <c r="H415" s="2"/>
    </row>
    <row r="416" spans="2:8" x14ac:dyDescent="0.35">
      <c r="B416" s="2"/>
      <c r="C416" s="10"/>
      <c r="E416" s="2"/>
      <c r="F416" s="10"/>
      <c r="G416" s="10"/>
      <c r="H416" s="2"/>
    </row>
    <row r="417" spans="2:8" x14ac:dyDescent="0.35">
      <c r="B417" s="2"/>
      <c r="C417" s="10"/>
      <c r="E417" s="2"/>
      <c r="F417" s="10"/>
      <c r="G417" s="10"/>
      <c r="H417" s="2"/>
    </row>
    <row r="418" spans="2:8" x14ac:dyDescent="0.35">
      <c r="B418" s="2"/>
      <c r="C418" s="10"/>
      <c r="E418" s="2"/>
      <c r="F418" s="10"/>
      <c r="G418" s="10"/>
      <c r="H418" s="2"/>
    </row>
    <row r="419" spans="2:8" x14ac:dyDescent="0.35">
      <c r="B419" s="2"/>
      <c r="C419" s="10"/>
      <c r="E419" s="2"/>
      <c r="F419" s="10"/>
      <c r="G419" s="10"/>
      <c r="H419" s="2"/>
    </row>
    <row r="420" spans="2:8" x14ac:dyDescent="0.35">
      <c r="B420" s="2"/>
      <c r="C420" s="10"/>
      <c r="E420" s="2"/>
      <c r="F420" s="10"/>
      <c r="G420" s="10"/>
      <c r="H420" s="2"/>
    </row>
    <row r="421" spans="2:8" x14ac:dyDescent="0.35">
      <c r="B421" s="2"/>
      <c r="C421" s="10"/>
      <c r="E421" s="2"/>
      <c r="F421" s="10"/>
      <c r="G421" s="10"/>
      <c r="H421" s="2"/>
    </row>
    <row r="422" spans="2:8" x14ac:dyDescent="0.35">
      <c r="B422" s="2"/>
      <c r="C422" s="10"/>
      <c r="E422" s="2"/>
      <c r="F422" s="10"/>
      <c r="G422" s="10"/>
      <c r="H422" s="2"/>
    </row>
    <row r="423" spans="2:8" x14ac:dyDescent="0.35">
      <c r="B423" s="2"/>
      <c r="C423" s="10"/>
      <c r="E423" s="2"/>
      <c r="F423" s="10"/>
      <c r="G423" s="10"/>
      <c r="H423" s="2"/>
    </row>
    <row r="424" spans="2:8" x14ac:dyDescent="0.35">
      <c r="B424" s="2"/>
      <c r="C424" s="10"/>
      <c r="E424" s="2"/>
      <c r="F424" s="10"/>
      <c r="G424" s="10"/>
      <c r="H424" s="2"/>
    </row>
    <row r="425" spans="2:8" x14ac:dyDescent="0.35">
      <c r="B425" s="2"/>
      <c r="C425" s="10"/>
      <c r="E425" s="2"/>
      <c r="F425" s="10"/>
      <c r="G425" s="10"/>
      <c r="H425" s="2"/>
    </row>
    <row r="426" spans="2:8" x14ac:dyDescent="0.35">
      <c r="B426" s="2"/>
      <c r="C426" s="10"/>
      <c r="E426" s="2"/>
      <c r="F426" s="10"/>
      <c r="G426" s="10"/>
      <c r="H426" s="2"/>
    </row>
    <row r="427" spans="2:8" x14ac:dyDescent="0.35">
      <c r="B427" s="2"/>
      <c r="C427" s="10"/>
    </row>
    <row r="428" spans="2:8" x14ac:dyDescent="0.35">
      <c r="B428" s="2"/>
      <c r="C428" s="10"/>
    </row>
    <row r="429" spans="2:8" x14ac:dyDescent="0.35">
      <c r="B429" s="2"/>
      <c r="C429" s="10"/>
    </row>
    <row r="430" spans="2:8" x14ac:dyDescent="0.35">
      <c r="B430" s="2"/>
      <c r="C430" s="10"/>
    </row>
    <row r="431" spans="2:8" x14ac:dyDescent="0.35">
      <c r="B431" s="2"/>
      <c r="C431" s="10"/>
    </row>
    <row r="432" spans="2:8" x14ac:dyDescent="0.35">
      <c r="B432" s="2"/>
      <c r="C432" s="10"/>
    </row>
    <row r="433" spans="2:3" x14ac:dyDescent="0.35">
      <c r="B433" s="2"/>
      <c r="C433" s="10"/>
    </row>
    <row r="434" spans="2:3" x14ac:dyDescent="0.35">
      <c r="B434" s="2"/>
      <c r="C434" s="10"/>
    </row>
    <row r="435" spans="2:3" x14ac:dyDescent="0.35">
      <c r="B435" s="2"/>
      <c r="C435" s="10"/>
    </row>
    <row r="436" spans="2:3" x14ac:dyDescent="0.35">
      <c r="B436" s="2"/>
      <c r="C436" s="10"/>
    </row>
    <row r="437" spans="2:3" x14ac:dyDescent="0.35">
      <c r="B437" s="2"/>
      <c r="C437" s="10"/>
    </row>
    <row r="438" spans="2:3" x14ac:dyDescent="0.35">
      <c r="B438" s="2"/>
      <c r="C438" s="10"/>
    </row>
    <row r="439" spans="2:3" x14ac:dyDescent="0.35">
      <c r="B439" s="2"/>
      <c r="C439" s="10"/>
    </row>
    <row r="440" spans="2:3" x14ac:dyDescent="0.35">
      <c r="B440" s="2"/>
      <c r="C440" s="10"/>
    </row>
    <row r="441" spans="2:3" x14ac:dyDescent="0.35">
      <c r="B441" s="2"/>
      <c r="C441" s="10"/>
    </row>
    <row r="442" spans="2:3" x14ac:dyDescent="0.35">
      <c r="B442" s="2"/>
      <c r="C442" s="10"/>
    </row>
    <row r="443" spans="2:3" x14ac:dyDescent="0.35">
      <c r="B443" s="2"/>
      <c r="C443" s="10"/>
    </row>
    <row r="444" spans="2:3" x14ac:dyDescent="0.35">
      <c r="B444" s="2"/>
      <c r="C444" s="10"/>
    </row>
    <row r="445" spans="2:3" x14ac:dyDescent="0.35">
      <c r="B445" s="2"/>
      <c r="C445" s="10"/>
    </row>
    <row r="446" spans="2:3" x14ac:dyDescent="0.35">
      <c r="B446" s="2"/>
      <c r="C446" s="10"/>
    </row>
    <row r="447" spans="2:3" x14ac:dyDescent="0.35">
      <c r="B447" s="2"/>
      <c r="C447" s="10"/>
    </row>
    <row r="448" spans="2:3" x14ac:dyDescent="0.35">
      <c r="B448" s="2"/>
      <c r="C448" s="10"/>
    </row>
    <row r="449" spans="2:3" x14ac:dyDescent="0.35">
      <c r="B449" s="2"/>
      <c r="C449" s="10"/>
    </row>
    <row r="450" spans="2:3" x14ac:dyDescent="0.35">
      <c r="B450" s="2"/>
      <c r="C450" s="10"/>
    </row>
    <row r="451" spans="2:3" x14ac:dyDescent="0.35">
      <c r="B451" s="2"/>
      <c r="C451" s="10"/>
    </row>
    <row r="452" spans="2:3" x14ac:dyDescent="0.35">
      <c r="B452" s="2"/>
      <c r="C452" s="10"/>
    </row>
    <row r="453" spans="2:3" x14ac:dyDescent="0.35">
      <c r="B453" s="2"/>
      <c r="C453" s="10"/>
    </row>
    <row r="454" spans="2:3" x14ac:dyDescent="0.35">
      <c r="B454" s="2"/>
      <c r="C454" s="10"/>
    </row>
    <row r="455" spans="2:3" x14ac:dyDescent="0.35">
      <c r="B455" s="2"/>
      <c r="C455" s="10"/>
    </row>
    <row r="456" spans="2:3" x14ac:dyDescent="0.35">
      <c r="B456" s="2"/>
      <c r="C456" s="10"/>
    </row>
    <row r="457" spans="2:3" x14ac:dyDescent="0.35">
      <c r="B457" s="2"/>
      <c r="C457" s="10"/>
    </row>
    <row r="458" spans="2:3" x14ac:dyDescent="0.35">
      <c r="B458" s="2"/>
      <c r="C458" s="10"/>
    </row>
    <row r="459" spans="2:3" x14ac:dyDescent="0.35">
      <c r="B459" s="2"/>
      <c r="C459" s="10"/>
    </row>
    <row r="460" spans="2:3" x14ac:dyDescent="0.35">
      <c r="B460" s="2"/>
      <c r="C460" s="10"/>
    </row>
    <row r="461" spans="2:3" x14ac:dyDescent="0.35">
      <c r="B461" s="2"/>
      <c r="C461" s="10"/>
    </row>
    <row r="462" spans="2:3" x14ac:dyDescent="0.35">
      <c r="B462" s="2"/>
      <c r="C462" s="10"/>
    </row>
    <row r="463" spans="2:3" x14ac:dyDescent="0.35">
      <c r="B463" s="2"/>
      <c r="C463" s="10"/>
    </row>
    <row r="464" spans="2:3" x14ac:dyDescent="0.35">
      <c r="B464" s="2"/>
      <c r="C464" s="10"/>
    </row>
    <row r="465" spans="2:3" x14ac:dyDescent="0.35">
      <c r="B465" s="2"/>
      <c r="C465" s="10"/>
    </row>
    <row r="466" spans="2:3" x14ac:dyDescent="0.35">
      <c r="B466" s="2"/>
      <c r="C466" s="10"/>
    </row>
    <row r="467" spans="2:3" x14ac:dyDescent="0.35">
      <c r="B467" s="2"/>
      <c r="C467" s="10"/>
    </row>
    <row r="468" spans="2:3" x14ac:dyDescent="0.35">
      <c r="B468" s="2"/>
      <c r="C468" s="10"/>
    </row>
    <row r="469" spans="2:3" x14ac:dyDescent="0.35">
      <c r="B469" s="2"/>
      <c r="C469" s="10"/>
    </row>
    <row r="470" spans="2:3" x14ac:dyDescent="0.35">
      <c r="B470" s="2"/>
      <c r="C470" s="10"/>
    </row>
    <row r="471" spans="2:3" x14ac:dyDescent="0.35">
      <c r="B471" s="2"/>
      <c r="C471" s="10"/>
    </row>
    <row r="472" spans="2:3" x14ac:dyDescent="0.35">
      <c r="B472" s="2"/>
      <c r="C472" s="10"/>
    </row>
    <row r="473" spans="2:3" x14ac:dyDescent="0.35">
      <c r="B473" s="2"/>
      <c r="C473" s="10"/>
    </row>
    <row r="474" spans="2:3" x14ac:dyDescent="0.35">
      <c r="B474" s="2"/>
      <c r="C474" s="10"/>
    </row>
    <row r="475" spans="2:3" x14ac:dyDescent="0.35">
      <c r="B475" s="2"/>
      <c r="C475" s="10"/>
    </row>
    <row r="476" spans="2:3" x14ac:dyDescent="0.35">
      <c r="B476" s="2"/>
      <c r="C476" s="10"/>
    </row>
    <row r="477" spans="2:3" x14ac:dyDescent="0.35">
      <c r="B477" s="2"/>
      <c r="C477" s="10"/>
    </row>
    <row r="478" spans="2:3" x14ac:dyDescent="0.35">
      <c r="B478" s="2"/>
      <c r="C478" s="10"/>
    </row>
    <row r="479" spans="2:3" x14ac:dyDescent="0.35">
      <c r="B479" s="2"/>
      <c r="C479" s="10"/>
    </row>
    <row r="480" spans="2:3" x14ac:dyDescent="0.35">
      <c r="B480" s="2"/>
      <c r="C480" s="10"/>
    </row>
    <row r="481" spans="2:3" x14ac:dyDescent="0.35">
      <c r="B481" s="2"/>
      <c r="C481" s="10"/>
    </row>
    <row r="482" spans="2:3" x14ac:dyDescent="0.35">
      <c r="B482" s="2"/>
      <c r="C482" s="10"/>
    </row>
    <row r="483" spans="2:3" x14ac:dyDescent="0.35">
      <c r="B483" s="2"/>
      <c r="C483" s="10"/>
    </row>
    <row r="484" spans="2:3" x14ac:dyDescent="0.35">
      <c r="B484" s="2"/>
      <c r="C484" s="10"/>
    </row>
    <row r="485" spans="2:3" x14ac:dyDescent="0.35">
      <c r="B485" s="2"/>
      <c r="C485" s="10"/>
    </row>
    <row r="486" spans="2:3" x14ac:dyDescent="0.35">
      <c r="B486" s="2"/>
      <c r="C486" s="10"/>
    </row>
    <row r="487" spans="2:3" x14ac:dyDescent="0.35">
      <c r="B487" s="2"/>
      <c r="C487" s="10"/>
    </row>
    <row r="488" spans="2:3" x14ac:dyDescent="0.35">
      <c r="B488" s="2"/>
      <c r="C488" s="10"/>
    </row>
    <row r="489" spans="2:3" x14ac:dyDescent="0.35">
      <c r="B489" s="2"/>
      <c r="C489" s="10"/>
    </row>
    <row r="490" spans="2:3" x14ac:dyDescent="0.35">
      <c r="B490" s="2"/>
      <c r="C490" s="10"/>
    </row>
    <row r="491" spans="2:3" x14ac:dyDescent="0.35">
      <c r="B491" s="2"/>
      <c r="C491" s="10"/>
    </row>
    <row r="492" spans="2:3" x14ac:dyDescent="0.35">
      <c r="B492" s="2"/>
      <c r="C492" s="10"/>
    </row>
    <row r="493" spans="2:3" x14ac:dyDescent="0.35">
      <c r="B493" s="2"/>
      <c r="C493" s="10"/>
    </row>
    <row r="494" spans="2:3" x14ac:dyDescent="0.35">
      <c r="B494" s="2"/>
      <c r="C494" s="10"/>
    </row>
    <row r="495" spans="2:3" x14ac:dyDescent="0.35">
      <c r="B495" s="2"/>
      <c r="C495" s="10"/>
    </row>
    <row r="496" spans="2:3" x14ac:dyDescent="0.35">
      <c r="B496" s="2"/>
      <c r="C496" s="10"/>
    </row>
    <row r="497" spans="2:3" x14ac:dyDescent="0.35">
      <c r="B497" s="2"/>
      <c r="C497" s="10"/>
    </row>
    <row r="498" spans="2:3" x14ac:dyDescent="0.35">
      <c r="B498" s="2"/>
      <c r="C498" s="10"/>
    </row>
    <row r="499" spans="2:3" x14ac:dyDescent="0.35">
      <c r="B499" s="2"/>
      <c r="C499" s="10"/>
    </row>
    <row r="500" spans="2:3" x14ac:dyDescent="0.35">
      <c r="B500" s="2"/>
      <c r="C500" s="10"/>
    </row>
    <row r="501" spans="2:3" x14ac:dyDescent="0.35">
      <c r="B501" s="2"/>
      <c r="C501" s="10"/>
    </row>
    <row r="502" spans="2:3" x14ac:dyDescent="0.35">
      <c r="B502" s="2"/>
      <c r="C502" s="10"/>
    </row>
    <row r="503" spans="2:3" x14ac:dyDescent="0.35">
      <c r="B503" s="2"/>
      <c r="C503" s="10"/>
    </row>
    <row r="504" spans="2:3" x14ac:dyDescent="0.35">
      <c r="B504" s="2"/>
      <c r="C504" s="10"/>
    </row>
    <row r="505" spans="2:3" x14ac:dyDescent="0.35">
      <c r="B505" s="2"/>
      <c r="C505" s="10"/>
    </row>
    <row r="506" spans="2:3" x14ac:dyDescent="0.35">
      <c r="B506" s="2"/>
      <c r="C506" s="10"/>
    </row>
    <row r="507" spans="2:3" x14ac:dyDescent="0.35">
      <c r="B507" s="2"/>
      <c r="C507" s="10"/>
    </row>
    <row r="508" spans="2:3" x14ac:dyDescent="0.35">
      <c r="B508" s="2"/>
      <c r="C508" s="10"/>
    </row>
    <row r="509" spans="2:3" x14ac:dyDescent="0.35">
      <c r="B509" s="2"/>
      <c r="C509" s="10"/>
    </row>
    <row r="510" spans="2:3" x14ac:dyDescent="0.35">
      <c r="B510" s="2"/>
      <c r="C510" s="10"/>
    </row>
    <row r="511" spans="2:3" x14ac:dyDescent="0.35">
      <c r="B511" s="2"/>
      <c r="C511" s="10"/>
    </row>
    <row r="512" spans="2:3" x14ac:dyDescent="0.35">
      <c r="B512" s="2"/>
      <c r="C512" s="10"/>
    </row>
    <row r="513" spans="2:3" x14ac:dyDescent="0.35">
      <c r="B513" s="2"/>
      <c r="C513" s="10"/>
    </row>
    <row r="514" spans="2:3" x14ac:dyDescent="0.35">
      <c r="B514" s="2"/>
      <c r="C514" s="10"/>
    </row>
    <row r="515" spans="2:3" x14ac:dyDescent="0.35">
      <c r="B515" s="2"/>
      <c r="C515" s="10"/>
    </row>
    <row r="516" spans="2:3" x14ac:dyDescent="0.35">
      <c r="B516" s="2"/>
      <c r="C516" s="10"/>
    </row>
    <row r="517" spans="2:3" x14ac:dyDescent="0.35">
      <c r="B517" s="2"/>
      <c r="C517" s="10"/>
    </row>
    <row r="518" spans="2:3" x14ac:dyDescent="0.35">
      <c r="B518" s="2"/>
      <c r="C518" s="10"/>
    </row>
    <row r="519" spans="2:3" x14ac:dyDescent="0.35">
      <c r="B519" s="2"/>
      <c r="C519" s="10"/>
    </row>
    <row r="520" spans="2:3" x14ac:dyDescent="0.35">
      <c r="B520" s="2"/>
      <c r="C520" s="10"/>
    </row>
    <row r="521" spans="2:3" x14ac:dyDescent="0.35">
      <c r="B521" s="2"/>
      <c r="C521" s="10"/>
    </row>
    <row r="522" spans="2:3" x14ac:dyDescent="0.35">
      <c r="B522" s="2"/>
      <c r="C522" s="10"/>
    </row>
    <row r="523" spans="2:3" x14ac:dyDescent="0.35">
      <c r="B523" s="2"/>
      <c r="C523" s="10"/>
    </row>
  </sheetData>
  <phoneticPr fontId="1" type="noConversion"/>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A3"/>
  <sheetViews>
    <sheetView workbookViewId="0">
      <selection activeCell="A2" sqref="A2"/>
    </sheetView>
  </sheetViews>
  <sheetFormatPr defaultRowHeight="12.75" x14ac:dyDescent="0.35"/>
  <cols>
    <col min="1" max="2" width="73.59765625" customWidth="1"/>
  </cols>
  <sheetData>
    <row r="1" ht="227.25" customHeight="1" x14ac:dyDescent="0.35"/>
    <row r="2" ht="227.25" customHeight="1" x14ac:dyDescent="0.35"/>
    <row r="3" ht="227.25" customHeight="1" x14ac:dyDescent="0.35"/>
  </sheetData>
  <phoneticPr fontId="1" type="noConversion"/>
  <pageMargins left="0.75" right="0.75" top="1" bottom="1" header="0.5" footer="0.5"/>
  <pageSetup paperSize="9"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A58D067C-41C3-493E-B913-8496D86C30A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Guide to ready reckoners</vt:lpstr>
      <vt:lpstr>Guidance</vt:lpstr>
      <vt:lpstr>Data input guidance</vt:lpstr>
      <vt:lpstr>Data input</vt:lpstr>
      <vt:lpstr>School VA calculation</vt:lpstr>
      <vt:lpstr>Interpreting the score</vt:lpstr>
      <vt:lpstr>Data</vt:lpstr>
      <vt:lpstr>Charts</vt:lpstr>
      <vt:lpstr>'Data input'!Print_Area</vt:lpstr>
      <vt:lpstr>'Interpreting the score'!Print_Area</vt:lpstr>
      <vt:lpstr>'Data input'!Print_Titles</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BAKER, Richard</dc:creator>
  <cp:lastModifiedBy>MCARDLE, Laura</cp:lastModifiedBy>
  <cp:lastPrinted>2011-09-15T11:24:59Z</cp:lastPrinted>
  <dcterms:created xsi:type="dcterms:W3CDTF">2011-09-05T09:01:48Z</dcterms:created>
  <dcterms:modified xsi:type="dcterms:W3CDTF">2022-07-01T14:26:52Z</dcterms:modified>
</cp:coreProperties>
</file>