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bo\Desktop\"/>
    </mc:Choice>
  </mc:AlternateContent>
  <xr:revisionPtr revIDLastSave="0" documentId="13_ncr:1_{F322C755-BCC8-4A42-92F7-9359B5113A0A}" xr6:coauthVersionLast="47" xr6:coauthVersionMax="47" xr10:uidLastSave="{00000000-0000-0000-0000-000000000000}"/>
  <bookViews>
    <workbookView xWindow="-110" yWindow="-110" windowWidth="19420" windowHeight="10300" activeTab="2" xr2:uid="{9D023E9A-1B89-4ECC-91F3-F3BCF7F4F075}"/>
  </bookViews>
  <sheets>
    <sheet name="1A" sheetId="1" r:id="rId1"/>
    <sheet name="1B" sheetId="2" r:id="rId2"/>
    <sheet name="2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3" l="1"/>
  <c r="M27" i="3"/>
  <c r="M26" i="3"/>
  <c r="M25" i="3"/>
  <c r="L28" i="3"/>
  <c r="L27" i="3"/>
  <c r="L25" i="3"/>
  <c r="L26" i="3"/>
  <c r="K28" i="3"/>
  <c r="K27" i="3"/>
  <c r="K26" i="3"/>
  <c r="K25" i="3"/>
  <c r="J28" i="3"/>
  <c r="J27" i="3"/>
  <c r="J25" i="3"/>
  <c r="J26" i="3"/>
  <c r="I28" i="3"/>
  <c r="I25" i="3"/>
  <c r="I26" i="3"/>
  <c r="I27" i="3"/>
  <c r="H26" i="3"/>
  <c r="H27" i="3"/>
  <c r="H28" i="3"/>
  <c r="H25" i="3"/>
  <c r="L21" i="3"/>
  <c r="I20" i="3"/>
  <c r="I19" i="3"/>
  <c r="K13" i="3"/>
  <c r="J12" i="3"/>
  <c r="L19" i="3"/>
  <c r="L20" i="3"/>
  <c r="K18" i="3"/>
  <c r="J21" i="3"/>
  <c r="J18" i="3"/>
  <c r="I21" i="3"/>
  <c r="J14" i="3"/>
  <c r="K14" i="3"/>
  <c r="K21" i="3" s="1"/>
  <c r="L14" i="3"/>
  <c r="J13" i="3"/>
  <c r="J20" i="3" s="1"/>
  <c r="L13" i="3"/>
  <c r="J19" i="3"/>
  <c r="K12" i="3"/>
  <c r="L12" i="3"/>
  <c r="J11" i="3"/>
  <c r="K11" i="3"/>
  <c r="L11" i="3"/>
  <c r="L18" i="3" s="1"/>
  <c r="I14" i="3"/>
  <c r="I13" i="3"/>
  <c r="I12" i="3"/>
  <c r="I11" i="3"/>
  <c r="I18" i="3" s="1"/>
  <c r="L6" i="3"/>
  <c r="L5" i="3"/>
  <c r="L4" i="3"/>
  <c r="E6" i="2"/>
  <c r="E5" i="2"/>
  <c r="E4" i="2"/>
  <c r="H3" i="2"/>
  <c r="I3" i="2" s="1"/>
  <c r="E3" i="2"/>
  <c r="I4" i="1"/>
  <c r="I5" i="1"/>
  <c r="I6" i="1"/>
  <c r="I7" i="1"/>
  <c r="I3" i="1"/>
  <c r="H3" i="1"/>
  <c r="H6" i="1"/>
  <c r="H4" i="1"/>
  <c r="H5" i="1"/>
  <c r="H7" i="1"/>
  <c r="F5" i="1"/>
  <c r="F6" i="1"/>
  <c r="F7" i="1"/>
  <c r="F4" i="1"/>
  <c r="E4" i="1"/>
  <c r="E5" i="1"/>
  <c r="E6" i="1"/>
  <c r="E7" i="1"/>
  <c r="E3" i="1"/>
  <c r="K20" i="3" l="1"/>
  <c r="K19" i="3"/>
  <c r="F5" i="2"/>
  <c r="H5" i="2" s="1"/>
  <c r="I5" i="2" s="1"/>
  <c r="F6" i="2"/>
  <c r="H6" i="2" s="1"/>
  <c r="I6" i="2" s="1"/>
  <c r="F4" i="2"/>
  <c r="H4" i="2" s="1"/>
  <c r="I4" i="2" s="1"/>
</calcChain>
</file>

<file path=xl/sharedStrings.xml><?xml version="1.0" encoding="utf-8"?>
<sst xmlns="http://schemas.openxmlformats.org/spreadsheetml/2006/main" count="48" uniqueCount="22">
  <si>
    <t>czas 1</t>
  </si>
  <si>
    <t>czas 2</t>
  </si>
  <si>
    <t>czas 3</t>
  </si>
  <si>
    <t>średni czas</t>
  </si>
  <si>
    <t>przyśpieszenie</t>
  </si>
  <si>
    <t xml:space="preserve">przyspieszenie idealne </t>
  </si>
  <si>
    <t>efektywność</t>
  </si>
  <si>
    <t>efektywność - procent</t>
  </si>
  <si>
    <t>W = W0</t>
  </si>
  <si>
    <t>W = 2*W0</t>
  </si>
  <si>
    <t>W=4*W0</t>
  </si>
  <si>
    <t>W=8*W0</t>
  </si>
  <si>
    <t>ŚREDNIE</t>
  </si>
  <si>
    <t>PRZYSPIESZENIE</t>
  </si>
  <si>
    <t>W = p*W0</t>
  </si>
  <si>
    <t>perfect</t>
  </si>
  <si>
    <t>EFEKTYWNOŚĆ</t>
  </si>
  <si>
    <t>OPENMP</t>
  </si>
  <si>
    <t>MPI</t>
  </si>
  <si>
    <t>POMIARY DLA OPTYMALIZACJI - O3</t>
  </si>
  <si>
    <t>ROZMIAR</t>
  </si>
  <si>
    <t>POMIARY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</si>
</sst>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textRotation="90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Sredni 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'1A'!$E$3:$E$7</c:f>
              <c:numCache>
                <c:formatCode>General</c:formatCode>
                <c:ptCount val="5"/>
                <c:pt idx="0">
                  <c:v>0.21240433333333333</c:v>
                </c:pt>
                <c:pt idx="1">
                  <c:v>0.10994533333333334</c:v>
                </c:pt>
                <c:pt idx="2">
                  <c:v>6.2453666666666664E-2</c:v>
                </c:pt>
                <c:pt idx="3">
                  <c:v>3.4643666666666663E-2</c:v>
                </c:pt>
                <c:pt idx="4">
                  <c:v>2.0141666666666665E-2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1-48CB-A3F9-B0B5B90D7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799776"/>
        <c:axId val="1735800256"/>
      </c:scatterChart>
      <c:valAx>
        <c:axId val="173579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watków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5800256"/>
        <c:crosses val="autoZero"/>
        <c:crossBetween val="midCat"/>
      </c:valAx>
      <c:valAx>
        <c:axId val="17358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579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przyspieszenie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przypsiezenie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'1A'!$F$3:$F$7</c:f>
              <c:numCache>
                <c:formatCode>General</c:formatCode>
                <c:ptCount val="5"/>
                <c:pt idx="0">
                  <c:v>1</c:v>
                </c:pt>
                <c:pt idx="1">
                  <c:v>1.931908584872482</c:v>
                </c:pt>
                <c:pt idx="2">
                  <c:v>3.4009906010322322</c:v>
                </c:pt>
                <c:pt idx="3">
                  <c:v>6.1311158364684273</c:v>
                </c:pt>
                <c:pt idx="4">
                  <c:v>10.545519238725694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59-4B56-AB94-E26129991FCF}"/>
            </c:ext>
          </c:extLst>
        </c:ser>
        <c:ser>
          <c:idx val="1"/>
          <c:order val="1"/>
          <c:tx>
            <c:v>przysp lokalne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'1A'!$G$3:$G$7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59-4B56-AB94-E2612999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620928"/>
        <c:axId val="1835619008"/>
      </c:scatterChart>
      <c:valAx>
        <c:axId val="183562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 watków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5619008"/>
        <c:crosses val="autoZero"/>
        <c:crossBetween val="midCat"/>
      </c:valAx>
      <c:valAx>
        <c:axId val="18356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przypsieszwniw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56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efekt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efektywnosc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'1A'!$I$3:$I$7</c:f>
              <c:numCache>
                <c:formatCode>General</c:formatCode>
                <c:ptCount val="5"/>
                <c:pt idx="0">
                  <c:v>100</c:v>
                </c:pt>
                <c:pt idx="1">
                  <c:v>96.595429243624096</c:v>
                </c:pt>
                <c:pt idx="2">
                  <c:v>85.024765025805806</c:v>
                </c:pt>
                <c:pt idx="3">
                  <c:v>76.638947955855343</c:v>
                </c:pt>
                <c:pt idx="4">
                  <c:v>65.90949524203559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B8-479D-9AC9-4CC28AD868DF}"/>
            </c:ext>
          </c:extLst>
        </c:ser>
        <c:ser>
          <c:idx val="1"/>
          <c:order val="1"/>
          <c:tx>
            <c:v>efektywnosc 100%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'1A'!$S$26:$S$30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B8-479D-9AC9-4CC28AD86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06976"/>
        <c:axId val="1735810336"/>
      </c:scatterChart>
      <c:valAx>
        <c:axId val="17358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 watkow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5810336"/>
        <c:crosses val="autoZero"/>
        <c:crossBetween val="midCat"/>
      </c:valAx>
      <c:valAx>
        <c:axId val="17358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efektywnosci</a:t>
                </a:r>
                <a:r>
                  <a:rPr lang="pl-PL" baseline="0"/>
                  <a:t> (%)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580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 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'1B'!$A$3:$A$6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'1B'!$E$3:$E$6</c:f>
              <c:numCache>
                <c:formatCode>General</c:formatCode>
                <c:ptCount val="4"/>
                <c:pt idx="0">
                  <c:v>0.18309266666666665</c:v>
                </c:pt>
                <c:pt idx="1">
                  <c:v>7.4593333333333331E-2</c:v>
                </c:pt>
                <c:pt idx="2">
                  <c:v>3.0403666666666666E-2</c:v>
                </c:pt>
                <c:pt idx="3">
                  <c:v>8.2902666666666666E-2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43-4083-BE93-37C6B56E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936"/>
        <c:axId val="44210720"/>
      </c:scatterChart>
      <c:valAx>
        <c:axId val="445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procesow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10720"/>
        <c:crosses val="autoZero"/>
        <c:crossBetween val="midCat"/>
      </c:valAx>
      <c:valAx>
        <c:axId val="442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5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przyspiesz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[przyspieszenie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'1B'!$A$3:$A$6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'1B'!$F$3:$F$6</c:f>
              <c:numCache>
                <c:formatCode>General</c:formatCode>
                <c:ptCount val="4"/>
                <c:pt idx="0">
                  <c:v>1</c:v>
                </c:pt>
                <c:pt idx="1">
                  <c:v>2.4545446420591652</c:v>
                </c:pt>
                <c:pt idx="2">
                  <c:v>6.0220587429147798</c:v>
                </c:pt>
                <c:pt idx="3">
                  <c:v>2.2085256606140531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E5-4FB2-BEF1-51FCF9128AA7}"/>
            </c:ext>
          </c:extLst>
        </c:ser>
        <c:ser>
          <c:idx val="1"/>
          <c:order val="1"/>
          <c:tx>
            <c:v>przyspiesz lokalne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'1B'!$A$3:$A$6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'1B'!$G$3:$G$6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E5-4FB2-BEF1-51FCF912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3264"/>
        <c:axId val="47833744"/>
      </c:scatterChart>
      <c:valAx>
        <c:axId val="478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</a:t>
                </a:r>
                <a:r>
                  <a:rPr lang="pl-PL" baseline="0"/>
                  <a:t> procesow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833744"/>
        <c:crosses val="autoZero"/>
        <c:crossBetween val="midCat"/>
      </c:valAx>
      <c:valAx>
        <c:axId val="478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83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efekt</a:t>
            </a:r>
          </a:p>
        </c:rich>
      </c:tx>
      <c:layout>
        <c:manualLayout>
          <c:xMode val="edge"/>
          <c:yMode val="edge"/>
          <c:x val="0.20788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efektywnosc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'1B'!$A$3:$A$6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'1B'!$I$3:$I$6</c:f>
              <c:numCache>
                <c:formatCode>General</c:formatCode>
                <c:ptCount val="4"/>
                <c:pt idx="0">
                  <c:v>100</c:v>
                </c:pt>
                <c:pt idx="1">
                  <c:v>122.72723210295825</c:v>
                </c:pt>
                <c:pt idx="2">
                  <c:v>150.55146857286951</c:v>
                </c:pt>
                <c:pt idx="3">
                  <c:v>27.606570757675662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1-4401-A6C9-F58E2EB43B01}"/>
            </c:ext>
          </c:extLst>
        </c:ser>
        <c:ser>
          <c:idx val="1"/>
          <c:order val="1"/>
          <c:tx>
            <c:v>efektywnosc 100%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'1B'!$A$3:$A$6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'1B'!$J$3:$J$6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21-4401-A6C9-F58E2EB43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05056"/>
        <c:axId val="1735809856"/>
      </c:scatterChart>
      <c:valAx>
        <c:axId val="17358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 procesów</a:t>
                </a:r>
              </a:p>
            </c:rich>
          </c:tx>
          <c:layout>
            <c:manualLayout>
              <c:xMode val="edge"/>
              <c:yMode val="edge"/>
              <c:x val="0.4499647421954121"/>
              <c:y val="0.77349202847965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5809856"/>
        <c:crosses val="autoZero"/>
        <c:crossBetween val="midCat"/>
      </c:valAx>
      <c:valAx>
        <c:axId val="17358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efektywność</a:t>
                </a:r>
                <a:r>
                  <a:rPr lang="pl-PL" baseline="0"/>
                  <a:t> (%)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58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przyspieszenie</a:t>
            </a:r>
            <a:r>
              <a:rPr lang="pl-PL" baseline="0"/>
              <a:t> skalowane -O3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W= p*W0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'2A'!$G$18:$G$21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'2A'!$H$18:$H$21</c:f>
              <c:numCache>
                <c:formatCode>General</c:formatCode>
                <c:ptCount val="4"/>
                <c:pt idx="0">
                  <c:v>1</c:v>
                </c:pt>
                <c:pt idx="1">
                  <c:v>1.4715473188690644</c:v>
                </c:pt>
                <c:pt idx="2">
                  <c:v>1.4097061113426705</c:v>
                </c:pt>
                <c:pt idx="3">
                  <c:v>6.9038698536762695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4-4519-980B-CDCF6103B793}"/>
            </c:ext>
          </c:extLst>
        </c:ser>
        <c:ser>
          <c:idx val="1"/>
          <c:order val="1"/>
          <c:tx>
            <c:v>W0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'2A'!$G$18:$G$21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'2A'!$I$18:$I$21</c:f>
              <c:numCache>
                <c:formatCode>General</c:formatCode>
                <c:ptCount val="4"/>
                <c:pt idx="0">
                  <c:v>1</c:v>
                </c:pt>
                <c:pt idx="1">
                  <c:v>2.4545446420591652</c:v>
                </c:pt>
                <c:pt idx="2">
                  <c:v>6.0220587429147798</c:v>
                </c:pt>
                <c:pt idx="3">
                  <c:v>2.2085256606140531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A4-4519-980B-CDCF6103B793}"/>
            </c:ext>
          </c:extLst>
        </c:ser>
        <c:ser>
          <c:idx val="2"/>
          <c:order val="2"/>
          <c:tx>
            <c:v>2*w0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'2A'!$G$18:$G$21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'2A'!$J$18:$J$21</c:f>
              <c:numCache>
                <c:formatCode>General</c:formatCode>
                <c:ptCount val="4"/>
                <c:pt idx="0">
                  <c:v>1</c:v>
                </c:pt>
                <c:pt idx="1">
                  <c:v>1.4715473188690644</c:v>
                </c:pt>
                <c:pt idx="2">
                  <c:v>3.0333779321057808</c:v>
                </c:pt>
                <c:pt idx="3">
                  <c:v>5.5239692502591273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A4-4519-980B-CDCF6103B793}"/>
            </c:ext>
          </c:extLst>
        </c:ser>
        <c:ser>
          <c:idx val="3"/>
          <c:order val="3"/>
          <c:tx>
            <c:v>4*W0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'2A'!$G$18:$G$21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'2A'!$K$18:$K$21</c:f>
              <c:numCache>
                <c:formatCode>General</c:formatCode>
                <c:ptCount val="4"/>
                <c:pt idx="0">
                  <c:v>1</c:v>
                </c:pt>
                <c:pt idx="1">
                  <c:v>0.46911745077975131</c:v>
                </c:pt>
                <c:pt idx="2">
                  <c:v>1.4097061113426705</c:v>
                </c:pt>
                <c:pt idx="3">
                  <c:v>2.6385327582907694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A4-4519-980B-CDCF6103B793}"/>
            </c:ext>
          </c:extLst>
        </c:ser>
        <c:ser>
          <c:idx val="4"/>
          <c:order val="4"/>
          <c:tx>
            <c:v>8*wo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'2A'!$G$18:$G$21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'2A'!$L$18:$L$21</c:f>
              <c:numCache>
                <c:formatCode>General</c:formatCode>
                <c:ptCount val="4"/>
                <c:pt idx="0">
                  <c:v>1</c:v>
                </c:pt>
                <c:pt idx="1">
                  <c:v>2.4505422187353214</c:v>
                </c:pt>
                <c:pt idx="2">
                  <c:v>3.6421698646951084</c:v>
                </c:pt>
                <c:pt idx="3">
                  <c:v>6.9038698536762695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A4-4519-980B-CDCF6103B793}"/>
            </c:ext>
          </c:extLst>
        </c:ser>
        <c:ser>
          <c:idx val="5"/>
          <c:order val="5"/>
          <c:tx>
            <c:v>perfect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'2A'!$G$18:$G$21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'2A'!$M$18:$M$21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9A4-4519-980B-CDCF6103B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05056"/>
        <c:axId val="1735797856"/>
      </c:scatterChart>
      <c:valAx>
        <c:axId val="173580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iczba proc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5797856"/>
        <c:crosses val="autoZero"/>
        <c:crossBetween val="midCat"/>
      </c:valAx>
      <c:valAx>
        <c:axId val="17357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przypsie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58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efektywność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p*wo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'2A'!$G$25:$G$28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'2A'!$H$25:$H$28</c:f>
              <c:numCache>
                <c:formatCode>General</c:formatCode>
                <c:ptCount val="4"/>
                <c:pt idx="0">
                  <c:v>1</c:v>
                </c:pt>
                <c:pt idx="1">
                  <c:v>0.73577365943453221</c:v>
                </c:pt>
                <c:pt idx="2">
                  <c:v>0.35242652783566764</c:v>
                </c:pt>
                <c:pt idx="3">
                  <c:v>0.86298373170953369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A6-4AA0-8740-75840A41BBF4}"/>
            </c:ext>
          </c:extLst>
        </c:ser>
        <c:ser>
          <c:idx val="1"/>
          <c:order val="1"/>
          <c:tx>
            <c:v>w0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'2A'!$G$25:$G$28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'2A'!$I$25:$I$28</c:f>
              <c:numCache>
                <c:formatCode>General</c:formatCode>
                <c:ptCount val="4"/>
                <c:pt idx="0">
                  <c:v>1</c:v>
                </c:pt>
                <c:pt idx="1">
                  <c:v>1.2272723210295826</c:v>
                </c:pt>
                <c:pt idx="2">
                  <c:v>1.505514685728695</c:v>
                </c:pt>
                <c:pt idx="3">
                  <c:v>0.27606570757675664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A6-4AA0-8740-75840A41BBF4}"/>
            </c:ext>
          </c:extLst>
        </c:ser>
        <c:ser>
          <c:idx val="2"/>
          <c:order val="2"/>
          <c:tx>
            <c:v>2*w0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'2A'!$G$25:$G$28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'2A'!$J$25:$J$28</c:f>
              <c:numCache>
                <c:formatCode>General</c:formatCode>
                <c:ptCount val="4"/>
                <c:pt idx="0">
                  <c:v>1</c:v>
                </c:pt>
                <c:pt idx="1">
                  <c:v>0.73577365943453221</c:v>
                </c:pt>
                <c:pt idx="2">
                  <c:v>0.75834448302644519</c:v>
                </c:pt>
                <c:pt idx="3">
                  <c:v>0.69049615628239092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A6-4AA0-8740-75840A41BBF4}"/>
            </c:ext>
          </c:extLst>
        </c:ser>
        <c:ser>
          <c:idx val="3"/>
          <c:order val="3"/>
          <c:tx>
            <c:v>4*w0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'2A'!$G$25:$G$28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'2A'!$K$25:$K$28</c:f>
              <c:numCache>
                <c:formatCode>General</c:formatCode>
                <c:ptCount val="4"/>
                <c:pt idx="0">
                  <c:v>1</c:v>
                </c:pt>
                <c:pt idx="1">
                  <c:v>0.23455872538987566</c:v>
                </c:pt>
                <c:pt idx="2">
                  <c:v>0.35242652783566764</c:v>
                </c:pt>
                <c:pt idx="3">
                  <c:v>0.32981659478634617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A6-4AA0-8740-75840A41BBF4}"/>
            </c:ext>
          </c:extLst>
        </c:ser>
        <c:ser>
          <c:idx val="4"/>
          <c:order val="4"/>
          <c:tx>
            <c:v>8*w0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</c:dPt>
          <c:xVal>
            <c:numRef>
              <c:f>'2A'!$G$25:$G$28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'2A'!$L$25:$L$28</c:f>
              <c:numCache>
                <c:formatCode>General</c:formatCode>
                <c:ptCount val="4"/>
                <c:pt idx="0">
                  <c:v>1</c:v>
                </c:pt>
                <c:pt idx="1">
                  <c:v>1.2252711093676607</c:v>
                </c:pt>
                <c:pt idx="2">
                  <c:v>0.9105424661737771</c:v>
                </c:pt>
                <c:pt idx="3">
                  <c:v>0.86298373170953369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A6-4AA0-8740-75840A41BBF4}"/>
            </c:ext>
          </c:extLst>
        </c:ser>
        <c:ser>
          <c:idx val="5"/>
          <c:order val="5"/>
          <c:tx>
            <c:v>perfect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'2A'!$G$25:$G$28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'2A'!$M$25:$M$28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A6-4AA0-8740-75840A41B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7088"/>
        <c:axId val="195785648"/>
      </c:scatterChart>
      <c:valAx>
        <c:axId val="19578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</a:t>
                </a:r>
                <a:r>
                  <a:rPr lang="pl-PL" baseline="0"/>
                  <a:t> proces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785648"/>
        <c:crosses val="autoZero"/>
        <c:crossBetween val="midCat"/>
      </c:valAx>
      <c:valAx>
        <c:axId val="1957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efektywnosc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78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549275</xdr:colOff>
      <xdr:row>9</xdr:row>
      <xdr:rowOff>111124</xdr:rowOff>
    </xdr:from>
    <xdr:to>
      <xdr:col>7</xdr:col>
      <xdr:colOff>158750</xdr:colOff>
      <xdr:row>29</xdr:row>
      <xdr:rowOff>31749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71B62E0-B58F-6941-76B1-2B58E5FCF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498475</xdr:colOff>
      <xdr:row>9</xdr:row>
      <xdr:rowOff>171449</xdr:rowOff>
    </xdr:from>
    <xdr:to>
      <xdr:col>16</xdr:col>
      <xdr:colOff>95250</xdr:colOff>
      <xdr:row>29</xdr:row>
      <xdr:rowOff>15874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ABBDD77-2945-C065-7911-5681E52E3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34552</xdr:colOff>
      <xdr:row>10</xdr:row>
      <xdr:rowOff>23532</xdr:rowOff>
    </xdr:from>
    <xdr:to>
      <xdr:col>26</xdr:col>
      <xdr:colOff>349250</xdr:colOff>
      <xdr:row>29</xdr:row>
      <xdr:rowOff>31750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5804C37A-88DE-9DC8-8E4A-3CB789E41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7</xdr:row>
      <xdr:rowOff>120650</xdr:rowOff>
    </xdr:from>
    <xdr:to>
      <xdr:col>7</xdr:col>
      <xdr:colOff>0</xdr:colOff>
      <xdr:row>26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530EB5-DCC6-C9F1-C169-B29CD1FA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390524</xdr:colOff>
      <xdr:row>7</xdr:row>
      <xdr:rowOff>152400</xdr:rowOff>
    </xdr:from>
    <xdr:to>
      <xdr:col>14</xdr:col>
      <xdr:colOff>558799</xdr:colOff>
      <xdr:row>27</xdr:row>
      <xdr:rowOff>101600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E7FCB05-5C87-4009-4AF2-8866BE7E4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492125</xdr:colOff>
      <xdr:row>7</xdr:row>
      <xdr:rowOff>152400</xdr:rowOff>
    </xdr:from>
    <xdr:to>
      <xdr:col>26</xdr:col>
      <xdr:colOff>127000</xdr:colOff>
      <xdr:row>28</xdr:row>
      <xdr:rowOff>50800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50DCF07-4E0F-D482-A1E5-76AE2A2C3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3</xdr:row>
      <xdr:rowOff>34925</xdr:rowOff>
    </xdr:from>
    <xdr:to>
      <xdr:col>24</xdr:col>
      <xdr:colOff>31750</xdr:colOff>
      <xdr:row>26</xdr:row>
      <xdr:rowOff>47625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FEC36EF-2373-18F7-E337-2E6823BBF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434975</xdr:colOff>
      <xdr:row>2</xdr:row>
      <xdr:rowOff>158750</xdr:rowOff>
    </xdr:from>
    <xdr:to>
      <xdr:col>35</xdr:col>
      <xdr:colOff>222251</xdr:colOff>
      <xdr:row>26</xdr:row>
      <xdr:rowOff>79375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380E05C-93F9-7905-C9BA-3614A7C8C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CDC9E-556C-428B-9A6F-E0B443C5E96B}">
  <dimension ref="A1:S32"/>
  <sheetViews>
    <sheetView zoomScale="40" zoomScaleNormal="40" workbookViewId="0">
      <selection activeCell="R39" sqref="R39"/>
    </sheetView>
  </sheetViews>
  <sheetFormatPr defaultRowHeight="14.5" x14ac:dyDescent="0.35"/>
  <cols>
    <col min="2" max="2" width="11.36328125" customWidth="1"/>
    <col min="3" max="3" width="12.7265625" customWidth="1"/>
    <col min="4" max="4" width="11.54296875" customWidth="1"/>
    <col min="5" max="5" width="11.1796875" customWidth="1"/>
    <col min="6" max="6" width="13.36328125" customWidth="1"/>
    <col min="7" max="7" width="19.08984375" customWidth="1"/>
    <col min="8" max="8" width="14.26953125" customWidth="1"/>
    <col min="9" max="9" width="20.1796875" customWidth="1"/>
    <col min="10" max="10" width="8.7265625" customWidth="1"/>
  </cols>
  <sheetData>
    <row r="1" spans="1:10" x14ac:dyDescent="0.35">
      <c r="B1" s="3" t="s">
        <v>17</v>
      </c>
      <c r="C1" s="3"/>
      <c r="D1" s="3"/>
      <c r="E1" s="3"/>
      <c r="F1" s="3"/>
      <c r="G1" s="3"/>
      <c r="H1" s="3"/>
      <c r="I1" s="3"/>
      <c r="J1" s="3"/>
    </row>
    <row r="2" spans="1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0" x14ac:dyDescent="0.35">
      <c r="A3">
        <v>1</v>
      </c>
      <c r="B3">
        <v>0.21349299999999999</v>
      </c>
      <c r="C3">
        <v>0.21260100000000001</v>
      </c>
      <c r="D3">
        <v>0.211119</v>
      </c>
      <c r="E3">
        <f>AVERAGE(B3:D3)</f>
        <v>0.21240433333333333</v>
      </c>
      <c r="F3">
        <v>1</v>
      </c>
      <c r="G3">
        <v>1</v>
      </c>
      <c r="H3">
        <f>F3/A3</f>
        <v>1</v>
      </c>
      <c r="I3">
        <f>H3*100</f>
        <v>100</v>
      </c>
    </row>
    <row r="4" spans="1:10" x14ac:dyDescent="0.35">
      <c r="A4">
        <v>2</v>
      </c>
      <c r="B4">
        <v>0.11044</v>
      </c>
      <c r="C4">
        <v>0.108639</v>
      </c>
      <c r="D4">
        <v>0.11075699999999999</v>
      </c>
      <c r="E4">
        <f t="shared" ref="E4:E7" si="0">AVERAGE(B4:D4)</f>
        <v>0.10994533333333334</v>
      </c>
      <c r="F4">
        <f>$E$3/E4</f>
        <v>1.931908584872482</v>
      </c>
      <c r="G4">
        <v>2</v>
      </c>
      <c r="H4">
        <f t="shared" ref="H4:H7" si="1">F4/A4</f>
        <v>0.96595429243624098</v>
      </c>
      <c r="I4">
        <f t="shared" ref="I4:I7" si="2">H4*100</f>
        <v>96.595429243624096</v>
      </c>
    </row>
    <row r="5" spans="1:10" x14ac:dyDescent="0.35">
      <c r="A5">
        <v>4</v>
      </c>
      <c r="B5">
        <v>6.3772999999999996E-2</v>
      </c>
      <c r="C5">
        <v>6.1794000000000002E-2</v>
      </c>
      <c r="D5">
        <v>6.1794000000000002E-2</v>
      </c>
      <c r="E5">
        <f t="shared" si="0"/>
        <v>6.2453666666666664E-2</v>
      </c>
      <c r="F5">
        <f>$E$3/E5</f>
        <v>3.4009906010322322</v>
      </c>
      <c r="G5">
        <v>4</v>
      </c>
      <c r="H5">
        <f t="shared" si="1"/>
        <v>0.85024765025805804</v>
      </c>
      <c r="I5">
        <f t="shared" si="2"/>
        <v>85.024765025805806</v>
      </c>
    </row>
    <row r="6" spans="1:10" x14ac:dyDescent="0.35">
      <c r="A6">
        <v>8</v>
      </c>
      <c r="B6">
        <v>3.5131999999999997E-2</v>
      </c>
      <c r="C6">
        <v>3.3505E-2</v>
      </c>
      <c r="D6">
        <v>3.5293999999999999E-2</v>
      </c>
      <c r="E6">
        <f t="shared" si="0"/>
        <v>3.4643666666666663E-2</v>
      </c>
      <c r="F6">
        <f t="shared" ref="F5:F7" si="3">$E$3/E6</f>
        <v>6.1311158364684273</v>
      </c>
      <c r="G6">
        <v>8</v>
      </c>
      <c r="H6">
        <f>F6/A6</f>
        <v>0.76638947955855341</v>
      </c>
      <c r="I6">
        <f t="shared" si="2"/>
        <v>76.638947955855343</v>
      </c>
    </row>
    <row r="7" spans="1:10" x14ac:dyDescent="0.35">
      <c r="A7">
        <v>16</v>
      </c>
      <c r="B7">
        <v>2.0369000000000002E-2</v>
      </c>
      <c r="C7">
        <v>1.9633999999999999E-2</v>
      </c>
      <c r="D7">
        <v>2.0421999999999999E-2</v>
      </c>
      <c r="E7">
        <f t="shared" si="0"/>
        <v>2.0141666666666665E-2</v>
      </c>
      <c r="F7">
        <f t="shared" si="3"/>
        <v>10.545519238725694</v>
      </c>
      <c r="G7">
        <v>16</v>
      </c>
      <c r="H7">
        <f t="shared" si="1"/>
        <v>0.65909495242035587</v>
      </c>
      <c r="I7">
        <f t="shared" si="2"/>
        <v>65.90949524203559</v>
      </c>
    </row>
    <row r="26" spans="19:19" x14ac:dyDescent="0.35">
      <c r="S26">
        <v>100</v>
      </c>
    </row>
    <row r="27" spans="19:19" x14ac:dyDescent="0.35">
      <c r="S27">
        <v>100</v>
      </c>
    </row>
    <row r="28" spans="19:19" x14ac:dyDescent="0.35">
      <c r="S28">
        <v>100</v>
      </c>
    </row>
    <row r="29" spans="19:19" x14ac:dyDescent="0.35">
      <c r="S29">
        <v>100</v>
      </c>
    </row>
    <row r="30" spans="19:19" x14ac:dyDescent="0.35">
      <c r="S30">
        <v>100</v>
      </c>
    </row>
    <row r="31" spans="19:19" x14ac:dyDescent="0.35">
      <c r="S31">
        <v>100</v>
      </c>
    </row>
    <row r="32" spans="19:19" x14ac:dyDescent="0.35">
      <c r="S32">
        <v>100</v>
      </c>
    </row>
  </sheetData>
  <mergeCells count="1">
    <mergeCell ref="B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1556-A020-4B15-BEF4-68ADA44CC0C4}">
  <dimension ref="A1:J6"/>
  <sheetViews>
    <sheetView zoomScale="25" zoomScaleNormal="25" workbookViewId="0">
      <selection activeCell="AB39" sqref="AB39"/>
    </sheetView>
  </sheetViews>
  <sheetFormatPr defaultRowHeight="14.5" x14ac:dyDescent="0.35"/>
  <cols>
    <col min="2" max="2" width="12.54296875" customWidth="1"/>
    <col min="3" max="3" width="13.36328125" customWidth="1"/>
    <col min="4" max="4" width="12.7265625" customWidth="1"/>
    <col min="5" max="5" width="12.1796875" customWidth="1"/>
    <col min="6" max="6" width="13.1796875" customWidth="1"/>
    <col min="7" max="7" width="21" customWidth="1"/>
    <col min="8" max="8" width="13.81640625" customWidth="1"/>
    <col min="9" max="9" width="18" customWidth="1"/>
  </cols>
  <sheetData>
    <row r="1" spans="1:10" x14ac:dyDescent="0.35">
      <c r="B1" s="3" t="s">
        <v>18</v>
      </c>
      <c r="C1" s="3"/>
      <c r="D1" s="3"/>
      <c r="E1" s="3"/>
      <c r="F1" s="3"/>
      <c r="G1" s="3"/>
      <c r="H1" s="3"/>
      <c r="I1" s="3"/>
      <c r="J1" s="3"/>
    </row>
    <row r="2" spans="1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0" x14ac:dyDescent="0.35">
      <c r="A3">
        <v>1</v>
      </c>
      <c r="B3">
        <v>0.21491099999999999</v>
      </c>
      <c r="C3">
        <v>0.14355499999999999</v>
      </c>
      <c r="D3">
        <v>0.19081200000000001</v>
      </c>
      <c r="E3">
        <f>AVERAGE(B3:D3)</f>
        <v>0.18309266666666665</v>
      </c>
      <c r="F3">
        <v>1</v>
      </c>
      <c r="G3">
        <v>1</v>
      </c>
      <c r="H3">
        <f>F3/A3</f>
        <v>1</v>
      </c>
      <c r="I3">
        <f>H3*100</f>
        <v>100</v>
      </c>
      <c r="J3">
        <v>100</v>
      </c>
    </row>
    <row r="4" spans="1:10" x14ac:dyDescent="0.35">
      <c r="A4">
        <v>2</v>
      </c>
      <c r="B4">
        <v>7.6396000000000006E-2</v>
      </c>
      <c r="C4">
        <v>8.5630999999999999E-2</v>
      </c>
      <c r="D4">
        <v>6.1753000000000002E-2</v>
      </c>
      <c r="E4">
        <f t="shared" ref="E4:E7" si="0">AVERAGE(B4:D4)</f>
        <v>7.4593333333333331E-2</v>
      </c>
      <c r="F4">
        <f>$E$3/E4</f>
        <v>2.4545446420591652</v>
      </c>
      <c r="G4">
        <v>2</v>
      </c>
      <c r="H4">
        <f t="shared" ref="H4:H7" si="1">F4/A4</f>
        <v>1.2272723210295826</v>
      </c>
      <c r="I4">
        <f t="shared" ref="I4:I7" si="2">H4*100</f>
        <v>122.72723210295825</v>
      </c>
      <c r="J4">
        <v>100</v>
      </c>
    </row>
    <row r="5" spans="1:10" x14ac:dyDescent="0.35">
      <c r="A5">
        <v>4</v>
      </c>
      <c r="B5">
        <v>3.0629E-2</v>
      </c>
      <c r="C5">
        <v>2.9359E-2</v>
      </c>
      <c r="D5">
        <v>3.1223000000000001E-2</v>
      </c>
      <c r="E5">
        <f t="shared" si="0"/>
        <v>3.0403666666666666E-2</v>
      </c>
      <c r="F5">
        <f>$E$3/E5</f>
        <v>6.0220587429147798</v>
      </c>
      <c r="G5">
        <v>4</v>
      </c>
      <c r="H5">
        <f t="shared" si="1"/>
        <v>1.505514685728695</v>
      </c>
      <c r="I5">
        <f t="shared" si="2"/>
        <v>150.55146857286951</v>
      </c>
      <c r="J5">
        <v>100</v>
      </c>
    </row>
    <row r="6" spans="1:10" x14ac:dyDescent="0.35">
      <c r="A6">
        <v>8</v>
      </c>
      <c r="B6">
        <v>1.7735999999999998E-2</v>
      </c>
      <c r="C6">
        <v>0.21404000000000001</v>
      </c>
      <c r="D6">
        <v>1.6931999999999999E-2</v>
      </c>
      <c r="E6">
        <f t="shared" si="0"/>
        <v>8.2902666666666666E-2</v>
      </c>
      <c r="F6">
        <f t="shared" ref="F6:F7" si="3">$E$3/E6</f>
        <v>2.2085256606140531</v>
      </c>
      <c r="G6">
        <v>8</v>
      </c>
      <c r="H6">
        <f>F6/A6</f>
        <v>0.27606570757675664</v>
      </c>
      <c r="I6">
        <f t="shared" si="2"/>
        <v>27.606570757675662</v>
      </c>
      <c r="J6">
        <v>100</v>
      </c>
    </row>
  </sheetData>
  <mergeCells count="1">
    <mergeCell ref="B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A83A-804C-4224-84FC-1CB79AD8B42C}">
  <dimension ref="A1:M28"/>
  <sheetViews>
    <sheetView tabSelected="1" topLeftCell="S1" zoomScaleNormal="100" workbookViewId="0">
      <selection activeCell="AE3" sqref="AE3"/>
    </sheetView>
  </sheetViews>
  <sheetFormatPr defaultRowHeight="14.5" x14ac:dyDescent="0.35"/>
  <cols>
    <col min="3" max="3" width="9.81640625" customWidth="1"/>
    <col min="4" max="4" width="10.36328125" customWidth="1"/>
    <col min="5" max="5" width="10.453125" customWidth="1"/>
    <col min="6" max="6" width="10" customWidth="1"/>
    <col min="8" max="8" width="10.54296875" customWidth="1"/>
    <col min="9" max="9" width="11.90625" customWidth="1"/>
    <col min="10" max="10" width="12.54296875" customWidth="1"/>
    <col min="11" max="11" width="12.6328125" customWidth="1"/>
    <col min="12" max="12" width="12.26953125" customWidth="1"/>
  </cols>
  <sheetData>
    <row r="1" spans="1:13" x14ac:dyDescent="0.35">
      <c r="B1" s="3" t="s">
        <v>19</v>
      </c>
      <c r="C1" s="3"/>
      <c r="D1" s="3"/>
      <c r="E1" s="3"/>
      <c r="F1" s="3"/>
      <c r="G1" s="3"/>
      <c r="H1" s="3"/>
      <c r="I1" s="3"/>
    </row>
    <row r="2" spans="1:13" x14ac:dyDescent="0.35">
      <c r="K2" s="4" t="s">
        <v>20</v>
      </c>
      <c r="L2" s="4"/>
      <c r="M2" s="4"/>
    </row>
    <row r="3" spans="1:13" x14ac:dyDescent="0.35">
      <c r="A3" s="5" t="s">
        <v>21</v>
      </c>
      <c r="C3" s="1" t="s">
        <v>8</v>
      </c>
      <c r="D3" s="1" t="s">
        <v>9</v>
      </c>
      <c r="E3" s="1" t="s">
        <v>10</v>
      </c>
      <c r="F3" s="1" t="s">
        <v>11</v>
      </c>
      <c r="K3" t="s">
        <v>8</v>
      </c>
      <c r="L3">
        <v>10080</v>
      </c>
    </row>
    <row r="4" spans="1:13" x14ac:dyDescent="0.35">
      <c r="A4" s="5"/>
      <c r="B4" s="2">
        <v>1</v>
      </c>
      <c r="C4">
        <v>0.21491099999999999</v>
      </c>
      <c r="D4">
        <v>0.63591299999999995</v>
      </c>
      <c r="E4">
        <v>0.23997399999999999</v>
      </c>
      <c r="F4">
        <v>0.63999300000000003</v>
      </c>
      <c r="K4" t="s">
        <v>9</v>
      </c>
      <c r="L4">
        <f>10080*SQRT(2)</f>
        <v>14255.272708720799</v>
      </c>
      <c r="M4">
        <v>14256</v>
      </c>
    </row>
    <row r="5" spans="1:13" x14ac:dyDescent="0.35">
      <c r="A5" s="5"/>
      <c r="B5" s="2"/>
      <c r="C5">
        <v>0.14355499999999999</v>
      </c>
      <c r="D5">
        <v>0.38763900000000001</v>
      </c>
      <c r="E5">
        <v>0.23892099999999999</v>
      </c>
      <c r="F5">
        <v>0.61876200000000003</v>
      </c>
      <c r="K5" t="s">
        <v>10</v>
      </c>
      <c r="L5">
        <f>10080*2</f>
        <v>20160</v>
      </c>
    </row>
    <row r="6" spans="1:13" x14ac:dyDescent="0.35">
      <c r="A6" s="5"/>
      <c r="B6" s="2"/>
      <c r="C6">
        <v>0.19081200000000001</v>
      </c>
      <c r="D6">
        <v>0.51131599999999999</v>
      </c>
      <c r="E6">
        <v>0.238121</v>
      </c>
      <c r="F6">
        <v>0.64032699999999998</v>
      </c>
      <c r="K6" t="s">
        <v>11</v>
      </c>
      <c r="L6">
        <f>10080*SQRT(8)</f>
        <v>28510.545417441597</v>
      </c>
      <c r="M6">
        <v>28512</v>
      </c>
    </row>
    <row r="7" spans="1:13" x14ac:dyDescent="0.35">
      <c r="A7" s="5"/>
      <c r="B7" s="2">
        <v>2</v>
      </c>
      <c r="C7">
        <v>7.6396000000000006E-2</v>
      </c>
      <c r="D7">
        <v>0.25470999999999999</v>
      </c>
      <c r="E7">
        <v>0.76335299999999995</v>
      </c>
      <c r="F7">
        <v>0.25659500000000002</v>
      </c>
    </row>
    <row r="8" spans="1:13" x14ac:dyDescent="0.35">
      <c r="A8" s="5"/>
      <c r="B8" s="2"/>
      <c r="C8">
        <v>8.5630999999999999E-2</v>
      </c>
      <c r="D8">
        <v>0.34183999999999998</v>
      </c>
      <c r="E8">
        <v>0.28926099999999999</v>
      </c>
      <c r="F8">
        <v>0.25913799999999998</v>
      </c>
    </row>
    <row r="9" spans="1:13" x14ac:dyDescent="0.35">
      <c r="A9" s="5"/>
      <c r="B9" s="2"/>
      <c r="C9">
        <v>6.1753000000000002E-2</v>
      </c>
      <c r="D9">
        <v>0.44647999999999999</v>
      </c>
      <c r="E9">
        <v>0.47582200000000002</v>
      </c>
      <c r="F9">
        <v>0.25923099999999999</v>
      </c>
      <c r="I9" s="4" t="s">
        <v>12</v>
      </c>
      <c r="J9" s="4"/>
      <c r="K9" s="4"/>
      <c r="L9" s="4"/>
    </row>
    <row r="10" spans="1:13" x14ac:dyDescent="0.35">
      <c r="A10" s="5"/>
      <c r="B10" s="2">
        <v>4</v>
      </c>
      <c r="C10">
        <v>3.0629E-2</v>
      </c>
      <c r="D10">
        <v>0.170235</v>
      </c>
      <c r="E10">
        <v>0.17399800000000001</v>
      </c>
      <c r="F10">
        <v>0.168294</v>
      </c>
      <c r="I10" t="s">
        <v>8</v>
      </c>
      <c r="J10" t="s">
        <v>9</v>
      </c>
      <c r="K10" t="s">
        <v>10</v>
      </c>
      <c r="L10" t="s">
        <v>11</v>
      </c>
    </row>
    <row r="11" spans="1:13" x14ac:dyDescent="0.35">
      <c r="A11" s="5"/>
      <c r="B11" s="2"/>
      <c r="C11">
        <v>2.9359E-2</v>
      </c>
      <c r="D11">
        <v>0.168074</v>
      </c>
      <c r="E11">
        <v>0.165824</v>
      </c>
      <c r="F11">
        <v>0.16983500000000001</v>
      </c>
      <c r="H11">
        <v>1</v>
      </c>
      <c r="I11">
        <f>AVERAGE(C4:C6)</f>
        <v>0.18309266666666665</v>
      </c>
      <c r="J11">
        <f t="shared" ref="J11:L11" si="0">AVERAGE(D4:D6)</f>
        <v>0.51162266666666667</v>
      </c>
      <c r="K11">
        <f t="shared" si="0"/>
        <v>0.23900533333333332</v>
      </c>
      <c r="L11">
        <f t="shared" si="0"/>
        <v>0.63302733333333328</v>
      </c>
    </row>
    <row r="12" spans="1:13" x14ac:dyDescent="0.35">
      <c r="A12" s="5"/>
      <c r="B12" s="2"/>
      <c r="C12">
        <v>3.1223000000000001E-2</v>
      </c>
      <c r="D12">
        <v>0.167684</v>
      </c>
      <c r="E12">
        <v>0.16880600000000001</v>
      </c>
      <c r="F12">
        <v>0.183286</v>
      </c>
      <c r="H12">
        <v>2</v>
      </c>
      <c r="I12">
        <f>AVERAGE(C7:C9)</f>
        <v>7.4593333333333331E-2</v>
      </c>
      <c r="J12">
        <f>AVERAGE(D7:D9)</f>
        <v>0.34767666666666663</v>
      </c>
      <c r="K12">
        <f t="shared" ref="J12:L12" si="1">AVERAGE(E7:E9)</f>
        <v>0.50947866666666664</v>
      </c>
      <c r="L12">
        <f t="shared" si="1"/>
        <v>0.25832133333333335</v>
      </c>
    </row>
    <row r="13" spans="1:13" x14ac:dyDescent="0.35">
      <c r="A13" s="5"/>
      <c r="B13" s="2">
        <v>8</v>
      </c>
      <c r="C13">
        <v>1.7735999999999998E-2</v>
      </c>
      <c r="D13">
        <v>9.0818999999999997E-2</v>
      </c>
      <c r="E13">
        <v>9.0761999999999995E-2</v>
      </c>
      <c r="F13">
        <v>9.2730000000000007E-2</v>
      </c>
      <c r="H13">
        <v>4</v>
      </c>
      <c r="I13">
        <f>AVERAGE(C10:C12)</f>
        <v>3.0403666666666666E-2</v>
      </c>
      <c r="J13">
        <f t="shared" ref="J13:L13" si="2">AVERAGE(D10:D12)</f>
        <v>0.16866433333333331</v>
      </c>
      <c r="K13">
        <f>AVERAGE(E10:E12)</f>
        <v>0.1695426666666667</v>
      </c>
      <c r="L13">
        <f t="shared" si="2"/>
        <v>0.17380499999999999</v>
      </c>
    </row>
    <row r="14" spans="1:13" x14ac:dyDescent="0.35">
      <c r="A14" s="5"/>
      <c r="B14" s="2"/>
      <c r="C14">
        <v>0.21404000000000001</v>
      </c>
      <c r="D14">
        <v>9.6387E-2</v>
      </c>
      <c r="E14">
        <v>9.0753E-2</v>
      </c>
      <c r="F14">
        <v>9.0660000000000004E-2</v>
      </c>
      <c r="H14">
        <v>8</v>
      </c>
      <c r="I14">
        <f>AVERAGE(C13:C15)</f>
        <v>8.2902666666666666E-2</v>
      </c>
      <c r="J14">
        <f t="shared" ref="J14:L14" si="3">AVERAGE(D13:D15)</f>
        <v>9.2618666666666669E-2</v>
      </c>
      <c r="K14">
        <f t="shared" si="3"/>
        <v>9.0582666666666659E-2</v>
      </c>
      <c r="L14">
        <f t="shared" si="3"/>
        <v>9.1691666666666671E-2</v>
      </c>
    </row>
    <row r="15" spans="1:13" x14ac:dyDescent="0.35">
      <c r="A15" s="5"/>
      <c r="B15" s="2"/>
      <c r="C15">
        <v>1.6931999999999999E-2</v>
      </c>
      <c r="D15">
        <v>9.0649999999999994E-2</v>
      </c>
      <c r="E15">
        <v>9.0232999999999994E-2</v>
      </c>
      <c r="F15">
        <v>9.1685000000000003E-2</v>
      </c>
    </row>
    <row r="16" spans="1:13" x14ac:dyDescent="0.35">
      <c r="H16" s="4" t="s">
        <v>13</v>
      </c>
      <c r="I16" s="4"/>
      <c r="J16" s="4"/>
      <c r="K16" s="4"/>
      <c r="L16" s="4"/>
      <c r="M16" s="4"/>
    </row>
    <row r="17" spans="7:13" x14ac:dyDescent="0.35">
      <c r="H17" t="s">
        <v>14</v>
      </c>
      <c r="I17" t="s">
        <v>8</v>
      </c>
      <c r="J17" t="s">
        <v>9</v>
      </c>
      <c r="K17" t="s">
        <v>10</v>
      </c>
      <c r="L17" t="s">
        <v>11</v>
      </c>
      <c r="M17" t="s">
        <v>15</v>
      </c>
    </row>
    <row r="18" spans="7:13" x14ac:dyDescent="0.35">
      <c r="G18">
        <v>1</v>
      </c>
      <c r="H18">
        <v>1</v>
      </c>
      <c r="I18">
        <f>$I$11/I11</f>
        <v>1</v>
      </c>
      <c r="J18">
        <f>$J$11/J11</f>
        <v>1</v>
      </c>
      <c r="K18">
        <f>$K$11/K11</f>
        <v>1</v>
      </c>
      <c r="L18">
        <f>$L$11/L11</f>
        <v>1</v>
      </c>
      <c r="M18">
        <v>1</v>
      </c>
    </row>
    <row r="19" spans="7:13" x14ac:dyDescent="0.35">
      <c r="G19">
        <v>2</v>
      </c>
      <c r="H19">
        <v>1.4715473188690644</v>
      </c>
      <c r="I19">
        <f>$I$11/I12</f>
        <v>2.4545446420591652</v>
      </c>
      <c r="J19">
        <f t="shared" ref="H19:J21" si="4">$J$11/J12</f>
        <v>1.4715473188690644</v>
      </c>
      <c r="K19">
        <f t="shared" ref="K19:K21" si="5">$K$11/K12</f>
        <v>0.46911745077975131</v>
      </c>
      <c r="L19">
        <f t="shared" ref="L19:L21" si="6">$L$11/L12</f>
        <v>2.4505422187353214</v>
      </c>
      <c r="M19">
        <v>2</v>
      </c>
    </row>
    <row r="20" spans="7:13" x14ac:dyDescent="0.35">
      <c r="G20">
        <v>4</v>
      </c>
      <c r="H20">
        <v>1.4097061113426705</v>
      </c>
      <c r="I20">
        <f>$I$11/I13</f>
        <v>6.0220587429147798</v>
      </c>
      <c r="J20">
        <f t="shared" si="4"/>
        <v>3.0333779321057808</v>
      </c>
      <c r="K20">
        <f t="shared" si="5"/>
        <v>1.4097061113426705</v>
      </c>
      <c r="L20">
        <f t="shared" si="6"/>
        <v>3.6421698646951084</v>
      </c>
      <c r="M20">
        <v>4</v>
      </c>
    </row>
    <row r="21" spans="7:13" x14ac:dyDescent="0.35">
      <c r="G21">
        <v>8</v>
      </c>
      <c r="H21">
        <v>6.9038698536762695</v>
      </c>
      <c r="I21">
        <f t="shared" ref="I19:I21" si="7">$I$11/I14</f>
        <v>2.2085256606140531</v>
      </c>
      <c r="J21">
        <f t="shared" si="4"/>
        <v>5.5239692502591273</v>
      </c>
      <c r="K21">
        <f t="shared" si="5"/>
        <v>2.6385327582907694</v>
      </c>
      <c r="L21">
        <f>$L$11/L14</f>
        <v>6.9038698536762695</v>
      </c>
      <c r="M21">
        <v>8</v>
      </c>
    </row>
    <row r="23" spans="7:13" x14ac:dyDescent="0.35">
      <c r="H23" s="4" t="s">
        <v>16</v>
      </c>
      <c r="I23" s="4"/>
      <c r="J23" s="4"/>
      <c r="K23" s="4"/>
      <c r="L23" s="4"/>
      <c r="M23" s="4"/>
    </row>
    <row r="24" spans="7:13" x14ac:dyDescent="0.35">
      <c r="H24" t="s">
        <v>14</v>
      </c>
      <c r="I24" t="s">
        <v>8</v>
      </c>
      <c r="J24" t="s">
        <v>9</v>
      </c>
      <c r="K24" t="s">
        <v>10</v>
      </c>
      <c r="L24" t="s">
        <v>11</v>
      </c>
      <c r="M24" t="s">
        <v>15</v>
      </c>
    </row>
    <row r="25" spans="7:13" x14ac:dyDescent="0.35">
      <c r="G25">
        <v>1</v>
      </c>
      <c r="H25">
        <f>H18/G25</f>
        <v>1</v>
      </c>
      <c r="I25">
        <f>I18/G25</f>
        <v>1</v>
      </c>
      <c r="J25">
        <f>J18/G25</f>
        <v>1</v>
      </c>
      <c r="K25">
        <f>K18/G25</f>
        <v>1</v>
      </c>
      <c r="L25">
        <f>L18/G25</f>
        <v>1</v>
      </c>
      <c r="M25">
        <f>M18/G25</f>
        <v>1</v>
      </c>
    </row>
    <row r="26" spans="7:13" x14ac:dyDescent="0.35">
      <c r="G26">
        <v>2</v>
      </c>
      <c r="H26">
        <f t="shared" ref="H26:M28" si="8">H19/G26</f>
        <v>0.73577365943453221</v>
      </c>
      <c r="I26">
        <f>I19/G26</f>
        <v>1.2272723210295826</v>
      </c>
      <c r="J26">
        <f>J19/G26</f>
        <v>0.73577365943453221</v>
      </c>
      <c r="K26">
        <f>K19/G26</f>
        <v>0.23455872538987566</v>
      </c>
      <c r="L26">
        <f>L19/G26</f>
        <v>1.2252711093676607</v>
      </c>
      <c r="M26">
        <f>M19/G26</f>
        <v>1</v>
      </c>
    </row>
    <row r="27" spans="7:13" x14ac:dyDescent="0.35">
      <c r="G27">
        <v>4</v>
      </c>
      <c r="H27">
        <f t="shared" si="8"/>
        <v>0.35242652783566764</v>
      </c>
      <c r="I27">
        <f>I20/G27</f>
        <v>1.505514685728695</v>
      </c>
      <c r="J27">
        <f>J20/G27</f>
        <v>0.75834448302644519</v>
      </c>
      <c r="K27">
        <f>K20/G27</f>
        <v>0.35242652783566764</v>
      </c>
      <c r="L27">
        <f>L20/G27</f>
        <v>0.9105424661737771</v>
      </c>
      <c r="M27">
        <f>M20/G27</f>
        <v>1</v>
      </c>
    </row>
    <row r="28" spans="7:13" x14ac:dyDescent="0.35">
      <c r="G28">
        <v>8</v>
      </c>
      <c r="H28">
        <f t="shared" si="8"/>
        <v>0.86298373170953369</v>
      </c>
      <c r="I28">
        <f>I21/G28</f>
        <v>0.27606570757675664</v>
      </c>
      <c r="J28">
        <f>J21/G28</f>
        <v>0.69049615628239092</v>
      </c>
      <c r="K28">
        <f>K21/G28</f>
        <v>0.32981659478634617</v>
      </c>
      <c r="L28">
        <f>L21/G28</f>
        <v>0.86298373170953369</v>
      </c>
      <c r="M28">
        <f>M21/G28</f>
        <v>1</v>
      </c>
    </row>
  </sheetData>
  <mergeCells count="10">
    <mergeCell ref="A3:A15"/>
    <mergeCell ref="I9:L9"/>
    <mergeCell ref="H16:M16"/>
    <mergeCell ref="H23:M23"/>
    <mergeCell ref="B4:B6"/>
    <mergeCell ref="B7:B9"/>
    <mergeCell ref="B10:B12"/>
    <mergeCell ref="B13:B15"/>
    <mergeCell ref="B1:I1"/>
    <mergeCell ref="K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1A</vt:lpstr>
      <vt:lpstr>1B</vt:lpstr>
      <vt:lpstr>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Grabowska</dc:creator>
  <cp:lastModifiedBy>Paulina Grabowska</cp:lastModifiedBy>
  <dcterms:created xsi:type="dcterms:W3CDTF">2025-01-22T12:23:05Z</dcterms:created>
  <dcterms:modified xsi:type="dcterms:W3CDTF">2025-01-23T11:00:25Z</dcterms:modified>
</cp:coreProperties>
</file>