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tan\OneDrive\Desktop\GitHub\HHCRP_new_problem\"/>
    </mc:Choice>
  </mc:AlternateContent>
  <xr:revisionPtr revIDLastSave="594" documentId="11_F25DC773A252ABDACC10485B01D9520A5BDE58F3" xr6:coauthVersionLast="45" xr6:coauthVersionMax="45" xr10:uidLastSave="{AA632105-9BD5-402C-8A72-984552DA6A82}"/>
  <bookViews>
    <workbookView xWindow="-110" yWindow="-110" windowWidth="19420" windowHeight="10560" xr2:uid="{00000000-000D-0000-FFFF-FFFF00000000}"/>
  </bookViews>
  <sheets>
    <sheet name="patients" sheetId="2" r:id="rId1"/>
    <sheet name="nurses" sheetId="3" r:id="rId2"/>
    <sheet name="15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3" i="1" l="1"/>
  <c r="AA31" i="1"/>
  <c r="AA30" i="1"/>
  <c r="AA32" i="1" s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2" i="1"/>
  <c r="AA29" i="1"/>
  <c r="L2" i="1"/>
  <c r="C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7" i="1"/>
  <c r="X3" i="1"/>
  <c r="X4" i="1"/>
  <c r="X5" i="1"/>
  <c r="X6" i="1"/>
  <c r="X7" i="1"/>
  <c r="X8" i="1"/>
  <c r="X9" i="1"/>
  <c r="X10" i="1"/>
  <c r="X11" i="1"/>
  <c r="X12" i="1"/>
  <c r="X13" i="1"/>
  <c r="X14" i="1"/>
  <c r="X16" i="1"/>
  <c r="X17" i="1"/>
  <c r="W3" i="1"/>
  <c r="W4" i="1"/>
  <c r="W5" i="1"/>
  <c r="W6" i="1"/>
  <c r="W7" i="1"/>
  <c r="W8" i="1"/>
  <c r="W9" i="1"/>
  <c r="W10" i="1"/>
  <c r="W11" i="1"/>
  <c r="W12" i="1"/>
  <c r="W13" i="1"/>
  <c r="W15" i="1"/>
  <c r="W16" i="1"/>
  <c r="W17" i="1"/>
  <c r="V3" i="1"/>
  <c r="V4" i="1"/>
  <c r="V5" i="1"/>
  <c r="V6" i="1"/>
  <c r="V7" i="1"/>
  <c r="V8" i="1"/>
  <c r="V9" i="1"/>
  <c r="V10" i="1"/>
  <c r="V11" i="1"/>
  <c r="V12" i="1"/>
  <c r="V14" i="1"/>
  <c r="V15" i="1"/>
  <c r="V16" i="1"/>
  <c r="V17" i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T3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S3" i="1"/>
  <c r="S4" i="1"/>
  <c r="S5" i="1"/>
  <c r="S6" i="1"/>
  <c r="S7" i="1"/>
  <c r="S8" i="1"/>
  <c r="S9" i="1"/>
  <c r="S11" i="1"/>
  <c r="S12" i="1"/>
  <c r="S13" i="1"/>
  <c r="S14" i="1"/>
  <c r="S15" i="1"/>
  <c r="S16" i="1"/>
  <c r="S17" i="1"/>
  <c r="Q3" i="1"/>
  <c r="Q4" i="1"/>
  <c r="Q5" i="1"/>
  <c r="Q6" i="1"/>
  <c r="Q7" i="1"/>
  <c r="Q9" i="1"/>
  <c r="Q10" i="1"/>
  <c r="Q11" i="1"/>
  <c r="Q12" i="1"/>
  <c r="Q13" i="1"/>
  <c r="Q14" i="1"/>
  <c r="Q15" i="1"/>
  <c r="Q16" i="1"/>
  <c r="Q17" i="1"/>
  <c r="Q2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N3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Z2" i="1"/>
  <c r="Y2" i="1"/>
  <c r="X2" i="1"/>
  <c r="W2" i="1"/>
  <c r="V2" i="1"/>
  <c r="U2" i="1"/>
  <c r="T2" i="1"/>
  <c r="S2" i="1"/>
  <c r="R2" i="1"/>
  <c r="M2" i="1"/>
  <c r="P2" i="1"/>
  <c r="O2" i="1"/>
  <c r="N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680672-BBCB-4D53-8E4A-29A6E0C598AA}" keepAlive="1" name="Query - MVRP_3V_15N" description="Connection to the 'MVRP_3V_15N' query in the workbook." type="5" refreshedVersion="6" background="1" saveData="1">
    <dbPr connection="Provider=Microsoft.Mashup.OleDb.1;Data Source=$Workbook$;Location=MVRP_3V_15N;Extended Properties=&quot;&quot;" command="SELECT * FROM [MVRP_3V_15N]"/>
  </connection>
  <connection id="2" xr16:uid="{D02C468F-7A17-4DAD-AAE9-A23D4A9247F5}" keepAlive="1" name="Query - MVRP_5V_32N" description="Connection to the 'MVRP_5V_32N' query in the workbook." type="5" refreshedVersion="6" background="1" saveData="1">
    <dbPr connection="Provider=Microsoft.Mashup.OleDb.1;Data Source=$Workbook$;Location=MVRP_5V_32N;Extended Properties=&quot;&quot;" command="SELECT * FROM [MVRP_5V_32N]"/>
  </connection>
</connections>
</file>

<file path=xl/sharedStrings.xml><?xml version="1.0" encoding="utf-8"?>
<sst xmlns="http://schemas.openxmlformats.org/spreadsheetml/2006/main" count="45" uniqueCount="42">
  <si>
    <t>Nodes</t>
  </si>
  <si>
    <t>X</t>
  </si>
  <si>
    <t>Y</t>
  </si>
  <si>
    <t>Et</t>
  </si>
  <si>
    <t>Lt</t>
  </si>
  <si>
    <t>Sd</t>
  </si>
  <si>
    <t>s</t>
  </si>
  <si>
    <t>N1</t>
  </si>
  <si>
    <t>N2</t>
  </si>
  <si>
    <t>N3</t>
  </si>
  <si>
    <t>Q</t>
  </si>
  <si>
    <t>T (mins)</t>
  </si>
  <si>
    <t>Total Time</t>
  </si>
  <si>
    <t>Nurse</t>
  </si>
  <si>
    <t>f</t>
  </si>
  <si>
    <t>T = total time a nurse can work in a week (mins)</t>
  </si>
  <si>
    <t>Q = qualification of a nurse (1 or 2)</t>
  </si>
  <si>
    <t>sd = service duration for each patient (mins)</t>
  </si>
  <si>
    <t>f = frequency of care in a week (2/3 times per week)</t>
  </si>
  <si>
    <t>Q'</t>
  </si>
  <si>
    <t>Q' = nurse qualification demanded by patients</t>
  </si>
  <si>
    <t>red marker in graph = depot</t>
  </si>
  <si>
    <t>blue marker on graph = patients with 3 days a week of demand</t>
  </si>
  <si>
    <t>green marker on graph = patients with 2 days a week of demand</t>
  </si>
  <si>
    <t>1 unit distance = 1 unit of time travel time</t>
  </si>
  <si>
    <t>Total visits in a week</t>
  </si>
  <si>
    <t>Average travel time</t>
  </si>
  <si>
    <t>Average service time</t>
  </si>
  <si>
    <t>Average total time in a planning horizon</t>
  </si>
  <si>
    <t>Total time available for 3 nurses in total</t>
  </si>
  <si>
    <t>Et, Lt = earliest and latest service start time for each patient each day</t>
  </si>
  <si>
    <t>sd</t>
  </si>
  <si>
    <t>lt</t>
  </si>
  <si>
    <t>et</t>
  </si>
  <si>
    <t>y</t>
  </si>
  <si>
    <t>x</t>
  </si>
  <si>
    <t>n</t>
  </si>
  <si>
    <t>N</t>
  </si>
  <si>
    <t>Time</t>
  </si>
  <si>
    <t>nN</t>
  </si>
  <si>
    <t>Q'2</t>
  </si>
  <si>
    <t>Q'3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</si>
</sst>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'15N'!$C$7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F3A-4B7C-A520-9B8109D65187}"/>
              </c:ext>
            </c:extLst>
          </c:dPt>
          <c:dPt>
            <c:idx val="4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F3A-4B7C-A520-9B8109D65187}"/>
              </c:ext>
            </c:extLst>
          </c:dPt>
          <c:dPt>
            <c:idx val="9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F3A-4B7C-A520-9B8109D65187}"/>
              </c:ext>
            </c:extLst>
          </c:dPt>
          <c:dPt>
            <c:idx val="10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F3A-4B7C-A520-9B8109D65187}"/>
              </c:ext>
            </c:extLst>
          </c:dPt>
          <c:dPt>
            <c:idx val="13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F3A-4B7C-A520-9B8109D65187}"/>
              </c:ext>
            </c:extLst>
          </c:dPt>
          <c:dPt>
            <c:idx val="14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F3A-4B7C-A520-9B8109D65187}"/>
              </c:ext>
            </c:extLst>
          </c:dPt>
          <c:xVal>
            <c:numRef>
              <c:f>'15N'!$B$8:$B$23</c:f>
              <c:numCache>
                <c:formatCode>General</c:formatCode>
                <c:ptCount val="16"/>
                <c:pt idx="0">
                  <c:v>25</c:v>
                </c:pt>
                <c:pt idx="1">
                  <c:v>15</c:v>
                </c:pt>
                <c:pt idx="2">
                  <c:v>17</c:v>
                </c:pt>
                <c:pt idx="3">
                  <c:v>46</c:v>
                </c:pt>
                <c:pt idx="4">
                  <c:v>36</c:v>
                </c:pt>
                <c:pt idx="5">
                  <c:v>6</c:v>
                </c:pt>
                <c:pt idx="6">
                  <c:v>18</c:v>
                </c:pt>
                <c:pt idx="7">
                  <c:v>36</c:v>
                </c:pt>
                <c:pt idx="8">
                  <c:v>49</c:v>
                </c:pt>
                <c:pt idx="9">
                  <c:v>8</c:v>
                </c:pt>
                <c:pt idx="10">
                  <c:v>44</c:v>
                </c:pt>
                <c:pt idx="11">
                  <c:v>47</c:v>
                </c:pt>
                <c:pt idx="12">
                  <c:v>49</c:v>
                </c:pt>
                <c:pt idx="13">
                  <c:v>28</c:v>
                </c:pt>
                <c:pt idx="14">
                  <c:v>3</c:v>
                </c:pt>
                <c:pt idx="15">
                  <c:v>29</c:v>
                </c:pt>
              </c:numCache>
            </c:numRef>
          </c:xVal>
          <c:yVal>
            <c:numRef>
              <c:f>'15N'!$C$8:$C$23</c:f>
              <c:numCache>
                <c:formatCode>General</c:formatCode>
                <c:ptCount val="16"/>
                <c:pt idx="0">
                  <c:v>25</c:v>
                </c:pt>
                <c:pt idx="1">
                  <c:v>28</c:v>
                </c:pt>
                <c:pt idx="2">
                  <c:v>4</c:v>
                </c:pt>
                <c:pt idx="3">
                  <c:v>18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26</c:v>
                </c:pt>
                <c:pt idx="8">
                  <c:v>39</c:v>
                </c:pt>
                <c:pt idx="9">
                  <c:v>20</c:v>
                </c:pt>
                <c:pt idx="10">
                  <c:v>31</c:v>
                </c:pt>
                <c:pt idx="11">
                  <c:v>49</c:v>
                </c:pt>
                <c:pt idx="12">
                  <c:v>8</c:v>
                </c:pt>
                <c:pt idx="13">
                  <c:v>45</c:v>
                </c:pt>
                <c:pt idx="14">
                  <c:v>49</c:v>
                </c:pt>
                <c:pt idx="1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A-4B7C-A520-9B8109D6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07055"/>
        <c:axId val="1753629567"/>
      </c:scatterChart>
      <c:valAx>
        <c:axId val="652607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29567"/>
        <c:crosses val="autoZero"/>
        <c:crossBetween val="midCat"/>
      </c:valAx>
      <c:valAx>
        <c:axId val="17536295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70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35865</xdr:colOff>
      <xdr:row>0</xdr:row>
      <xdr:rowOff>143959</xdr:rowOff>
    </xdr:from>
    <xdr:to>
      <xdr:col>32</xdr:col>
      <xdr:colOff>311020</xdr:colOff>
      <xdr:row>17</xdr:row>
      <xdr:rowOff>36587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EAC7F0-80D5-4709-8CFA-AA118019A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C114A-6A41-4CC7-AB93-9F9B8A838C04}">
  <dimension ref="A1:M17"/>
  <sheetViews>
    <sheetView tabSelected="1" workbookViewId="0">
      <selection activeCell="J5" sqref="J5"/>
    </sheetView>
  </sheetViews>
  <sheetFormatPr defaultRowHeight="14.5" x14ac:dyDescent="0.35"/>
  <sheetData>
    <row r="1" spans="1:13" ht="15" thickBot="1" x14ac:dyDescent="0.4">
      <c r="A1" s="4" t="s">
        <v>36</v>
      </c>
      <c r="B1" s="4" t="s">
        <v>35</v>
      </c>
      <c r="C1" s="4" t="s">
        <v>34</v>
      </c>
      <c r="D1" s="4" t="s">
        <v>33</v>
      </c>
      <c r="E1" s="4" t="s">
        <v>32</v>
      </c>
      <c r="F1" s="4" t="s">
        <v>31</v>
      </c>
      <c r="G1" s="4" t="s">
        <v>14</v>
      </c>
      <c r="H1" s="4" t="s">
        <v>39</v>
      </c>
      <c r="I1" s="4" t="s">
        <v>19</v>
      </c>
      <c r="J1" s="4" t="s">
        <v>40</v>
      </c>
      <c r="K1" s="4" t="s">
        <v>41</v>
      </c>
    </row>
    <row r="2" spans="1:13" ht="15" thickBot="1" x14ac:dyDescent="0.4">
      <c r="A2" s="12">
        <v>0</v>
      </c>
      <c r="B2" s="12">
        <v>25</v>
      </c>
      <c r="C2" s="12">
        <v>25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</row>
    <row r="3" spans="1:13" x14ac:dyDescent="0.35">
      <c r="A3" s="16">
        <v>1</v>
      </c>
      <c r="B3" s="16">
        <v>15</v>
      </c>
      <c r="C3" s="16">
        <v>28</v>
      </c>
      <c r="D3" s="16">
        <v>107</v>
      </c>
      <c r="E3" s="16">
        <v>196</v>
      </c>
      <c r="F3" s="16">
        <v>30</v>
      </c>
      <c r="G3" s="16">
        <v>3</v>
      </c>
      <c r="H3" s="16">
        <v>1</v>
      </c>
      <c r="I3" s="16">
        <v>1</v>
      </c>
      <c r="J3" s="16">
        <v>0</v>
      </c>
      <c r="K3" s="16">
        <v>0</v>
      </c>
    </row>
    <row r="4" spans="1:13" x14ac:dyDescent="0.35">
      <c r="A4" s="21">
        <v>2</v>
      </c>
      <c r="B4" s="21">
        <v>17</v>
      </c>
      <c r="C4" s="21">
        <v>4</v>
      </c>
      <c r="D4" s="21">
        <v>5</v>
      </c>
      <c r="E4" s="21">
        <v>82</v>
      </c>
      <c r="F4" s="21">
        <v>30</v>
      </c>
      <c r="G4" s="21">
        <v>3</v>
      </c>
      <c r="H4" s="21">
        <v>2</v>
      </c>
      <c r="I4" s="21">
        <v>1</v>
      </c>
      <c r="J4" s="21">
        <v>1</v>
      </c>
      <c r="K4" s="21">
        <v>0</v>
      </c>
    </row>
    <row r="5" spans="1:13" x14ac:dyDescent="0.35">
      <c r="A5" s="21">
        <v>3</v>
      </c>
      <c r="B5" s="21">
        <v>46</v>
      </c>
      <c r="C5" s="21">
        <v>18</v>
      </c>
      <c r="D5" s="21">
        <v>39</v>
      </c>
      <c r="E5" s="21">
        <v>123</v>
      </c>
      <c r="F5" s="21">
        <v>30</v>
      </c>
      <c r="G5" s="21">
        <v>3</v>
      </c>
      <c r="H5" s="21">
        <v>1</v>
      </c>
      <c r="I5" s="21">
        <v>1</v>
      </c>
      <c r="J5" s="21">
        <v>0</v>
      </c>
      <c r="K5" s="21">
        <v>0</v>
      </c>
    </row>
    <row r="6" spans="1:13" x14ac:dyDescent="0.35">
      <c r="A6" s="21">
        <v>4</v>
      </c>
      <c r="B6" s="21">
        <v>36</v>
      </c>
      <c r="C6" s="21">
        <v>11</v>
      </c>
      <c r="D6" s="21">
        <v>112</v>
      </c>
      <c r="E6" s="21">
        <v>199</v>
      </c>
      <c r="F6" s="21">
        <v>30</v>
      </c>
      <c r="G6" s="21">
        <v>2</v>
      </c>
      <c r="H6" s="21">
        <v>1</v>
      </c>
      <c r="I6" s="21">
        <v>2</v>
      </c>
      <c r="J6" s="21">
        <v>0</v>
      </c>
      <c r="K6" s="21">
        <v>0</v>
      </c>
      <c r="M6" s="31"/>
    </row>
    <row r="7" spans="1:13" x14ac:dyDescent="0.35">
      <c r="A7" s="21">
        <v>5</v>
      </c>
      <c r="B7" s="21">
        <v>6</v>
      </c>
      <c r="C7" s="21">
        <v>11</v>
      </c>
      <c r="D7" s="21">
        <v>68</v>
      </c>
      <c r="E7" s="21">
        <v>143</v>
      </c>
      <c r="F7" s="21">
        <v>30</v>
      </c>
      <c r="G7" s="21">
        <v>3</v>
      </c>
      <c r="H7" s="21">
        <v>1</v>
      </c>
      <c r="I7" s="21">
        <v>1</v>
      </c>
      <c r="J7" s="21">
        <v>0</v>
      </c>
      <c r="K7" s="21">
        <v>0</v>
      </c>
    </row>
    <row r="8" spans="1:13" x14ac:dyDescent="0.35">
      <c r="A8" s="21">
        <v>6</v>
      </c>
      <c r="B8" s="21">
        <v>18</v>
      </c>
      <c r="C8" s="21">
        <v>49</v>
      </c>
      <c r="D8" s="21">
        <v>84</v>
      </c>
      <c r="E8" s="21">
        <v>162</v>
      </c>
      <c r="F8" s="21">
        <v>30</v>
      </c>
      <c r="G8" s="21">
        <v>3</v>
      </c>
      <c r="H8" s="21">
        <v>1</v>
      </c>
      <c r="I8" s="21">
        <v>1</v>
      </c>
      <c r="J8" s="21">
        <v>0</v>
      </c>
      <c r="K8" s="21">
        <v>0</v>
      </c>
    </row>
    <row r="9" spans="1:13" x14ac:dyDescent="0.35">
      <c r="A9" s="21">
        <v>7</v>
      </c>
      <c r="B9" s="21">
        <v>36</v>
      </c>
      <c r="C9" s="21">
        <v>26</v>
      </c>
      <c r="D9" s="21">
        <v>89</v>
      </c>
      <c r="E9" s="21">
        <v>167</v>
      </c>
      <c r="F9" s="21">
        <v>30</v>
      </c>
      <c r="G9" s="21">
        <v>3</v>
      </c>
      <c r="H9" s="21">
        <v>1</v>
      </c>
      <c r="I9" s="21">
        <v>1</v>
      </c>
      <c r="J9" s="21">
        <v>0</v>
      </c>
      <c r="K9" s="21">
        <v>0</v>
      </c>
    </row>
    <row r="10" spans="1:13" x14ac:dyDescent="0.35">
      <c r="A10" s="21">
        <v>8</v>
      </c>
      <c r="B10" s="21">
        <v>49</v>
      </c>
      <c r="C10" s="21">
        <v>39</v>
      </c>
      <c r="D10" s="21">
        <v>2</v>
      </c>
      <c r="E10" s="21">
        <v>79</v>
      </c>
      <c r="F10" s="21">
        <v>30</v>
      </c>
      <c r="G10" s="21">
        <v>2</v>
      </c>
      <c r="H10" s="21">
        <v>1</v>
      </c>
      <c r="I10" s="21">
        <v>1</v>
      </c>
      <c r="J10" s="21">
        <v>0</v>
      </c>
      <c r="K10" s="21">
        <v>0</v>
      </c>
    </row>
    <row r="11" spans="1:13" x14ac:dyDescent="0.35">
      <c r="A11" s="21">
        <v>9</v>
      </c>
      <c r="B11" s="21">
        <v>8</v>
      </c>
      <c r="C11" s="21">
        <v>20</v>
      </c>
      <c r="D11" s="21">
        <v>13</v>
      </c>
      <c r="E11" s="21">
        <v>75</v>
      </c>
      <c r="F11" s="21">
        <v>30</v>
      </c>
      <c r="G11" s="21">
        <v>2</v>
      </c>
      <c r="H11" s="21">
        <v>1</v>
      </c>
      <c r="I11" s="21">
        <v>2</v>
      </c>
      <c r="J11" s="21">
        <v>0</v>
      </c>
      <c r="K11" s="21">
        <v>0</v>
      </c>
      <c r="M11" s="31"/>
    </row>
    <row r="12" spans="1:13" x14ac:dyDescent="0.35">
      <c r="A12" s="21">
        <v>10</v>
      </c>
      <c r="B12" s="21">
        <v>44</v>
      </c>
      <c r="C12" s="21">
        <v>31</v>
      </c>
      <c r="D12" s="21">
        <v>96</v>
      </c>
      <c r="E12" s="21">
        <v>178</v>
      </c>
      <c r="F12" s="21">
        <v>30</v>
      </c>
      <c r="G12" s="21">
        <v>2</v>
      </c>
      <c r="H12" s="21">
        <v>1</v>
      </c>
      <c r="I12" s="21">
        <v>2</v>
      </c>
      <c r="J12" s="21">
        <v>0</v>
      </c>
      <c r="K12" s="21">
        <v>0</v>
      </c>
      <c r="M12" s="31"/>
    </row>
    <row r="13" spans="1:13" x14ac:dyDescent="0.35">
      <c r="A13" s="21">
        <v>11</v>
      </c>
      <c r="B13" s="21">
        <v>47</v>
      </c>
      <c r="C13" s="21">
        <v>49</v>
      </c>
      <c r="D13" s="21">
        <v>136</v>
      </c>
      <c r="E13" s="21">
        <v>218</v>
      </c>
      <c r="F13" s="21">
        <v>30</v>
      </c>
      <c r="G13" s="21">
        <v>3</v>
      </c>
      <c r="H13" s="21">
        <v>1</v>
      </c>
      <c r="I13" s="21">
        <v>1</v>
      </c>
      <c r="J13" s="21">
        <v>0</v>
      </c>
      <c r="K13" s="21">
        <v>0</v>
      </c>
    </row>
    <row r="14" spans="1:13" x14ac:dyDescent="0.35">
      <c r="A14" s="21">
        <v>12</v>
      </c>
      <c r="B14" s="21">
        <v>49</v>
      </c>
      <c r="C14" s="21">
        <v>8</v>
      </c>
      <c r="D14" s="21">
        <v>4</v>
      </c>
      <c r="E14" s="21">
        <v>79</v>
      </c>
      <c r="F14" s="21">
        <v>30</v>
      </c>
      <c r="G14" s="21">
        <v>3</v>
      </c>
      <c r="H14" s="21">
        <v>1</v>
      </c>
      <c r="I14" s="21">
        <v>1</v>
      </c>
      <c r="J14" s="21">
        <v>0</v>
      </c>
      <c r="K14" s="21">
        <v>0</v>
      </c>
    </row>
    <row r="15" spans="1:13" x14ac:dyDescent="0.35">
      <c r="A15" s="21">
        <v>13</v>
      </c>
      <c r="B15" s="21">
        <v>28</v>
      </c>
      <c r="C15" s="21">
        <v>45</v>
      </c>
      <c r="D15" s="21">
        <v>46</v>
      </c>
      <c r="E15" s="21">
        <v>114</v>
      </c>
      <c r="F15" s="21">
        <v>30</v>
      </c>
      <c r="G15" s="21">
        <v>2</v>
      </c>
      <c r="H15" s="21">
        <v>1</v>
      </c>
      <c r="I15" s="21">
        <v>2</v>
      </c>
      <c r="J15" s="21">
        <v>0</v>
      </c>
      <c r="K15" s="21">
        <v>0</v>
      </c>
      <c r="M15" s="31"/>
    </row>
    <row r="16" spans="1:13" x14ac:dyDescent="0.35">
      <c r="A16" s="21">
        <v>14</v>
      </c>
      <c r="B16" s="21">
        <v>3</v>
      </c>
      <c r="C16" s="21">
        <v>49</v>
      </c>
      <c r="D16" s="21">
        <v>28</v>
      </c>
      <c r="E16" s="21">
        <v>107</v>
      </c>
      <c r="F16" s="21">
        <v>30</v>
      </c>
      <c r="G16" s="21">
        <v>2</v>
      </c>
      <c r="H16" s="21">
        <v>1</v>
      </c>
      <c r="I16" s="21">
        <v>2</v>
      </c>
      <c r="J16" s="21">
        <v>0</v>
      </c>
      <c r="K16" s="21">
        <v>0</v>
      </c>
      <c r="M16" s="31"/>
    </row>
    <row r="17" spans="1:11" ht="15" thickBot="1" x14ac:dyDescent="0.4">
      <c r="A17" s="26">
        <v>15</v>
      </c>
      <c r="B17" s="26">
        <v>29</v>
      </c>
      <c r="C17" s="26">
        <v>20</v>
      </c>
      <c r="D17" s="26">
        <v>146</v>
      </c>
      <c r="E17" s="26">
        <v>207</v>
      </c>
      <c r="F17" s="26">
        <v>30</v>
      </c>
      <c r="G17" s="26">
        <v>3</v>
      </c>
      <c r="H17" s="26">
        <v>1</v>
      </c>
      <c r="I17" s="26">
        <v>1</v>
      </c>
      <c r="J17" s="21">
        <v>0</v>
      </c>
      <c r="K17" s="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B280-3E20-41F6-A2DA-85E3F73204FC}">
  <dimension ref="A1:C4"/>
  <sheetViews>
    <sheetView workbookViewId="0">
      <selection activeCell="E3" sqref="E3"/>
    </sheetView>
  </sheetViews>
  <sheetFormatPr defaultRowHeight="14.5" x14ac:dyDescent="0.35"/>
  <cols>
    <col min="1" max="1" width="2.08984375" bestFit="1" customWidth="1"/>
    <col min="2" max="2" width="2.1796875" bestFit="1" customWidth="1"/>
    <col min="3" max="3" width="4.90625" bestFit="1" customWidth="1"/>
  </cols>
  <sheetData>
    <row r="1" spans="1:3" x14ac:dyDescent="0.35">
      <c r="A1" t="s">
        <v>37</v>
      </c>
      <c r="B1" t="s">
        <v>10</v>
      </c>
      <c r="C1" t="s">
        <v>38</v>
      </c>
    </row>
    <row r="2" spans="1:3" x14ac:dyDescent="0.35">
      <c r="A2">
        <v>1</v>
      </c>
      <c r="B2">
        <v>1</v>
      </c>
      <c r="C2">
        <v>2400</v>
      </c>
    </row>
    <row r="3" spans="1:3" x14ac:dyDescent="0.35">
      <c r="A3">
        <v>2</v>
      </c>
      <c r="B3">
        <v>1</v>
      </c>
      <c r="C3">
        <v>2400</v>
      </c>
    </row>
    <row r="4" spans="1:3" x14ac:dyDescent="0.35">
      <c r="A4">
        <v>3</v>
      </c>
      <c r="B4">
        <v>2</v>
      </c>
      <c r="C4">
        <v>2400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4"/>
  <sheetViews>
    <sheetView zoomScale="95" workbookViewId="0">
      <selection activeCell="A7" sqref="A7:H23"/>
    </sheetView>
  </sheetViews>
  <sheetFormatPr defaultRowHeight="14.5" x14ac:dyDescent="0.35"/>
  <cols>
    <col min="1" max="1" width="6.08984375" style="1" bestFit="1" customWidth="1"/>
    <col min="2" max="2" width="3" style="1" bestFit="1" customWidth="1"/>
    <col min="3" max="3" width="7.54296875" style="1" bestFit="1" customWidth="1"/>
    <col min="4" max="5" width="4" style="1" bestFit="1" customWidth="1"/>
    <col min="6" max="7" width="3" style="1" bestFit="1" customWidth="1"/>
    <col min="8" max="8" width="2.6328125" style="1" bestFit="1" customWidth="1"/>
    <col min="9" max="9" width="8.7265625" style="1" customWidth="1"/>
    <col min="10" max="10" width="3" style="2" bestFit="1" customWidth="1"/>
    <col min="11" max="26" width="4" style="1" bestFit="1" customWidth="1"/>
    <col min="27" max="31" width="8.7265625" style="1"/>
    <col min="32" max="32" width="1.6328125" style="1" bestFit="1" customWidth="1"/>
    <col min="33" max="16384" width="8.7265625" style="1"/>
  </cols>
  <sheetData>
    <row r="1" spans="1:49" ht="15" thickBot="1" x14ac:dyDescent="0.4">
      <c r="A1" s="3" t="s">
        <v>13</v>
      </c>
      <c r="B1" s="3" t="s">
        <v>10</v>
      </c>
      <c r="C1" s="3" t="s">
        <v>11</v>
      </c>
      <c r="J1" s="3"/>
      <c r="K1" s="4">
        <v>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>
        <v>7</v>
      </c>
      <c r="S1" s="4">
        <v>8</v>
      </c>
      <c r="T1" s="4">
        <v>9</v>
      </c>
      <c r="U1" s="4">
        <v>10</v>
      </c>
      <c r="V1" s="4">
        <v>11</v>
      </c>
      <c r="W1" s="4">
        <v>12</v>
      </c>
      <c r="X1" s="4">
        <v>13</v>
      </c>
      <c r="Y1" s="4">
        <v>14</v>
      </c>
      <c r="Z1" s="5">
        <v>15</v>
      </c>
    </row>
    <row r="2" spans="1:49" ht="15" thickBot="1" x14ac:dyDescent="0.4">
      <c r="A2" s="6" t="s">
        <v>7</v>
      </c>
      <c r="B2" s="7">
        <v>1</v>
      </c>
      <c r="C2" s="7">
        <v>700</v>
      </c>
      <c r="J2" s="8">
        <v>0</v>
      </c>
      <c r="K2" s="9">
        <v>100</v>
      </c>
      <c r="L2" s="10">
        <f>SQRT(($B$9-B8)^2+($C$9-C8)^2)</f>
        <v>10.440306508910551</v>
      </c>
      <c r="M2" s="10">
        <f>SQRT(($B$10-B8)^2+($C$10-C8)^2)</f>
        <v>22.472205054244231</v>
      </c>
      <c r="N2" s="10">
        <f>SQRT(($B$11-B8)^2+($C$11-C8)^2)</f>
        <v>22.135943621178654</v>
      </c>
      <c r="O2" s="10">
        <f>SQRT(($B$12-B8)^2+($C$12-C8)^2)</f>
        <v>17.804493814764857</v>
      </c>
      <c r="P2" s="10">
        <f>SQRT(($B$13-B8)^2+($C$13-C8)^2)</f>
        <v>23.600847442411894</v>
      </c>
      <c r="Q2" s="10">
        <f t="shared" ref="Q2:Q7" si="0">SQRT(($B$14-B8)^2+($C$14-C8)^2)</f>
        <v>25</v>
      </c>
      <c r="R2" s="10">
        <f t="shared" ref="R2:R8" si="1">SQRT(($B$15-B8)^2+($C$15-C8)^2)</f>
        <v>11.045361017187261</v>
      </c>
      <c r="S2" s="10">
        <f t="shared" ref="S2:S9" si="2">SQRT(($B$16-B8)^2+($C$16-C8)^2)</f>
        <v>27.784887978899608</v>
      </c>
      <c r="T2" s="10">
        <f t="shared" ref="T2:T10" si="3">SQRT(($B$17-B8)^2+($C$17-C8)^2)</f>
        <v>17.720045146669349</v>
      </c>
      <c r="U2" s="10">
        <f t="shared" ref="U2:U11" si="4">SQRT(($B$18-B8)^2+($C$18-C8)^2)</f>
        <v>19.924858845171276</v>
      </c>
      <c r="V2" s="10">
        <f t="shared" ref="V2:V12" si="5">SQRT(($B$19-B8)^2+($C$19-C8)^2)</f>
        <v>32.557641192199412</v>
      </c>
      <c r="W2" s="10">
        <f t="shared" ref="W2:W13" si="6">SQRT(($B$20-B8)^2+($C$20-C8)^2)</f>
        <v>29.410882339705484</v>
      </c>
      <c r="X2" s="10">
        <f t="shared" ref="X2:X14" si="7">SQRT(($B$21-B8)^2+($C$21-C8)^2)</f>
        <v>20.223748416156685</v>
      </c>
      <c r="Y2" s="10">
        <f t="shared" ref="Y2:Y15" si="8">SQRT(($B$22-B8)^2+($C$22-C8)^2)</f>
        <v>32.557641192199412</v>
      </c>
      <c r="Z2" s="11">
        <f t="shared" ref="Z2:Z16" si="9">SQRT(($B$23-B8)^2+($C$23-C8)^2)</f>
        <v>6.4031242374328485</v>
      </c>
      <c r="AH2" s="33">
        <f t="shared" ref="AH2:AH17" si="10">IF(K2=100,0,K2)</f>
        <v>0</v>
      </c>
      <c r="AI2" s="34">
        <f t="shared" ref="AI2:AI17" si="11">IF(L2=100,0,L2)</f>
        <v>10.440306508910551</v>
      </c>
      <c r="AJ2" s="34">
        <f t="shared" ref="AJ2:AJ17" si="12">IF(M2=100,0,M2)</f>
        <v>22.472205054244231</v>
      </c>
      <c r="AK2" s="34">
        <f t="shared" ref="AK2:AK17" si="13">IF(N2=100,0,N2)</f>
        <v>22.135943621178654</v>
      </c>
      <c r="AL2" s="34">
        <f t="shared" ref="AL2:AL17" si="14">IF(O2=100,0,O2)</f>
        <v>17.804493814764857</v>
      </c>
      <c r="AM2" s="34">
        <f t="shared" ref="AM2:AM17" si="15">IF(P2=100,0,P2)</f>
        <v>23.600847442411894</v>
      </c>
      <c r="AN2" s="34">
        <f t="shared" ref="AN2:AN17" si="16">IF(Q2=100,0,Q2)</f>
        <v>25</v>
      </c>
      <c r="AO2" s="34">
        <f t="shared" ref="AO2:AO17" si="17">IF(R2=100,0,R2)</f>
        <v>11.045361017187261</v>
      </c>
      <c r="AP2" s="34">
        <f t="shared" ref="AP2:AP17" si="18">IF(S2=100,0,S2)</f>
        <v>27.784887978899608</v>
      </c>
      <c r="AQ2" s="34">
        <f t="shared" ref="AQ2:AQ17" si="19">IF(T2=100,0,T2)</f>
        <v>17.720045146669349</v>
      </c>
      <c r="AR2" s="34">
        <f t="shared" ref="AR2:AR17" si="20">IF(U2=100,0,U2)</f>
        <v>19.924858845171276</v>
      </c>
      <c r="AS2" s="34">
        <f t="shared" ref="AS2:AS17" si="21">IF(V2=100,0,V2)</f>
        <v>32.557641192199412</v>
      </c>
      <c r="AT2" s="34">
        <f t="shared" ref="AT2:AT17" si="22">IF(W2=100,0,W2)</f>
        <v>29.410882339705484</v>
      </c>
      <c r="AU2" s="34">
        <f t="shared" ref="AU2:AU17" si="23">IF(X2=100,0,X2)</f>
        <v>20.223748416156685</v>
      </c>
      <c r="AV2" s="34">
        <f t="shared" ref="AV2:AV17" si="24">IF(Y2=100,0,Y2)</f>
        <v>32.557641192199412</v>
      </c>
      <c r="AW2" s="35">
        <f t="shared" ref="AW2:AW17" si="25">IF(Z2=100,0,Z2)</f>
        <v>6.4031242374328485</v>
      </c>
    </row>
    <row r="3" spans="1:49" ht="15" thickBot="1" x14ac:dyDescent="0.4">
      <c r="A3" s="6" t="s">
        <v>8</v>
      </c>
      <c r="B3" s="7">
        <v>1</v>
      </c>
      <c r="C3" s="7">
        <v>700</v>
      </c>
      <c r="J3" s="8">
        <v>1</v>
      </c>
      <c r="K3" s="9">
        <f t="shared" ref="K3:K17" si="26">SQRT(($B$8-B9)^2+($C$8-C9)^2)</f>
        <v>10.440306508910551</v>
      </c>
      <c r="L3" s="9">
        <v>100</v>
      </c>
      <c r="M3" s="10">
        <f>SQRT(($B$10-B9)^2+($C$10-C9)^2)</f>
        <v>24.083189157584592</v>
      </c>
      <c r="N3" s="10">
        <f>SQRT(($B$11-B9)^2+($C$11-C9)^2)</f>
        <v>32.572994949804659</v>
      </c>
      <c r="O3" s="10">
        <f>SQRT(($B$12-B9)^2+($C$12-C9)^2)</f>
        <v>27.018512172212592</v>
      </c>
      <c r="P3" s="10">
        <f>SQRT(($B$13-B9)^2+($C$13-C9)^2)</f>
        <v>19.235384061671343</v>
      </c>
      <c r="Q3" s="10">
        <f t="shared" si="0"/>
        <v>21.213203435596427</v>
      </c>
      <c r="R3" s="10">
        <f t="shared" si="1"/>
        <v>21.095023109728988</v>
      </c>
      <c r="S3" s="10">
        <f t="shared" si="2"/>
        <v>35.735136770411273</v>
      </c>
      <c r="T3" s="10">
        <f t="shared" si="3"/>
        <v>10.63014581273465</v>
      </c>
      <c r="U3" s="10">
        <f t="shared" si="4"/>
        <v>29.154759474226502</v>
      </c>
      <c r="V3" s="10">
        <f t="shared" si="5"/>
        <v>38.275318418009277</v>
      </c>
      <c r="W3" s="10">
        <f t="shared" si="6"/>
        <v>39.446165846632042</v>
      </c>
      <c r="X3" s="10">
        <f t="shared" si="7"/>
        <v>21.400934559032695</v>
      </c>
      <c r="Y3" s="10">
        <f t="shared" si="8"/>
        <v>24.186773244895647</v>
      </c>
      <c r="Z3" s="11">
        <f t="shared" si="9"/>
        <v>16.124515496597098</v>
      </c>
      <c r="AH3" s="21">
        <f t="shared" si="10"/>
        <v>10.440306508910551</v>
      </c>
      <c r="AI3" s="7">
        <f t="shared" si="11"/>
        <v>0</v>
      </c>
      <c r="AJ3" s="7">
        <f t="shared" si="12"/>
        <v>24.083189157584592</v>
      </c>
      <c r="AK3" s="7">
        <f t="shared" si="13"/>
        <v>32.572994949804659</v>
      </c>
      <c r="AL3" s="7">
        <f t="shared" si="14"/>
        <v>27.018512172212592</v>
      </c>
      <c r="AM3" s="7">
        <f t="shared" si="15"/>
        <v>19.235384061671343</v>
      </c>
      <c r="AN3" s="7">
        <f t="shared" si="16"/>
        <v>21.213203435596427</v>
      </c>
      <c r="AO3" s="7">
        <f t="shared" si="17"/>
        <v>21.095023109728988</v>
      </c>
      <c r="AP3" s="7">
        <f t="shared" si="18"/>
        <v>35.735136770411273</v>
      </c>
      <c r="AQ3" s="7">
        <f t="shared" si="19"/>
        <v>10.63014581273465</v>
      </c>
      <c r="AR3" s="7">
        <f t="shared" si="20"/>
        <v>29.154759474226502</v>
      </c>
      <c r="AS3" s="7">
        <f t="shared" si="21"/>
        <v>38.275318418009277</v>
      </c>
      <c r="AT3" s="7">
        <f t="shared" si="22"/>
        <v>39.446165846632042</v>
      </c>
      <c r="AU3" s="7">
        <f t="shared" si="23"/>
        <v>21.400934559032695</v>
      </c>
      <c r="AV3" s="7">
        <f t="shared" si="24"/>
        <v>24.186773244895647</v>
      </c>
      <c r="AW3" s="23">
        <f t="shared" si="25"/>
        <v>16.124515496597098</v>
      </c>
    </row>
    <row r="4" spans="1:49" ht="15" thickBot="1" x14ac:dyDescent="0.4">
      <c r="A4" s="6" t="s">
        <v>9</v>
      </c>
      <c r="B4" s="7">
        <v>2</v>
      </c>
      <c r="C4" s="7">
        <v>700</v>
      </c>
      <c r="J4" s="8">
        <v>2</v>
      </c>
      <c r="K4" s="9">
        <f t="shared" si="26"/>
        <v>22.472205054244231</v>
      </c>
      <c r="L4" s="10">
        <f t="shared" ref="L4:L17" si="27">SQRT(($B$9-B10)^2+($C$9-C10)^2)</f>
        <v>24.083189157584592</v>
      </c>
      <c r="M4" s="10">
        <v>100</v>
      </c>
      <c r="N4" s="10">
        <f>SQRT(($B$11-B10)^2+($C$11-C10)^2)</f>
        <v>32.202484376209235</v>
      </c>
      <c r="O4" s="10">
        <f>SQRT(($B$12-B10)^2+($C$12-C10)^2)</f>
        <v>20.248456731316587</v>
      </c>
      <c r="P4" s="10">
        <f>SQRT(($B$13-B10)^2+($C$13-C10)^2)</f>
        <v>13.038404810405298</v>
      </c>
      <c r="Q4" s="10">
        <f t="shared" si="0"/>
        <v>45.011109739707599</v>
      </c>
      <c r="R4" s="10">
        <f t="shared" si="1"/>
        <v>29.068883707497267</v>
      </c>
      <c r="S4" s="10">
        <f t="shared" si="2"/>
        <v>47.423622805517503</v>
      </c>
      <c r="T4" s="10">
        <f t="shared" si="3"/>
        <v>18.357559750685819</v>
      </c>
      <c r="U4" s="10">
        <f t="shared" si="4"/>
        <v>38.183766184073569</v>
      </c>
      <c r="V4" s="10">
        <f t="shared" si="5"/>
        <v>54.083269131959838</v>
      </c>
      <c r="W4" s="10">
        <f t="shared" si="6"/>
        <v>32.249030993194197</v>
      </c>
      <c r="X4" s="10">
        <f t="shared" si="7"/>
        <v>42.449970553582247</v>
      </c>
      <c r="Y4" s="10">
        <f t="shared" si="8"/>
        <v>47.127486671792717</v>
      </c>
      <c r="Z4" s="11">
        <f t="shared" si="9"/>
        <v>20</v>
      </c>
      <c r="AH4" s="21">
        <f t="shared" si="10"/>
        <v>22.472205054244231</v>
      </c>
      <c r="AI4" s="7">
        <f t="shared" si="11"/>
        <v>24.083189157584592</v>
      </c>
      <c r="AJ4" s="7">
        <f t="shared" si="12"/>
        <v>0</v>
      </c>
      <c r="AK4" s="7">
        <f t="shared" si="13"/>
        <v>32.202484376209235</v>
      </c>
      <c r="AL4" s="7">
        <f t="shared" si="14"/>
        <v>20.248456731316587</v>
      </c>
      <c r="AM4" s="7">
        <f t="shared" si="15"/>
        <v>13.038404810405298</v>
      </c>
      <c r="AN4" s="7">
        <f t="shared" si="16"/>
        <v>45.011109739707599</v>
      </c>
      <c r="AO4" s="7">
        <f t="shared" si="17"/>
        <v>29.068883707497267</v>
      </c>
      <c r="AP4" s="7">
        <f t="shared" si="18"/>
        <v>47.423622805517503</v>
      </c>
      <c r="AQ4" s="7">
        <f t="shared" si="19"/>
        <v>18.357559750685819</v>
      </c>
      <c r="AR4" s="7">
        <f t="shared" si="20"/>
        <v>38.183766184073569</v>
      </c>
      <c r="AS4" s="7">
        <f t="shared" si="21"/>
        <v>54.083269131959838</v>
      </c>
      <c r="AT4" s="7">
        <f t="shared" si="22"/>
        <v>32.249030993194197</v>
      </c>
      <c r="AU4" s="7">
        <f t="shared" si="23"/>
        <v>42.449970553582247</v>
      </c>
      <c r="AV4" s="7">
        <f t="shared" si="24"/>
        <v>47.127486671792717</v>
      </c>
      <c r="AW4" s="23">
        <f t="shared" si="25"/>
        <v>20</v>
      </c>
    </row>
    <row r="5" spans="1:49" ht="15" thickBot="1" x14ac:dyDescent="0.4">
      <c r="A5" s="37" t="s">
        <v>12</v>
      </c>
      <c r="B5" s="37"/>
      <c r="C5" s="3">
        <f>SUM(C2:C4)</f>
        <v>2100</v>
      </c>
      <c r="J5" s="8">
        <v>3</v>
      </c>
      <c r="K5" s="9">
        <f t="shared" si="26"/>
        <v>22.135943621178654</v>
      </c>
      <c r="L5" s="10">
        <f t="shared" si="27"/>
        <v>32.572994949804659</v>
      </c>
      <c r="M5" s="10">
        <f t="shared" ref="M5:M17" si="28">SQRT(($B$10-B11)^2+($C$10-C11)^2)</f>
        <v>32.202484376209235</v>
      </c>
      <c r="N5" s="9">
        <v>100</v>
      </c>
      <c r="O5" s="10">
        <f>SQRT(($B$12-B11)^2+($C$12-C11)^2)</f>
        <v>12.206555615733702</v>
      </c>
      <c r="P5" s="10">
        <f>SQRT(($B$13-B11)^2+($C$13-C11)^2)</f>
        <v>40.607881008493905</v>
      </c>
      <c r="Q5" s="10">
        <f t="shared" si="0"/>
        <v>41.773197148410844</v>
      </c>
      <c r="R5" s="10">
        <f t="shared" si="1"/>
        <v>12.806248474865697</v>
      </c>
      <c r="S5" s="10">
        <f t="shared" si="2"/>
        <v>21.213203435596427</v>
      </c>
      <c r="T5" s="10">
        <f t="shared" si="3"/>
        <v>38.052595180880893</v>
      </c>
      <c r="U5" s="10">
        <f t="shared" si="4"/>
        <v>13.152946437965905</v>
      </c>
      <c r="V5" s="10">
        <f t="shared" si="5"/>
        <v>31.016124838541646</v>
      </c>
      <c r="W5" s="10">
        <f t="shared" si="6"/>
        <v>10.440306508910551</v>
      </c>
      <c r="X5" s="10">
        <f t="shared" si="7"/>
        <v>32.449961479175904</v>
      </c>
      <c r="Y5" s="10">
        <f t="shared" si="8"/>
        <v>53.009433122794285</v>
      </c>
      <c r="Z5" s="11">
        <f t="shared" si="9"/>
        <v>17.11724276862369</v>
      </c>
      <c r="AH5" s="21">
        <f t="shared" si="10"/>
        <v>22.135943621178654</v>
      </c>
      <c r="AI5" s="7">
        <f t="shared" si="11"/>
        <v>32.572994949804659</v>
      </c>
      <c r="AJ5" s="7">
        <f t="shared" si="12"/>
        <v>32.202484376209235</v>
      </c>
      <c r="AK5" s="7">
        <f t="shared" si="13"/>
        <v>0</v>
      </c>
      <c r="AL5" s="7">
        <f t="shared" si="14"/>
        <v>12.206555615733702</v>
      </c>
      <c r="AM5" s="7">
        <f t="shared" si="15"/>
        <v>40.607881008493905</v>
      </c>
      <c r="AN5" s="7">
        <f t="shared" si="16"/>
        <v>41.773197148410844</v>
      </c>
      <c r="AO5" s="7">
        <f t="shared" si="17"/>
        <v>12.806248474865697</v>
      </c>
      <c r="AP5" s="7">
        <f t="shared" si="18"/>
        <v>21.213203435596427</v>
      </c>
      <c r="AQ5" s="7">
        <f t="shared" si="19"/>
        <v>38.052595180880893</v>
      </c>
      <c r="AR5" s="7">
        <f t="shared" si="20"/>
        <v>13.152946437965905</v>
      </c>
      <c r="AS5" s="7">
        <f t="shared" si="21"/>
        <v>31.016124838541646</v>
      </c>
      <c r="AT5" s="7">
        <f t="shared" si="22"/>
        <v>10.440306508910551</v>
      </c>
      <c r="AU5" s="7">
        <f t="shared" si="23"/>
        <v>32.449961479175904</v>
      </c>
      <c r="AV5" s="7">
        <f t="shared" si="24"/>
        <v>53.009433122794285</v>
      </c>
      <c r="AW5" s="23">
        <f t="shared" si="25"/>
        <v>17.11724276862369</v>
      </c>
    </row>
    <row r="6" spans="1:49" ht="15" thickBot="1" x14ac:dyDescent="0.4">
      <c r="J6" s="8">
        <v>4</v>
      </c>
      <c r="K6" s="9">
        <f t="shared" si="26"/>
        <v>17.804493814764857</v>
      </c>
      <c r="L6" s="10">
        <f t="shared" si="27"/>
        <v>27.018512172212592</v>
      </c>
      <c r="M6" s="10">
        <f t="shared" si="28"/>
        <v>20.248456731316587</v>
      </c>
      <c r="N6" s="10">
        <f t="shared" ref="N6:N17" si="29">SQRT(($B$11-B12)^2+($C$11-C12)^2)</f>
        <v>12.206555615733702</v>
      </c>
      <c r="O6" s="9">
        <v>100</v>
      </c>
      <c r="P6" s="10">
        <f>SQRT(($B$13-B12)^2+($C$13-C12)^2)</f>
        <v>30</v>
      </c>
      <c r="Q6" s="10">
        <f t="shared" si="0"/>
        <v>42.047592083257278</v>
      </c>
      <c r="R6" s="10">
        <f t="shared" si="1"/>
        <v>15</v>
      </c>
      <c r="S6" s="10">
        <f t="shared" si="2"/>
        <v>30.870698080866262</v>
      </c>
      <c r="T6" s="10">
        <f t="shared" si="3"/>
        <v>29.410882339705484</v>
      </c>
      <c r="U6" s="10">
        <f t="shared" si="4"/>
        <v>21.540659228538015</v>
      </c>
      <c r="V6" s="10">
        <f t="shared" si="5"/>
        <v>39.560080889704963</v>
      </c>
      <c r="W6" s="10">
        <f t="shared" si="6"/>
        <v>13.341664064126334</v>
      </c>
      <c r="X6" s="10">
        <f t="shared" si="7"/>
        <v>34.928498393145958</v>
      </c>
      <c r="Y6" s="10">
        <f t="shared" si="8"/>
        <v>50.328918128646478</v>
      </c>
      <c r="Z6" s="11">
        <f t="shared" si="9"/>
        <v>11.401754250991379</v>
      </c>
      <c r="AH6" s="21">
        <f t="shared" si="10"/>
        <v>17.804493814764857</v>
      </c>
      <c r="AI6" s="7">
        <f t="shared" si="11"/>
        <v>27.018512172212592</v>
      </c>
      <c r="AJ6" s="7">
        <f t="shared" si="12"/>
        <v>20.248456731316587</v>
      </c>
      <c r="AK6" s="7">
        <f t="shared" si="13"/>
        <v>12.206555615733702</v>
      </c>
      <c r="AL6" s="7">
        <f t="shared" si="14"/>
        <v>0</v>
      </c>
      <c r="AM6" s="7">
        <f t="shared" si="15"/>
        <v>30</v>
      </c>
      <c r="AN6" s="7">
        <f t="shared" si="16"/>
        <v>42.047592083257278</v>
      </c>
      <c r="AO6" s="7">
        <f t="shared" si="17"/>
        <v>15</v>
      </c>
      <c r="AP6" s="7">
        <f t="shared" si="18"/>
        <v>30.870698080866262</v>
      </c>
      <c r="AQ6" s="7">
        <f t="shared" si="19"/>
        <v>29.410882339705484</v>
      </c>
      <c r="AR6" s="7">
        <f t="shared" si="20"/>
        <v>21.540659228538015</v>
      </c>
      <c r="AS6" s="7">
        <f t="shared" si="21"/>
        <v>39.560080889704963</v>
      </c>
      <c r="AT6" s="7">
        <f t="shared" si="22"/>
        <v>13.341664064126334</v>
      </c>
      <c r="AU6" s="7">
        <f t="shared" si="23"/>
        <v>34.928498393145958</v>
      </c>
      <c r="AV6" s="7">
        <f t="shared" si="24"/>
        <v>50.328918128646478</v>
      </c>
      <c r="AW6" s="23">
        <f t="shared" si="25"/>
        <v>11.401754250991379</v>
      </c>
    </row>
    <row r="7" spans="1:49" s="2" customFormat="1" ht="15" thickBot="1" x14ac:dyDescent="0.4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14</v>
      </c>
      <c r="H7" s="4" t="s">
        <v>19</v>
      </c>
      <c r="J7" s="8">
        <v>5</v>
      </c>
      <c r="K7" s="9">
        <f t="shared" si="26"/>
        <v>23.600847442411894</v>
      </c>
      <c r="L7" s="10">
        <f t="shared" si="27"/>
        <v>19.235384061671343</v>
      </c>
      <c r="M7" s="10">
        <f t="shared" si="28"/>
        <v>13.038404810405298</v>
      </c>
      <c r="N7" s="10">
        <f t="shared" si="29"/>
        <v>40.607881008493905</v>
      </c>
      <c r="O7" s="10">
        <f t="shared" ref="O7:O17" si="30">SQRT(($B$12-B13)^2+($C$12-C13)^2)</f>
        <v>30</v>
      </c>
      <c r="P7" s="9">
        <v>100</v>
      </c>
      <c r="Q7" s="10">
        <f t="shared" si="0"/>
        <v>39.849717690342551</v>
      </c>
      <c r="R7" s="10">
        <f t="shared" si="1"/>
        <v>33.541019662496844</v>
      </c>
      <c r="S7" s="10">
        <f t="shared" si="2"/>
        <v>51.312766442669997</v>
      </c>
      <c r="T7" s="10">
        <f t="shared" si="3"/>
        <v>9.2195444572928871</v>
      </c>
      <c r="U7" s="10">
        <f t="shared" si="4"/>
        <v>42.941821107167776</v>
      </c>
      <c r="V7" s="10">
        <f t="shared" si="5"/>
        <v>55.901699437494742</v>
      </c>
      <c r="W7" s="10">
        <f t="shared" si="6"/>
        <v>43.104524124504614</v>
      </c>
      <c r="X7" s="10">
        <f t="shared" si="7"/>
        <v>40.496913462633174</v>
      </c>
      <c r="Y7" s="10">
        <f t="shared" si="8"/>
        <v>38.118237105091836</v>
      </c>
      <c r="Z7" s="11">
        <f t="shared" si="9"/>
        <v>24.698178070456937</v>
      </c>
      <c r="AH7" s="21">
        <f t="shared" si="10"/>
        <v>23.600847442411894</v>
      </c>
      <c r="AI7" s="7">
        <f t="shared" si="11"/>
        <v>19.235384061671343</v>
      </c>
      <c r="AJ7" s="7">
        <f t="shared" si="12"/>
        <v>13.038404810405298</v>
      </c>
      <c r="AK7" s="7">
        <f t="shared" si="13"/>
        <v>40.607881008493905</v>
      </c>
      <c r="AL7" s="7">
        <f t="shared" si="14"/>
        <v>30</v>
      </c>
      <c r="AM7" s="7">
        <f t="shared" si="15"/>
        <v>0</v>
      </c>
      <c r="AN7" s="7">
        <f t="shared" si="16"/>
        <v>39.849717690342551</v>
      </c>
      <c r="AO7" s="7">
        <f t="shared" si="17"/>
        <v>33.541019662496844</v>
      </c>
      <c r="AP7" s="7">
        <f t="shared" si="18"/>
        <v>51.312766442669997</v>
      </c>
      <c r="AQ7" s="7">
        <f t="shared" si="19"/>
        <v>9.2195444572928871</v>
      </c>
      <c r="AR7" s="7">
        <f t="shared" si="20"/>
        <v>42.941821107167776</v>
      </c>
      <c r="AS7" s="7">
        <f t="shared" si="21"/>
        <v>55.901699437494742</v>
      </c>
      <c r="AT7" s="7">
        <f t="shared" si="22"/>
        <v>43.104524124504614</v>
      </c>
      <c r="AU7" s="7">
        <f t="shared" si="23"/>
        <v>40.496913462633174</v>
      </c>
      <c r="AV7" s="7">
        <f t="shared" si="24"/>
        <v>38.118237105091836</v>
      </c>
      <c r="AW7" s="23">
        <f t="shared" si="25"/>
        <v>24.698178070456937</v>
      </c>
    </row>
    <row r="8" spans="1:49" ht="15" thickBot="1" x14ac:dyDescent="0.4">
      <c r="A8" s="12">
        <v>0</v>
      </c>
      <c r="B8" s="13">
        <v>25</v>
      </c>
      <c r="C8" s="13">
        <v>25</v>
      </c>
      <c r="D8" s="13"/>
      <c r="E8" s="13"/>
      <c r="F8" s="13"/>
      <c r="G8" s="14"/>
      <c r="H8" s="15"/>
      <c r="J8" s="8">
        <v>6</v>
      </c>
      <c r="K8" s="9">
        <f t="shared" si="26"/>
        <v>25</v>
      </c>
      <c r="L8" s="10">
        <f t="shared" si="27"/>
        <v>21.213203435596427</v>
      </c>
      <c r="M8" s="10">
        <f t="shared" si="28"/>
        <v>45.011109739707599</v>
      </c>
      <c r="N8" s="10">
        <f t="shared" si="29"/>
        <v>41.773197148410844</v>
      </c>
      <c r="O8" s="10">
        <f t="shared" si="30"/>
        <v>42.047592083257278</v>
      </c>
      <c r="P8" s="10">
        <f t="shared" ref="P8:P17" si="31">SQRT(($B$13-B14)^2+($C$13-C14)^2)</f>
        <v>39.849717690342551</v>
      </c>
      <c r="Q8" s="9">
        <v>100</v>
      </c>
      <c r="R8" s="10">
        <f t="shared" si="1"/>
        <v>29.206163733020468</v>
      </c>
      <c r="S8" s="10">
        <f t="shared" si="2"/>
        <v>32.572994949804659</v>
      </c>
      <c r="T8" s="10">
        <f t="shared" si="3"/>
        <v>30.675723300355934</v>
      </c>
      <c r="U8" s="10">
        <f t="shared" si="4"/>
        <v>31.622776601683793</v>
      </c>
      <c r="V8" s="10">
        <f t="shared" si="5"/>
        <v>29</v>
      </c>
      <c r="W8" s="10">
        <f t="shared" si="6"/>
        <v>51.400389103585589</v>
      </c>
      <c r="X8" s="10">
        <f t="shared" si="7"/>
        <v>10.770329614269007</v>
      </c>
      <c r="Y8" s="10">
        <f t="shared" si="8"/>
        <v>15</v>
      </c>
      <c r="Z8" s="11">
        <f t="shared" si="9"/>
        <v>31.016124838541646</v>
      </c>
      <c r="AH8" s="21">
        <f t="shared" si="10"/>
        <v>25</v>
      </c>
      <c r="AI8" s="7">
        <f t="shared" si="11"/>
        <v>21.213203435596427</v>
      </c>
      <c r="AJ8" s="7">
        <f t="shared" si="12"/>
        <v>45.011109739707599</v>
      </c>
      <c r="AK8" s="7">
        <f t="shared" si="13"/>
        <v>41.773197148410844</v>
      </c>
      <c r="AL8" s="7">
        <f t="shared" si="14"/>
        <v>42.047592083257278</v>
      </c>
      <c r="AM8" s="7">
        <f t="shared" si="15"/>
        <v>39.849717690342551</v>
      </c>
      <c r="AN8" s="7">
        <f t="shared" si="16"/>
        <v>0</v>
      </c>
      <c r="AO8" s="7">
        <f t="shared" si="17"/>
        <v>29.206163733020468</v>
      </c>
      <c r="AP8" s="7">
        <f t="shared" si="18"/>
        <v>32.572994949804659</v>
      </c>
      <c r="AQ8" s="7">
        <f t="shared" si="19"/>
        <v>30.675723300355934</v>
      </c>
      <c r="AR8" s="7">
        <f t="shared" si="20"/>
        <v>31.622776601683793</v>
      </c>
      <c r="AS8" s="7">
        <f t="shared" si="21"/>
        <v>29</v>
      </c>
      <c r="AT8" s="7">
        <f t="shared" si="22"/>
        <v>51.400389103585589</v>
      </c>
      <c r="AU8" s="7">
        <f t="shared" si="23"/>
        <v>10.770329614269007</v>
      </c>
      <c r="AV8" s="7">
        <f t="shared" si="24"/>
        <v>15</v>
      </c>
      <c r="AW8" s="23">
        <f t="shared" si="25"/>
        <v>31.016124838541646</v>
      </c>
    </row>
    <row r="9" spans="1:49" ht="15" thickBot="1" x14ac:dyDescent="0.4">
      <c r="A9" s="16">
        <v>1</v>
      </c>
      <c r="B9" s="17">
        <v>15</v>
      </c>
      <c r="C9" s="17">
        <v>28</v>
      </c>
      <c r="D9" s="18">
        <v>107</v>
      </c>
      <c r="E9" s="18">
        <v>196</v>
      </c>
      <c r="F9" s="17">
        <v>30</v>
      </c>
      <c r="G9" s="19">
        <v>3</v>
      </c>
      <c r="H9" s="20">
        <v>1</v>
      </c>
      <c r="J9" s="8">
        <v>7</v>
      </c>
      <c r="K9" s="9">
        <f t="shared" si="26"/>
        <v>11.045361017187261</v>
      </c>
      <c r="L9" s="10">
        <f t="shared" si="27"/>
        <v>21.095023109728988</v>
      </c>
      <c r="M9" s="10">
        <f t="shared" si="28"/>
        <v>29.068883707497267</v>
      </c>
      <c r="N9" s="10">
        <f t="shared" si="29"/>
        <v>12.806248474865697</v>
      </c>
      <c r="O9" s="10">
        <f t="shared" si="30"/>
        <v>15</v>
      </c>
      <c r="P9" s="10">
        <f t="shared" si="31"/>
        <v>33.541019662496844</v>
      </c>
      <c r="Q9" s="10">
        <f t="shared" ref="Q9:Q17" si="32">SQRT(($B$14-B15)^2+($C$14-C15)^2)</f>
        <v>29.206163733020468</v>
      </c>
      <c r="R9" s="9">
        <v>100</v>
      </c>
      <c r="S9" s="10">
        <f t="shared" si="2"/>
        <v>18.384776310850235</v>
      </c>
      <c r="T9" s="10">
        <f t="shared" si="3"/>
        <v>28.635642126552707</v>
      </c>
      <c r="U9" s="10">
        <f t="shared" si="4"/>
        <v>9.4339811320566032</v>
      </c>
      <c r="V9" s="10">
        <f t="shared" si="5"/>
        <v>25.495097567963924</v>
      </c>
      <c r="W9" s="10">
        <f t="shared" si="6"/>
        <v>22.203603311174518</v>
      </c>
      <c r="X9" s="10">
        <f t="shared" si="7"/>
        <v>20.615528128088304</v>
      </c>
      <c r="Y9" s="10">
        <f t="shared" si="8"/>
        <v>40.224370722237531</v>
      </c>
      <c r="Z9" s="11">
        <f t="shared" si="9"/>
        <v>9.2195444572928871</v>
      </c>
      <c r="AH9" s="21">
        <f t="shared" si="10"/>
        <v>11.045361017187261</v>
      </c>
      <c r="AI9" s="7">
        <f t="shared" si="11"/>
        <v>21.095023109728988</v>
      </c>
      <c r="AJ9" s="7">
        <f t="shared" si="12"/>
        <v>29.068883707497267</v>
      </c>
      <c r="AK9" s="7">
        <f t="shared" si="13"/>
        <v>12.806248474865697</v>
      </c>
      <c r="AL9" s="7">
        <f t="shared" si="14"/>
        <v>15</v>
      </c>
      <c r="AM9" s="7">
        <f t="shared" si="15"/>
        <v>33.541019662496844</v>
      </c>
      <c r="AN9" s="7">
        <f t="shared" si="16"/>
        <v>29.206163733020468</v>
      </c>
      <c r="AO9" s="7">
        <f t="shared" si="17"/>
        <v>0</v>
      </c>
      <c r="AP9" s="7">
        <f t="shared" si="18"/>
        <v>18.384776310850235</v>
      </c>
      <c r="AQ9" s="7">
        <f t="shared" si="19"/>
        <v>28.635642126552707</v>
      </c>
      <c r="AR9" s="7">
        <f t="shared" si="20"/>
        <v>9.4339811320566032</v>
      </c>
      <c r="AS9" s="7">
        <f t="shared" si="21"/>
        <v>25.495097567963924</v>
      </c>
      <c r="AT9" s="7">
        <f t="shared" si="22"/>
        <v>22.203603311174518</v>
      </c>
      <c r="AU9" s="7">
        <f t="shared" si="23"/>
        <v>20.615528128088304</v>
      </c>
      <c r="AV9" s="7">
        <f t="shared" si="24"/>
        <v>40.224370722237531</v>
      </c>
      <c r="AW9" s="23">
        <f t="shared" si="25"/>
        <v>9.2195444572928871</v>
      </c>
    </row>
    <row r="10" spans="1:49" ht="15" thickBot="1" x14ac:dyDescent="0.4">
      <c r="A10" s="21">
        <v>2</v>
      </c>
      <c r="B10" s="7">
        <v>17</v>
      </c>
      <c r="C10" s="7">
        <v>4</v>
      </c>
      <c r="D10" s="18">
        <v>5</v>
      </c>
      <c r="E10" s="18">
        <v>82</v>
      </c>
      <c r="F10" s="7">
        <v>30</v>
      </c>
      <c r="G10" s="22">
        <v>3</v>
      </c>
      <c r="H10" s="23">
        <v>1</v>
      </c>
      <c r="J10" s="8">
        <v>8</v>
      </c>
      <c r="K10" s="9">
        <f t="shared" si="26"/>
        <v>27.784887978899608</v>
      </c>
      <c r="L10" s="10">
        <f t="shared" si="27"/>
        <v>35.735136770411273</v>
      </c>
      <c r="M10" s="10">
        <f t="shared" si="28"/>
        <v>47.423622805517503</v>
      </c>
      <c r="N10" s="10">
        <f t="shared" si="29"/>
        <v>21.213203435596427</v>
      </c>
      <c r="O10" s="10">
        <f t="shared" si="30"/>
        <v>30.870698080866262</v>
      </c>
      <c r="P10" s="10">
        <f t="shared" si="31"/>
        <v>51.312766442669997</v>
      </c>
      <c r="Q10" s="10">
        <f t="shared" si="32"/>
        <v>32.572994949804659</v>
      </c>
      <c r="R10" s="10">
        <f t="shared" ref="R10:R17" si="33">SQRT(($B$15-B16)^2+($C$15-C16)^2)</f>
        <v>18.384776310850235</v>
      </c>
      <c r="S10" s="9">
        <v>100</v>
      </c>
      <c r="T10" s="10">
        <f t="shared" si="3"/>
        <v>45.188494110780013</v>
      </c>
      <c r="U10" s="10">
        <f t="shared" si="4"/>
        <v>9.4339811320566032</v>
      </c>
      <c r="V10" s="10">
        <f t="shared" si="5"/>
        <v>10.198039027185569</v>
      </c>
      <c r="W10" s="10">
        <f t="shared" si="6"/>
        <v>31</v>
      </c>
      <c r="X10" s="10">
        <f t="shared" si="7"/>
        <v>21.840329667841555</v>
      </c>
      <c r="Y10" s="10">
        <f t="shared" si="8"/>
        <v>47.074409183759279</v>
      </c>
      <c r="Z10" s="11">
        <f t="shared" si="9"/>
        <v>27.586228448267445</v>
      </c>
      <c r="AH10" s="21">
        <f t="shared" si="10"/>
        <v>27.784887978899608</v>
      </c>
      <c r="AI10" s="7">
        <f t="shared" si="11"/>
        <v>35.735136770411273</v>
      </c>
      <c r="AJ10" s="7">
        <f t="shared" si="12"/>
        <v>47.423622805517503</v>
      </c>
      <c r="AK10" s="7">
        <f t="shared" si="13"/>
        <v>21.213203435596427</v>
      </c>
      <c r="AL10" s="7">
        <f t="shared" si="14"/>
        <v>30.870698080866262</v>
      </c>
      <c r="AM10" s="7">
        <f t="shared" si="15"/>
        <v>51.312766442669997</v>
      </c>
      <c r="AN10" s="7">
        <f t="shared" si="16"/>
        <v>32.572994949804659</v>
      </c>
      <c r="AO10" s="7">
        <f t="shared" si="17"/>
        <v>18.384776310850235</v>
      </c>
      <c r="AP10" s="7">
        <f t="shared" si="18"/>
        <v>0</v>
      </c>
      <c r="AQ10" s="7">
        <f t="shared" si="19"/>
        <v>45.188494110780013</v>
      </c>
      <c r="AR10" s="7">
        <f t="shared" si="20"/>
        <v>9.4339811320566032</v>
      </c>
      <c r="AS10" s="7">
        <f t="shared" si="21"/>
        <v>10.198039027185569</v>
      </c>
      <c r="AT10" s="7">
        <f t="shared" si="22"/>
        <v>31</v>
      </c>
      <c r="AU10" s="7">
        <f t="shared" si="23"/>
        <v>21.840329667841555</v>
      </c>
      <c r="AV10" s="7">
        <f t="shared" si="24"/>
        <v>47.074409183759279</v>
      </c>
      <c r="AW10" s="23">
        <f t="shared" si="25"/>
        <v>27.586228448267445</v>
      </c>
    </row>
    <row r="11" spans="1:49" ht="15" thickBot="1" x14ac:dyDescent="0.4">
      <c r="A11" s="21">
        <v>3</v>
      </c>
      <c r="B11" s="7">
        <v>46</v>
      </c>
      <c r="C11" s="7">
        <v>18</v>
      </c>
      <c r="D11" s="18">
        <v>39</v>
      </c>
      <c r="E11" s="18">
        <v>123</v>
      </c>
      <c r="F11" s="7">
        <v>30</v>
      </c>
      <c r="G11" s="22">
        <v>3</v>
      </c>
      <c r="H11" s="23">
        <v>1</v>
      </c>
      <c r="J11" s="8">
        <v>9</v>
      </c>
      <c r="K11" s="9">
        <f t="shared" si="26"/>
        <v>17.720045146669349</v>
      </c>
      <c r="L11" s="10">
        <f t="shared" si="27"/>
        <v>10.63014581273465</v>
      </c>
      <c r="M11" s="10">
        <f t="shared" si="28"/>
        <v>18.357559750685819</v>
      </c>
      <c r="N11" s="10">
        <f t="shared" si="29"/>
        <v>38.052595180880893</v>
      </c>
      <c r="O11" s="10">
        <f t="shared" si="30"/>
        <v>29.410882339705484</v>
      </c>
      <c r="P11" s="10">
        <f t="shared" si="31"/>
        <v>9.2195444572928871</v>
      </c>
      <c r="Q11" s="10">
        <f t="shared" si="32"/>
        <v>30.675723300355934</v>
      </c>
      <c r="R11" s="10">
        <f t="shared" si="33"/>
        <v>28.635642126552707</v>
      </c>
      <c r="S11" s="10">
        <f t="shared" ref="S11:S17" si="34">SQRT(($B$16-B17)^2+($C$16-C17)^2)</f>
        <v>45.188494110780013</v>
      </c>
      <c r="T11" s="9">
        <v>100</v>
      </c>
      <c r="U11" s="10">
        <f t="shared" si="4"/>
        <v>37.643060449437421</v>
      </c>
      <c r="V11" s="10">
        <f t="shared" si="5"/>
        <v>48.60041152089147</v>
      </c>
      <c r="W11" s="10">
        <f t="shared" si="6"/>
        <v>42.720018726587654</v>
      </c>
      <c r="X11" s="10">
        <f t="shared" si="7"/>
        <v>32.015621187164243</v>
      </c>
      <c r="Y11" s="10">
        <f t="shared" si="8"/>
        <v>29.427877939124322</v>
      </c>
      <c r="Z11" s="11">
        <f t="shared" si="9"/>
        <v>21</v>
      </c>
      <c r="AH11" s="21">
        <f t="shared" si="10"/>
        <v>17.720045146669349</v>
      </c>
      <c r="AI11" s="7">
        <f t="shared" si="11"/>
        <v>10.63014581273465</v>
      </c>
      <c r="AJ11" s="7">
        <f t="shared" si="12"/>
        <v>18.357559750685819</v>
      </c>
      <c r="AK11" s="7">
        <f t="shared" si="13"/>
        <v>38.052595180880893</v>
      </c>
      <c r="AL11" s="7">
        <f t="shared" si="14"/>
        <v>29.410882339705484</v>
      </c>
      <c r="AM11" s="7">
        <f t="shared" si="15"/>
        <v>9.2195444572928871</v>
      </c>
      <c r="AN11" s="7">
        <f t="shared" si="16"/>
        <v>30.675723300355934</v>
      </c>
      <c r="AO11" s="7">
        <f t="shared" si="17"/>
        <v>28.635642126552707</v>
      </c>
      <c r="AP11" s="7">
        <f t="shared" si="18"/>
        <v>45.188494110780013</v>
      </c>
      <c r="AQ11" s="7">
        <f t="shared" si="19"/>
        <v>0</v>
      </c>
      <c r="AR11" s="7">
        <f t="shared" si="20"/>
        <v>37.643060449437421</v>
      </c>
      <c r="AS11" s="7">
        <f t="shared" si="21"/>
        <v>48.60041152089147</v>
      </c>
      <c r="AT11" s="7">
        <f t="shared" si="22"/>
        <v>42.720018726587654</v>
      </c>
      <c r="AU11" s="7">
        <f t="shared" si="23"/>
        <v>32.015621187164243</v>
      </c>
      <c r="AV11" s="7">
        <f t="shared" si="24"/>
        <v>29.427877939124322</v>
      </c>
      <c r="AW11" s="23">
        <f t="shared" si="25"/>
        <v>21</v>
      </c>
    </row>
    <row r="12" spans="1:49" ht="15" thickBot="1" x14ac:dyDescent="0.4">
      <c r="A12" s="21">
        <v>4</v>
      </c>
      <c r="B12" s="7">
        <v>36</v>
      </c>
      <c r="C12" s="7">
        <v>11</v>
      </c>
      <c r="D12" s="18">
        <v>112</v>
      </c>
      <c r="E12" s="18">
        <v>199</v>
      </c>
      <c r="F12" s="7">
        <v>30</v>
      </c>
      <c r="G12" s="22">
        <v>2</v>
      </c>
      <c r="H12" s="23">
        <v>2</v>
      </c>
      <c r="J12" s="8">
        <v>10</v>
      </c>
      <c r="K12" s="9">
        <f t="shared" si="26"/>
        <v>19.924858845171276</v>
      </c>
      <c r="L12" s="10">
        <f t="shared" si="27"/>
        <v>29.154759474226502</v>
      </c>
      <c r="M12" s="10">
        <f t="shared" si="28"/>
        <v>38.183766184073569</v>
      </c>
      <c r="N12" s="10">
        <f t="shared" si="29"/>
        <v>13.152946437965905</v>
      </c>
      <c r="O12" s="10">
        <f t="shared" si="30"/>
        <v>21.540659228538015</v>
      </c>
      <c r="P12" s="10">
        <f t="shared" si="31"/>
        <v>42.941821107167776</v>
      </c>
      <c r="Q12" s="10">
        <f t="shared" si="32"/>
        <v>31.622776601683793</v>
      </c>
      <c r="R12" s="10">
        <f t="shared" si="33"/>
        <v>9.4339811320566032</v>
      </c>
      <c r="S12" s="10">
        <f t="shared" si="34"/>
        <v>9.4339811320566032</v>
      </c>
      <c r="T12" s="10">
        <f t="shared" ref="T12:T17" si="35">SQRT(($B$17-B18)^2+($C$17-C18)^2)</f>
        <v>37.643060449437421</v>
      </c>
      <c r="U12" s="9">
        <v>100</v>
      </c>
      <c r="V12" s="10">
        <f t="shared" si="5"/>
        <v>18.248287590894659</v>
      </c>
      <c r="W12" s="10">
        <f t="shared" si="6"/>
        <v>23.53720459187964</v>
      </c>
      <c r="X12" s="10">
        <f t="shared" si="7"/>
        <v>21.2602916254693</v>
      </c>
      <c r="Y12" s="10">
        <f t="shared" si="8"/>
        <v>44.77722635447622</v>
      </c>
      <c r="Z12" s="11">
        <f t="shared" si="9"/>
        <v>18.601075237738275</v>
      </c>
      <c r="AH12" s="21">
        <f t="shared" si="10"/>
        <v>19.924858845171276</v>
      </c>
      <c r="AI12" s="7">
        <f t="shared" si="11"/>
        <v>29.154759474226502</v>
      </c>
      <c r="AJ12" s="7">
        <f t="shared" si="12"/>
        <v>38.183766184073569</v>
      </c>
      <c r="AK12" s="7">
        <f t="shared" si="13"/>
        <v>13.152946437965905</v>
      </c>
      <c r="AL12" s="7">
        <f t="shared" si="14"/>
        <v>21.540659228538015</v>
      </c>
      <c r="AM12" s="7">
        <f t="shared" si="15"/>
        <v>42.941821107167776</v>
      </c>
      <c r="AN12" s="7">
        <f t="shared" si="16"/>
        <v>31.622776601683793</v>
      </c>
      <c r="AO12" s="7">
        <f t="shared" si="17"/>
        <v>9.4339811320566032</v>
      </c>
      <c r="AP12" s="7">
        <f t="shared" si="18"/>
        <v>9.4339811320566032</v>
      </c>
      <c r="AQ12" s="7">
        <f t="shared" si="19"/>
        <v>37.643060449437421</v>
      </c>
      <c r="AR12" s="7">
        <f t="shared" si="20"/>
        <v>0</v>
      </c>
      <c r="AS12" s="7">
        <f t="shared" si="21"/>
        <v>18.248287590894659</v>
      </c>
      <c r="AT12" s="7">
        <f t="shared" si="22"/>
        <v>23.53720459187964</v>
      </c>
      <c r="AU12" s="7">
        <f t="shared" si="23"/>
        <v>21.2602916254693</v>
      </c>
      <c r="AV12" s="7">
        <f t="shared" si="24"/>
        <v>44.77722635447622</v>
      </c>
      <c r="AW12" s="23">
        <f t="shared" si="25"/>
        <v>18.601075237738275</v>
      </c>
    </row>
    <row r="13" spans="1:49" ht="15" thickBot="1" x14ac:dyDescent="0.4">
      <c r="A13" s="21">
        <v>5</v>
      </c>
      <c r="B13" s="7">
        <v>6</v>
      </c>
      <c r="C13" s="7">
        <v>11</v>
      </c>
      <c r="D13" s="18">
        <v>68</v>
      </c>
      <c r="E13" s="18">
        <v>143</v>
      </c>
      <c r="F13" s="7">
        <v>30</v>
      </c>
      <c r="G13" s="22">
        <v>3</v>
      </c>
      <c r="H13" s="23">
        <v>1</v>
      </c>
      <c r="J13" s="8">
        <v>11</v>
      </c>
      <c r="K13" s="9">
        <f t="shared" si="26"/>
        <v>32.557641192199412</v>
      </c>
      <c r="L13" s="10">
        <f t="shared" si="27"/>
        <v>38.275318418009277</v>
      </c>
      <c r="M13" s="10">
        <f t="shared" si="28"/>
        <v>54.083269131959838</v>
      </c>
      <c r="N13" s="10">
        <f t="shared" si="29"/>
        <v>31.016124838541646</v>
      </c>
      <c r="O13" s="10">
        <f t="shared" si="30"/>
        <v>39.560080889704963</v>
      </c>
      <c r="P13" s="10">
        <f t="shared" si="31"/>
        <v>55.901699437494742</v>
      </c>
      <c r="Q13" s="10">
        <f t="shared" si="32"/>
        <v>29</v>
      </c>
      <c r="R13" s="10">
        <f t="shared" si="33"/>
        <v>25.495097567963924</v>
      </c>
      <c r="S13" s="10">
        <f t="shared" si="34"/>
        <v>10.198039027185569</v>
      </c>
      <c r="T13" s="10">
        <f t="shared" si="35"/>
        <v>48.60041152089147</v>
      </c>
      <c r="U13" s="10">
        <f>SQRT(($B$18-B19)^2+($C$18-C19)^2)</f>
        <v>18.248287590894659</v>
      </c>
      <c r="V13" s="9">
        <v>100</v>
      </c>
      <c r="W13" s="10">
        <f t="shared" si="6"/>
        <v>41.048751503547585</v>
      </c>
      <c r="X13" s="10">
        <f t="shared" si="7"/>
        <v>19.416487838947599</v>
      </c>
      <c r="Y13" s="10">
        <f t="shared" si="8"/>
        <v>44</v>
      </c>
      <c r="Z13" s="11">
        <f t="shared" si="9"/>
        <v>34.132096331752024</v>
      </c>
      <c r="AH13" s="21">
        <f t="shared" si="10"/>
        <v>32.557641192199412</v>
      </c>
      <c r="AI13" s="7">
        <f t="shared" si="11"/>
        <v>38.275318418009277</v>
      </c>
      <c r="AJ13" s="7">
        <f t="shared" si="12"/>
        <v>54.083269131959838</v>
      </c>
      <c r="AK13" s="7">
        <f t="shared" si="13"/>
        <v>31.016124838541646</v>
      </c>
      <c r="AL13" s="7">
        <f t="shared" si="14"/>
        <v>39.560080889704963</v>
      </c>
      <c r="AM13" s="7">
        <f t="shared" si="15"/>
        <v>55.901699437494742</v>
      </c>
      <c r="AN13" s="7">
        <f t="shared" si="16"/>
        <v>29</v>
      </c>
      <c r="AO13" s="7">
        <f t="shared" si="17"/>
        <v>25.495097567963924</v>
      </c>
      <c r="AP13" s="7">
        <f t="shared" si="18"/>
        <v>10.198039027185569</v>
      </c>
      <c r="AQ13" s="7">
        <f t="shared" si="19"/>
        <v>48.60041152089147</v>
      </c>
      <c r="AR13" s="7">
        <f t="shared" si="20"/>
        <v>18.248287590894659</v>
      </c>
      <c r="AS13" s="7">
        <f t="shared" si="21"/>
        <v>0</v>
      </c>
      <c r="AT13" s="7">
        <f t="shared" si="22"/>
        <v>41.048751503547585</v>
      </c>
      <c r="AU13" s="7">
        <f t="shared" si="23"/>
        <v>19.416487838947599</v>
      </c>
      <c r="AV13" s="7">
        <f t="shared" si="24"/>
        <v>44</v>
      </c>
      <c r="AW13" s="23">
        <f t="shared" si="25"/>
        <v>34.132096331752024</v>
      </c>
    </row>
    <row r="14" spans="1:49" ht="15" thickBot="1" x14ac:dyDescent="0.4">
      <c r="A14" s="21">
        <v>6</v>
      </c>
      <c r="B14" s="7">
        <v>18</v>
      </c>
      <c r="C14" s="7">
        <v>49</v>
      </c>
      <c r="D14" s="18">
        <v>84</v>
      </c>
      <c r="E14" s="18">
        <v>162</v>
      </c>
      <c r="F14" s="7">
        <v>30</v>
      </c>
      <c r="G14" s="22">
        <v>3</v>
      </c>
      <c r="H14" s="23">
        <v>1</v>
      </c>
      <c r="J14" s="8">
        <v>12</v>
      </c>
      <c r="K14" s="9">
        <f t="shared" si="26"/>
        <v>29.410882339705484</v>
      </c>
      <c r="L14" s="10">
        <f t="shared" si="27"/>
        <v>39.446165846632042</v>
      </c>
      <c r="M14" s="10">
        <f t="shared" si="28"/>
        <v>32.249030993194197</v>
      </c>
      <c r="N14" s="10">
        <f t="shared" si="29"/>
        <v>10.440306508910551</v>
      </c>
      <c r="O14" s="10">
        <f t="shared" si="30"/>
        <v>13.341664064126334</v>
      </c>
      <c r="P14" s="10">
        <f t="shared" si="31"/>
        <v>43.104524124504614</v>
      </c>
      <c r="Q14" s="10">
        <f t="shared" si="32"/>
        <v>51.400389103585589</v>
      </c>
      <c r="R14" s="10">
        <f t="shared" si="33"/>
        <v>22.203603311174518</v>
      </c>
      <c r="S14" s="10">
        <f t="shared" si="34"/>
        <v>31</v>
      </c>
      <c r="T14" s="10">
        <f t="shared" si="35"/>
        <v>42.720018726587654</v>
      </c>
      <c r="U14" s="10">
        <f>SQRT(($B$18-B20)^2+($C$18-C20)^2)</f>
        <v>23.53720459187964</v>
      </c>
      <c r="V14" s="10">
        <f>SQRT(($B$19-B20)^2+($C$19-C20)^2)</f>
        <v>41.048751503547585</v>
      </c>
      <c r="W14" s="9">
        <v>100</v>
      </c>
      <c r="X14" s="10">
        <f t="shared" si="7"/>
        <v>42.544094772365298</v>
      </c>
      <c r="Y14" s="10">
        <f t="shared" si="8"/>
        <v>61.619802012015583</v>
      </c>
      <c r="Z14" s="11">
        <f t="shared" si="9"/>
        <v>23.323807579381203</v>
      </c>
      <c r="AH14" s="21">
        <f t="shared" si="10"/>
        <v>29.410882339705484</v>
      </c>
      <c r="AI14" s="7">
        <f t="shared" si="11"/>
        <v>39.446165846632042</v>
      </c>
      <c r="AJ14" s="7">
        <f t="shared" si="12"/>
        <v>32.249030993194197</v>
      </c>
      <c r="AK14" s="7">
        <f t="shared" si="13"/>
        <v>10.440306508910551</v>
      </c>
      <c r="AL14" s="7">
        <f t="shared" si="14"/>
        <v>13.341664064126334</v>
      </c>
      <c r="AM14" s="7">
        <f t="shared" si="15"/>
        <v>43.104524124504614</v>
      </c>
      <c r="AN14" s="7">
        <f t="shared" si="16"/>
        <v>51.400389103585589</v>
      </c>
      <c r="AO14" s="7">
        <f t="shared" si="17"/>
        <v>22.203603311174518</v>
      </c>
      <c r="AP14" s="7">
        <f t="shared" si="18"/>
        <v>31</v>
      </c>
      <c r="AQ14" s="7">
        <f t="shared" si="19"/>
        <v>42.720018726587654</v>
      </c>
      <c r="AR14" s="7">
        <f t="shared" si="20"/>
        <v>23.53720459187964</v>
      </c>
      <c r="AS14" s="7">
        <f t="shared" si="21"/>
        <v>41.048751503547585</v>
      </c>
      <c r="AT14" s="7">
        <f t="shared" si="22"/>
        <v>0</v>
      </c>
      <c r="AU14" s="7">
        <f t="shared" si="23"/>
        <v>42.544094772365298</v>
      </c>
      <c r="AV14" s="7">
        <f t="shared" si="24"/>
        <v>61.619802012015583</v>
      </c>
      <c r="AW14" s="23">
        <f t="shared" si="25"/>
        <v>23.323807579381203</v>
      </c>
    </row>
    <row r="15" spans="1:49" ht="15" thickBot="1" x14ac:dyDescent="0.4">
      <c r="A15" s="21">
        <v>7</v>
      </c>
      <c r="B15" s="7">
        <v>36</v>
      </c>
      <c r="C15" s="7">
        <v>26</v>
      </c>
      <c r="D15" s="18">
        <v>89</v>
      </c>
      <c r="E15" s="18">
        <v>167</v>
      </c>
      <c r="F15" s="7">
        <v>30</v>
      </c>
      <c r="G15" s="22">
        <v>3</v>
      </c>
      <c r="H15" s="23">
        <v>1</v>
      </c>
      <c r="J15" s="8">
        <v>13</v>
      </c>
      <c r="K15" s="9">
        <f t="shared" si="26"/>
        <v>20.223748416156685</v>
      </c>
      <c r="L15" s="10">
        <f t="shared" si="27"/>
        <v>21.400934559032695</v>
      </c>
      <c r="M15" s="10">
        <f t="shared" si="28"/>
        <v>42.449970553582247</v>
      </c>
      <c r="N15" s="10">
        <f t="shared" si="29"/>
        <v>32.449961479175904</v>
      </c>
      <c r="O15" s="10">
        <f t="shared" si="30"/>
        <v>34.928498393145958</v>
      </c>
      <c r="P15" s="10">
        <f t="shared" si="31"/>
        <v>40.496913462633174</v>
      </c>
      <c r="Q15" s="10">
        <f t="shared" si="32"/>
        <v>10.770329614269007</v>
      </c>
      <c r="R15" s="10">
        <f t="shared" si="33"/>
        <v>20.615528128088304</v>
      </c>
      <c r="S15" s="10">
        <f t="shared" si="34"/>
        <v>21.840329667841555</v>
      </c>
      <c r="T15" s="10">
        <f t="shared" si="35"/>
        <v>32.015621187164243</v>
      </c>
      <c r="U15" s="10">
        <f>SQRT(($B$18-B21)^2+($C$18-C21)^2)</f>
        <v>21.2602916254693</v>
      </c>
      <c r="V15" s="10">
        <f>SQRT(($B$19-B21)^2+($C$19-C21)^2)</f>
        <v>19.416487838947599</v>
      </c>
      <c r="W15" s="10">
        <f>SQRT(($B$20-B21)^2+($C$20-C21)^2)</f>
        <v>42.544094772365298</v>
      </c>
      <c r="X15" s="9">
        <v>100</v>
      </c>
      <c r="Y15" s="10">
        <f t="shared" si="8"/>
        <v>25.317977802344327</v>
      </c>
      <c r="Z15" s="11">
        <f t="shared" si="9"/>
        <v>25.019992006393608</v>
      </c>
      <c r="AH15" s="21">
        <f t="shared" si="10"/>
        <v>20.223748416156685</v>
      </c>
      <c r="AI15" s="7">
        <f t="shared" si="11"/>
        <v>21.400934559032695</v>
      </c>
      <c r="AJ15" s="7">
        <f t="shared" si="12"/>
        <v>42.449970553582247</v>
      </c>
      <c r="AK15" s="7">
        <f t="shared" si="13"/>
        <v>32.449961479175904</v>
      </c>
      <c r="AL15" s="7">
        <f t="shared" si="14"/>
        <v>34.928498393145958</v>
      </c>
      <c r="AM15" s="7">
        <f t="shared" si="15"/>
        <v>40.496913462633174</v>
      </c>
      <c r="AN15" s="7">
        <f t="shared" si="16"/>
        <v>10.770329614269007</v>
      </c>
      <c r="AO15" s="7">
        <f t="shared" si="17"/>
        <v>20.615528128088304</v>
      </c>
      <c r="AP15" s="7">
        <f t="shared" si="18"/>
        <v>21.840329667841555</v>
      </c>
      <c r="AQ15" s="7">
        <f t="shared" si="19"/>
        <v>32.015621187164243</v>
      </c>
      <c r="AR15" s="7">
        <f t="shared" si="20"/>
        <v>21.2602916254693</v>
      </c>
      <c r="AS15" s="7">
        <f t="shared" si="21"/>
        <v>19.416487838947599</v>
      </c>
      <c r="AT15" s="7">
        <f t="shared" si="22"/>
        <v>42.544094772365298</v>
      </c>
      <c r="AU15" s="7">
        <f t="shared" si="23"/>
        <v>0</v>
      </c>
      <c r="AV15" s="7">
        <f t="shared" si="24"/>
        <v>25.317977802344327</v>
      </c>
      <c r="AW15" s="23">
        <f t="shared" si="25"/>
        <v>25.019992006393608</v>
      </c>
    </row>
    <row r="16" spans="1:49" ht="15" thickBot="1" x14ac:dyDescent="0.4">
      <c r="A16" s="21">
        <v>8</v>
      </c>
      <c r="B16" s="7">
        <v>49</v>
      </c>
      <c r="C16" s="7">
        <v>39</v>
      </c>
      <c r="D16" s="18">
        <v>2</v>
      </c>
      <c r="E16" s="18">
        <v>79</v>
      </c>
      <c r="F16" s="7">
        <v>30</v>
      </c>
      <c r="G16" s="22">
        <v>3</v>
      </c>
      <c r="H16" s="23">
        <v>1</v>
      </c>
      <c r="J16" s="8">
        <v>14</v>
      </c>
      <c r="K16" s="9">
        <f t="shared" si="26"/>
        <v>32.557641192199412</v>
      </c>
      <c r="L16" s="10">
        <f t="shared" si="27"/>
        <v>24.186773244895647</v>
      </c>
      <c r="M16" s="10">
        <f t="shared" si="28"/>
        <v>47.127486671792717</v>
      </c>
      <c r="N16" s="10">
        <f t="shared" si="29"/>
        <v>53.009433122794285</v>
      </c>
      <c r="O16" s="10">
        <f t="shared" si="30"/>
        <v>50.328918128646478</v>
      </c>
      <c r="P16" s="10">
        <f t="shared" si="31"/>
        <v>38.118237105091836</v>
      </c>
      <c r="Q16" s="10">
        <f t="shared" si="32"/>
        <v>15</v>
      </c>
      <c r="R16" s="10">
        <f t="shared" si="33"/>
        <v>40.224370722237531</v>
      </c>
      <c r="S16" s="10">
        <f t="shared" si="34"/>
        <v>47.074409183759279</v>
      </c>
      <c r="T16" s="10">
        <f t="shared" si="35"/>
        <v>29.427877939124322</v>
      </c>
      <c r="U16" s="10">
        <f>SQRT(($B$18-B22)^2+($C$18-C22)^2)</f>
        <v>44.77722635447622</v>
      </c>
      <c r="V16" s="10">
        <f>SQRT(($B$19-B22)^2+($C$19-C22)^2)</f>
        <v>44</v>
      </c>
      <c r="W16" s="10">
        <f>SQRT(($B$20-B22)^2+($C$20-C22)^2)</f>
        <v>61.619802012015583</v>
      </c>
      <c r="X16" s="10">
        <f>SQRT(($B$21-B22)^2+($C$21-C22)^2)</f>
        <v>25.317977802344327</v>
      </c>
      <c r="Y16" s="9">
        <v>100</v>
      </c>
      <c r="Z16" s="11">
        <f t="shared" si="9"/>
        <v>38.948684188300895</v>
      </c>
      <c r="AH16" s="21">
        <f t="shared" si="10"/>
        <v>32.557641192199412</v>
      </c>
      <c r="AI16" s="7">
        <f t="shared" si="11"/>
        <v>24.186773244895647</v>
      </c>
      <c r="AJ16" s="7">
        <f t="shared" si="12"/>
        <v>47.127486671792717</v>
      </c>
      <c r="AK16" s="7">
        <f t="shared" si="13"/>
        <v>53.009433122794285</v>
      </c>
      <c r="AL16" s="7">
        <f t="shared" si="14"/>
        <v>50.328918128646478</v>
      </c>
      <c r="AM16" s="7">
        <f t="shared" si="15"/>
        <v>38.118237105091836</v>
      </c>
      <c r="AN16" s="7">
        <f t="shared" si="16"/>
        <v>15</v>
      </c>
      <c r="AO16" s="7">
        <f t="shared" si="17"/>
        <v>40.224370722237531</v>
      </c>
      <c r="AP16" s="7">
        <f t="shared" si="18"/>
        <v>47.074409183759279</v>
      </c>
      <c r="AQ16" s="7">
        <f t="shared" si="19"/>
        <v>29.427877939124322</v>
      </c>
      <c r="AR16" s="7">
        <f t="shared" si="20"/>
        <v>44.77722635447622</v>
      </c>
      <c r="AS16" s="7">
        <f t="shared" si="21"/>
        <v>44</v>
      </c>
      <c r="AT16" s="7">
        <f t="shared" si="22"/>
        <v>61.619802012015583</v>
      </c>
      <c r="AU16" s="7">
        <f t="shared" si="23"/>
        <v>25.317977802344327</v>
      </c>
      <c r="AV16" s="7">
        <f t="shared" si="24"/>
        <v>0</v>
      </c>
      <c r="AW16" s="23">
        <f t="shared" si="25"/>
        <v>38.948684188300895</v>
      </c>
    </row>
    <row r="17" spans="1:49" ht="15" thickBot="1" x14ac:dyDescent="0.4">
      <c r="A17" s="21">
        <v>9</v>
      </c>
      <c r="B17" s="7">
        <v>8</v>
      </c>
      <c r="C17" s="7">
        <v>20</v>
      </c>
      <c r="D17" s="18">
        <v>13</v>
      </c>
      <c r="E17" s="18">
        <v>75</v>
      </c>
      <c r="F17" s="7">
        <v>30</v>
      </c>
      <c r="G17" s="22">
        <v>2</v>
      </c>
      <c r="H17" s="23">
        <v>2</v>
      </c>
      <c r="J17" s="8">
        <v>15</v>
      </c>
      <c r="K17" s="24">
        <f t="shared" si="26"/>
        <v>6.4031242374328485</v>
      </c>
      <c r="L17" s="25">
        <f t="shared" si="27"/>
        <v>16.124515496597098</v>
      </c>
      <c r="M17" s="25">
        <f t="shared" si="28"/>
        <v>20</v>
      </c>
      <c r="N17" s="25">
        <f t="shared" si="29"/>
        <v>17.11724276862369</v>
      </c>
      <c r="O17" s="25">
        <f t="shared" si="30"/>
        <v>11.401754250991379</v>
      </c>
      <c r="P17" s="25">
        <f t="shared" si="31"/>
        <v>24.698178070456937</v>
      </c>
      <c r="Q17" s="25">
        <f t="shared" si="32"/>
        <v>31.016124838541646</v>
      </c>
      <c r="R17" s="25">
        <f t="shared" si="33"/>
        <v>9.2195444572928871</v>
      </c>
      <c r="S17" s="25">
        <f t="shared" si="34"/>
        <v>27.586228448267445</v>
      </c>
      <c r="T17" s="25">
        <f t="shared" si="35"/>
        <v>21</v>
      </c>
      <c r="U17" s="25">
        <f>SQRT(($B$18-B23)^2+($C$18-C23)^2)</f>
        <v>18.601075237738275</v>
      </c>
      <c r="V17" s="25">
        <f>SQRT(($B$19-B23)^2+($C$19-C23)^2)</f>
        <v>34.132096331752024</v>
      </c>
      <c r="W17" s="25">
        <f>SQRT(($B$20-B23)^2+($C$20-C23)^2)</f>
        <v>23.323807579381203</v>
      </c>
      <c r="X17" s="25">
        <f>SQRT(($B$21-B23)^2+($C$21-C23)^2)</f>
        <v>25.019992006393608</v>
      </c>
      <c r="Y17" s="25">
        <f>SQRT(($B$22-B23)^2+($C$22-C23)^2)</f>
        <v>38.948684188300895</v>
      </c>
      <c r="Z17" s="9">
        <v>100</v>
      </c>
      <c r="AH17" s="26">
        <f t="shared" si="10"/>
        <v>6.4031242374328485</v>
      </c>
      <c r="AI17" s="27">
        <f t="shared" si="11"/>
        <v>16.124515496597098</v>
      </c>
      <c r="AJ17" s="27">
        <f t="shared" si="12"/>
        <v>20</v>
      </c>
      <c r="AK17" s="27">
        <f t="shared" si="13"/>
        <v>17.11724276862369</v>
      </c>
      <c r="AL17" s="27">
        <f t="shared" si="14"/>
        <v>11.401754250991379</v>
      </c>
      <c r="AM17" s="27">
        <f t="shared" si="15"/>
        <v>24.698178070456937</v>
      </c>
      <c r="AN17" s="27">
        <f t="shared" si="16"/>
        <v>31.016124838541646</v>
      </c>
      <c r="AO17" s="27">
        <f t="shared" si="17"/>
        <v>9.2195444572928871</v>
      </c>
      <c r="AP17" s="27">
        <f t="shared" si="18"/>
        <v>27.586228448267445</v>
      </c>
      <c r="AQ17" s="27">
        <f t="shared" si="19"/>
        <v>21</v>
      </c>
      <c r="AR17" s="27">
        <f t="shared" si="20"/>
        <v>18.601075237738275</v>
      </c>
      <c r="AS17" s="27">
        <f t="shared" si="21"/>
        <v>34.132096331752024</v>
      </c>
      <c r="AT17" s="27">
        <f t="shared" si="22"/>
        <v>23.323807579381203</v>
      </c>
      <c r="AU17" s="27">
        <f t="shared" si="23"/>
        <v>25.019992006393608</v>
      </c>
      <c r="AV17" s="27">
        <f t="shared" si="24"/>
        <v>38.948684188300895</v>
      </c>
      <c r="AW17" s="30">
        <f t="shared" si="25"/>
        <v>0</v>
      </c>
    </row>
    <row r="18" spans="1:49" x14ac:dyDescent="0.35">
      <c r="A18" s="21">
        <v>10</v>
      </c>
      <c r="B18" s="7">
        <v>44</v>
      </c>
      <c r="C18" s="7">
        <v>31</v>
      </c>
      <c r="D18" s="18">
        <v>96</v>
      </c>
      <c r="E18" s="18">
        <v>178</v>
      </c>
      <c r="F18" s="7">
        <v>30</v>
      </c>
      <c r="G18" s="22">
        <v>2</v>
      </c>
      <c r="H18" s="23">
        <v>2</v>
      </c>
    </row>
    <row r="19" spans="1:49" x14ac:dyDescent="0.35">
      <c r="A19" s="21">
        <v>11</v>
      </c>
      <c r="B19" s="7">
        <v>47</v>
      </c>
      <c r="C19" s="7">
        <v>49</v>
      </c>
      <c r="D19" s="18">
        <v>136</v>
      </c>
      <c r="E19" s="18">
        <v>218</v>
      </c>
      <c r="F19" s="7">
        <v>30</v>
      </c>
      <c r="G19" s="22">
        <v>3</v>
      </c>
      <c r="H19" s="23">
        <v>1</v>
      </c>
      <c r="J19" s="36" t="s">
        <v>15</v>
      </c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49" x14ac:dyDescent="0.35">
      <c r="A20" s="21">
        <v>12</v>
      </c>
      <c r="B20" s="7">
        <v>49</v>
      </c>
      <c r="C20" s="7">
        <v>8</v>
      </c>
      <c r="D20" s="18">
        <v>4</v>
      </c>
      <c r="E20" s="18">
        <v>79</v>
      </c>
      <c r="F20" s="7">
        <v>30</v>
      </c>
      <c r="G20" s="22">
        <v>3</v>
      </c>
      <c r="H20" s="23">
        <v>1</v>
      </c>
      <c r="J20" s="36" t="s">
        <v>16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49" x14ac:dyDescent="0.35">
      <c r="A21" s="21">
        <v>13</v>
      </c>
      <c r="B21" s="7">
        <v>28</v>
      </c>
      <c r="C21" s="7">
        <v>45</v>
      </c>
      <c r="D21" s="18">
        <v>46</v>
      </c>
      <c r="E21" s="18">
        <v>114</v>
      </c>
      <c r="F21" s="7">
        <v>30</v>
      </c>
      <c r="G21" s="22">
        <v>2</v>
      </c>
      <c r="H21" s="23">
        <v>2</v>
      </c>
      <c r="J21" s="36" t="s">
        <v>30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49" x14ac:dyDescent="0.35">
      <c r="A22" s="21">
        <v>14</v>
      </c>
      <c r="B22" s="7">
        <v>3</v>
      </c>
      <c r="C22" s="7">
        <v>49</v>
      </c>
      <c r="D22" s="18">
        <v>28</v>
      </c>
      <c r="E22" s="18">
        <v>107</v>
      </c>
      <c r="F22" s="7">
        <v>30</v>
      </c>
      <c r="G22" s="22">
        <v>2</v>
      </c>
      <c r="H22" s="23">
        <v>2</v>
      </c>
      <c r="J22" s="36" t="s">
        <v>17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49" ht="15" thickBot="1" x14ac:dyDescent="0.4">
      <c r="A23" s="26">
        <v>15</v>
      </c>
      <c r="B23" s="27">
        <v>29</v>
      </c>
      <c r="C23" s="27">
        <v>20</v>
      </c>
      <c r="D23" s="28">
        <v>146</v>
      </c>
      <c r="E23" s="28">
        <v>207</v>
      </c>
      <c r="F23" s="27">
        <v>30</v>
      </c>
      <c r="G23" s="29">
        <v>3</v>
      </c>
      <c r="H23" s="30">
        <v>1</v>
      </c>
      <c r="J23" s="36" t="s">
        <v>18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49" x14ac:dyDescent="0.35">
      <c r="D24" s="31"/>
      <c r="E24" s="31"/>
      <c r="J24" s="36" t="s">
        <v>20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49" x14ac:dyDescent="0.35">
      <c r="D25" s="31"/>
      <c r="E25" s="31"/>
      <c r="J25" s="36" t="s">
        <v>24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49" x14ac:dyDescent="0.35">
      <c r="J26" s="36" t="s">
        <v>21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49" x14ac:dyDescent="0.35">
      <c r="D27" s="32"/>
      <c r="E27" s="32"/>
      <c r="F27" s="32"/>
      <c r="G27" s="32"/>
      <c r="J27" s="36" t="s">
        <v>22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49" x14ac:dyDescent="0.35">
      <c r="D28" s="32"/>
      <c r="E28" s="32"/>
      <c r="F28" s="32"/>
      <c r="G28" s="32"/>
      <c r="J28" s="36" t="s">
        <v>23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49" x14ac:dyDescent="0.35">
      <c r="D29" s="32"/>
      <c r="E29" s="32"/>
      <c r="F29" s="32"/>
      <c r="G29" s="32"/>
      <c r="J29" s="36" t="s">
        <v>25</v>
      </c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7">
        <f>SUM(G9:G23)</f>
        <v>40</v>
      </c>
      <c r="AF29" s="1" t="s">
        <v>6</v>
      </c>
    </row>
    <row r="30" spans="1:49" x14ac:dyDescent="0.35">
      <c r="D30" s="32"/>
      <c r="E30" s="32"/>
      <c r="F30" s="32"/>
      <c r="G30" s="32"/>
      <c r="J30" s="36" t="s">
        <v>26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7">
        <f>AVERAGE(AH2:AW17)</f>
        <v>27.040314457323575</v>
      </c>
    </row>
    <row r="31" spans="1:49" x14ac:dyDescent="0.35">
      <c r="D31" s="32"/>
      <c r="E31" s="32"/>
      <c r="F31" s="32"/>
      <c r="G31" s="32"/>
      <c r="J31" s="36" t="s">
        <v>27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7">
        <f>AVERAGE(F9:F23)</f>
        <v>30</v>
      </c>
    </row>
    <row r="32" spans="1:49" x14ac:dyDescent="0.35">
      <c r="D32" s="32"/>
      <c r="E32" s="32"/>
      <c r="F32" s="32"/>
      <c r="G32" s="32"/>
      <c r="J32" s="36" t="s">
        <v>28</v>
      </c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7">
        <f>AA29*(AA30+AA31)</f>
        <v>2281.612578292943</v>
      </c>
    </row>
    <row r="33" spans="4:27" x14ac:dyDescent="0.35">
      <c r="D33" s="32"/>
      <c r="E33" s="32"/>
      <c r="F33" s="32"/>
      <c r="G33" s="32"/>
      <c r="J33" s="36" t="s">
        <v>29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7">
        <f>C5</f>
        <v>2100</v>
      </c>
    </row>
    <row r="34" spans="4:27" x14ac:dyDescent="0.35">
      <c r="D34" s="32"/>
      <c r="E34" s="32"/>
      <c r="F34" s="32"/>
      <c r="G34" s="32"/>
    </row>
    <row r="35" spans="4:27" x14ac:dyDescent="0.35">
      <c r="D35" s="32"/>
      <c r="E35" s="32"/>
      <c r="F35" s="32"/>
      <c r="G35" s="32"/>
    </row>
    <row r="36" spans="4:27" x14ac:dyDescent="0.35">
      <c r="D36" s="32"/>
      <c r="E36" s="32"/>
      <c r="F36" s="32"/>
      <c r="G36" s="32"/>
    </row>
    <row r="37" spans="4:27" x14ac:dyDescent="0.35">
      <c r="D37" s="32"/>
      <c r="E37" s="32"/>
      <c r="F37" s="32"/>
      <c r="G37" s="32"/>
    </row>
    <row r="38" spans="4:27" x14ac:dyDescent="0.35">
      <c r="D38" s="32"/>
      <c r="E38" s="32"/>
      <c r="F38" s="32"/>
      <c r="G38" s="32"/>
    </row>
    <row r="39" spans="4:27" x14ac:dyDescent="0.35">
      <c r="D39" s="32"/>
      <c r="E39" s="32"/>
      <c r="F39" s="32"/>
      <c r="G39" s="32"/>
    </row>
    <row r="40" spans="4:27" x14ac:dyDescent="0.35">
      <c r="D40" s="32"/>
      <c r="E40" s="32"/>
      <c r="F40" s="32"/>
      <c r="G40" s="32"/>
    </row>
    <row r="41" spans="4:27" x14ac:dyDescent="0.35">
      <c r="D41" s="32"/>
      <c r="E41" s="32"/>
      <c r="F41" s="32"/>
      <c r="G41" s="32"/>
    </row>
    <row r="42" spans="4:27" x14ac:dyDescent="0.35">
      <c r="D42" s="32"/>
      <c r="E42" s="32"/>
      <c r="F42" s="32"/>
      <c r="G42" s="32"/>
    </row>
    <row r="43" spans="4:27" x14ac:dyDescent="0.35">
      <c r="D43" s="32"/>
      <c r="E43" s="32"/>
      <c r="F43" s="32"/>
      <c r="G43" s="32"/>
    </row>
    <row r="44" spans="4:27" x14ac:dyDescent="0.35">
      <c r="D44" s="32"/>
      <c r="E44" s="32"/>
      <c r="F44" s="32"/>
      <c r="G44" s="32"/>
    </row>
  </sheetData>
  <mergeCells count="16">
    <mergeCell ref="A5:B5"/>
    <mergeCell ref="J19:Z19"/>
    <mergeCell ref="J20:Z20"/>
    <mergeCell ref="J21:Z21"/>
    <mergeCell ref="J22:Z22"/>
    <mergeCell ref="J23:Z23"/>
    <mergeCell ref="J24:Z24"/>
    <mergeCell ref="J26:Z26"/>
    <mergeCell ref="J27:Z27"/>
    <mergeCell ref="J28:Z28"/>
    <mergeCell ref="J25:Z25"/>
    <mergeCell ref="J29:Z29"/>
    <mergeCell ref="J30:Z30"/>
    <mergeCell ref="J31:Z31"/>
    <mergeCell ref="J32:Z32"/>
    <mergeCell ref="J33:Z3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1 o F F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W g U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o F F U f Y t f L G / A Q A A E g c A A B M A H A B G b 3 J t d W x h c y 9 T Z W N 0 a W 9 u M S 5 t I K I Y A C i g F A A A A A A A A A A A A A A A A A A A A A A A A A A A A M W V T 0 + D M B i H 7 0 v 2 H Z p 6 Y Q m S U N x F 4 0 W m J / 9 M m T s 1 W X C + u m r X L m 0 x k m X f 3 W 7 o R q u S B Q 9 y A M p b X p 7 f A w 0 a p o Z J g b L q G J 9 0 O 9 2 O n u U K H t H V + G 4 4 S c a T u H + N T h E H 0 + 0 g u 2 W y U F O w V 0 b 5 A 4 f o Q s l 5 K n k x F z p Y X j I B e n P p j I l c l c E F s 1 N S K Q w I o w O c H t N 7 D U p T b X J B b w Q M F H s D O g D 9 a u S C p t n 9 4 Z A O l X y x O J q u A T a 7 y V R y X h H S G l X 9 P D L v B v d C J A r O v / Y x 6 Z P e q t f t M F F H / 5 a x P 5 4 k 5 N 8 z S s W e b U N O a 0 w N q c K K 9 A B n C 8 4 M q v D Q Q 4 k G w N m c G V B 4 y 7 + Z U s 0 I q m g h w t U 4 x i H a l O 0 N 1 b w R v J u z 8 j y f z r a d g i V G e B W i 2 0 I a y E y 5 z q v f Q v S U c w 0 W b / n V L F q 3 2 w 4 I r m G m s 1 w 8 W + O j c g E 7 s p H K h X 6 S 6 l P v u q i D p k z h 0 n 2 Y s X c g Y 5 F X d Q z i V P a R F f 9 s y + O u h d t X X P i T O K M K z 5 t r r s F d 3 F 5 e 7 N p r 8 N f G I N n H o J f y N 4 k 7 g f b D 8 / X 5 4 n x 1 D f J I e 3 n E l 9 e o r 4 3 A Z B + B x F 1 g f 9 V H v B U b u f 2 j x B 0 e / S Y 2 a S 8 2 c c S S p l X t S X V r S U P t y H s Z u 1 + C H + P k A 1 B L A Q I t A B Q A A g A I A N a B R V H p / F o q p g A A A P g A A A A S A A A A A A A A A A A A A A A A A A A A A A B D b 2 5 m a W c v U G F j a 2 F n Z S 5 4 b W x Q S w E C L Q A U A A I A C A D W g U V R D 8 r p q 6 Q A A A D p A A A A E w A A A A A A A A A A A A A A A A D y A A A A W 0 N v b n R l b n R f V H l w Z X N d L n h t b F B L A Q I t A B Q A A g A I A N a B R V H 2 L X y x v w E A A B I H A A A T A A A A A A A A A A A A A A A A A O M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W A A A A A A A A +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W U l B f M 1 Z f M T V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1 V D I y O j A 1 O j M w L j E 3 N T c 5 M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S U F 8 z V l 8 x N U 4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W U l B f M 1 Z f M T V O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Z S U F 8 z V l 8 x N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D V U M j I 6 M D c 6 N T U u M T Y 3 N T I w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4 x L j E u M S Z x d W 9 0 O y w m c X V v d D t D b 2 x 1 b W 4 x L j E u M S 4 y J n F 1 b 3 Q 7 L C Z x d W 9 0 O 0 N v b H V t b j E u M S 4 y J n F 1 b 3 Q 7 L C Z x d W 9 0 O 0 N v b H V t b j E u M i 4 x J n F 1 b 3 Q 7 L C Z x d W 9 0 O 0 N v b H V t b j E u M i 4 y J n F 1 b 3 Q 7 L C Z x d W 9 0 O 0 N v b H V t b j E u M i 4 z J n F 1 b 3 Q 7 L C Z x d W 9 0 O 0 N v b H V t b j E u M i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S U F 8 1 V l 8 z M k 4 v Q 2 h h b m d l Z C B U e X B l M i 5 7 Q 2 9 s d W 1 u M S 4 x L j E u M S w w f S Z x d W 9 0 O y w m c X V v d D t T Z W N 0 a W 9 u M S 9 N V l J Q X z V W X z M y T i 9 D a G F u Z 2 V k I F R 5 c G U y L n t D b 2 x 1 b W 4 x L j E u M S 4 y L D F 9 J n F 1 b 3 Q 7 L C Z x d W 9 0 O 1 N l Y 3 R p b 2 4 x L 0 1 W U l B f N V Z f M z J O L 0 N o Y W 5 n Z W Q g V H l w Z T E u e 0 N v b H V t b j E u M S 4 y L D F 9 J n F 1 b 3 Q 7 L C Z x d W 9 0 O 1 N l Y 3 R p b 2 4 x L 0 1 W U l B f N V Z f M z J O L 0 N o Y W 5 n Z W Q g V H l w Z T M u e 0 N v b H V t b j E u M i 4 x L D N 9 J n F 1 b 3 Q 7 L C Z x d W 9 0 O 1 N l Y 3 R p b 2 4 x L 0 1 W U l B f N V Z f M z J O L 0 N o Y W 5 n Z W Q g V H l w Z T M u e 0 N v b H V t b j E u M i 4 y L D R 9 J n F 1 b 3 Q 7 L C Z x d W 9 0 O 1 N l Y 3 R p b 2 4 x L 0 1 W U l B f N V Z f M z J O L 0 N o Y W 5 n Z W Q g V H l w Z T M u e 0 N v b H V t b j E u M i 4 z L D V 9 J n F 1 b 3 Q 7 L C Z x d W 9 0 O 1 N l Y 3 R p b 2 4 x L 0 1 W U l B f N V Z f M z J O L 0 N o Y W 5 n Z W Q g V H l w Z T M u e 0 N v b H V t b j E u M i 4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W U l B f N V Z f M z J O L 0 N o Y W 5 n Z W Q g V H l w Z T I u e 0 N v b H V t b j E u M S 4 x L j E s M H 0 m c X V v d D s s J n F 1 b 3 Q 7 U 2 V j d G l v b j E v T V Z S U F 8 1 V l 8 z M k 4 v Q 2 h h b m d l Z C B U e X B l M i 5 7 Q 2 9 s d W 1 u M S 4 x L j E u M i w x f S Z x d W 9 0 O y w m c X V v d D t T Z W N 0 a W 9 u M S 9 N V l J Q X z V W X z M y T i 9 D a G F u Z 2 V k I F R 5 c G U x L n t D b 2 x 1 b W 4 x L j E u M i w x f S Z x d W 9 0 O y w m c X V v d D t T Z W N 0 a W 9 u M S 9 N V l J Q X z V W X z M y T i 9 D a G F u Z 2 V k I F R 5 c G U z L n t D b 2 x 1 b W 4 x L j I u M S w z f S Z x d W 9 0 O y w m c X V v d D t T Z W N 0 a W 9 u M S 9 N V l J Q X z V W X z M y T i 9 D a G F u Z 2 V k I F R 5 c G U z L n t D b 2 x 1 b W 4 x L j I u M i w 0 f S Z x d W 9 0 O y w m c X V v d D t T Z W N 0 a W 9 u M S 9 N V l J Q X z V W X z M y T i 9 D a G F u Z 2 V k I F R 5 c G U z L n t D b 2 x 1 b W 4 x L j I u M y w 1 f S Z x d W 9 0 O y w m c X V v d D t T Z W N 0 a W 9 u M S 9 N V l J Q X z V W X z M y T i 9 D a G F u Z 2 V k I F R 5 c G U z L n t D b 2 x 1 b W 4 x L j I u N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Z S U F 8 1 V l 8 z M k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l B f N V Z f M z J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l J Q X z V W X z M y T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l J Q X z V W X z M y T i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l B f N V Z f M z J O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l B f N V Z f M z J O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v Q 2 h h b m d l Z C U y M F R 5 c G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z o c t s w 5 7 t J v w J c 7 g S 0 M Q w A A A A A A g A A A A A A E G Y A A A A B A A A g A A A A C F y O y t O s w c k J a 8 V c W j k k t z u M I v g R 1 + B g / X J r N C F v R p I A A A A A D o A A A A A C A A A g A A A A V K G T y v X w l m D j E 8 a + Q U X I P C N k y 6 9 W X 0 6 f o 2 M y t e r 2 G J 1 Q A A A A E C 3 s W 4 1 N 9 A y v z V 6 C f Y n 7 1 m 5 S / / s + i 0 U g z o 4 / Z 3 X R N 2 4 V x P N R H i X z 0 9 9 H Q n 1 j v H M F r g J w e E 9 P k p 5 h N C u 4 A T z g N K Q Q I d f N S P F e O O 5 E X O r S p L N A A A A A H V Z D + / O t l l / M J k k + V 2 W S 7 d d T H w t G K t v x I O s l U + z 9 e I y i v o R X a k m C Q 0 K 3 w K L N U a n U x Y 7 G K 5 F x p 2 R 1 l 6 0 l 8 p S Y s w = = < / D a t a M a s h u p > 
</file>

<file path=customXml/itemProps1.xml><?xml version="1.0" encoding="utf-8"?>
<ds:datastoreItem xmlns:ds="http://schemas.openxmlformats.org/officeDocument/2006/customXml" ds:itemID="{41FFA70D-DD07-4181-900D-DC756B285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patients</vt:lpstr>
      <vt:lpstr>nurses</vt:lpstr>
      <vt:lpstr>15N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 Bhattarai</dc:creator>
  <cp:lastModifiedBy>Sudhan Bhattarai</cp:lastModifiedBy>
  <dcterms:created xsi:type="dcterms:W3CDTF">2015-06-05T18:17:20Z</dcterms:created>
  <dcterms:modified xsi:type="dcterms:W3CDTF">2020-10-19T20:06:33Z</dcterms:modified>
</cp:coreProperties>
</file>