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OneDrive\Desktop\R\"/>
    </mc:Choice>
  </mc:AlternateContent>
  <xr:revisionPtr revIDLastSave="0" documentId="13_ncr:1_{21DF3D0F-ACF3-48FB-841F-33E3ADFD6932}" xr6:coauthVersionLast="47" xr6:coauthVersionMax="47" xr10:uidLastSave="{00000000-0000-0000-0000-000000000000}"/>
  <bookViews>
    <workbookView xWindow="-110" yWindow="-110" windowWidth="25820" windowHeight="13900" activeTab="2" xr2:uid="{5A086EDC-5365-44F2-90FD-DF3D8A971B89}"/>
  </bookViews>
  <sheets>
    <sheet name="alldata" sheetId="1" r:id="rId1"/>
    <sheet name="table" sheetId="3" r:id="rId2"/>
    <sheet name="SEM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C7" i="3"/>
  <c r="D10" i="2"/>
  <c r="D9" i="2"/>
  <c r="D8" i="2"/>
  <c r="C10" i="2"/>
  <c r="C9" i="2"/>
  <c r="C8" i="2"/>
  <c r="C10" i="3"/>
  <c r="C9" i="3"/>
  <c r="C8" i="3"/>
  <c r="D6" i="2"/>
  <c r="D5" i="2"/>
  <c r="D4" i="2"/>
  <c r="D3" i="2"/>
  <c r="D2" i="2"/>
  <c r="C6" i="2"/>
  <c r="C5" i="2"/>
  <c r="C4" i="2"/>
  <c r="C3" i="2"/>
  <c r="C2" i="2"/>
  <c r="C6" i="3"/>
  <c r="C5" i="3"/>
  <c r="C4" i="3"/>
  <c r="C3" i="3"/>
  <c r="C2" i="3"/>
  <c r="E3" i="2" l="1"/>
  <c r="E4" i="2"/>
  <c r="E8" i="2"/>
  <c r="E5" i="2"/>
  <c r="E9" i="2"/>
  <c r="E6" i="2"/>
  <c r="E10" i="2"/>
  <c r="E2" i="2"/>
</calcChain>
</file>

<file path=xl/sharedStrings.xml><?xml version="1.0" encoding="utf-8"?>
<sst xmlns="http://schemas.openxmlformats.org/spreadsheetml/2006/main" count="54" uniqueCount="19">
  <si>
    <t>S1</t>
  </si>
  <si>
    <t>Blank</t>
  </si>
  <si>
    <t>DMSO</t>
  </si>
  <si>
    <t>S2</t>
  </si>
  <si>
    <t>S3</t>
  </si>
  <si>
    <t>S4</t>
  </si>
  <si>
    <t>healthy</t>
  </si>
  <si>
    <t>S5</t>
  </si>
  <si>
    <t>G6PD</t>
  </si>
  <si>
    <t>incubation</t>
  </si>
  <si>
    <t>group</t>
  </si>
  <si>
    <t>mean</t>
  </si>
  <si>
    <t>blank</t>
  </si>
  <si>
    <t>st_dev</t>
  </si>
  <si>
    <t>N</t>
  </si>
  <si>
    <t>SEM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</si>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</sst>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FC8A-E6A9-4D4E-AABC-18E337C9E6D3}">
  <dimension ref="A1:Q12"/>
  <sheetViews>
    <sheetView workbookViewId="0">
      <selection activeCell="S13" sqref="S13:S15"/>
    </sheetView>
  </sheetViews>
  <sheetFormatPr baseColWidth="10" defaultColWidth="11.453125" defaultRowHeight="14.5" x14ac:dyDescent="0.35"/>
  <sheetData>
    <row r="1" spans="1:17" x14ac:dyDescent="0.35">
      <c r="C1" t="s">
        <v>12</v>
      </c>
      <c r="D1" t="s">
        <v>2</v>
      </c>
      <c r="E1">
        <v>0.1</v>
      </c>
      <c r="F1">
        <v>0.25</v>
      </c>
      <c r="G1">
        <v>1</v>
      </c>
      <c r="H1">
        <v>2</v>
      </c>
      <c r="M1" t="s">
        <v>12</v>
      </c>
      <c r="N1" t="s">
        <v>2</v>
      </c>
      <c r="O1">
        <v>0.1</v>
      </c>
      <c r="P1">
        <v>0.25</v>
      </c>
      <c r="Q1">
        <v>1</v>
      </c>
    </row>
    <row r="2" spans="1:17" x14ac:dyDescent="0.35">
      <c r="A2" t="s">
        <v>0</v>
      </c>
      <c r="B2" t="s">
        <v>6</v>
      </c>
      <c r="C2">
        <v>6.5569643859999998</v>
      </c>
      <c r="D2">
        <v>5.8973880870000004</v>
      </c>
      <c r="E2">
        <v>5.0865967090000002</v>
      </c>
      <c r="F2">
        <v>2.790515112</v>
      </c>
      <c r="G2">
        <v>1.283338501</v>
      </c>
      <c r="K2" t="s">
        <v>7</v>
      </c>
      <c r="L2" t="s">
        <v>8</v>
      </c>
      <c r="M2">
        <v>1.1670344370000001</v>
      </c>
      <c r="N2">
        <v>1.168250097</v>
      </c>
      <c r="Q2">
        <v>0.198152722</v>
      </c>
    </row>
    <row r="3" spans="1:17" x14ac:dyDescent="0.35">
      <c r="A3" t="s">
        <v>3</v>
      </c>
      <c r="B3" t="s">
        <v>6</v>
      </c>
      <c r="C3" s="1">
        <v>6.6430248609999998</v>
      </c>
      <c r="D3" s="1">
        <v>6.9331400480000003</v>
      </c>
      <c r="E3" s="1">
        <v>5.4662195960000002</v>
      </c>
      <c r="F3" s="1">
        <v>4.0697848749999999</v>
      </c>
      <c r="G3" s="1">
        <v>2.9042164659999998</v>
      </c>
    </row>
    <row r="4" spans="1:17" x14ac:dyDescent="0.35">
      <c r="A4" t="s">
        <v>4</v>
      </c>
      <c r="B4" t="s">
        <v>6</v>
      </c>
      <c r="C4" s="1">
        <v>5.0545252539999996</v>
      </c>
      <c r="D4">
        <v>7.510890303</v>
      </c>
      <c r="E4" s="1">
        <v>3.3039098729999998</v>
      </c>
      <c r="F4" s="1">
        <v>2.1151244139999998</v>
      </c>
      <c r="G4" s="1">
        <v>1.107135435</v>
      </c>
    </row>
    <row r="5" spans="1:17" x14ac:dyDescent="0.35">
      <c r="A5" t="s">
        <v>5</v>
      </c>
      <c r="B5" t="s">
        <v>6</v>
      </c>
      <c r="C5">
        <v>9.5332073439999991</v>
      </c>
      <c r="E5">
        <v>6.7014821739999997</v>
      </c>
      <c r="F5">
        <v>5.5222651760000003</v>
      </c>
      <c r="G5">
        <v>3.1477874130000001</v>
      </c>
    </row>
    <row r="6" spans="1:17" x14ac:dyDescent="0.35">
      <c r="A6" t="s">
        <v>16</v>
      </c>
      <c r="B6" t="s">
        <v>6</v>
      </c>
      <c r="C6" s="1">
        <v>5.4943207049999998</v>
      </c>
      <c r="D6" s="1">
        <v>4.9399535749999997</v>
      </c>
      <c r="E6" s="1">
        <v>4.7093637020000001</v>
      </c>
      <c r="F6" s="1">
        <v>4.0197831759999998</v>
      </c>
      <c r="G6" s="1">
        <v>2.4101597020000001</v>
      </c>
    </row>
    <row r="7" spans="1:17" x14ac:dyDescent="0.35">
      <c r="A7" t="s">
        <v>17</v>
      </c>
      <c r="B7" t="s">
        <v>6</v>
      </c>
      <c r="C7" s="1">
        <v>5.4441473690000004</v>
      </c>
      <c r="D7" s="1">
        <v>5.3786918620000002</v>
      </c>
      <c r="E7" s="1">
        <v>4.6881941380000001</v>
      </c>
      <c r="F7" s="1">
        <v>3.8619557320000002</v>
      </c>
      <c r="G7" s="1">
        <v>2.2128948560000001</v>
      </c>
    </row>
    <row r="8" spans="1:17" x14ac:dyDescent="0.35">
      <c r="A8" t="s">
        <v>18</v>
      </c>
      <c r="B8" t="s">
        <v>6</v>
      </c>
      <c r="C8" s="1">
        <v>5.4734904230000003</v>
      </c>
      <c r="D8" s="1">
        <v>5.2345898699999998</v>
      </c>
      <c r="G8" s="1">
        <v>2.7409796399999999</v>
      </c>
      <c r="H8" s="1">
        <v>1.6798413919999999</v>
      </c>
    </row>
    <row r="12" spans="1:17" x14ac:dyDescent="0.35">
      <c r="F12" s="1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5062-6DA0-48EF-A3C8-1E0A08B47DCF}">
  <dimension ref="A1:C10"/>
  <sheetViews>
    <sheetView workbookViewId="0">
      <selection activeCell="C8" sqref="C8"/>
    </sheetView>
  </sheetViews>
  <sheetFormatPr baseColWidth="10" defaultRowHeight="14.5" x14ac:dyDescent="0.35"/>
  <sheetData>
    <row r="1" spans="1:3" x14ac:dyDescent="0.35">
      <c r="A1" t="s">
        <v>10</v>
      </c>
      <c r="B1" t="s">
        <v>9</v>
      </c>
      <c r="C1" t="s">
        <v>11</v>
      </c>
    </row>
    <row r="2" spans="1:3" x14ac:dyDescent="0.35">
      <c r="A2" t="s">
        <v>6</v>
      </c>
      <c r="B2" t="s">
        <v>1</v>
      </c>
      <c r="C2">
        <f>AVERAGE(alldata!C2:C31)</f>
        <v>6.3142400488571431</v>
      </c>
    </row>
    <row r="3" spans="1:3" x14ac:dyDescent="0.35">
      <c r="A3" t="s">
        <v>6</v>
      </c>
      <c r="B3" t="s">
        <v>2</v>
      </c>
      <c r="C3">
        <f>AVERAGE(alldata!D2:D33)</f>
        <v>5.9824422908333332</v>
      </c>
    </row>
    <row r="4" spans="1:3" x14ac:dyDescent="0.35">
      <c r="A4" t="s">
        <v>6</v>
      </c>
      <c r="B4">
        <v>0.1</v>
      </c>
      <c r="C4">
        <f>AVERAGE(alldata!E2:E32)</f>
        <v>4.9926276986666673</v>
      </c>
    </row>
    <row r="5" spans="1:3" x14ac:dyDescent="0.35">
      <c r="A5" t="s">
        <v>6</v>
      </c>
      <c r="B5">
        <v>0.25</v>
      </c>
      <c r="C5">
        <f>AVERAGE(alldata!F2:F36)</f>
        <v>3.7299047474999996</v>
      </c>
    </row>
    <row r="6" spans="1:3" x14ac:dyDescent="0.35">
      <c r="A6" t="s">
        <v>6</v>
      </c>
      <c r="B6">
        <v>1</v>
      </c>
      <c r="C6">
        <f>AVERAGE(alldata!G2:G33)</f>
        <v>2.2580731447142854</v>
      </c>
    </row>
    <row r="7" spans="1:3" x14ac:dyDescent="0.35">
      <c r="A7" t="s">
        <v>6</v>
      </c>
      <c r="B7">
        <v>2</v>
      </c>
      <c r="C7">
        <f>AVERAGE(alldata!H2:H16)</f>
        <v>1.6798413919999999</v>
      </c>
    </row>
    <row r="8" spans="1:3" x14ac:dyDescent="0.35">
      <c r="A8" t="s">
        <v>8</v>
      </c>
      <c r="B8" t="s">
        <v>1</v>
      </c>
      <c r="C8">
        <f>AVERAGE(alldata!M2:M10)</f>
        <v>1.1670344370000001</v>
      </c>
    </row>
    <row r="9" spans="1:3" x14ac:dyDescent="0.35">
      <c r="A9" t="s">
        <v>8</v>
      </c>
      <c r="B9" t="s">
        <v>2</v>
      </c>
      <c r="C9">
        <f>AVERAGE(alldata!N2:N11)</f>
        <v>1.168250097</v>
      </c>
    </row>
    <row r="10" spans="1:3" x14ac:dyDescent="0.35">
      <c r="A10" t="s">
        <v>8</v>
      </c>
      <c r="B10">
        <v>1</v>
      </c>
      <c r="C10">
        <f>AVERAGE(alldata!Q2:Q12)</f>
        <v>0.198152722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306A-C128-4C46-A2A9-B870884FC8C6}">
  <dimension ref="A1:E10"/>
  <sheetViews>
    <sheetView tabSelected="1" workbookViewId="0">
      <selection activeCell="E7" sqref="E7"/>
    </sheetView>
  </sheetViews>
  <sheetFormatPr baseColWidth="10" defaultRowHeight="14.5" x14ac:dyDescent="0.35"/>
  <sheetData>
    <row r="1" spans="1:5" x14ac:dyDescent="0.35">
      <c r="A1" t="s">
        <v>10</v>
      </c>
      <c r="B1" t="s">
        <v>9</v>
      </c>
      <c r="C1" t="s">
        <v>13</v>
      </c>
      <c r="D1" t="s">
        <v>14</v>
      </c>
      <c r="E1" t="s">
        <v>15</v>
      </c>
    </row>
    <row r="2" spans="1:5" x14ac:dyDescent="0.35">
      <c r="A2" t="s">
        <v>6</v>
      </c>
      <c r="B2" t="s">
        <v>1</v>
      </c>
      <c r="C2">
        <f>_xlfn.STDEV.S(alldata!C2:C21)</f>
        <v>1.5412027393927117</v>
      </c>
      <c r="D2">
        <f>COUNT(alldata!C2:C22)</f>
        <v>7</v>
      </c>
      <c r="E2">
        <f>C2/SQRT(D2)</f>
        <v>0.58251988119494358</v>
      </c>
    </row>
    <row r="3" spans="1:5" x14ac:dyDescent="0.35">
      <c r="A3" t="s">
        <v>6</v>
      </c>
      <c r="B3" t="s">
        <v>2</v>
      </c>
      <c r="C3">
        <f>_xlfn.STDEV.S(alldata!D2:D22)</f>
        <v>1.0254554417691895</v>
      </c>
      <c r="D3">
        <f>COUNT(alldata!D2:D23)</f>
        <v>6</v>
      </c>
      <c r="E3">
        <f t="shared" ref="E3:E7" si="0">C3/SQRT(D3)</f>
        <v>0.41864043104913706</v>
      </c>
    </row>
    <row r="4" spans="1:5" x14ac:dyDescent="0.35">
      <c r="A4" t="s">
        <v>6</v>
      </c>
      <c r="B4">
        <v>0.1</v>
      </c>
      <c r="C4">
        <f>_xlfn.STDEV.S(alldata!E2:E22)</f>
        <v>1.1115744920950357</v>
      </c>
      <c r="D4">
        <f>COUNT(alldata!E2:E23)</f>
        <v>6</v>
      </c>
      <c r="E4">
        <f t="shared" si="0"/>
        <v>0.45379838612103518</v>
      </c>
    </row>
    <row r="5" spans="1:5" x14ac:dyDescent="0.35">
      <c r="A5" t="s">
        <v>6</v>
      </c>
      <c r="B5">
        <v>0.25</v>
      </c>
      <c r="C5">
        <f>_xlfn.STDEV.S(alldata!F2:F22)</f>
        <v>1.1763936233491212</v>
      </c>
      <c r="D5">
        <f>COUNT(alldata!F2:F23)</f>
        <v>6</v>
      </c>
      <c r="E5">
        <f t="shared" si="0"/>
        <v>0.48026068564486835</v>
      </c>
    </row>
    <row r="6" spans="1:5" x14ac:dyDescent="0.35">
      <c r="A6" t="s">
        <v>6</v>
      </c>
      <c r="B6">
        <v>1</v>
      </c>
      <c r="C6">
        <f>_xlfn.STDEV.S(alldata!G2:G23)</f>
        <v>0.7897497483380217</v>
      </c>
      <c r="D6">
        <f>COUNT(alldata!G2:G23)</f>
        <v>7</v>
      </c>
      <c r="E6">
        <f t="shared" si="0"/>
        <v>0.2984973474397502</v>
      </c>
    </row>
    <row r="7" spans="1:5" x14ac:dyDescent="0.35">
      <c r="A7" t="s">
        <v>6</v>
      </c>
      <c r="B7">
        <v>2</v>
      </c>
      <c r="C7" t="e">
        <f>_xlfn.STDEV.S(alldata!H2:H16)</f>
        <v>#DIV/0!</v>
      </c>
      <c r="D7">
        <f>COUNT(alldata!H2:H16)</f>
        <v>1</v>
      </c>
      <c r="E7" t="e">
        <f t="shared" si="0"/>
        <v>#DIV/0!</v>
      </c>
    </row>
    <row r="8" spans="1:5" x14ac:dyDescent="0.35">
      <c r="A8" t="s">
        <v>8</v>
      </c>
      <c r="B8" t="s">
        <v>1</v>
      </c>
      <c r="C8" t="e">
        <f>_xlfn.STDEV.S(alldata!M2:M11)</f>
        <v>#DIV/0!</v>
      </c>
      <c r="D8">
        <f>COUNT(alldata!M2:M12)</f>
        <v>1</v>
      </c>
      <c r="E8" t="e">
        <f>C8/SQRT(D8)</f>
        <v>#DIV/0!</v>
      </c>
    </row>
    <row r="9" spans="1:5" x14ac:dyDescent="0.35">
      <c r="A9" t="s">
        <v>8</v>
      </c>
      <c r="B9" t="s">
        <v>2</v>
      </c>
      <c r="C9" t="e">
        <f>_xlfn.STDEV.S(alldata!N2:N15)</f>
        <v>#DIV/0!</v>
      </c>
      <c r="D9">
        <f>COUNT(alldata!N2:N14)</f>
        <v>1</v>
      </c>
      <c r="E9" t="e">
        <f>C9/SQRT(D9)</f>
        <v>#DIV/0!</v>
      </c>
    </row>
    <row r="10" spans="1:5" x14ac:dyDescent="0.35">
      <c r="A10" t="s">
        <v>8</v>
      </c>
      <c r="B10">
        <v>1</v>
      </c>
      <c r="C10" t="e">
        <f>_xlfn.STDEV.S(alldata!Q2:Q13)</f>
        <v>#DIV/0!</v>
      </c>
      <c r="D10">
        <f>COUNT(alldata!Q2:Q13)</f>
        <v>1</v>
      </c>
      <c r="E10" t="e">
        <f>C10/SQRT(D10)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alldata</vt:lpstr>
      <vt:lpstr>table</vt:lpstr>
      <vt:lpstr>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Busch</dc:creator>
  <cp:keywords/>
  <dc:description/>
  <cp:lastModifiedBy>Miriam Busch</cp:lastModifiedBy>
  <cp:revision/>
  <dcterms:created xsi:type="dcterms:W3CDTF">2023-03-14T21:43:03Z</dcterms:created>
  <dcterms:modified xsi:type="dcterms:W3CDTF">2023-03-21T11:07:46Z</dcterms:modified>
  <cp:category/>
  <cp:contentStatus/>
</cp:coreProperties>
</file>