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transporte 7€ + IVA</t>
      </text>
    </comment>
    <comment authorId="0" ref="J28">
      <text>
        <t xml:space="preserve">To be defined
	-Paulo Jorge Salgado Marinho Ribeiro</t>
      </text>
    </comment>
    <comment authorId="0" ref="J13">
      <text>
        <t xml:space="preserve">Additional value resulting from ticket refunds
	-Paulo Jorge Salgado Marinho Ribeiro</t>
      </text>
    </comment>
    <comment authorId="0" ref="J22">
      <text>
        <t xml:space="preserve">For the event team, the teachers, sponsors and speakers
TODO: include invitations (directors, etc.)
	-Paulo Jorge Salgado Marinho Ribeiro
Assuming a price of 12€ (not yet defined)
	-Paulo Jorge Salgado Marinho Ribeiro
Assuming every speaker/sponsor wants lunch
	-Paulo Jorge Salgado Marinho Ribeiro
DEI Sponsorship
	-Paulo Jorge Salgado Marinho Ribeiro</t>
      </text>
    </comment>
    <comment authorId="0" ref="H4">
      <text>
        <t xml:space="preserve">Currently waiting for a response from many sources about catering services
	-Paulo Jorge Salgado Marinho Ribeiro</t>
      </text>
    </comment>
    <comment authorId="0" ref="J4">
      <text>
        <t xml:space="preserve">"To use the auditorium, it is mandatory to hire a technical assistance pack consisting of 2 technicians + 1 host, which has a value of €240 per period (the following periods are considered: 08:00 – 14:00, 14 :00 – 20:00, 20:00 – 24:00), if you need more support from technicians or hosts, this costs €13.50/h." - FEUP Event Center
	-Paulo Jorge Salgado Marinho Ribeiro
For now, we are only considering the mandatory technical assistance pack, for two periods (08:00–14:00, 14 :00–20:00)
	-Paulo Jorge Salgado Marinho Ribeiro</t>
      </text>
    </comment>
  </commentList>
</comments>
</file>

<file path=xl/sharedStrings.xml><?xml version="1.0" encoding="utf-8"?>
<sst xmlns="http://schemas.openxmlformats.org/spreadsheetml/2006/main" count="77" uniqueCount="74">
  <si>
    <t>Serviços</t>
  </si>
  <si>
    <t>Links</t>
  </si>
  <si>
    <t>Notas</t>
  </si>
  <si>
    <t>Space</t>
  </si>
  <si>
    <t>Multimedia Support</t>
  </si>
  <si>
    <t>Catering Lunch</t>
  </si>
  <si>
    <t>Coffee Break</t>
  </si>
  <si>
    <t>Staff</t>
  </si>
  <si>
    <t>Workshops</t>
  </si>
  <si>
    <t>Registration</t>
  </si>
  <si>
    <t>Total</t>
  </si>
  <si>
    <t>Merchandise</t>
  </si>
  <si>
    <t>https://www.nobrinde.com/pt/</t>
  </si>
  <si>
    <t>Based on 2020 edition</t>
  </si>
  <si>
    <t>https://www.brindouro.pt/</t>
  </si>
  <si>
    <t>Based on info received</t>
  </si>
  <si>
    <t>https://arcadiachocolates.com/</t>
  </si>
  <si>
    <t>https://megaimprime.com/</t>
  </si>
  <si>
    <t>https://www.brinde-companhia.pt/</t>
  </si>
  <si>
    <t>Instalações</t>
  </si>
  <si>
    <t>https://semregras.com/inicial/</t>
  </si>
  <si>
    <t>decoração e instalações</t>
  </si>
  <si>
    <t>https://www.avbox.pt/</t>
  </si>
  <si>
    <t>https://www.workstation.pt/</t>
  </si>
  <si>
    <t>gráfica, lonas…</t>
  </si>
  <si>
    <t>Event Management e Marketing</t>
  </si>
  <si>
    <t>https://www.slido.com/</t>
  </si>
  <si>
    <t xml:space="preserve"> live polls, q&amp;a, quizzes e analytics</t>
  </si>
  <si>
    <t>https://www.accelevents.com/</t>
  </si>
  <si>
    <t>Ganhos</t>
  </si>
  <si>
    <t>Gastos</t>
  </si>
  <si>
    <t>https://www.eventbrite.pt/</t>
  </si>
  <si>
    <t>Sponsors</t>
  </si>
  <si>
    <t>Last2Ticket</t>
  </si>
  <si>
    <t>Catering</t>
  </si>
  <si>
    <t>http://www.ahcatering.pt/</t>
  </si>
  <si>
    <t>Critical Manufacturing</t>
  </si>
  <si>
    <t>Programming Competition</t>
  </si>
  <si>
    <t>gta@aefeup.pt</t>
  </si>
  <si>
    <t>água, cerveja e maquina de finos</t>
  </si>
  <si>
    <t>ISS Tech Portugal (Xelerate.tech)</t>
  </si>
  <si>
    <t>Auditorium</t>
  </si>
  <si>
    <t>mfsf@fe.up.pt</t>
  </si>
  <si>
    <t>foi pedido orçamento de catering em 2020</t>
  </si>
  <si>
    <t>Deloitte</t>
  </si>
  <si>
    <t>Amphitheater (B002)</t>
  </si>
  <si>
    <t>https://www.silvamoreiracatering.com/</t>
  </si>
  <si>
    <t>Critical Techworks</t>
  </si>
  <si>
    <t>Coffee Lounge</t>
  </si>
  <si>
    <t>Accernture</t>
  </si>
  <si>
    <t>Pack Stand</t>
  </si>
  <si>
    <t>Worten</t>
  </si>
  <si>
    <t>(Material Goods - 699€)</t>
  </si>
  <si>
    <t>Espaço Stand</t>
  </si>
  <si>
    <t>Alcatifas das Stands</t>
  </si>
  <si>
    <t>INESC TEC</t>
  </si>
  <si>
    <t>Free Lunches</t>
  </si>
  <si>
    <t>Natixis</t>
  </si>
  <si>
    <t>Técnicos</t>
  </si>
  <si>
    <t>Notes:</t>
  </si>
  <si>
    <t>T-Shirts</t>
  </si>
  <si>
    <t>The current values ​​are based on costs for the year 2020, which was the last in-person edition of the Talk A Bit event.</t>
  </si>
  <si>
    <t>S/IVA</t>
  </si>
  <si>
    <t>Posters</t>
  </si>
  <si>
    <t>As we get real values ​​from the services, we will update this spreadsheet.</t>
  </si>
  <si>
    <t>Brindes</t>
  </si>
  <si>
    <t>Streaming</t>
  </si>
  <si>
    <t>Despesas Speakers</t>
  </si>
  <si>
    <t>We are currently collecting information from possible services, so that we can select and detail this data.</t>
  </si>
  <si>
    <t>Available</t>
  </si>
  <si>
    <t>Falta coffee break</t>
  </si>
  <si>
    <t>brindes</t>
  </si>
  <si>
    <t>posters</t>
  </si>
  <si>
    <t>speakers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</si>
</sst>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#,##0.00&quot;€&quot;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4"/>
    </font>
    <font/>
    <font>
      <u/>
      <sz val="10.0"/>
      <color theme="4"/>
    </font>
    <font>
      <u/>
      <sz val="10.0"/>
      <color theme="4"/>
    </font>
    <font>
      <sz val="10.0"/>
      <color rgb="FF000000"/>
      <name val="Arial"/>
    </font>
    <font>
      <u/>
      <sz val="10.0"/>
      <color theme="4"/>
    </font>
    <font>
      <u/>
      <sz val="10.0"/>
      <color theme="4"/>
    </font>
    <font>
      <u/>
      <sz val="10.0"/>
      <color theme="4"/>
    </font>
    <font>
      <u/>
      <sz val="10.0"/>
      <color theme="4"/>
    </font>
    <font>
      <u/>
      <sz val="10.0"/>
      <color theme="4"/>
    </font>
    <font>
      <u/>
      <sz val="10.0"/>
      <color theme="4"/>
    </font>
    <font>
      <u/>
      <sz val="10.0"/>
      <color theme="4"/>
      <name val="Arial"/>
      <scheme val="minor"/>
    </font>
    <font>
      <u/>
      <sz val="10.0"/>
      <color theme="4"/>
    </font>
    <font>
      <sz val="11.0"/>
      <color rgb="FF18191B"/>
      <name val="Roboto"/>
    </font>
    <font>
      <b/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readingOrder="0"/>
    </xf>
    <xf borderId="2" fillId="0" fontId="2" numFmtId="0" xfId="0" applyBorder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4" fillId="0" fontId="6" numFmtId="0" xfId="0" applyBorder="1" applyFont="1"/>
    <xf borderId="5" fillId="0" fontId="7" numFmtId="0" xfId="0" applyAlignment="1" applyBorder="1" applyFont="1">
      <alignment readingOrder="0"/>
    </xf>
    <xf borderId="4" fillId="0" fontId="2" numFmtId="0" xfId="0" applyBorder="1" applyFont="1"/>
    <xf borderId="0" fillId="0" fontId="1" numFmtId="0" xfId="0" applyAlignment="1" applyFont="1">
      <alignment horizontal="center"/>
    </xf>
    <xf borderId="6" fillId="0" fontId="6" numFmtId="0" xfId="0" applyBorder="1" applyFont="1"/>
    <xf borderId="7" fillId="0" fontId="8" numFmtId="0" xfId="0" applyAlignment="1" applyBorder="1" applyFont="1">
      <alignment readingOrder="0"/>
    </xf>
    <xf borderId="6" fillId="0" fontId="2" numFmtId="0" xfId="0" applyBorder="1" applyFont="1"/>
    <xf borderId="2" fillId="0" fontId="9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5" fillId="0" fontId="11" numFmtId="0" xfId="0" applyAlignment="1" applyBorder="1" applyFont="1">
      <alignment readingOrder="0"/>
    </xf>
    <xf borderId="7" fillId="0" fontId="1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6" fillId="0" fontId="9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2" fillId="0" fontId="13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4" fillId="0" fontId="14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4" fillId="4" fontId="15" numFmtId="0" xfId="0" applyAlignment="1" applyBorder="1" applyFill="1" applyFont="1">
      <alignment readingOrder="0"/>
    </xf>
    <xf borderId="4" fillId="0" fontId="2" numFmtId="0" xfId="0" applyAlignment="1" applyBorder="1" applyFont="1">
      <alignment readingOrder="0"/>
    </xf>
    <xf borderId="4" fillId="4" fontId="16" numFmtId="0" xfId="0" applyAlignment="1" applyBorder="1" applyFont="1">
      <alignment readingOrder="0"/>
    </xf>
    <xf borderId="6" fillId="4" fontId="17" numFmtId="0" xfId="0" applyAlignment="1" applyBorder="1" applyFont="1">
      <alignment readingOrder="0"/>
    </xf>
    <xf borderId="0" fillId="4" fontId="18" numFmtId="0" xfId="0" applyFont="1"/>
    <xf borderId="0" fillId="0" fontId="19" numFmtId="0" xfId="0" applyAlignment="1" applyFont="1">
      <alignment readingOrder="0"/>
    </xf>
    <xf borderId="1" fillId="0" fontId="1" numFmtId="164" xfId="0" applyBorder="1" applyFont="1" applyNumberFormat="1"/>
    <xf borderId="1" fillId="0" fontId="1" numFmtId="165" xfId="0" applyAlignment="1" applyBorder="1" applyFont="1" applyNumberFormat="1">
      <alignment readingOrder="0"/>
    </xf>
    <xf borderId="0" fillId="4" fontId="9" numFmtId="0" xfId="0" applyAlignment="1" applyFont="1">
      <alignment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ccelevents.com/" TargetMode="External"/><Relationship Id="rId10" Type="http://schemas.openxmlformats.org/officeDocument/2006/relationships/hyperlink" Target="https://www.slido.com/" TargetMode="External"/><Relationship Id="rId13" Type="http://schemas.openxmlformats.org/officeDocument/2006/relationships/hyperlink" Target="http://www.ahcatering.pt/" TargetMode="External"/><Relationship Id="rId12" Type="http://schemas.openxmlformats.org/officeDocument/2006/relationships/hyperlink" Target="https://www.eventbrite.pt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nobrinde.com/pt/" TargetMode="External"/><Relationship Id="rId3" Type="http://schemas.openxmlformats.org/officeDocument/2006/relationships/hyperlink" Target="https://www.brindouro.pt/" TargetMode="External"/><Relationship Id="rId4" Type="http://schemas.openxmlformats.org/officeDocument/2006/relationships/hyperlink" Target="https://arcadiachocolates.com/" TargetMode="External"/><Relationship Id="rId9" Type="http://schemas.openxmlformats.org/officeDocument/2006/relationships/hyperlink" Target="https://www.workstation.pt/" TargetMode="External"/><Relationship Id="rId15" Type="http://schemas.openxmlformats.org/officeDocument/2006/relationships/hyperlink" Target="mailto:mfsf@fe.up.pt" TargetMode="External"/><Relationship Id="rId14" Type="http://schemas.openxmlformats.org/officeDocument/2006/relationships/hyperlink" Target="mailto:gta@aefeup.pt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silvamoreiracatering.com/" TargetMode="External"/><Relationship Id="rId5" Type="http://schemas.openxmlformats.org/officeDocument/2006/relationships/hyperlink" Target="https://megaimprime.com/" TargetMode="External"/><Relationship Id="rId6" Type="http://schemas.openxmlformats.org/officeDocument/2006/relationships/hyperlink" Target="https://www.brinde-companhia.pt/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https://semregras.com/inicial/" TargetMode="External"/><Relationship Id="rId8" Type="http://schemas.openxmlformats.org/officeDocument/2006/relationships/hyperlink" Target="https://www.avbox.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9.25"/>
    <col customWidth="1" min="3" max="3" width="32.25"/>
    <col customWidth="1" min="5" max="5" width="25.63"/>
    <col customWidth="1" min="6" max="6" width="16.63"/>
    <col customWidth="1" min="7" max="7" width="18.63"/>
    <col customWidth="1" min="8" max="8" width="12.63"/>
    <col customWidth="1" min="9" max="9" width="20.38"/>
    <col customWidth="1" min="10" max="10" width="16.38"/>
  </cols>
  <sheetData>
    <row r="2">
      <c r="A2" s="1" t="s">
        <v>0</v>
      </c>
      <c r="B2" s="1" t="s">
        <v>1</v>
      </c>
      <c r="C2" s="2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4" t="s">
        <v>10</v>
      </c>
    </row>
    <row r="3">
      <c r="A3" s="5" t="s">
        <v>11</v>
      </c>
      <c r="B3" s="6" t="s">
        <v>12</v>
      </c>
      <c r="C3" s="7"/>
      <c r="E3" s="8" t="s">
        <v>13</v>
      </c>
      <c r="F3" s="9">
        <v>2600.0</v>
      </c>
      <c r="G3" s="9"/>
      <c r="H3" s="10">
        <f>10*350</f>
        <v>3500</v>
      </c>
      <c r="I3" s="9">
        <f>3*300</f>
        <v>900</v>
      </c>
      <c r="J3" s="9">
        <v>600.0</v>
      </c>
      <c r="K3" s="10"/>
      <c r="L3" s="10"/>
      <c r="M3" s="10">
        <f>sum(F3:L3)</f>
        <v>7600</v>
      </c>
    </row>
    <row r="4">
      <c r="A4" s="11"/>
      <c r="B4" s="12" t="s">
        <v>14</v>
      </c>
      <c r="C4" s="13"/>
      <c r="E4" s="8" t="s">
        <v>15</v>
      </c>
      <c r="F4" s="10">
        <f>J15+J16+J18+J19+J20</f>
        <v>1926</v>
      </c>
      <c r="G4" s="14"/>
      <c r="H4" s="10">
        <f>J22</f>
        <v>0</v>
      </c>
      <c r="I4" s="14"/>
      <c r="J4" s="9">
        <f>600</f>
        <v>600</v>
      </c>
      <c r="K4" s="9">
        <v>100.0</v>
      </c>
      <c r="L4" s="9">
        <v>99.7</v>
      </c>
      <c r="M4" s="10">
        <f>SUM(F4:L4)</f>
        <v>2725.7</v>
      </c>
    </row>
    <row r="5">
      <c r="A5" s="11"/>
      <c r="B5" s="12" t="s">
        <v>16</v>
      </c>
      <c r="C5" s="13"/>
    </row>
    <row r="6">
      <c r="A6" s="11"/>
      <c r="B6" s="12" t="s">
        <v>17</v>
      </c>
      <c r="C6" s="13"/>
    </row>
    <row r="7">
      <c r="A7" s="15"/>
      <c r="B7" s="16" t="s">
        <v>18</v>
      </c>
      <c r="C7" s="17"/>
    </row>
    <row r="8">
      <c r="A8" s="18" t="s">
        <v>19</v>
      </c>
      <c r="B8" s="19" t="s">
        <v>20</v>
      </c>
      <c r="C8" s="20" t="s">
        <v>21</v>
      </c>
    </row>
    <row r="9">
      <c r="A9" s="11"/>
      <c r="B9" s="21" t="s">
        <v>22</v>
      </c>
      <c r="C9" s="13"/>
    </row>
    <row r="10">
      <c r="A10" s="15"/>
      <c r="B10" s="22" t="s">
        <v>23</v>
      </c>
      <c r="C10" s="23" t="s">
        <v>24</v>
      </c>
    </row>
    <row r="11">
      <c r="A11" s="18" t="s">
        <v>25</v>
      </c>
      <c r="B11" s="6" t="s">
        <v>26</v>
      </c>
      <c r="C11" s="20" t="s">
        <v>27</v>
      </c>
    </row>
    <row r="12">
      <c r="A12" s="11"/>
      <c r="B12" s="12" t="s">
        <v>28</v>
      </c>
      <c r="C12" s="13"/>
      <c r="E12" s="24" t="s">
        <v>29</v>
      </c>
      <c r="I12" s="24" t="s">
        <v>30</v>
      </c>
    </row>
    <row r="13">
      <c r="A13" s="15"/>
      <c r="B13" s="16" t="s">
        <v>31</v>
      </c>
      <c r="C13" s="25"/>
      <c r="E13" s="26" t="s">
        <v>32</v>
      </c>
      <c r="F13" s="27"/>
      <c r="G13" s="27"/>
      <c r="I13" s="28" t="s">
        <v>33</v>
      </c>
      <c r="J13" s="29">
        <f>171.6</f>
        <v>171.6</v>
      </c>
    </row>
    <row r="14">
      <c r="A14" s="18" t="s">
        <v>34</v>
      </c>
      <c r="B14" s="30" t="s">
        <v>35</v>
      </c>
      <c r="C14" s="31"/>
      <c r="E14" s="28" t="s">
        <v>36</v>
      </c>
      <c r="F14" s="29">
        <v>1299.0</v>
      </c>
      <c r="G14" s="27"/>
      <c r="I14" s="28" t="s">
        <v>37</v>
      </c>
      <c r="J14" s="29">
        <v>100.0</v>
      </c>
    </row>
    <row r="15">
      <c r="A15" s="11"/>
      <c r="B15" s="32" t="s">
        <v>38</v>
      </c>
      <c r="C15" s="33" t="s">
        <v>39</v>
      </c>
      <c r="E15" s="28" t="s">
        <v>40</v>
      </c>
      <c r="F15" s="29">
        <v>1299.0</v>
      </c>
      <c r="G15" s="27"/>
      <c r="I15" s="28" t="s">
        <v>41</v>
      </c>
      <c r="J15" s="29">
        <v>800.0</v>
      </c>
    </row>
    <row r="16">
      <c r="A16" s="11"/>
      <c r="B16" s="34" t="s">
        <v>42</v>
      </c>
      <c r="C16" s="35" t="s">
        <v>43</v>
      </c>
      <c r="E16" s="28" t="s">
        <v>44</v>
      </c>
      <c r="F16" s="29">
        <v>699.0</v>
      </c>
      <c r="G16" s="27"/>
      <c r="I16" s="28" t="s">
        <v>45</v>
      </c>
      <c r="J16" s="29">
        <v>200.0</v>
      </c>
    </row>
    <row r="17">
      <c r="A17" s="11"/>
      <c r="B17" s="36"/>
      <c r="C17" s="13"/>
      <c r="E17" s="28"/>
      <c r="F17" s="29"/>
      <c r="G17" s="27"/>
      <c r="I17" s="28" t="s">
        <v>6</v>
      </c>
      <c r="J17" s="29">
        <v>862.0</v>
      </c>
    </row>
    <row r="18">
      <c r="A18" s="15"/>
      <c r="B18" s="37" t="s">
        <v>46</v>
      </c>
      <c r="C18" s="17"/>
      <c r="E18" s="28" t="s">
        <v>47</v>
      </c>
      <c r="F18" s="29">
        <v>699.0</v>
      </c>
      <c r="G18" s="27"/>
      <c r="I18" s="28" t="s">
        <v>48</v>
      </c>
      <c r="J18" s="29">
        <v>100.0</v>
      </c>
    </row>
    <row r="19">
      <c r="B19" s="38"/>
      <c r="E19" s="28" t="s">
        <v>49</v>
      </c>
      <c r="F19" s="29">
        <v>699.0</v>
      </c>
      <c r="G19" s="27"/>
      <c r="I19" s="28" t="s">
        <v>50</v>
      </c>
      <c r="J19" s="29">
        <f>18*7</f>
        <v>126</v>
      </c>
    </row>
    <row r="20">
      <c r="E20" s="28" t="s">
        <v>51</v>
      </c>
      <c r="F20" s="29">
        <v>0.0</v>
      </c>
      <c r="G20" s="28" t="s">
        <v>52</v>
      </c>
      <c r="I20" s="28" t="s">
        <v>53</v>
      </c>
      <c r="J20" s="29">
        <v>700.0</v>
      </c>
    </row>
    <row r="21">
      <c r="E21" s="28"/>
      <c r="F21" s="29"/>
      <c r="G21" s="27"/>
      <c r="I21" s="28" t="s">
        <v>54</v>
      </c>
      <c r="J21" s="29">
        <v>378.0</v>
      </c>
    </row>
    <row r="22">
      <c r="E22" s="28" t="s">
        <v>55</v>
      </c>
      <c r="F22" s="29">
        <v>699.0</v>
      </c>
      <c r="G22" s="27"/>
      <c r="I22" s="28" t="s">
        <v>56</v>
      </c>
      <c r="J22" s="29">
        <v>0.0</v>
      </c>
    </row>
    <row r="23">
      <c r="A23" s="39"/>
      <c r="E23" s="28" t="s">
        <v>57</v>
      </c>
      <c r="F23" s="29">
        <v>299.0</v>
      </c>
      <c r="G23" s="27"/>
      <c r="I23" s="28" t="s">
        <v>58</v>
      </c>
      <c r="J23" s="29">
        <v>600.0</v>
      </c>
    </row>
    <row r="24">
      <c r="A24" s="39" t="s">
        <v>59</v>
      </c>
      <c r="E24" s="26" t="s">
        <v>10</v>
      </c>
      <c r="F24" s="40">
        <f>SUM(F14:F23)</f>
        <v>5693</v>
      </c>
      <c r="G24" s="27"/>
      <c r="I24" s="28" t="s">
        <v>60</v>
      </c>
      <c r="J24" s="41">
        <v>130.0</v>
      </c>
    </row>
    <row r="25">
      <c r="A25" s="8" t="s">
        <v>61</v>
      </c>
      <c r="E25" s="26" t="s">
        <v>62</v>
      </c>
      <c r="F25" s="40">
        <f>MULTIPLY($F24,0.77)</f>
        <v>4383.61</v>
      </c>
      <c r="G25" s="27"/>
      <c r="I25" s="28" t="s">
        <v>63</v>
      </c>
      <c r="J25" s="41">
        <v>28.29</v>
      </c>
    </row>
    <row r="26">
      <c r="A26" s="8" t="s">
        <v>64</v>
      </c>
      <c r="I26" s="28" t="s">
        <v>65</v>
      </c>
      <c r="J26" s="29">
        <v>660.39</v>
      </c>
    </row>
    <row r="27">
      <c r="I27" s="28" t="s">
        <v>66</v>
      </c>
      <c r="J27" s="29">
        <v>160.0</v>
      </c>
    </row>
    <row r="28">
      <c r="I28" s="28" t="s">
        <v>67</v>
      </c>
      <c r="J28" s="29">
        <v>0.0</v>
      </c>
    </row>
    <row r="29">
      <c r="I29" s="28" t="s">
        <v>10</v>
      </c>
      <c r="J29" s="40">
        <f>SUM(J13:J28)</f>
        <v>5016.28</v>
      </c>
    </row>
    <row r="30">
      <c r="A30" s="42" t="s">
        <v>68</v>
      </c>
      <c r="E30" s="4" t="s">
        <v>69</v>
      </c>
      <c r="F30" s="43">
        <f>F25-J29</f>
        <v>-632.67</v>
      </c>
    </row>
    <row r="33">
      <c r="I33" s="8" t="s">
        <v>70</v>
      </c>
    </row>
    <row r="34">
      <c r="I34" s="8" t="s">
        <v>71</v>
      </c>
    </row>
    <row r="35">
      <c r="I35" s="8" t="s">
        <v>72</v>
      </c>
    </row>
    <row r="36">
      <c r="I36" s="8" t="s">
        <v>73</v>
      </c>
    </row>
  </sheetData>
  <mergeCells count="4">
    <mergeCell ref="A3:A7"/>
    <mergeCell ref="A8:A10"/>
    <mergeCell ref="A11:A13"/>
    <mergeCell ref="A14:A18"/>
  </mergeCells>
  <hyperlinks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8"/>
  </hyperlinks>
  <drawing r:id="rId17"/>
  <legacyDrawing r:id="rId18"/>
</worksheet>
</file>