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 activeTab="2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<sst xmlns="http://schemas.openxmlformats.org/spreadsheetml/2006/main" count="1721" uniqueCount="161">
  <si>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</si>
  <si>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</si>
  <si>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</si>
  <si>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</si>
  <si>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</si>
  <si>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</si>
  <si>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</si>
  <si>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</si>
  <si>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</si>
  <si>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</si>
  <si>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</si>
  <si>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</si>
  <si>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</si>
  <si>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</si>
  <si>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</si>
  <si>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</si>
  <si>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</si>
  <si>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</si>
  <si>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</si>
  <si>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</si>
  <si>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</si>
  <si>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</si>
  <si>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</si>
  <si>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</si>
  <si>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</si>
  <si>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</si>
  <si>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</si>
  <si>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</si>
  <si>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</si>
  <si>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</si>
  <si>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</si>
  <si>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</si>
  <si>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</si>
  <si>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</si>
  <si>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</si>
  <si>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</si>
  <si>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</si>
  <si>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</si>
  <si>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</si>
  <si>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</si>
  <si>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</si>
  <si>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</si>
  <si>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</si>
  <si>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</si>
  <si>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</si>
  <si>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</si>
  <si>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</si>
  <si>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</si>
  <si>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</si>
  <si>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</si>
  <si>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</si>
  <si>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</si>
  <si>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</si>
  <si>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</si>
  <si>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</si>
  <si>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</si>
  <si>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</si>
  <si>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</si>
  <si>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</si>
  <si>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</si>
  <si>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</si>
  <si>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</si>
  <si>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</si>
  <si>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</si>
  <si>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</si>
  <si>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</si>
  <si>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</si>
  <si>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</si>
  <si>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</si>
  <si>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</si>
  <si>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</si>
  <si>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</si>
  <si>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</si>
  <si>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</si>
  <si>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</si>
  <si>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</si>
  <si>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</si>
  <si>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</si>
  <si>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</si>
  <si>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</si>
  <si>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</si>
  <si>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</si>
  <si>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</si>
  <si>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</si>
  <si>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</si>
  <si>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</si>
  <si>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</si>
  <si>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</si>
  <si>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</si>
  <si>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</si>
  <si>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</si>
  <si>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</si>
  <si>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</si>
  <si>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</si>
  <si>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</si>
  <si>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</si>
  <si>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</si>
  <si>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</si>
  <si>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</si>
  <si>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</si>
  <si>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</si>
  <si>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</si>
  <si>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</si>
  <si>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</si>
  <si>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</si>
  <si>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</si>
  <si>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</si>
  <si>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</si>
  <si>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</si>
  <si>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</si>
  <si>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</si>
  <si>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</si>
  <si>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</si>
  <si>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</si>
  <si>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</si>
  <si>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</si>
  <si>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</si>
  <si>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</si>
  <si>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</si>
  <si>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4.1, Dokument-Design</t>
  </si>
  <si>
    <t>Titelübersicht Design</t>
  </si>
  <si>
    <t>Titelübersicht Design, Musikstück Design</t>
  </si>
  <si>
    <t>Punkt 4, project environment</t>
  </si>
  <si>
    <t>Mockups, PSP</t>
  </si>
  <si>
    <t>Mockups 1. volle Version fertig, PSP aktualisieren (Backend + Frontend Tasks)</t>
  </si>
  <si>
    <t>Punkt 1 &amp; 2</t>
  </si>
  <si>
    <t>Zusammenführen, diskutieren</t>
  </si>
  <si>
    <t>Anpassungen lt. Besprechung</t>
  </si>
  <si>
    <t>Pflichtenheft, Mockups</t>
  </si>
  <si>
    <t>Backend</t>
  </si>
  <si>
    <t>Projekt aufsetzen</t>
  </si>
  <si>
    <t>Datenbank erstellen, Model in Backend aufsetzen</t>
  </si>
  <si>
    <t>Frontend, Backend</t>
  </si>
  <si>
    <t>Setup frontend und backend</t>
  </si>
  <si>
    <t>Project setup, Problembehebung, Aufgabenverteilung fixieren</t>
  </si>
  <si>
    <t>Frontend</t>
  </si>
  <si>
    <t>Header design, Actionbar design</t>
  </si>
  <si>
    <t>Demo Controller implementieren (für alle weiteren Controllers)</t>
  </si>
  <si>
    <t>ActionBar, Main page, http call to musicpieces</t>
  </si>
  <si>
    <t>Main page, Sortierfunktion, Test-Daten</t>
  </si>
  <si>
    <t>Main page, Filter funktion, Lösch-Funktion</t>
  </si>
  <si>
    <t>Error page</t>
  </si>
  <si>
    <t>Responsive Layout (mobile), Musikstück-Detail-Ansicht, Layouting, Back button, Scores- und Genres-Controller</t>
  </si>
  <si>
    <t>Scores- und Genres-Controller</t>
  </si>
  <si>
    <t>Musikstück-Detail-Ansicht, Scores-Ansicht</t>
  </si>
  <si>
    <t>Delete-Methode für Scores-Controller, Scores-Ansicht, Musikstück-Bearbeitungs-Ansicht, Neue-Score-Ansicht</t>
  </si>
  <si>
    <t>File-Management (Scores), Neue-Score-Ansicht</t>
  </si>
  <si>
    <t>Frontend, backend</t>
  </si>
  <si>
    <t>Bug fix, abstract, install script</t>
  </si>
  <si>
    <t>Documentation</t>
  </si>
  <si>
    <t>User Guide, Presentation, Poster/Flyer</t>
  </si>
  <si>
    <t>Startup-File</t>
  </si>
  <si>
    <t>Source Documentation Backend</t>
  </si>
  <si>
    <t>Source Documentation Backend &amp; Frontend</t>
  </si>
  <si>
    <t>Systemarchitektur</t>
  </si>
  <si>
    <t>Installation</t>
  </si>
  <si>
    <t>User Guide, Presentation, Meetings,</t>
  </si>
  <si>
    <t>Fertigstellung</t>
  </si>
  <si>
    <t xml:space="preserve">User Guide, </t>
  </si>
  <si>
    <t>Poject</t>
  </si>
  <si>
    <t>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</si>
</sst>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2" t="s">
        <v>12</v>
      </c>
      <c r="C2" s="92"/>
      <c r="D2" s="92"/>
      <c r="E2" s="93" t="s">
        <v>96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2" t="s">
        <v>13</v>
      </c>
      <c r="C3" s="92"/>
      <c r="D3" s="92"/>
      <c r="E3" s="95">
        <v>1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98" t="s">
        <v>89</v>
      </c>
      <c r="D4" s="99"/>
      <c r="E4" s="100">
        <f>IF(EXACT($C$4,"PRO-1"),3,IF(EXACT($C$4,"PRO-2"),4,IF(EXACT($C$4,"PRO-3"),4,IF(EXACT($C$4,"PRO-4"),6,IF(EXACT($C$4,"PRO-2-M"),5,IF(EXACT($C$4,"PRO-3-M"),5))))))</f>
        <v>3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9" t="s">
        <v>16</v>
      </c>
      <c r="C6" s="89"/>
      <c r="D6" s="89"/>
      <c r="E6" s="77">
        <f>(25*60)*E4</f>
        <v>4500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90"/>
      <c r="C7" s="90"/>
      <c r="D7" s="90"/>
      <c r="E7" s="79">
        <f>E6/60</f>
        <v>75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90"/>
      <c r="C8" s="90"/>
      <c r="D8" s="90"/>
      <c r="E8" s="27" t="s">
        <v>2</v>
      </c>
      <c r="F8" s="28">
        <f>(E6/60)/E5</f>
        <v>6.25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2">
      <c r="B11" s="112" t="s">
        <v>22</v>
      </c>
      <c r="C11" s="50"/>
      <c r="D11" s="134">
        <f>E3</f>
        <v>1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2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2">
      <c r="B13" s="114" t="str">
        <f>'Std-A'!A3</f>
        <v>Boris Fuchs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6">
        <f>F13-E13</f>
        <v>4</v>
      </c>
      <c r="H13" s="15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8">
        <f>IF(NOT(EXACT(B13,"----")),$E$7,0)</f>
        <v>75</v>
      </c>
      <c r="AF13" s="81">
        <f>AD14-AE13</f>
        <v>-15</v>
      </c>
    </row>
    <row r="14" spans="2:33" ht="12" customHeight="1" x14ac:dyDescent="0.2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2</v>
      </c>
      <c r="M14" s="32">
        <f>'Std-A'!$C$45</f>
        <v>1</v>
      </c>
      <c r="N14" s="32">
        <f>'Std-A'!$C$56</f>
        <v>2</v>
      </c>
      <c r="O14" s="32">
        <f>'Std-A'!$C$67</f>
        <v>5</v>
      </c>
      <c r="P14" s="32">
        <f>'Std-A'!$C$78</f>
        <v>3</v>
      </c>
      <c r="Q14" s="32">
        <f>'Std-A'!$C$89</f>
        <v>2</v>
      </c>
      <c r="R14" s="32">
        <f>'Std-A'!$C$100</f>
        <v>2</v>
      </c>
      <c r="S14" s="32">
        <f>'Std-A'!$C$111</f>
        <v>4</v>
      </c>
      <c r="T14" s="32">
        <f>'Std-A'!$C$122</f>
        <v>22</v>
      </c>
      <c r="U14" s="32">
        <f>'Std-A'!$C$133</f>
        <v>13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60</v>
      </c>
      <c r="AE14" s="69"/>
      <c r="AF14" s="82"/>
    </row>
    <row r="15" spans="2:33" ht="12" customHeight="1" thickBot="1" x14ac:dyDescent="0.25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2</v>
      </c>
      <c r="M15" s="29">
        <f t="shared" si="1"/>
        <v>1</v>
      </c>
      <c r="N15" s="29">
        <f t="shared" si="1"/>
        <v>2</v>
      </c>
      <c r="O15" s="29">
        <f t="shared" si="1"/>
        <v>5</v>
      </c>
      <c r="P15" s="29">
        <f t="shared" si="1"/>
        <v>3</v>
      </c>
      <c r="Q15" s="29">
        <f t="shared" si="1"/>
        <v>2</v>
      </c>
      <c r="R15" s="29">
        <f t="shared" si="1"/>
        <v>2</v>
      </c>
      <c r="S15" s="29">
        <f t="shared" si="1"/>
        <v>4</v>
      </c>
      <c r="T15" s="29">
        <f t="shared" si="1"/>
        <v>22</v>
      </c>
      <c r="U15" s="29">
        <f t="shared" si="1"/>
        <v>13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60</v>
      </c>
      <c r="AE15" s="70"/>
      <c r="AF15" s="83"/>
    </row>
    <row r="16" spans="2:33" ht="12" customHeight="1" thickTop="1" x14ac:dyDescent="0.2">
      <c r="B16" s="106" t="str">
        <f>'Std-B'!A3</f>
        <v>Paul Schmutz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103">
        <f t="shared" ref="G16" si="5">F16-E16</f>
        <v>4</v>
      </c>
      <c r="H16" s="15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8">
        <f>IF(NOT(EXACT(B16,"----")),$E$7,0)</f>
        <v>75</v>
      </c>
      <c r="AF16" s="81">
        <f>AD17-AE16</f>
        <v>5</v>
      </c>
    </row>
    <row r="17" spans="2:32" ht="12" customHeight="1" x14ac:dyDescent="0.2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2</v>
      </c>
      <c r="M17" s="32">
        <f>'Std-B'!C45</f>
        <v>3</v>
      </c>
      <c r="N17" s="32">
        <f>'Std-B'!C56</f>
        <v>6</v>
      </c>
      <c r="O17" s="32">
        <f>'Std-B'!C67</f>
        <v>6</v>
      </c>
      <c r="P17" s="32">
        <f>'Std-B'!C78</f>
        <v>4</v>
      </c>
      <c r="Q17" s="32">
        <f>'Std-B'!C89</f>
        <v>2</v>
      </c>
      <c r="R17" s="32">
        <f>'Std-B'!C100</f>
        <v>12</v>
      </c>
      <c r="S17" s="32">
        <f>'Std-B'!C111</f>
        <v>12</v>
      </c>
      <c r="T17" s="32">
        <f>'Std-B'!C122</f>
        <v>27</v>
      </c>
      <c r="U17" s="32">
        <f>'Std-B'!C133</f>
        <v>2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80</v>
      </c>
      <c r="AE17" s="69"/>
      <c r="AF17" s="82"/>
    </row>
    <row r="18" spans="2:32" ht="12" customHeight="1" thickBot="1" x14ac:dyDescent="0.25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2</v>
      </c>
      <c r="M18" s="29">
        <f t="shared" si="6"/>
        <v>3</v>
      </c>
      <c r="N18" s="29">
        <f t="shared" si="6"/>
        <v>6</v>
      </c>
      <c r="O18" s="29">
        <f t="shared" si="6"/>
        <v>6</v>
      </c>
      <c r="P18" s="29">
        <f t="shared" si="6"/>
        <v>4</v>
      </c>
      <c r="Q18" s="29">
        <f t="shared" si="6"/>
        <v>2</v>
      </c>
      <c r="R18" s="29">
        <f t="shared" si="6"/>
        <v>12</v>
      </c>
      <c r="S18" s="29">
        <f t="shared" si="6"/>
        <v>12</v>
      </c>
      <c r="T18" s="29">
        <f t="shared" si="6"/>
        <v>27</v>
      </c>
      <c r="U18" s="29">
        <f t="shared" si="6"/>
        <v>2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80</v>
      </c>
      <c r="AE18" s="70"/>
      <c r="AF18" s="156"/>
    </row>
    <row r="19" spans="2:32" ht="12" customHeight="1" thickTop="1" x14ac:dyDescent="0.2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2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25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2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2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25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2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2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25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14" workbookViewId="0">
      <selection activeCell="G31" sqref="G31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 t="s">
        <v>160</v>
      </c>
      <c r="C28" s="43">
        <v>120</v>
      </c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2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1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90</v>
      </c>
      <c r="D50" s="46" t="s">
        <v>17</v>
      </c>
      <c r="E50" s="42" t="s">
        <v>125</v>
      </c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2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129</v>
      </c>
      <c r="C62" s="43">
        <v>45</v>
      </c>
      <c r="D62" s="46" t="s">
        <v>17</v>
      </c>
      <c r="E62" s="42" t="s">
        <v>130</v>
      </c>
    </row>
    <row r="63" spans="1:5" s="47" customFormat="1" ht="26.1" customHeight="1" x14ac:dyDescent="0.2">
      <c r="A63" s="46">
        <v>3</v>
      </c>
      <c r="B63" s="42" t="s">
        <v>118</v>
      </c>
      <c r="C63" s="43">
        <v>80</v>
      </c>
      <c r="D63" s="46" t="s">
        <v>17</v>
      </c>
      <c r="E63" s="42" t="s">
        <v>157</v>
      </c>
    </row>
    <row r="64" spans="1:5" s="47" customFormat="1" ht="26.1" customHeight="1" x14ac:dyDescent="0.2">
      <c r="A64" s="46">
        <v>4</v>
      </c>
      <c r="B64" s="42" t="s">
        <v>160</v>
      </c>
      <c r="C64" s="43">
        <v>120</v>
      </c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5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3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2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 t="s">
        <v>129</v>
      </c>
      <c r="C94" s="43">
        <v>140</v>
      </c>
      <c r="D94" s="46" t="s">
        <v>17</v>
      </c>
      <c r="E94" s="42" t="s">
        <v>143</v>
      </c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2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 t="s">
        <v>129</v>
      </c>
      <c r="C105" s="43">
        <v>100</v>
      </c>
      <c r="D105" s="46" t="s">
        <v>17</v>
      </c>
      <c r="E105" s="42" t="s">
        <v>143</v>
      </c>
    </row>
    <row r="106" spans="1:5" s="47" customFormat="1" ht="26.1" customHeight="1" x14ac:dyDescent="0.2">
      <c r="A106" s="46">
        <v>2</v>
      </c>
      <c r="B106" s="42" t="s">
        <v>149</v>
      </c>
      <c r="C106" s="43">
        <v>120</v>
      </c>
      <c r="D106" s="46" t="s">
        <v>17</v>
      </c>
      <c r="E106" s="42" t="s">
        <v>158</v>
      </c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4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 t="s">
        <v>149</v>
      </c>
      <c r="C116" s="43">
        <v>720</v>
      </c>
      <c r="D116" s="46" t="s">
        <v>17</v>
      </c>
      <c r="E116" s="42" t="s">
        <v>150</v>
      </c>
    </row>
    <row r="117" spans="1:5" s="47" customFormat="1" ht="26.1" customHeight="1" x14ac:dyDescent="0.2">
      <c r="A117" s="46">
        <v>2</v>
      </c>
      <c r="B117" s="42" t="s">
        <v>132</v>
      </c>
      <c r="C117" s="43">
        <v>600</v>
      </c>
      <c r="D117" s="46" t="s">
        <v>17</v>
      </c>
      <c r="E117" s="42" t="s">
        <v>151</v>
      </c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22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 t="s">
        <v>149</v>
      </c>
      <c r="C127" s="43">
        <v>180</v>
      </c>
      <c r="D127" s="46" t="s">
        <v>17</v>
      </c>
      <c r="E127" s="42" t="s">
        <v>156</v>
      </c>
    </row>
    <row r="128" spans="1:5" s="47" customFormat="1" ht="26.1" customHeight="1" x14ac:dyDescent="0.2">
      <c r="A128" s="46">
        <v>2</v>
      </c>
      <c r="B128" s="42" t="s">
        <v>159</v>
      </c>
      <c r="C128" s="43">
        <v>600</v>
      </c>
      <c r="D128" s="46" t="s">
        <v>17</v>
      </c>
      <c r="E128" s="42" t="s">
        <v>157</v>
      </c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13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112" workbookViewId="0">
      <selection activeCell="B127" sqref="B127:E127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 t="s">
        <v>160</v>
      </c>
      <c r="C28" s="43">
        <v>120</v>
      </c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2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3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50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 t="s">
        <v>116</v>
      </c>
      <c r="C52" s="43">
        <v>50</v>
      </c>
      <c r="D52" s="46" t="s">
        <v>17</v>
      </c>
      <c r="E52" s="42" t="s">
        <v>121</v>
      </c>
    </row>
    <row r="53" spans="1:5" s="47" customFormat="1" ht="26.1" customHeight="1" x14ac:dyDescent="0.2">
      <c r="A53" s="46">
        <v>4</v>
      </c>
      <c r="B53" s="42" t="s">
        <v>118</v>
      </c>
      <c r="C53" s="43">
        <v>150</v>
      </c>
      <c r="D53" s="46" t="s">
        <v>17</v>
      </c>
      <c r="E53" s="42" t="s">
        <v>122</v>
      </c>
    </row>
    <row r="54" spans="1:5" s="47" customFormat="1" ht="26.1" customHeight="1" x14ac:dyDescent="0.2">
      <c r="A54" s="46">
        <v>5</v>
      </c>
      <c r="B54" s="42" t="s">
        <v>123</v>
      </c>
      <c r="C54" s="43">
        <v>60</v>
      </c>
      <c r="D54" s="46" t="s">
        <v>17</v>
      </c>
      <c r="E54" s="42" t="s">
        <v>124</v>
      </c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6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118</v>
      </c>
      <c r="C62" s="43">
        <v>60</v>
      </c>
      <c r="D62" s="46" t="s">
        <v>17</v>
      </c>
      <c r="E62" s="42" t="s">
        <v>127</v>
      </c>
    </row>
    <row r="63" spans="1:5" s="47" customFormat="1" ht="26.1" customHeight="1" x14ac:dyDescent="0.2">
      <c r="A63" s="46">
        <v>3</v>
      </c>
      <c r="B63" s="42" t="s">
        <v>128</v>
      </c>
      <c r="C63" s="43">
        <v>100</v>
      </c>
      <c r="D63" s="46" t="s">
        <v>17</v>
      </c>
      <c r="E63" s="42" t="s">
        <v>127</v>
      </c>
    </row>
    <row r="64" spans="1:5" s="47" customFormat="1" ht="26.1" customHeight="1" x14ac:dyDescent="0.2">
      <c r="A64" s="46">
        <v>4</v>
      </c>
      <c r="B64" s="42" t="s">
        <v>129</v>
      </c>
      <c r="C64" s="43">
        <v>45</v>
      </c>
      <c r="D64" s="46" t="s">
        <v>17</v>
      </c>
      <c r="E64" s="42" t="s">
        <v>130</v>
      </c>
    </row>
    <row r="65" spans="1:5" s="47" customFormat="1" ht="26.1" customHeight="1" x14ac:dyDescent="0.2">
      <c r="A65" s="46">
        <v>5</v>
      </c>
      <c r="B65" s="42" t="s">
        <v>160</v>
      </c>
      <c r="C65" s="43">
        <v>120</v>
      </c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6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 t="s">
        <v>132</v>
      </c>
      <c r="C73" s="43">
        <v>100</v>
      </c>
      <c r="D73" s="46" t="s">
        <v>17</v>
      </c>
      <c r="E73" s="42" t="s">
        <v>133</v>
      </c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4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 t="s">
        <v>129</v>
      </c>
      <c r="C83" s="43">
        <v>120</v>
      </c>
      <c r="D83" s="46" t="s">
        <v>17</v>
      </c>
      <c r="E83" s="42" t="s">
        <v>134</v>
      </c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2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 t="s">
        <v>135</v>
      </c>
      <c r="C94" s="43">
        <v>180</v>
      </c>
      <c r="D94" s="46" t="s">
        <v>17</v>
      </c>
      <c r="E94" s="42" t="s">
        <v>136</v>
      </c>
    </row>
    <row r="95" spans="1:5" s="47" customFormat="1" ht="26.1" customHeight="1" x14ac:dyDescent="0.2">
      <c r="A95" s="46">
        <v>2</v>
      </c>
      <c r="B95" s="42" t="s">
        <v>129</v>
      </c>
      <c r="C95" s="43">
        <v>60</v>
      </c>
      <c r="D95" s="46" t="s">
        <v>17</v>
      </c>
      <c r="E95" s="42" t="s">
        <v>137</v>
      </c>
    </row>
    <row r="96" spans="1:5" s="47" customFormat="1" ht="26.1" customHeight="1" x14ac:dyDescent="0.2">
      <c r="A96" s="46">
        <v>3</v>
      </c>
      <c r="B96" s="42" t="s">
        <v>135</v>
      </c>
      <c r="C96" s="43">
        <v>150</v>
      </c>
      <c r="D96" s="46" t="s">
        <v>17</v>
      </c>
      <c r="E96" s="42" t="s">
        <v>138</v>
      </c>
    </row>
    <row r="97" spans="1:5" s="47" customFormat="1" ht="26.1" customHeight="1" x14ac:dyDescent="0.2">
      <c r="A97" s="46">
        <v>4</v>
      </c>
      <c r="B97" s="42" t="s">
        <v>135</v>
      </c>
      <c r="C97" s="43">
        <v>180</v>
      </c>
      <c r="D97" s="46" t="s">
        <v>17</v>
      </c>
      <c r="E97" s="42" t="s">
        <v>139</v>
      </c>
    </row>
    <row r="98" spans="1:5" s="47" customFormat="1" ht="26.1" customHeight="1" x14ac:dyDescent="0.2">
      <c r="A98" s="46">
        <v>5</v>
      </c>
      <c r="B98" s="42" t="s">
        <v>135</v>
      </c>
      <c r="C98" s="43">
        <v>60</v>
      </c>
      <c r="D98" s="46" t="s">
        <v>17</v>
      </c>
      <c r="E98" s="42" t="s">
        <v>140</v>
      </c>
    </row>
    <row r="99" spans="1:5" s="47" customFormat="1" ht="26.1" customHeight="1" thickBot="1" x14ac:dyDescent="0.25">
      <c r="A99" s="48">
        <v>6</v>
      </c>
      <c r="B99" s="44" t="s">
        <v>135</v>
      </c>
      <c r="C99" s="45">
        <v>60</v>
      </c>
      <c r="D99" s="46" t="s">
        <v>17</v>
      </c>
      <c r="E99" s="44" t="s">
        <v>141</v>
      </c>
    </row>
    <row r="100" spans="1:5" ht="26.1" customHeight="1" thickTop="1" x14ac:dyDescent="0.2">
      <c r="A100" s="163" t="s">
        <v>47</v>
      </c>
      <c r="B100" s="164"/>
      <c r="C100" s="25">
        <f>ROUND((SUM(C94:C99)/60),0)</f>
        <v>12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 t="s">
        <v>132</v>
      </c>
      <c r="C105" s="43">
        <v>180</v>
      </c>
      <c r="D105" s="46" t="s">
        <v>17</v>
      </c>
      <c r="E105" s="42" t="s">
        <v>142</v>
      </c>
    </row>
    <row r="106" spans="1:5" s="47" customFormat="1" ht="26.1" customHeight="1" x14ac:dyDescent="0.2">
      <c r="A106" s="46">
        <v>2</v>
      </c>
      <c r="B106" s="42" t="s">
        <v>135</v>
      </c>
      <c r="C106" s="43">
        <v>90</v>
      </c>
      <c r="D106" s="46" t="s">
        <v>17</v>
      </c>
      <c r="E106" s="42" t="s">
        <v>144</v>
      </c>
    </row>
    <row r="107" spans="1:5" s="47" customFormat="1" ht="26.1" customHeight="1" x14ac:dyDescent="0.2">
      <c r="A107" s="46">
        <v>3</v>
      </c>
      <c r="B107" s="42" t="s">
        <v>132</v>
      </c>
      <c r="C107" s="43">
        <v>120</v>
      </c>
      <c r="D107" s="46" t="s">
        <v>17</v>
      </c>
      <c r="E107" s="42" t="s">
        <v>145</v>
      </c>
    </row>
    <row r="108" spans="1:5" s="47" customFormat="1" ht="26.1" customHeight="1" x14ac:dyDescent="0.2">
      <c r="A108" s="46">
        <v>4</v>
      </c>
      <c r="B108" s="42" t="s">
        <v>132</v>
      </c>
      <c r="C108" s="43">
        <v>300</v>
      </c>
      <c r="D108" s="46" t="s">
        <v>17</v>
      </c>
      <c r="E108" s="42" t="s">
        <v>146</v>
      </c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12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 t="s">
        <v>147</v>
      </c>
      <c r="C116" s="43">
        <v>600</v>
      </c>
      <c r="D116" s="46" t="s">
        <v>17</v>
      </c>
      <c r="E116" s="42" t="s">
        <v>148</v>
      </c>
    </row>
    <row r="117" spans="1:5" s="47" customFormat="1" ht="26.1" customHeight="1" x14ac:dyDescent="0.2">
      <c r="A117" s="46">
        <v>2</v>
      </c>
      <c r="B117" s="42" t="s">
        <v>132</v>
      </c>
      <c r="C117" s="43">
        <v>600</v>
      </c>
      <c r="D117" s="46" t="s">
        <v>17</v>
      </c>
      <c r="E117" s="42" t="s">
        <v>151</v>
      </c>
    </row>
    <row r="118" spans="1:5" s="47" customFormat="1" ht="26.1" customHeight="1" x14ac:dyDescent="0.2">
      <c r="A118" s="46">
        <v>3</v>
      </c>
      <c r="B118" s="42" t="s">
        <v>149</v>
      </c>
      <c r="C118" s="43">
        <v>60</v>
      </c>
      <c r="D118" s="46" t="s">
        <v>17</v>
      </c>
      <c r="E118" s="42" t="s">
        <v>152</v>
      </c>
    </row>
    <row r="119" spans="1:5" s="47" customFormat="1" ht="26.1" customHeight="1" x14ac:dyDescent="0.2">
      <c r="A119" s="46">
        <v>4</v>
      </c>
      <c r="B119" s="42" t="s">
        <v>149</v>
      </c>
      <c r="C119" s="43">
        <v>180</v>
      </c>
      <c r="D119" s="46" t="s">
        <v>17</v>
      </c>
      <c r="E119" s="42" t="s">
        <v>153</v>
      </c>
    </row>
    <row r="120" spans="1:5" s="47" customFormat="1" ht="26.1" customHeight="1" x14ac:dyDescent="0.2">
      <c r="A120" s="46">
        <v>5</v>
      </c>
      <c r="B120" s="42" t="s">
        <v>149</v>
      </c>
      <c r="C120" s="43">
        <v>75</v>
      </c>
      <c r="D120" s="46" t="s">
        <v>17</v>
      </c>
      <c r="E120" s="42" t="s">
        <v>154</v>
      </c>
    </row>
    <row r="121" spans="1:5" s="47" customFormat="1" ht="26.1" customHeight="1" thickBot="1" x14ac:dyDescent="0.25">
      <c r="A121" s="48">
        <v>6</v>
      </c>
      <c r="B121" s="42" t="s">
        <v>149</v>
      </c>
      <c r="C121" s="45">
        <v>120</v>
      </c>
      <c r="D121" s="46" t="s">
        <v>17</v>
      </c>
      <c r="E121" s="44" t="s">
        <v>155</v>
      </c>
    </row>
    <row r="122" spans="1:5" ht="26.1" customHeight="1" thickTop="1" x14ac:dyDescent="0.2">
      <c r="A122" s="163" t="s">
        <v>47</v>
      </c>
      <c r="B122" s="164"/>
      <c r="C122" s="25">
        <f>ROUND((SUM(C116:C121)/60),0)</f>
        <v>27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 t="s">
        <v>149</v>
      </c>
      <c r="C127" s="45">
        <v>120</v>
      </c>
      <c r="D127" s="46" t="s">
        <v>17</v>
      </c>
      <c r="E127" s="44" t="s">
        <v>155</v>
      </c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2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</cp:lastModifiedBy>
  <cp:lastPrinted>2006-12-12T13:10:16Z</cp:lastPrinted>
  <dcterms:created xsi:type="dcterms:W3CDTF">1996-10-17T05:27:31Z</dcterms:created>
  <dcterms:modified xsi:type="dcterms:W3CDTF">2017-07-03T11:06:45Z</dcterms:modified>
</cp:coreProperties>
</file>