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ols\archivist\Documentation\ProjectDocumentation\"/>
    </mc:Choice>
  </mc:AlternateContent>
  <bookViews>
    <workbookView xWindow="7425" yWindow="-15" windowWidth="7485" windowHeight="10590" activeTab="2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E22" i="7"/>
  <c r="G22" i="7" s="1"/>
  <c r="E19" i="7"/>
  <c r="G19" i="7" s="1"/>
  <c r="G25" i="7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<sst xmlns="http://schemas.openxmlformats.org/spreadsheetml/2006/main" count="1725" uniqueCount="163">
  <si>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</si>
  <si>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</si>
  <si>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</si>
  <si>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</si>
  <si>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</si>
  <si>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</si>
  <si>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</si>
  <si>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</si>
  <si>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</si>
  <si>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</si>
  <si>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</si>
  <si>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</si>
  <si>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</si>
  <si>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</si>
  <si>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</si>
  <si>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</si>
  <si>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</si>
  <si>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</si>
  <si>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</si>
  <si>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</si>
  <si>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</si>
  <si>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</si>
  <si>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</si>
  <si>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</si>
  <si>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</si>
  <si>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</si>
  <si>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</si>
  <si>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</si>
  <si>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</si>
  <si>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</si>
  <si>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</si>
  <si>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</si>
  <si>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</si>
  <si>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</si>
  <si>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</si>
  <si>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</si>
  <si>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</si>
  <si>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</si>
  <si>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</si>
  <si>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</si>
  <si>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</si>
  <si>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</si>
  <si>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</si>
  <si>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</si>
  <si>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</si>
  <si>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</si>
  <si>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</si>
  <si>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</si>
  <si>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</si>
  <si>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</si>
  <si>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</si>
  <si>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</si>
  <si>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</si>
  <si>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</si>
  <si>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</si>
  <si>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</si>
  <si>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</si>
  <si>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</si>
  <si>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</si>
  <si>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</si>
  <si>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</si>
  <si>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</si>
  <si>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</si>
  <si>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</si>
  <si>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</si>
  <si>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</si>
  <si>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</si>
  <si>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</si>
  <si>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</si>
  <si>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</si>
  <si>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</si>
  <si>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</si>
  <si>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</si>
  <si>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</si>
  <si>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</si>
  <si>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</si>
  <si>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</si>
  <si>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</si>
  <si>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</si>
  <si>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</si>
  <si>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</si>
  <si>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</si>
  <si>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</si>
  <si>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</si>
  <si>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</si>
  <si>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</si>
  <si>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</si>
  <si>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</si>
  <si>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</si>
  <si>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</si>
  <si>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</si>
  <si>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</si>
  <si>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</si>
  <si>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</si>
  <si>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</si>
  <si>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</si>
  <si>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Archivist</t>
  </si>
  <si>
    <t>Boris Fuchs</t>
  </si>
  <si>
    <t>Paul Schmutz</t>
  </si>
  <si>
    <t>01.05 - 07.05.2017</t>
  </si>
  <si>
    <t>17.04 - 23.04.2017</t>
  </si>
  <si>
    <t>24.04 - 30.04.2017</t>
  </si>
  <si>
    <t>08.05 - 14.05.2017</t>
  </si>
  <si>
    <t>15.05 - 21.05.2017</t>
  </si>
  <si>
    <t>22.05 - 28.05.2017</t>
  </si>
  <si>
    <t>29.05 - 04.06.2017</t>
  </si>
  <si>
    <t>05.06 - 11.06.2017</t>
  </si>
  <si>
    <t>12.06 - 18.06.2017</t>
  </si>
  <si>
    <t>19.06 - 25.06.2017</t>
  </si>
  <si>
    <t>26.06 - 02.07.2017</t>
  </si>
  <si>
    <t>03.07 - 09.07.2017</t>
  </si>
  <si>
    <t>psp Erstellung</t>
  </si>
  <si>
    <t>Grundlegende Strukturierung und Planung des Projekts; Brainstorming, Zieldefinition</t>
  </si>
  <si>
    <t>Grundlegende Strukturierung</t>
  </si>
  <si>
    <t>Meeting mit Musikverein</t>
  </si>
  <si>
    <t>Befragung Kapellmeister &amp; Archivarin der TMK Wallsee-Sindelburg über Funktionsumfang</t>
  </si>
  <si>
    <t>Mockups</t>
  </si>
  <si>
    <t>Beginnen mit Mockups Design in Adobe XD</t>
  </si>
  <si>
    <t>Pflichtenheft</t>
  </si>
  <si>
    <t>Punkt 4.1, Dokument-Design</t>
  </si>
  <si>
    <t>Titelübersicht Design</t>
  </si>
  <si>
    <t>Titelübersicht Design, Musikstück Design</t>
  </si>
  <si>
    <t>Punkt 4, project environment</t>
  </si>
  <si>
    <t>Mockups, PSP</t>
  </si>
  <si>
    <t>Mockups 1. volle Version fertig, PSP aktualisieren (Backend + Frontend Tasks)</t>
  </si>
  <si>
    <t>Punkt 1 &amp; 2</t>
  </si>
  <si>
    <t>Zusammenführen, diskutieren</t>
  </si>
  <si>
    <t>Anpassungen lt. Besprechung</t>
  </si>
  <si>
    <t>Pflichtenheft, Mockups</t>
  </si>
  <si>
    <t>Backend</t>
  </si>
  <si>
    <t>Projekt aufsetzen</t>
  </si>
  <si>
    <t>Datenbank erstellen, Model in Backend aufsetzen</t>
  </si>
  <si>
    <t>Frontend, Backend</t>
  </si>
  <si>
    <t>Setup frontend und backend</t>
  </si>
  <si>
    <t>Project setup, Problembehebung, Aufgabenverteilung fixieren</t>
  </si>
  <si>
    <t>Frontend</t>
  </si>
  <si>
    <t>Header design, Actionbar design</t>
  </si>
  <si>
    <t>Demo Controller implementieren (für alle weiteren Controllers)</t>
  </si>
  <si>
    <t>ActionBar, Main page, http call to musicpieces</t>
  </si>
  <si>
    <t>Main page, Sortierfunktion, Test-Daten</t>
  </si>
  <si>
    <t>Main page, Filter funktion, Lösch-Funktion</t>
  </si>
  <si>
    <t>Error page</t>
  </si>
  <si>
    <t>Responsive Layout (mobile), Musikstück-Detail-Ansicht, Layouting, Back button, Scores- und Genres-Controller</t>
  </si>
  <si>
    <t>Scores- und Genres-Controller</t>
  </si>
  <si>
    <t>Musikstück-Detail-Ansicht, Scores-Ansicht</t>
  </si>
  <si>
    <t>Delete-Methode für Scores-Controller, Scores-Ansicht, Musikstück-Bearbeitungs-Ansicht, Neue-Score-Ansicht</t>
  </si>
  <si>
    <t>File-Management (Scores), Neue-Score-Ansicht</t>
  </si>
  <si>
    <t>Frontend, backend</t>
  </si>
  <si>
    <t>Bug fix, abstract, install script</t>
  </si>
  <si>
    <t>Documentation</t>
  </si>
  <si>
    <t>User Guide, Presentation, Poster/Flyer</t>
  </si>
  <si>
    <t>Startup-File</t>
  </si>
  <si>
    <t>Source Documentation Backend</t>
  </si>
  <si>
    <t>Source Documentation Backend &amp; Frontend</t>
  </si>
  <si>
    <t>Systemarchitektur</t>
  </si>
  <si>
    <t>Installation</t>
  </si>
  <si>
    <t>User Guide, Presentation, Meetings,</t>
  </si>
  <si>
    <t>Fertigstellung</t>
  </si>
  <si>
    <t>Poject</t>
  </si>
  <si>
    <t>Meeting</t>
  </si>
  <si>
    <t>File-Upload</t>
  </si>
  <si>
    <t>User Guide</t>
  </si>
  <si>
    <t>Fertigstellung, Präsentation, Installation Guide Developers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</si>
</sst>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topLeftCell="A4"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139" t="s">
        <v>12</v>
      </c>
      <c r="C2" s="139"/>
      <c r="D2" s="139"/>
      <c r="E2" s="140" t="s">
        <v>96</v>
      </c>
      <c r="F2" s="140"/>
      <c r="G2" s="140"/>
      <c r="H2" s="140"/>
      <c r="I2" s="140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139" t="s">
        <v>13</v>
      </c>
      <c r="C3" s="139"/>
      <c r="D3" s="139"/>
      <c r="E3" s="142">
        <v>1</v>
      </c>
      <c r="F3" s="142"/>
      <c r="G3" s="141"/>
      <c r="H3" s="141"/>
      <c r="I3" s="141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144" t="s">
        <v>89</v>
      </c>
      <c r="D4" s="145"/>
      <c r="E4" s="146">
        <f>IF(EXACT($C$4,"PRO-1"),3,IF(EXACT($C$4,"PRO-2"),4,IF(EXACT($C$4,"PRO-3"),4,IF(EXACT($C$4,"PRO-4"),6,IF(EXACT($C$4,"PRO-2-M"),5,IF(EXACT($C$4,"PRO-3-M"),5))))))</f>
        <v>3</v>
      </c>
      <c r="F4" s="146"/>
      <c r="G4" s="143" t="s">
        <v>11</v>
      </c>
      <c r="H4" s="143"/>
      <c r="I4" s="143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136" t="s">
        <v>14</v>
      </c>
      <c r="C5" s="136"/>
      <c r="D5" s="136"/>
      <c r="E5" s="122">
        <v>12</v>
      </c>
      <c r="F5" s="122"/>
      <c r="G5" s="147" t="s">
        <v>15</v>
      </c>
      <c r="H5" s="147"/>
      <c r="I5" s="147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137" t="s">
        <v>16</v>
      </c>
      <c r="C6" s="137"/>
      <c r="D6" s="137"/>
      <c r="E6" s="155">
        <f>(25*60)*E4</f>
        <v>4500</v>
      </c>
      <c r="F6" s="156"/>
      <c r="G6" s="148" t="s">
        <v>17</v>
      </c>
      <c r="H6" s="148"/>
      <c r="I6" s="148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138"/>
      <c r="C7" s="138"/>
      <c r="D7" s="138"/>
      <c r="E7" s="157">
        <f>E6/60</f>
        <v>75</v>
      </c>
      <c r="F7" s="158"/>
      <c r="G7" s="143" t="s">
        <v>18</v>
      </c>
      <c r="H7" s="143"/>
      <c r="I7" s="143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138"/>
      <c r="C8" s="138"/>
      <c r="D8" s="138"/>
      <c r="E8" s="27" t="s">
        <v>2</v>
      </c>
      <c r="F8" s="28">
        <f>(E6/60)/E5</f>
        <v>6.25</v>
      </c>
      <c r="G8" s="143" t="s">
        <v>19</v>
      </c>
      <c r="H8" s="143"/>
      <c r="I8" s="143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149" t="s">
        <v>20</v>
      </c>
      <c r="C10" s="150"/>
      <c r="D10" s="150"/>
      <c r="E10" s="150"/>
      <c r="F10" s="150"/>
      <c r="G10" s="151"/>
      <c r="H10" s="35"/>
      <c r="I10" s="152" t="s">
        <v>21</v>
      </c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4"/>
    </row>
    <row r="11" spans="2:33" s="4" customFormat="1" ht="133.5" customHeight="1" x14ac:dyDescent="0.2">
      <c r="B11" s="108" t="s">
        <v>22</v>
      </c>
      <c r="C11" s="50"/>
      <c r="D11" s="130">
        <f>E3</f>
        <v>1</v>
      </c>
      <c r="E11" s="107" t="s">
        <v>24</v>
      </c>
      <c r="F11" s="107" t="s">
        <v>23</v>
      </c>
      <c r="G11" s="135" t="s">
        <v>25</v>
      </c>
      <c r="H11" s="70"/>
      <c r="I11" s="159" t="s">
        <v>26</v>
      </c>
      <c r="J11" s="49" t="str">
        <f>'dynamic Data'!B2</f>
        <v>17.04 - 23.04.2017</v>
      </c>
      <c r="K11" s="49" t="str">
        <f>'dynamic Data'!B3</f>
        <v>24.04 - 30.04.2017</v>
      </c>
      <c r="L11" s="49" t="str">
        <f>'dynamic Data'!B4</f>
        <v>01.05 - 07.05.2017</v>
      </c>
      <c r="M11" s="49" t="str">
        <f>'dynamic Data'!B5</f>
        <v>08.05 - 14.05.2017</v>
      </c>
      <c r="N11" s="49" t="str">
        <f>'dynamic Data'!B6</f>
        <v>15.05 - 21.05.2017</v>
      </c>
      <c r="O11" s="49" t="str">
        <f>'dynamic Data'!B7</f>
        <v>22.05 - 28.05.2017</v>
      </c>
      <c r="P11" s="49" t="str">
        <f>'dynamic Data'!B8</f>
        <v>29.05 - 04.06.2017</v>
      </c>
      <c r="Q11" s="49" t="str">
        <f>'dynamic Data'!B9</f>
        <v>05.06 - 11.06.2017</v>
      </c>
      <c r="R11" s="49" t="str">
        <f>'dynamic Data'!B10</f>
        <v>12.06 - 18.06.2017</v>
      </c>
      <c r="S11" s="49" t="str">
        <f>'dynamic Data'!B11</f>
        <v>19.06 - 25.06.2017</v>
      </c>
      <c r="T11" s="49" t="str">
        <f>'dynamic Data'!B12</f>
        <v>26.06 - 02.07.2017</v>
      </c>
      <c r="U11" s="49" t="str">
        <f>'dynamic Data'!B13</f>
        <v>03.07 - 09.07.2017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62" t="s">
        <v>47</v>
      </c>
      <c r="AE11" s="161" t="s">
        <v>48</v>
      </c>
      <c r="AF11" s="161" t="s">
        <v>49</v>
      </c>
      <c r="AG11" s="8"/>
    </row>
    <row r="12" spans="2:33" ht="76.5" customHeight="1" x14ac:dyDescent="0.2">
      <c r="B12" s="109"/>
      <c r="C12" s="51"/>
      <c r="D12" s="131"/>
      <c r="E12" s="107"/>
      <c r="F12" s="107"/>
      <c r="G12" s="135"/>
      <c r="H12" s="70"/>
      <c r="I12" s="160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162"/>
      <c r="AE12" s="161"/>
      <c r="AF12" s="161"/>
    </row>
    <row r="13" spans="2:33" ht="12" customHeight="1" x14ac:dyDescent="0.2">
      <c r="B13" s="110" t="str">
        <f>'Std-A'!A3</f>
        <v>Boris Fuchs</v>
      </c>
      <c r="C13" s="111"/>
      <c r="D13" s="112"/>
      <c r="E13" s="119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122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4</v>
      </c>
      <c r="G13" s="132">
        <f>F13-E13</f>
        <v>4</v>
      </c>
      <c r="H13" s="6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75">
        <f>IF(NOT(EXACT(B13,"----")),$E$7,0)</f>
        <v>75</v>
      </c>
      <c r="AF13" s="77">
        <f>AD14-AE13</f>
        <v>-11</v>
      </c>
    </row>
    <row r="14" spans="2:33" ht="12" customHeight="1" x14ac:dyDescent="0.2">
      <c r="B14" s="113"/>
      <c r="C14" s="114"/>
      <c r="D14" s="115"/>
      <c r="E14" s="120"/>
      <c r="F14" s="123"/>
      <c r="G14" s="133"/>
      <c r="H14" s="69"/>
      <c r="I14" s="37" t="s">
        <v>50</v>
      </c>
      <c r="J14" s="32">
        <f>'Std-A'!$C$12</f>
        <v>4</v>
      </c>
      <c r="K14" s="32">
        <f>'Std-A'!$C$23</f>
        <v>0</v>
      </c>
      <c r="L14" s="32">
        <f>'Std-A'!$C$34</f>
        <v>2</v>
      </c>
      <c r="M14" s="32">
        <f>'Std-A'!$C$45</f>
        <v>1</v>
      </c>
      <c r="N14" s="32">
        <f>'Std-A'!$C$56</f>
        <v>2</v>
      </c>
      <c r="O14" s="32">
        <f>'Std-A'!$C$67</f>
        <v>5</v>
      </c>
      <c r="P14" s="32">
        <f>'Std-A'!$C$78</f>
        <v>3</v>
      </c>
      <c r="Q14" s="32">
        <f>'Std-A'!$C$89</f>
        <v>2</v>
      </c>
      <c r="R14" s="32">
        <f>'Std-A'!$C$100</f>
        <v>3</v>
      </c>
      <c r="S14" s="32">
        <f>'Std-A'!$C$111</f>
        <v>7</v>
      </c>
      <c r="T14" s="32">
        <f>'Std-A'!$C$122</f>
        <v>22</v>
      </c>
      <c r="U14" s="32">
        <f>'Std-A'!$C$133</f>
        <v>13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64</v>
      </c>
      <c r="AE14" s="72"/>
      <c r="AF14" s="74"/>
    </row>
    <row r="15" spans="2:33" ht="12" customHeight="1" thickBot="1" x14ac:dyDescent="0.25">
      <c r="B15" s="116"/>
      <c r="C15" s="117"/>
      <c r="D15" s="118"/>
      <c r="E15" s="121"/>
      <c r="F15" s="124"/>
      <c r="G15" s="134"/>
      <c r="H15" s="69"/>
      <c r="I15" s="39" t="s">
        <v>25</v>
      </c>
      <c r="J15" s="29">
        <f t="shared" ref="J15:U15" si="1">J14-J13</f>
        <v>4</v>
      </c>
      <c r="K15" s="29">
        <f t="shared" si="1"/>
        <v>0</v>
      </c>
      <c r="L15" s="29">
        <f t="shared" si="1"/>
        <v>2</v>
      </c>
      <c r="M15" s="29">
        <f t="shared" si="1"/>
        <v>1</v>
      </c>
      <c r="N15" s="29">
        <f t="shared" si="1"/>
        <v>2</v>
      </c>
      <c r="O15" s="29">
        <f t="shared" si="1"/>
        <v>5</v>
      </c>
      <c r="P15" s="29">
        <f t="shared" si="1"/>
        <v>3</v>
      </c>
      <c r="Q15" s="29">
        <f t="shared" si="1"/>
        <v>2</v>
      </c>
      <c r="R15" s="29">
        <f t="shared" si="1"/>
        <v>3</v>
      </c>
      <c r="S15" s="29">
        <f t="shared" si="1"/>
        <v>7</v>
      </c>
      <c r="T15" s="29">
        <f t="shared" si="1"/>
        <v>22</v>
      </c>
      <c r="U15" s="29">
        <f t="shared" si="1"/>
        <v>13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64</v>
      </c>
      <c r="AE15" s="76"/>
      <c r="AF15" s="79"/>
    </row>
    <row r="16" spans="2:33" ht="12" customHeight="1" thickTop="1" x14ac:dyDescent="0.2">
      <c r="B16" s="80" t="str">
        <f>'Std-B'!A3</f>
        <v>Paul Schmutz</v>
      </c>
      <c r="C16" s="102"/>
      <c r="D16" s="102"/>
      <c r="E16" s="86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27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4</v>
      </c>
      <c r="G16" s="92">
        <f t="shared" ref="G16" si="5">F16-E16</f>
        <v>4</v>
      </c>
      <c r="H16" s="6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75">
        <f>IF(NOT(EXACT(B16,"----")),$E$7,0)</f>
        <v>75</v>
      </c>
      <c r="AF16" s="77">
        <f>AD17-AE16</f>
        <v>8</v>
      </c>
    </row>
    <row r="17" spans="2:32" ht="12" customHeight="1" x14ac:dyDescent="0.2">
      <c r="B17" s="103"/>
      <c r="C17" s="104"/>
      <c r="D17" s="104"/>
      <c r="E17" s="125"/>
      <c r="F17" s="128"/>
      <c r="G17" s="100"/>
      <c r="H17" s="69"/>
      <c r="I17" s="38" t="s">
        <v>50</v>
      </c>
      <c r="J17" s="32">
        <f>'Std-B'!C12</f>
        <v>4</v>
      </c>
      <c r="K17" s="32">
        <f>'Std-B'!C23</f>
        <v>0</v>
      </c>
      <c r="L17" s="32">
        <f>'Std-B'!C34</f>
        <v>2</v>
      </c>
      <c r="M17" s="32">
        <f>'Std-B'!C45</f>
        <v>3</v>
      </c>
      <c r="N17" s="32">
        <f>'Std-B'!C56</f>
        <v>5</v>
      </c>
      <c r="O17" s="32">
        <f>'Std-B'!C67</f>
        <v>6</v>
      </c>
      <c r="P17" s="32">
        <f>'Std-B'!C78</f>
        <v>4</v>
      </c>
      <c r="Q17" s="32">
        <f>'Std-B'!C89</f>
        <v>2</v>
      </c>
      <c r="R17" s="32">
        <f>'Std-B'!C100</f>
        <v>12</v>
      </c>
      <c r="S17" s="32">
        <f>'Std-B'!C111</f>
        <v>11</v>
      </c>
      <c r="T17" s="32">
        <f>'Std-B'!C122</f>
        <v>27</v>
      </c>
      <c r="U17" s="32">
        <f>'Std-B'!C133</f>
        <v>7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83</v>
      </c>
      <c r="AE17" s="72"/>
      <c r="AF17" s="74"/>
    </row>
    <row r="18" spans="2:32" ht="12" customHeight="1" thickBot="1" x14ac:dyDescent="0.25">
      <c r="B18" s="105"/>
      <c r="C18" s="106"/>
      <c r="D18" s="106"/>
      <c r="E18" s="126"/>
      <c r="F18" s="129"/>
      <c r="G18" s="101"/>
      <c r="H18" s="69"/>
      <c r="I18" s="40" t="s">
        <v>25</v>
      </c>
      <c r="J18" s="29">
        <f t="shared" ref="J18:U18" si="6">J17-J16</f>
        <v>4</v>
      </c>
      <c r="K18" s="29">
        <f t="shared" si="6"/>
        <v>0</v>
      </c>
      <c r="L18" s="29">
        <f t="shared" si="6"/>
        <v>2</v>
      </c>
      <c r="M18" s="29">
        <f t="shared" si="6"/>
        <v>3</v>
      </c>
      <c r="N18" s="29">
        <f t="shared" si="6"/>
        <v>5</v>
      </c>
      <c r="O18" s="29">
        <f t="shared" si="6"/>
        <v>6</v>
      </c>
      <c r="P18" s="29">
        <f t="shared" si="6"/>
        <v>4</v>
      </c>
      <c r="Q18" s="29">
        <f t="shared" si="6"/>
        <v>2</v>
      </c>
      <c r="R18" s="29">
        <f t="shared" si="6"/>
        <v>12</v>
      </c>
      <c r="S18" s="29">
        <f t="shared" si="6"/>
        <v>11</v>
      </c>
      <c r="T18" s="29">
        <f t="shared" si="6"/>
        <v>27</v>
      </c>
      <c r="U18" s="29">
        <f t="shared" si="6"/>
        <v>7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83</v>
      </c>
      <c r="AE18" s="76"/>
      <c r="AF18" s="78"/>
    </row>
    <row r="19" spans="2:32" ht="12" customHeight="1" thickTop="1" x14ac:dyDescent="0.2">
      <c r="B19" s="80" t="str">
        <f>'Std-C'!A3</f>
        <v>----</v>
      </c>
      <c r="C19" s="81"/>
      <c r="D19" s="81"/>
      <c r="E19" s="86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9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92">
        <f t="shared" ref="G19" si="10">F19-E19</f>
        <v>0</v>
      </c>
      <c r="H19" s="6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5">
        <f>IF(NOT(EXACT(B19,"----")),$E$7,0)</f>
        <v>0</v>
      </c>
      <c r="AF19" s="73">
        <f>AD20-AE19</f>
        <v>0</v>
      </c>
    </row>
    <row r="20" spans="2:32" ht="12" customHeight="1" x14ac:dyDescent="0.2">
      <c r="B20" s="82"/>
      <c r="C20" s="83"/>
      <c r="D20" s="83"/>
      <c r="E20" s="87"/>
      <c r="F20" s="90"/>
      <c r="G20" s="93"/>
      <c r="H20" s="6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72"/>
      <c r="AF20" s="74"/>
    </row>
    <row r="21" spans="2:32" ht="12" customHeight="1" thickBot="1" x14ac:dyDescent="0.25">
      <c r="B21" s="84"/>
      <c r="C21" s="85"/>
      <c r="D21" s="85"/>
      <c r="E21" s="88"/>
      <c r="F21" s="91"/>
      <c r="G21" s="94"/>
      <c r="H21" s="6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6"/>
      <c r="AF21" s="79"/>
    </row>
    <row r="22" spans="2:32" ht="12" customHeight="1" thickTop="1" x14ac:dyDescent="0.2">
      <c r="B22" s="80" t="str">
        <f>'Std-D'!A3</f>
        <v>----</v>
      </c>
      <c r="C22" s="81"/>
      <c r="D22" s="81"/>
      <c r="E22" s="86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9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2">
        <f t="shared" ref="G22" si="15">F22-E22</f>
        <v>0</v>
      </c>
      <c r="H22" s="6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5">
        <f>IF(NOT(EXACT(B22,"----")),$E$7,0)</f>
        <v>0</v>
      </c>
      <c r="AF22" s="77">
        <f>AD23-AE22</f>
        <v>0</v>
      </c>
    </row>
    <row r="23" spans="2:32" ht="12" customHeight="1" x14ac:dyDescent="0.2">
      <c r="B23" s="82"/>
      <c r="C23" s="83"/>
      <c r="D23" s="83"/>
      <c r="E23" s="87"/>
      <c r="F23" s="90"/>
      <c r="G23" s="93"/>
      <c r="H23" s="6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2"/>
      <c r="AF23" s="74"/>
    </row>
    <row r="24" spans="2:32" ht="12" customHeight="1" thickBot="1" x14ac:dyDescent="0.25">
      <c r="B24" s="84"/>
      <c r="C24" s="85"/>
      <c r="D24" s="85"/>
      <c r="E24" s="88"/>
      <c r="F24" s="91"/>
      <c r="G24" s="94"/>
      <c r="H24" s="6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6"/>
      <c r="AF24" s="78"/>
    </row>
    <row r="25" spans="2:32" ht="12" customHeight="1" thickTop="1" x14ac:dyDescent="0.2">
      <c r="B25" s="80" t="str">
        <f>'Std-E'!A3</f>
        <v>----</v>
      </c>
      <c r="C25" s="81"/>
      <c r="D25" s="81"/>
      <c r="E25" s="86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9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2">
        <f t="shared" ref="G25" si="20">F25-E25</f>
        <v>0</v>
      </c>
      <c r="H25" s="6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1">
        <f>IF(NOT(EXACT(B25,"----")),$E$7,0)</f>
        <v>0</v>
      </c>
      <c r="AF25" s="73">
        <f>AD26-AE25</f>
        <v>0</v>
      </c>
    </row>
    <row r="26" spans="2:32" ht="12" customHeight="1" x14ac:dyDescent="0.2">
      <c r="B26" s="82"/>
      <c r="C26" s="83"/>
      <c r="D26" s="83"/>
      <c r="E26" s="87"/>
      <c r="F26" s="90"/>
      <c r="G26" s="93"/>
      <c r="H26" s="6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2"/>
      <c r="AF26" s="74"/>
    </row>
    <row r="27" spans="2:32" ht="12" customHeight="1" thickBot="1" x14ac:dyDescent="0.25">
      <c r="B27" s="95"/>
      <c r="C27" s="96"/>
      <c r="D27" s="96"/>
      <c r="E27" s="97"/>
      <c r="F27" s="98"/>
      <c r="G27" s="99"/>
      <c r="H27" s="6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2"/>
      <c r="AF27" s="74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122" workbookViewId="0">
      <selection activeCell="B107" sqref="B107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ht="12.75" customHeight="1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">
      <c r="A7" s="46">
        <v>2</v>
      </c>
      <c r="B7" s="42" t="s">
        <v>113</v>
      </c>
      <c r="C7" s="43">
        <v>210</v>
      </c>
      <c r="D7" s="46" t="s">
        <v>17</v>
      </c>
      <c r="E7" s="42" t="s">
        <v>112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28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 t="s">
        <v>159</v>
      </c>
      <c r="C28" s="43">
        <v>120</v>
      </c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2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1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90</v>
      </c>
      <c r="D50" s="46" t="s">
        <v>17</v>
      </c>
      <c r="E50" s="42" t="s">
        <v>125</v>
      </c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2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 t="s">
        <v>129</v>
      </c>
      <c r="C62" s="43">
        <v>45</v>
      </c>
      <c r="D62" s="46" t="s">
        <v>17</v>
      </c>
      <c r="E62" s="42" t="s">
        <v>130</v>
      </c>
    </row>
    <row r="63" spans="1:5" s="47" customFormat="1" ht="26.1" customHeight="1" x14ac:dyDescent="0.2">
      <c r="A63" s="46">
        <v>3</v>
      </c>
      <c r="B63" s="42" t="s">
        <v>118</v>
      </c>
      <c r="C63" s="43">
        <v>80</v>
      </c>
      <c r="D63" s="46" t="s">
        <v>17</v>
      </c>
      <c r="E63" s="42" t="s">
        <v>157</v>
      </c>
    </row>
    <row r="64" spans="1:5" s="47" customFormat="1" ht="26.1" customHeight="1" x14ac:dyDescent="0.2">
      <c r="A64" s="46">
        <v>4</v>
      </c>
      <c r="B64" s="42" t="s">
        <v>159</v>
      </c>
      <c r="C64" s="43">
        <v>120</v>
      </c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5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 t="s">
        <v>129</v>
      </c>
      <c r="C72" s="43">
        <v>150</v>
      </c>
      <c r="D72" s="46" t="s">
        <v>17</v>
      </c>
      <c r="E72" s="42" t="s">
        <v>131</v>
      </c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3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 t="s">
        <v>129</v>
      </c>
      <c r="C83" s="43">
        <v>120</v>
      </c>
      <c r="D83" s="46" t="s">
        <v>17</v>
      </c>
      <c r="E83" s="42" t="s">
        <v>134</v>
      </c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2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 t="s">
        <v>129</v>
      </c>
      <c r="C94" s="43">
        <v>160</v>
      </c>
      <c r="D94" s="46" t="s">
        <v>17</v>
      </c>
      <c r="E94" s="42" t="s">
        <v>143</v>
      </c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3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 t="s">
        <v>129</v>
      </c>
      <c r="C105" s="43">
        <v>120</v>
      </c>
      <c r="D105" s="46" t="s">
        <v>17</v>
      </c>
      <c r="E105" s="42" t="s">
        <v>143</v>
      </c>
    </row>
    <row r="106" spans="1:5" s="47" customFormat="1" ht="26.1" customHeight="1" x14ac:dyDescent="0.2">
      <c r="A106" s="46">
        <v>2</v>
      </c>
      <c r="B106" s="42" t="s">
        <v>149</v>
      </c>
      <c r="C106" s="43">
        <v>120</v>
      </c>
      <c r="D106" s="46" t="s">
        <v>17</v>
      </c>
      <c r="E106" s="42" t="s">
        <v>161</v>
      </c>
    </row>
    <row r="107" spans="1:5" s="47" customFormat="1" ht="26.1" customHeight="1" x14ac:dyDescent="0.2">
      <c r="A107" s="46">
        <v>3</v>
      </c>
      <c r="B107" s="42" t="s">
        <v>129</v>
      </c>
      <c r="C107" s="43">
        <v>180</v>
      </c>
      <c r="D107" s="46" t="s">
        <v>17</v>
      </c>
      <c r="E107" s="42" t="s">
        <v>160</v>
      </c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7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59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 t="s">
        <v>149</v>
      </c>
      <c r="C116" s="43">
        <v>720</v>
      </c>
      <c r="D116" s="46" t="s">
        <v>17</v>
      </c>
      <c r="E116" s="42" t="s">
        <v>150</v>
      </c>
    </row>
    <row r="117" spans="1:5" s="47" customFormat="1" ht="26.1" customHeight="1" x14ac:dyDescent="0.2">
      <c r="A117" s="46">
        <v>2</v>
      </c>
      <c r="B117" s="42" t="s">
        <v>132</v>
      </c>
      <c r="C117" s="43">
        <v>600</v>
      </c>
      <c r="D117" s="46" t="s">
        <v>17</v>
      </c>
      <c r="E117" s="42" t="s">
        <v>151</v>
      </c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22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 t="s">
        <v>149</v>
      </c>
      <c r="C127" s="43">
        <v>180</v>
      </c>
      <c r="D127" s="46" t="s">
        <v>17</v>
      </c>
      <c r="E127" s="42" t="s">
        <v>156</v>
      </c>
    </row>
    <row r="128" spans="1:5" s="47" customFormat="1" ht="26.1" customHeight="1" x14ac:dyDescent="0.2">
      <c r="A128" s="46">
        <v>2</v>
      </c>
      <c r="B128" s="42" t="s">
        <v>158</v>
      </c>
      <c r="C128" s="43">
        <v>600</v>
      </c>
      <c r="D128" s="46" t="s">
        <v>17</v>
      </c>
      <c r="E128" s="42" t="s">
        <v>157</v>
      </c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13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5.5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abSelected="1" topLeftCell="A43" workbookViewId="0">
      <selection activeCell="C53" sqref="C5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 t="s">
        <v>113</v>
      </c>
      <c r="C6" s="43">
        <v>210</v>
      </c>
      <c r="D6" s="46" t="s">
        <v>17</v>
      </c>
      <c r="E6" s="42" t="s">
        <v>112</v>
      </c>
    </row>
    <row r="7" spans="1:5" s="47" customFormat="1" ht="26.1" customHeight="1" x14ac:dyDescent="0.2">
      <c r="A7" s="46">
        <v>2</v>
      </c>
      <c r="B7" s="42" t="s">
        <v>114</v>
      </c>
      <c r="C7" s="43">
        <v>30</v>
      </c>
      <c r="D7" s="46" t="s">
        <v>17</v>
      </c>
      <c r="E7" s="42" t="s">
        <v>115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 t="s">
        <v>159</v>
      </c>
      <c r="C28" s="43">
        <v>120</v>
      </c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2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 t="s">
        <v>116</v>
      </c>
      <c r="C40" s="43">
        <v>90</v>
      </c>
      <c r="D40" s="46" t="s">
        <v>17</v>
      </c>
      <c r="E40" s="42" t="s">
        <v>117</v>
      </c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3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30</v>
      </c>
      <c r="D50" s="46" t="s">
        <v>17</v>
      </c>
      <c r="E50" s="42" t="s">
        <v>119</v>
      </c>
    </row>
    <row r="51" spans="1:5" s="47" customFormat="1" ht="26.1" customHeight="1" x14ac:dyDescent="0.2">
      <c r="A51" s="46">
        <v>2</v>
      </c>
      <c r="B51" s="42" t="s">
        <v>116</v>
      </c>
      <c r="C51" s="43">
        <v>50</v>
      </c>
      <c r="D51" s="46" t="s">
        <v>17</v>
      </c>
      <c r="E51" s="42" t="s">
        <v>120</v>
      </c>
    </row>
    <row r="52" spans="1:5" s="47" customFormat="1" ht="26.1" customHeight="1" x14ac:dyDescent="0.2">
      <c r="A52" s="46">
        <v>3</v>
      </c>
      <c r="B52" s="42" t="s">
        <v>116</v>
      </c>
      <c r="C52" s="43">
        <v>50</v>
      </c>
      <c r="D52" s="46" t="s">
        <v>17</v>
      </c>
      <c r="E52" s="42" t="s">
        <v>121</v>
      </c>
    </row>
    <row r="53" spans="1:5" s="47" customFormat="1" ht="26.1" customHeight="1" x14ac:dyDescent="0.2">
      <c r="A53" s="46">
        <v>4</v>
      </c>
      <c r="B53" s="42" t="s">
        <v>118</v>
      </c>
      <c r="C53" s="43">
        <v>120</v>
      </c>
      <c r="D53" s="46" t="s">
        <v>17</v>
      </c>
      <c r="E53" s="42" t="s">
        <v>122</v>
      </c>
    </row>
    <row r="54" spans="1:5" s="47" customFormat="1" ht="26.1" customHeight="1" x14ac:dyDescent="0.2">
      <c r="A54" s="46">
        <v>5</v>
      </c>
      <c r="B54" s="42" t="s">
        <v>123</v>
      </c>
      <c r="C54" s="43">
        <v>60</v>
      </c>
      <c r="D54" s="46" t="s">
        <v>17</v>
      </c>
      <c r="E54" s="42" t="s">
        <v>124</v>
      </c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5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32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 t="s">
        <v>118</v>
      </c>
      <c r="C62" s="43">
        <v>60</v>
      </c>
      <c r="D62" s="46" t="s">
        <v>17</v>
      </c>
      <c r="E62" s="42" t="s">
        <v>127</v>
      </c>
    </row>
    <row r="63" spans="1:5" s="47" customFormat="1" ht="26.1" customHeight="1" x14ac:dyDescent="0.2">
      <c r="A63" s="46">
        <v>3</v>
      </c>
      <c r="B63" s="42" t="s">
        <v>128</v>
      </c>
      <c r="C63" s="43">
        <v>100</v>
      </c>
      <c r="D63" s="46" t="s">
        <v>17</v>
      </c>
      <c r="E63" s="42" t="s">
        <v>127</v>
      </c>
    </row>
    <row r="64" spans="1:5" s="47" customFormat="1" ht="26.1" customHeight="1" x14ac:dyDescent="0.2">
      <c r="A64" s="46">
        <v>4</v>
      </c>
      <c r="B64" s="42" t="s">
        <v>129</v>
      </c>
      <c r="C64" s="43">
        <v>45</v>
      </c>
      <c r="D64" s="46" t="s">
        <v>17</v>
      </c>
      <c r="E64" s="42" t="s">
        <v>130</v>
      </c>
    </row>
    <row r="65" spans="1:5" s="47" customFormat="1" ht="26.1" customHeight="1" x14ac:dyDescent="0.2">
      <c r="A65" s="46">
        <v>5</v>
      </c>
      <c r="B65" s="42" t="s">
        <v>159</v>
      </c>
      <c r="C65" s="43">
        <v>120</v>
      </c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6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 t="s">
        <v>129</v>
      </c>
      <c r="C72" s="43">
        <v>120</v>
      </c>
      <c r="D72" s="46" t="s">
        <v>17</v>
      </c>
      <c r="E72" s="42" t="s">
        <v>131</v>
      </c>
    </row>
    <row r="73" spans="1:5" s="47" customFormat="1" ht="26.1" customHeight="1" x14ac:dyDescent="0.2">
      <c r="A73" s="46">
        <v>2</v>
      </c>
      <c r="B73" s="42" t="s">
        <v>132</v>
      </c>
      <c r="C73" s="43">
        <v>100</v>
      </c>
      <c r="D73" s="46" t="s">
        <v>17</v>
      </c>
      <c r="E73" s="42" t="s">
        <v>133</v>
      </c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4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 t="s">
        <v>129</v>
      </c>
      <c r="C83" s="43">
        <v>120</v>
      </c>
      <c r="D83" s="46" t="s">
        <v>17</v>
      </c>
      <c r="E83" s="42" t="s">
        <v>134</v>
      </c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2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35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 t="s">
        <v>135</v>
      </c>
      <c r="C94" s="43">
        <v>180</v>
      </c>
      <c r="D94" s="46" t="s">
        <v>17</v>
      </c>
      <c r="E94" s="42" t="s">
        <v>136</v>
      </c>
    </row>
    <row r="95" spans="1:5" s="47" customFormat="1" ht="26.1" customHeight="1" x14ac:dyDescent="0.2">
      <c r="A95" s="46">
        <v>2</v>
      </c>
      <c r="B95" s="42" t="s">
        <v>129</v>
      </c>
      <c r="C95" s="43">
        <v>60</v>
      </c>
      <c r="D95" s="46" t="s">
        <v>17</v>
      </c>
      <c r="E95" s="42" t="s">
        <v>137</v>
      </c>
    </row>
    <row r="96" spans="1:5" s="47" customFormat="1" ht="26.1" customHeight="1" x14ac:dyDescent="0.2">
      <c r="A96" s="46">
        <v>3</v>
      </c>
      <c r="B96" s="42" t="s">
        <v>135</v>
      </c>
      <c r="C96" s="43">
        <v>150</v>
      </c>
      <c r="D96" s="46" t="s">
        <v>17</v>
      </c>
      <c r="E96" s="42" t="s">
        <v>138</v>
      </c>
    </row>
    <row r="97" spans="1:5" s="47" customFormat="1" ht="26.1" customHeight="1" x14ac:dyDescent="0.2">
      <c r="A97" s="46">
        <v>4</v>
      </c>
      <c r="B97" s="42" t="s">
        <v>135</v>
      </c>
      <c r="C97" s="43">
        <v>180</v>
      </c>
      <c r="D97" s="46" t="s">
        <v>17</v>
      </c>
      <c r="E97" s="42" t="s">
        <v>139</v>
      </c>
    </row>
    <row r="98" spans="1:5" s="47" customFormat="1" ht="26.1" customHeight="1" x14ac:dyDescent="0.2">
      <c r="A98" s="46">
        <v>5</v>
      </c>
      <c r="B98" s="42" t="s">
        <v>135</v>
      </c>
      <c r="C98" s="43">
        <v>60</v>
      </c>
      <c r="D98" s="46" t="s">
        <v>17</v>
      </c>
      <c r="E98" s="42" t="s">
        <v>140</v>
      </c>
    </row>
    <row r="99" spans="1:5" s="47" customFormat="1" ht="26.1" customHeight="1" thickBot="1" x14ac:dyDescent="0.25">
      <c r="A99" s="48">
        <v>6</v>
      </c>
      <c r="B99" s="44" t="s">
        <v>135</v>
      </c>
      <c r="C99" s="45">
        <v>60</v>
      </c>
      <c r="D99" s="46" t="s">
        <v>17</v>
      </c>
      <c r="E99" s="44" t="s">
        <v>141</v>
      </c>
    </row>
    <row r="100" spans="1:5" ht="26.1" customHeight="1" thickTop="1" x14ac:dyDescent="0.2">
      <c r="A100" s="167" t="s">
        <v>47</v>
      </c>
      <c r="B100" s="172"/>
      <c r="C100" s="25">
        <f>ROUND((SUM(C94:C99)/60),0)</f>
        <v>12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 t="s">
        <v>132</v>
      </c>
      <c r="C105" s="43">
        <v>180</v>
      </c>
      <c r="D105" s="46" t="s">
        <v>17</v>
      </c>
      <c r="E105" s="42" t="s">
        <v>142</v>
      </c>
    </row>
    <row r="106" spans="1:5" s="47" customFormat="1" ht="26.1" customHeight="1" x14ac:dyDescent="0.2">
      <c r="A106" s="46">
        <v>2</v>
      </c>
      <c r="B106" s="42" t="s">
        <v>135</v>
      </c>
      <c r="C106" s="43">
        <v>90</v>
      </c>
      <c r="D106" s="46" t="s">
        <v>17</v>
      </c>
      <c r="E106" s="42" t="s">
        <v>144</v>
      </c>
    </row>
    <row r="107" spans="1:5" s="47" customFormat="1" ht="26.1" customHeight="1" x14ac:dyDescent="0.2">
      <c r="A107" s="46">
        <v>3</v>
      </c>
      <c r="B107" s="42" t="s">
        <v>132</v>
      </c>
      <c r="C107" s="43">
        <v>90</v>
      </c>
      <c r="D107" s="46" t="s">
        <v>17</v>
      </c>
      <c r="E107" s="42" t="s">
        <v>145</v>
      </c>
    </row>
    <row r="108" spans="1:5" s="47" customFormat="1" ht="26.1" customHeight="1" x14ac:dyDescent="0.2">
      <c r="A108" s="46">
        <v>4</v>
      </c>
      <c r="B108" s="42" t="s">
        <v>132</v>
      </c>
      <c r="C108" s="43">
        <v>300</v>
      </c>
      <c r="D108" s="46" t="s">
        <v>17</v>
      </c>
      <c r="E108" s="42" t="s">
        <v>146</v>
      </c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11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 t="s">
        <v>147</v>
      </c>
      <c r="C116" s="43">
        <v>600</v>
      </c>
      <c r="D116" s="46" t="s">
        <v>17</v>
      </c>
      <c r="E116" s="42" t="s">
        <v>148</v>
      </c>
    </row>
    <row r="117" spans="1:5" s="47" customFormat="1" ht="26.1" customHeight="1" x14ac:dyDescent="0.2">
      <c r="A117" s="46">
        <v>2</v>
      </c>
      <c r="B117" s="42" t="s">
        <v>132</v>
      </c>
      <c r="C117" s="43">
        <v>600</v>
      </c>
      <c r="D117" s="46" t="s">
        <v>17</v>
      </c>
      <c r="E117" s="42" t="s">
        <v>151</v>
      </c>
    </row>
    <row r="118" spans="1:5" s="47" customFormat="1" ht="26.1" customHeight="1" x14ac:dyDescent="0.2">
      <c r="A118" s="46">
        <v>3</v>
      </c>
      <c r="B118" s="42" t="s">
        <v>149</v>
      </c>
      <c r="C118" s="43">
        <v>60</v>
      </c>
      <c r="D118" s="46" t="s">
        <v>17</v>
      </c>
      <c r="E118" s="42" t="s">
        <v>152</v>
      </c>
    </row>
    <row r="119" spans="1:5" s="47" customFormat="1" ht="26.1" customHeight="1" x14ac:dyDescent="0.2">
      <c r="A119" s="46">
        <v>4</v>
      </c>
      <c r="B119" s="42" t="s">
        <v>149</v>
      </c>
      <c r="C119" s="43">
        <v>180</v>
      </c>
      <c r="D119" s="46" t="s">
        <v>17</v>
      </c>
      <c r="E119" s="42" t="s">
        <v>153</v>
      </c>
    </row>
    <row r="120" spans="1:5" s="47" customFormat="1" ht="26.1" customHeight="1" x14ac:dyDescent="0.2">
      <c r="A120" s="46">
        <v>5</v>
      </c>
      <c r="B120" s="42" t="s">
        <v>149</v>
      </c>
      <c r="C120" s="43">
        <v>60</v>
      </c>
      <c r="D120" s="46" t="s">
        <v>17</v>
      </c>
      <c r="E120" s="42" t="s">
        <v>154</v>
      </c>
    </row>
    <row r="121" spans="1:5" s="47" customFormat="1" ht="26.1" customHeight="1" thickBot="1" x14ac:dyDescent="0.25">
      <c r="A121" s="48">
        <v>6</v>
      </c>
      <c r="B121" s="42" t="s">
        <v>149</v>
      </c>
      <c r="C121" s="45">
        <v>120</v>
      </c>
      <c r="D121" s="46" t="s">
        <v>17</v>
      </c>
      <c r="E121" s="44" t="s">
        <v>155</v>
      </c>
    </row>
    <row r="122" spans="1:5" ht="26.1" customHeight="1" thickTop="1" x14ac:dyDescent="0.2">
      <c r="A122" s="167" t="s">
        <v>47</v>
      </c>
      <c r="B122" s="172"/>
      <c r="C122" s="25">
        <f>ROUND((SUM(C116:C121)/60),0)</f>
        <v>27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 t="s">
        <v>149</v>
      </c>
      <c r="C127" s="45">
        <v>120</v>
      </c>
      <c r="D127" s="46" t="s">
        <v>17</v>
      </c>
      <c r="E127" s="44" t="s">
        <v>155</v>
      </c>
    </row>
    <row r="128" spans="1:5" s="47" customFormat="1" ht="26.1" customHeight="1" x14ac:dyDescent="0.2">
      <c r="A128" s="46">
        <v>2</v>
      </c>
      <c r="B128" s="42" t="s">
        <v>149</v>
      </c>
      <c r="C128" s="43">
        <v>300</v>
      </c>
      <c r="D128" s="46" t="s">
        <v>17</v>
      </c>
      <c r="E128" s="42" t="s">
        <v>162</v>
      </c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7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59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5" sqref="B5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3" t="s">
        <v>86</v>
      </c>
      <c r="B1" s="183"/>
    </row>
    <row r="2" spans="1:2" x14ac:dyDescent="0.2">
      <c r="A2" s="58" t="s">
        <v>74</v>
      </c>
      <c r="B2" s="60" t="s">
        <v>100</v>
      </c>
    </row>
    <row r="3" spans="1:2" x14ac:dyDescent="0.2">
      <c r="A3" s="58" t="s">
        <v>75</v>
      </c>
      <c r="B3" s="60" t="s">
        <v>101</v>
      </c>
    </row>
    <row r="4" spans="1:2" x14ac:dyDescent="0.2">
      <c r="A4" s="58" t="s">
        <v>76</v>
      </c>
      <c r="B4" s="60" t="s">
        <v>99</v>
      </c>
    </row>
    <row r="5" spans="1:2" x14ac:dyDescent="0.2">
      <c r="A5" s="58" t="s">
        <v>77</v>
      </c>
      <c r="B5" s="60" t="s">
        <v>102</v>
      </c>
    </row>
    <row r="6" spans="1:2" x14ac:dyDescent="0.2">
      <c r="A6" s="58" t="s">
        <v>78</v>
      </c>
      <c r="B6" s="60" t="s">
        <v>103</v>
      </c>
    </row>
    <row r="7" spans="1:2" x14ac:dyDescent="0.2">
      <c r="A7" s="58" t="s">
        <v>79</v>
      </c>
      <c r="B7" s="60" t="s">
        <v>104</v>
      </c>
    </row>
    <row r="8" spans="1:2" x14ac:dyDescent="0.2">
      <c r="A8" s="58" t="s">
        <v>80</v>
      </c>
      <c r="B8" s="60" t="s">
        <v>105</v>
      </c>
    </row>
    <row r="9" spans="1:2" x14ac:dyDescent="0.2">
      <c r="A9" s="58" t="s">
        <v>81</v>
      </c>
      <c r="B9" s="60" t="s">
        <v>106</v>
      </c>
    </row>
    <row r="10" spans="1:2" x14ac:dyDescent="0.2">
      <c r="A10" s="58" t="s">
        <v>82</v>
      </c>
      <c r="B10" s="60" t="s">
        <v>107</v>
      </c>
    </row>
    <row r="11" spans="1:2" x14ac:dyDescent="0.2">
      <c r="A11" s="58" t="s">
        <v>36</v>
      </c>
      <c r="B11" s="60" t="s">
        <v>108</v>
      </c>
    </row>
    <row r="12" spans="1:2" x14ac:dyDescent="0.2">
      <c r="A12" s="58" t="s">
        <v>37</v>
      </c>
      <c r="B12" s="60" t="s">
        <v>109</v>
      </c>
    </row>
    <row r="13" spans="1:2" x14ac:dyDescent="0.2">
      <c r="A13" s="58" t="s">
        <v>38</v>
      </c>
      <c r="B13" s="60" t="s">
        <v>110</v>
      </c>
    </row>
    <row r="14" spans="1:2" x14ac:dyDescent="0.2">
      <c r="A14" s="58" t="s">
        <v>39</v>
      </c>
      <c r="B14" s="60" t="s">
        <v>3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4"/>
      <c r="B22" s="184"/>
    </row>
    <row r="23" spans="1:2" ht="15.75" x14ac:dyDescent="0.25">
      <c r="A23" s="183" t="s">
        <v>85</v>
      </c>
      <c r="B23" s="183"/>
    </row>
    <row r="24" spans="1:2" x14ac:dyDescent="0.2">
      <c r="A24" s="58" t="s">
        <v>5</v>
      </c>
      <c r="B24" s="63" t="s">
        <v>97</v>
      </c>
    </row>
    <row r="25" spans="1:2" x14ac:dyDescent="0.2">
      <c r="A25" s="58" t="s">
        <v>6</v>
      </c>
      <c r="B25" s="63" t="s">
        <v>98</v>
      </c>
    </row>
    <row r="26" spans="1:2" x14ac:dyDescent="0.2">
      <c r="A26" s="58" t="s">
        <v>7</v>
      </c>
      <c r="B26" s="64" t="s">
        <v>10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</cp:lastModifiedBy>
  <cp:lastPrinted>2006-12-12T13:10:16Z</cp:lastPrinted>
  <dcterms:created xsi:type="dcterms:W3CDTF">1996-10-17T05:27:31Z</dcterms:created>
  <dcterms:modified xsi:type="dcterms:W3CDTF">2017-07-03T18:21:36Z</dcterms:modified>
</cp:coreProperties>
</file>