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ain2machineinterface\Documentation\ProjectDocumentation\"/>
    </mc:Choice>
  </mc:AlternateContent>
  <xr:revisionPtr revIDLastSave="0" documentId="13_ncr:1_{0311E8FF-E93A-423B-B773-DC3368A65649}" xr6:coauthVersionLast="33" xr6:coauthVersionMax="33" xr10:uidLastSave="{00000000-0000-0000-0000-000000000000}"/>
  <bookViews>
    <workbookView xWindow="7425" yWindow="-15" windowWidth="7485" windowHeight="10590" activeTab="2" xr2:uid="{00000000-000D-0000-FFFF-FFFF00000000}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79017"/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F19" i="7" s="1"/>
  <c r="R11" i="7"/>
  <c r="Q11" i="7"/>
  <c r="P11" i="7"/>
  <c r="O11" i="7"/>
  <c r="N11" i="7"/>
  <c r="M11" i="7"/>
  <c r="L11" i="7"/>
  <c r="K11" i="7"/>
  <c r="J11" i="7"/>
  <c r="D11" i="7"/>
  <c r="AD19" i="7" l="1"/>
  <c r="AD22" i="7"/>
  <c r="AD25" i="7"/>
  <c r="F25" i="7"/>
  <c r="G25" i="7" s="1"/>
  <c r="E22" i="7"/>
  <c r="G22" i="7" s="1"/>
  <c r="E19" i="7"/>
  <c r="G19" i="7" s="1"/>
  <c r="AD16" i="7"/>
  <c r="AD13" i="7"/>
  <c r="AE25" i="7"/>
  <c r="M14" i="7"/>
  <c r="M15" i="7" s="1"/>
  <c r="Q14" i="7"/>
  <c r="Q15" i="7" s="1"/>
  <c r="U14" i="7"/>
  <c r="U15" i="7" s="1"/>
  <c r="Y14" i="7"/>
  <c r="Y15" i="7" s="1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N20" i="7"/>
  <c r="N21" i="7" s="1"/>
  <c r="R20" i="7"/>
  <c r="R21" i="7" s="1"/>
  <c r="V20" i="7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AB21" i="7"/>
  <c r="AC21" i="7"/>
  <c r="V21" i="7"/>
  <c r="AE19" i="7"/>
  <c r="AE22" i="7"/>
  <c r="E7" i="7"/>
  <c r="AE16" i="7" s="1"/>
  <c r="F13" i="7" l="1"/>
  <c r="G13" i="7" s="1"/>
  <c r="AE13" i="7"/>
  <c r="AD20" i="7"/>
  <c r="AF19" i="7" s="1"/>
  <c r="J21" i="7"/>
  <c r="AD21" i="7" s="1"/>
  <c r="AD17" i="7"/>
  <c r="AF16" i="7" s="1"/>
  <c r="AD23" i="7"/>
  <c r="AD27" i="7"/>
  <c r="AD14" i="7"/>
  <c r="AD26" i="7"/>
  <c r="J18" i="7"/>
  <c r="AD18" i="7" s="1"/>
  <c r="J24" i="7"/>
  <c r="AD24" i="7" s="1"/>
  <c r="J15" i="7"/>
  <c r="AD15" i="7" s="1"/>
  <c r="AF25" i="7"/>
  <c r="AF22" i="7"/>
  <c r="AF13" i="7" l="1"/>
</calcChain>
</file>

<file path=xl/sharedStrings.xml><?xml version="1.0" encoding="utf-8"?>
<sst xmlns="http://schemas.openxmlformats.org/spreadsheetml/2006/main" count="1645" uniqueCount="126">
  <si>
    <t>Nr</t>
  </si>
  <si>
    <t>Geplant</t>
  </si>
  <si>
    <t>ca.</t>
  </si>
  <si>
    <t>DD.MM - DD.MM.YYYY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</si>
  <si>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</si>
  <si>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</si>
  <si>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</si>
  <si>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</si>
  <si>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</si>
  <si>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</si>
  <si>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</si>
  <si>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</si>
  <si>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</si>
  <si>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</si>
  <si>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</si>
  <si>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</si>
  <si>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</si>
  <si>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</si>
  <si>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</si>
  <si>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</si>
  <si>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</si>
  <si>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</si>
  <si>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</si>
  <si>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</si>
  <si>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</si>
  <si>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</si>
  <si>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</si>
  <si>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</si>
  <si>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</si>
  <si>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</si>
  <si>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</si>
  <si>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</si>
  <si>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</si>
  <si>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</si>
  <si>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</si>
  <si>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</si>
  <si>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</si>
  <si>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</si>
  <si>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</si>
  <si>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</si>
  <si>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</si>
  <si>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</si>
  <si>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</si>
  <si>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</si>
  <si>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</si>
  <si>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</si>
  <si>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</si>
  <si>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</si>
  <si>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</si>
  <si>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</si>
  <si>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</si>
  <si>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</si>
  <si>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</si>
  <si>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</si>
  <si>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</si>
  <si>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</si>
  <si>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</si>
  <si>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</si>
  <si>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</si>
  <si>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</si>
  <si>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</si>
  <si>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</si>
  <si>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</si>
  <si>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</si>
  <si>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</si>
  <si>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</si>
  <si>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</si>
  <si>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</si>
  <si>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</si>
  <si>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</si>
  <si>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</si>
  <si>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</si>
  <si>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</si>
  <si>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</si>
  <si>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</si>
  <si>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</si>
  <si>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</si>
  <si>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</si>
  <si>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</si>
  <si>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</si>
  <si>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</si>
  <si>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</si>
  <si>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</si>
  <si>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</si>
  <si>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</si>
  <si>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</si>
  <si>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</si>
  <si>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</si>
  <si>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</si>
  <si>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</si>
  <si>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</si>
  <si>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</si>
  <si>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</si>
  <si>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</si>
  <si>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</si>
  <si>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</si>
  <si>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Boris Fuchs</t>
  </si>
  <si>
    <t>Paul Schmutz</t>
  </si>
  <si>
    <t>Brain2Machine Interface</t>
  </si>
  <si>
    <t>16.04 - 22.04.2018</t>
  </si>
  <si>
    <t>23.04 - 29.04.2018</t>
  </si>
  <si>
    <t>30.04 - 06.05.2018</t>
  </si>
  <si>
    <t>07.05 - 13.05.2018</t>
  </si>
  <si>
    <t>14.05 - 20.05.2018</t>
  </si>
  <si>
    <t>21.05 - 27.05.2018</t>
  </si>
  <si>
    <t>28.05 - 03.06.2018</t>
  </si>
  <si>
    <t>04.06 - 10.06.2018</t>
  </si>
  <si>
    <t>11.06 - 17.06.2018</t>
  </si>
  <si>
    <t>18.06 - 24.06.2018</t>
  </si>
  <si>
    <t>25.06 - 01.07.2018</t>
  </si>
  <si>
    <t>02.07 - 08.07.2018</t>
  </si>
  <si>
    <t>EEG testen</t>
  </si>
  <si>
    <t>Zeitplan, Req. Spec</t>
  </si>
  <si>
    <t>EEG Experiment + Matlab</t>
  </si>
  <si>
    <t>Read EEG Data</t>
  </si>
  <si>
    <t>Meeting</t>
  </si>
  <si>
    <t>Requirements Specification</t>
  </si>
  <si>
    <t>EEG Experiment</t>
  </si>
  <si>
    <t>Emotiv Insight testen, Versuch Open EEG mit Emotiv Positionierung</t>
  </si>
  <si>
    <t>EEG Matlab processing</t>
  </si>
  <si>
    <t>Testdaten aufzeichnen, Versuch Extraktion von Eigenschaften verschiedener Gesten</t>
  </si>
  <si>
    <t>Testdaten erfassen</t>
  </si>
  <si>
    <t>EEG Gerät bugt, Testdaten haben anderes Aussehen als gewöhnlich</t>
  </si>
  <si>
    <t>Problembesprechung</t>
  </si>
  <si>
    <t>mit Prof. Ostermayer</t>
  </si>
  <si>
    <t>Java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</si>
</sst>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2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0" fontId="21" fillId="0" borderId="0" xfId="0" applyFont="1" applyAlignment="1">
      <alignment wrapText="1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1" fontId="12" fillId="2" borderId="9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49" fontId="5" fillId="2" borderId="43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G55"/>
  <sheetViews>
    <sheetView workbookViewId="0">
      <selection activeCell="E2" sqref="E2:I2"/>
    </sheetView>
  </sheetViews>
  <sheetFormatPr baseColWidth="10" defaultColWidth="11.42578125" defaultRowHeight="12.75" x14ac:dyDescent="0.2"/>
  <cols>
    <col min="1" max="1" width="2.42578125" customWidth="1"/>
    <col min="2" max="2" width="15.140625" customWidth="1"/>
    <col min="3" max="3" width="3.5703125" customWidth="1"/>
    <col min="4" max="4" width="7.28515625" customWidth="1"/>
    <col min="5" max="7" width="6.7109375" customWidth="1"/>
    <col min="8" max="8" width="2.28515625" style="5" customWidth="1"/>
    <col min="9" max="9" width="12.28515625" customWidth="1"/>
    <col min="10" max="29" width="3.7109375" customWidth="1"/>
    <col min="30" max="31" width="4.7109375" customWidth="1"/>
    <col min="32" max="32" width="7.7109375" customWidth="1"/>
  </cols>
  <sheetData>
    <row r="2" spans="2:33" ht="26.1" customHeight="1" x14ac:dyDescent="0.2">
      <c r="B2" s="92" t="s">
        <v>12</v>
      </c>
      <c r="C2" s="92"/>
      <c r="D2" s="92"/>
      <c r="E2" s="93" t="s">
        <v>98</v>
      </c>
      <c r="F2" s="93"/>
      <c r="G2" s="93"/>
      <c r="H2" s="93"/>
      <c r="I2" s="93"/>
      <c r="J2" s="17"/>
      <c r="K2" s="6"/>
      <c r="L2" s="6"/>
      <c r="M2" s="6"/>
      <c r="N2" s="6"/>
      <c r="O2" s="6"/>
      <c r="P2" s="6"/>
    </row>
    <row r="3" spans="2:33" ht="26.1" customHeight="1" x14ac:dyDescent="0.2">
      <c r="B3" s="92" t="s">
        <v>13</v>
      </c>
      <c r="C3" s="92"/>
      <c r="D3" s="92"/>
      <c r="E3" s="95">
        <v>2</v>
      </c>
      <c r="F3" s="95"/>
      <c r="G3" s="94"/>
      <c r="H3" s="94"/>
      <c r="I3" s="94"/>
      <c r="J3" s="6"/>
      <c r="K3" s="6"/>
      <c r="L3" s="6"/>
      <c r="M3" s="6"/>
      <c r="N3" s="6"/>
      <c r="O3" s="6"/>
      <c r="P3" s="6"/>
    </row>
    <row r="4" spans="2:33" ht="26.1" customHeight="1" x14ac:dyDescent="0.2">
      <c r="B4" s="66" t="s">
        <v>95</v>
      </c>
      <c r="C4" s="98" t="s">
        <v>91</v>
      </c>
      <c r="D4" s="99"/>
      <c r="E4" s="100">
        <f>IF(EXACT($C$4,"PRO-1"),3,IF(EXACT($C$4,"PRO-2"),4,IF(EXACT($C$4,"PRO-3"),4,IF(EXACT($C$4,"PRO-4"),6,IF(EXACT($C$4,"PRO-2-M"),5,IF(EXACT($C$4,"PRO-3-M"),5))))))</f>
        <v>4</v>
      </c>
      <c r="F4" s="100"/>
      <c r="G4" s="97" t="s">
        <v>11</v>
      </c>
      <c r="H4" s="97"/>
      <c r="I4" s="97"/>
      <c r="J4" s="10"/>
      <c r="K4" s="10"/>
      <c r="L4" s="10"/>
      <c r="M4" s="10"/>
      <c r="N4" s="10"/>
      <c r="O4" s="11"/>
      <c r="P4" s="8"/>
    </row>
    <row r="5" spans="2:33" ht="26.1" customHeight="1" thickBot="1" x14ac:dyDescent="0.25">
      <c r="B5" s="88" t="s">
        <v>14</v>
      </c>
      <c r="C5" s="88"/>
      <c r="D5" s="88"/>
      <c r="E5" s="96">
        <v>12</v>
      </c>
      <c r="F5" s="96"/>
      <c r="G5" s="101" t="s">
        <v>15</v>
      </c>
      <c r="H5" s="101"/>
      <c r="I5" s="101"/>
      <c r="J5" s="10"/>
      <c r="K5" s="10"/>
      <c r="L5" s="10"/>
      <c r="M5" s="10"/>
      <c r="N5" s="10"/>
      <c r="O5" s="11"/>
      <c r="P5" s="8"/>
    </row>
    <row r="6" spans="2:33" ht="26.1" customHeight="1" thickTop="1" x14ac:dyDescent="0.2">
      <c r="B6" s="89" t="s">
        <v>16</v>
      </c>
      <c r="C6" s="89"/>
      <c r="D6" s="89"/>
      <c r="E6" s="77">
        <f>(25*60)*E4</f>
        <v>6000</v>
      </c>
      <c r="F6" s="78"/>
      <c r="G6" s="102" t="s">
        <v>17</v>
      </c>
      <c r="H6" s="102"/>
      <c r="I6" s="102"/>
      <c r="J6" s="10"/>
      <c r="K6" s="10"/>
      <c r="L6" s="10"/>
      <c r="M6" s="10"/>
      <c r="N6" s="10"/>
      <c r="O6" s="11"/>
      <c r="P6" s="8"/>
    </row>
    <row r="7" spans="2:33" s="4" customFormat="1" ht="26.1" customHeight="1" x14ac:dyDescent="0.2">
      <c r="B7" s="90"/>
      <c r="C7" s="90"/>
      <c r="D7" s="90"/>
      <c r="E7" s="79">
        <f>E6/60</f>
        <v>100</v>
      </c>
      <c r="F7" s="80"/>
      <c r="G7" s="97" t="s">
        <v>18</v>
      </c>
      <c r="H7" s="97"/>
      <c r="I7" s="97"/>
      <c r="J7" s="10"/>
      <c r="K7" s="10"/>
      <c r="L7" s="10"/>
      <c r="M7" s="10"/>
      <c r="N7" s="10"/>
      <c r="O7" s="11"/>
      <c r="P7" s="8"/>
    </row>
    <row r="8" spans="2:33" s="4" customFormat="1" ht="26.1" customHeight="1" x14ac:dyDescent="0.2">
      <c r="B8" s="90"/>
      <c r="C8" s="90"/>
      <c r="D8" s="90"/>
      <c r="E8" s="27" t="s">
        <v>2</v>
      </c>
      <c r="F8" s="28">
        <f>(E6/60)/E5</f>
        <v>8.3333333333333339</v>
      </c>
      <c r="G8" s="97" t="s">
        <v>19</v>
      </c>
      <c r="H8" s="97"/>
      <c r="I8" s="97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25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">
      <c r="B10" s="71" t="s">
        <v>20</v>
      </c>
      <c r="C10" s="72"/>
      <c r="D10" s="72"/>
      <c r="E10" s="72"/>
      <c r="F10" s="72"/>
      <c r="G10" s="73"/>
      <c r="H10" s="35"/>
      <c r="I10" s="74" t="s">
        <v>21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6"/>
    </row>
    <row r="11" spans="2:33" s="4" customFormat="1" ht="133.5" customHeight="1" x14ac:dyDescent="0.2">
      <c r="B11" s="112" t="s">
        <v>22</v>
      </c>
      <c r="C11" s="50"/>
      <c r="D11" s="134">
        <f>E3</f>
        <v>2</v>
      </c>
      <c r="E11" s="91" t="s">
        <v>24</v>
      </c>
      <c r="F11" s="91" t="s">
        <v>23</v>
      </c>
      <c r="G11" s="139" t="s">
        <v>25</v>
      </c>
      <c r="H11" s="162"/>
      <c r="I11" s="84" t="s">
        <v>26</v>
      </c>
      <c r="J11" s="49" t="str">
        <f>'dynamic Data'!B2</f>
        <v>16.04 - 22.04.2018</v>
      </c>
      <c r="K11" s="49" t="str">
        <f>'dynamic Data'!B3</f>
        <v>23.04 - 29.04.2018</v>
      </c>
      <c r="L11" s="49" t="str">
        <f>'dynamic Data'!B4</f>
        <v>30.04 - 06.05.2018</v>
      </c>
      <c r="M11" s="49" t="str">
        <f>'dynamic Data'!B5</f>
        <v>07.05 - 13.05.2018</v>
      </c>
      <c r="N11" s="49" t="str">
        <f>'dynamic Data'!B6</f>
        <v>14.05 - 20.05.2018</v>
      </c>
      <c r="O11" s="49" t="str">
        <f>'dynamic Data'!B7</f>
        <v>21.05 - 27.05.2018</v>
      </c>
      <c r="P11" s="49" t="str">
        <f>'dynamic Data'!B8</f>
        <v>28.05 - 03.06.2018</v>
      </c>
      <c r="Q11" s="49" t="str">
        <f>'dynamic Data'!B9</f>
        <v>04.06 - 10.06.2018</v>
      </c>
      <c r="R11" s="49" t="str">
        <f>'dynamic Data'!B10</f>
        <v>11.06 - 17.06.2018</v>
      </c>
      <c r="S11" s="49" t="str">
        <f>'dynamic Data'!B11</f>
        <v>18.06 - 24.06.2018</v>
      </c>
      <c r="T11" s="49" t="str">
        <f>'dynamic Data'!B12</f>
        <v>25.06 - 01.07.2018</v>
      </c>
      <c r="U11" s="49" t="str">
        <f>'dynamic Data'!B13</f>
        <v>02.07 - 08.07.2018</v>
      </c>
      <c r="V11" s="49" t="str">
        <f>'dynamic Data'!B14</f>
        <v>DD.MM - DD.MM.YYYY</v>
      </c>
      <c r="W11" s="49" t="str">
        <f>'dynamic Data'!B15</f>
        <v>DD.MM - DD.MM.YYYY</v>
      </c>
      <c r="X11" s="49" t="str">
        <f>'dynamic Data'!$B16</f>
        <v>DD.MM - DD.MM.YYYY</v>
      </c>
      <c r="Y11" s="49" t="str">
        <f>'dynamic Data'!$B17</f>
        <v>DD.MM - DD.MM.YYYY</v>
      </c>
      <c r="Z11" s="49" t="str">
        <f>'dynamic Data'!$B18</f>
        <v>DD.MM - DD.MM.YYYY</v>
      </c>
      <c r="AA11" s="49" t="str">
        <f>'dynamic Data'!$B19</f>
        <v>DD.MM - DD.MM.YYYY</v>
      </c>
      <c r="AB11" s="49" t="str">
        <f>'dynamic Data'!$B20</f>
        <v>DD.MM - DD.MM.YYYY</v>
      </c>
      <c r="AC11" s="49" t="str">
        <f>'dynamic Data'!$B21</f>
        <v>DD.MM - DD.MM.YYYY</v>
      </c>
      <c r="AD11" s="87" t="s">
        <v>47</v>
      </c>
      <c r="AE11" s="86" t="s">
        <v>48</v>
      </c>
      <c r="AF11" s="86" t="s">
        <v>49</v>
      </c>
      <c r="AG11" s="8"/>
    </row>
    <row r="12" spans="2:33" ht="76.5" customHeight="1" x14ac:dyDescent="0.2">
      <c r="B12" s="113"/>
      <c r="C12" s="51"/>
      <c r="D12" s="135"/>
      <c r="E12" s="91"/>
      <c r="F12" s="91"/>
      <c r="G12" s="139"/>
      <c r="H12" s="162"/>
      <c r="I12" s="85"/>
      <c r="J12" s="36" t="s">
        <v>27</v>
      </c>
      <c r="K12" s="36" t="s">
        <v>28</v>
      </c>
      <c r="L12" s="36" t="s">
        <v>29</v>
      </c>
      <c r="M12" s="36" t="s">
        <v>30</v>
      </c>
      <c r="N12" s="36" t="s">
        <v>31</v>
      </c>
      <c r="O12" s="36" t="s">
        <v>32</v>
      </c>
      <c r="P12" s="36" t="s">
        <v>33</v>
      </c>
      <c r="Q12" s="36" t="s">
        <v>34</v>
      </c>
      <c r="R12" s="36" t="s">
        <v>35</v>
      </c>
      <c r="S12" s="36" t="s">
        <v>36</v>
      </c>
      <c r="T12" s="36" t="s">
        <v>37</v>
      </c>
      <c r="U12" s="36" t="s">
        <v>38</v>
      </c>
      <c r="V12" s="36" t="s">
        <v>39</v>
      </c>
      <c r="W12" s="36" t="s">
        <v>40</v>
      </c>
      <c r="X12" s="36" t="s">
        <v>41</v>
      </c>
      <c r="Y12" s="36" t="s">
        <v>42</v>
      </c>
      <c r="Z12" s="36" t="s">
        <v>43</v>
      </c>
      <c r="AA12" s="36" t="s">
        <v>44</v>
      </c>
      <c r="AB12" s="36" t="s">
        <v>45</v>
      </c>
      <c r="AC12" s="36" t="s">
        <v>46</v>
      </c>
      <c r="AD12" s="87"/>
      <c r="AE12" s="86"/>
      <c r="AF12" s="86"/>
    </row>
    <row r="13" spans="2:33" ht="12" customHeight="1" x14ac:dyDescent="0.2">
      <c r="B13" s="114" t="str">
        <f>'Std-A'!A3</f>
        <v>Boris Fuchs</v>
      </c>
      <c r="C13" s="115"/>
      <c r="D13" s="116"/>
      <c r="E13" s="123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96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10</v>
      </c>
      <c r="G13" s="136">
        <f>F13-E13</f>
        <v>10</v>
      </c>
      <c r="H13" s="158"/>
      <c r="I13" s="37" t="s">
        <v>51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68">
        <f>IF(NOT(EXACT(B13,"----")),$E$7,0)</f>
        <v>100</v>
      </c>
      <c r="AF13" s="81">
        <f>AD14-AE13</f>
        <v>-84</v>
      </c>
    </row>
    <row r="14" spans="2:33" ht="12" customHeight="1" x14ac:dyDescent="0.2">
      <c r="B14" s="117"/>
      <c r="C14" s="118"/>
      <c r="D14" s="119"/>
      <c r="E14" s="124"/>
      <c r="F14" s="126"/>
      <c r="G14" s="137"/>
      <c r="H14" s="159"/>
      <c r="I14" s="37" t="s">
        <v>50</v>
      </c>
      <c r="J14" s="32">
        <f>'Std-A'!$C$12</f>
        <v>2</v>
      </c>
      <c r="K14" s="32">
        <f>'Std-A'!$C$23</f>
        <v>8</v>
      </c>
      <c r="L14" s="32">
        <f>'Std-A'!$C$34</f>
        <v>1</v>
      </c>
      <c r="M14" s="32">
        <f>'Std-A'!$C$45</f>
        <v>0</v>
      </c>
      <c r="N14" s="32">
        <f>'Std-A'!$C$56</f>
        <v>0</v>
      </c>
      <c r="O14" s="32">
        <f>'Std-A'!$C$67</f>
        <v>5</v>
      </c>
      <c r="P14" s="32">
        <f>'Std-A'!$C$78</f>
        <v>0</v>
      </c>
      <c r="Q14" s="32">
        <f>'Std-A'!$C$89</f>
        <v>0</v>
      </c>
      <c r="R14" s="32">
        <f>'Std-A'!$C$100</f>
        <v>0</v>
      </c>
      <c r="S14" s="32">
        <f>'Std-A'!$C$111</f>
        <v>0</v>
      </c>
      <c r="T14" s="32">
        <f>'Std-A'!$C$122</f>
        <v>0</v>
      </c>
      <c r="U14" s="32">
        <f>'Std-A'!$C$133</f>
        <v>0</v>
      </c>
      <c r="V14" s="32">
        <f>'Std-A'!$C$144</f>
        <v>0</v>
      </c>
      <c r="W14" s="32">
        <f>'Std-A'!$C$155</f>
        <v>0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16</v>
      </c>
      <c r="AE14" s="69"/>
      <c r="AF14" s="82"/>
    </row>
    <row r="15" spans="2:33" ht="12" customHeight="1" thickBot="1" x14ac:dyDescent="0.25">
      <c r="B15" s="120"/>
      <c r="C15" s="121"/>
      <c r="D15" s="122"/>
      <c r="E15" s="125"/>
      <c r="F15" s="127"/>
      <c r="G15" s="138"/>
      <c r="H15" s="159"/>
      <c r="I15" s="39" t="s">
        <v>25</v>
      </c>
      <c r="J15" s="29">
        <f t="shared" ref="J15:U15" si="1">J14-J13</f>
        <v>2</v>
      </c>
      <c r="K15" s="29">
        <f t="shared" si="1"/>
        <v>8</v>
      </c>
      <c r="L15" s="29">
        <f t="shared" si="1"/>
        <v>1</v>
      </c>
      <c r="M15" s="29">
        <f t="shared" si="1"/>
        <v>0</v>
      </c>
      <c r="N15" s="29">
        <f t="shared" si="1"/>
        <v>0</v>
      </c>
      <c r="O15" s="29">
        <f t="shared" si="1"/>
        <v>5</v>
      </c>
      <c r="P15" s="29">
        <f t="shared" si="1"/>
        <v>0</v>
      </c>
      <c r="Q15" s="29">
        <f t="shared" si="1"/>
        <v>0</v>
      </c>
      <c r="R15" s="29">
        <f t="shared" si="1"/>
        <v>0</v>
      </c>
      <c r="S15" s="29">
        <f t="shared" si="1"/>
        <v>0</v>
      </c>
      <c r="T15" s="29">
        <f t="shared" si="1"/>
        <v>0</v>
      </c>
      <c r="U15" s="29">
        <f t="shared" si="1"/>
        <v>0</v>
      </c>
      <c r="V15" s="29">
        <f t="shared" ref="V15:AC15" si="2">V14-V13</f>
        <v>0</v>
      </c>
      <c r="W15" s="29">
        <f t="shared" si="2"/>
        <v>0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16</v>
      </c>
      <c r="AE15" s="70"/>
      <c r="AF15" s="83"/>
    </row>
    <row r="16" spans="2:33" ht="12" customHeight="1" thickTop="1" x14ac:dyDescent="0.2">
      <c r="B16" s="106" t="str">
        <f>'Std-B'!A3</f>
        <v>Paul Schmutz</v>
      </c>
      <c r="C16" s="107"/>
      <c r="D16" s="107"/>
      <c r="E16" s="128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31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11</v>
      </c>
      <c r="G16" s="103">
        <f t="shared" ref="G16" si="5">F16-E16</f>
        <v>11</v>
      </c>
      <c r="H16" s="158"/>
      <c r="I16" s="37" t="s">
        <v>51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68">
        <f>IF(NOT(EXACT(B16,"----")),$E$7,0)</f>
        <v>100</v>
      </c>
      <c r="AF16" s="81">
        <f>AD17-AE16</f>
        <v>-70</v>
      </c>
    </row>
    <row r="17" spans="2:32" ht="12" customHeight="1" x14ac:dyDescent="0.2">
      <c r="B17" s="108"/>
      <c r="C17" s="109"/>
      <c r="D17" s="109"/>
      <c r="E17" s="129"/>
      <c r="F17" s="132"/>
      <c r="G17" s="104"/>
      <c r="H17" s="159"/>
      <c r="I17" s="38" t="s">
        <v>50</v>
      </c>
      <c r="J17" s="32">
        <f>'Std-B'!C12</f>
        <v>3</v>
      </c>
      <c r="K17" s="32">
        <f>'Std-B'!C23</f>
        <v>8</v>
      </c>
      <c r="L17" s="32">
        <f>'Std-B'!C34</f>
        <v>1</v>
      </c>
      <c r="M17" s="32">
        <f>'Std-B'!C45</f>
        <v>1</v>
      </c>
      <c r="N17" s="32">
        <f>'Std-B'!C56</f>
        <v>0</v>
      </c>
      <c r="O17" s="32">
        <f>'Std-B'!C67</f>
        <v>12</v>
      </c>
      <c r="P17" s="32">
        <f>'Std-B'!C78</f>
        <v>2</v>
      </c>
      <c r="Q17" s="32">
        <f>'Std-B'!C89</f>
        <v>0</v>
      </c>
      <c r="R17" s="32">
        <f>'Std-B'!C100</f>
        <v>3</v>
      </c>
      <c r="S17" s="32">
        <f>'Std-B'!C111</f>
        <v>0</v>
      </c>
      <c r="T17" s="32">
        <f>'Std-B'!C122</f>
        <v>0</v>
      </c>
      <c r="U17" s="32">
        <f>'Std-B'!C133</f>
        <v>0</v>
      </c>
      <c r="V17" s="32">
        <f>'Std-B'!$C$144</f>
        <v>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30</v>
      </c>
      <c r="AE17" s="69"/>
      <c r="AF17" s="82"/>
    </row>
    <row r="18" spans="2:32" ht="12" customHeight="1" thickBot="1" x14ac:dyDescent="0.25">
      <c r="B18" s="110"/>
      <c r="C18" s="111"/>
      <c r="D18" s="111"/>
      <c r="E18" s="130"/>
      <c r="F18" s="133"/>
      <c r="G18" s="105"/>
      <c r="H18" s="159"/>
      <c r="I18" s="40" t="s">
        <v>25</v>
      </c>
      <c r="J18" s="29">
        <f t="shared" ref="J18:U18" si="6">J17-J16</f>
        <v>3</v>
      </c>
      <c r="K18" s="29">
        <f t="shared" si="6"/>
        <v>8</v>
      </c>
      <c r="L18" s="29">
        <f t="shared" si="6"/>
        <v>1</v>
      </c>
      <c r="M18" s="29">
        <f t="shared" si="6"/>
        <v>1</v>
      </c>
      <c r="N18" s="29">
        <f t="shared" si="6"/>
        <v>0</v>
      </c>
      <c r="O18" s="29">
        <f t="shared" si="6"/>
        <v>12</v>
      </c>
      <c r="P18" s="29">
        <f t="shared" si="6"/>
        <v>2</v>
      </c>
      <c r="Q18" s="29">
        <f t="shared" si="6"/>
        <v>0</v>
      </c>
      <c r="R18" s="29">
        <f t="shared" si="6"/>
        <v>3</v>
      </c>
      <c r="S18" s="29">
        <f t="shared" si="6"/>
        <v>0</v>
      </c>
      <c r="T18" s="29">
        <f t="shared" si="6"/>
        <v>0</v>
      </c>
      <c r="U18" s="29">
        <f t="shared" si="6"/>
        <v>0</v>
      </c>
      <c r="V18" s="29">
        <f t="shared" ref="V18:AC18" si="7">V17-V16</f>
        <v>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30</v>
      </c>
      <c r="AE18" s="70"/>
      <c r="AF18" s="156"/>
    </row>
    <row r="19" spans="2:32" ht="12" customHeight="1" thickTop="1" x14ac:dyDescent="0.2">
      <c r="B19" s="106" t="str">
        <f>'Std-C'!A3</f>
        <v>----</v>
      </c>
      <c r="C19" s="140"/>
      <c r="D19" s="140"/>
      <c r="E19" s="128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147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0</v>
      </c>
      <c r="G19" s="103">
        <f t="shared" ref="G19" si="10">F19-E19</f>
        <v>0</v>
      </c>
      <c r="H19" s="158"/>
      <c r="I19" s="41" t="s">
        <v>51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68">
        <f>IF(NOT(EXACT(B19,"----")),$E$7,0)</f>
        <v>0</v>
      </c>
      <c r="AF19" s="161">
        <f>AD20-AE19</f>
        <v>0</v>
      </c>
    </row>
    <row r="20" spans="2:32" ht="12" customHeight="1" x14ac:dyDescent="0.2">
      <c r="B20" s="141"/>
      <c r="C20" s="142"/>
      <c r="D20" s="142"/>
      <c r="E20" s="145"/>
      <c r="F20" s="148"/>
      <c r="G20" s="150"/>
      <c r="H20" s="159"/>
      <c r="I20" s="38" t="s">
        <v>50</v>
      </c>
      <c r="J20" s="32">
        <f>'Std-C'!C12</f>
        <v>0</v>
      </c>
      <c r="K20" s="32">
        <f>'Std-C'!C23</f>
        <v>0</v>
      </c>
      <c r="L20" s="32">
        <f>'Std-C'!C34</f>
        <v>0</v>
      </c>
      <c r="M20" s="32">
        <f>'Std-C'!C45</f>
        <v>0</v>
      </c>
      <c r="N20" s="32">
        <f>'Std-C'!C56</f>
        <v>0</v>
      </c>
      <c r="O20" s="32">
        <f>'Std-C'!C67</f>
        <v>0</v>
      </c>
      <c r="P20" s="32">
        <f>'Std-C'!C78</f>
        <v>0</v>
      </c>
      <c r="Q20" s="32">
        <f>'Std-C'!C89</f>
        <v>0</v>
      </c>
      <c r="R20" s="32">
        <f>'Std-C'!C100</f>
        <v>0</v>
      </c>
      <c r="S20" s="32">
        <f>'Std-C'!C111</f>
        <v>0</v>
      </c>
      <c r="T20" s="32">
        <f>'Std-C'!C122</f>
        <v>0</v>
      </c>
      <c r="U20" s="32">
        <f>'Std-C'!C133</f>
        <v>0</v>
      </c>
      <c r="V20" s="32">
        <f>'Std-C'!$C$144</f>
        <v>0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0</v>
      </c>
      <c r="AE20" s="69"/>
      <c r="AF20" s="82"/>
    </row>
    <row r="21" spans="2:32" ht="12" customHeight="1" thickBot="1" x14ac:dyDescent="0.25">
      <c r="B21" s="152"/>
      <c r="C21" s="153"/>
      <c r="D21" s="153"/>
      <c r="E21" s="154"/>
      <c r="F21" s="155"/>
      <c r="G21" s="157"/>
      <c r="H21" s="159"/>
      <c r="I21" s="39" t="s">
        <v>25</v>
      </c>
      <c r="J21" s="29">
        <f t="shared" ref="J21:U21" si="11">J20-J19</f>
        <v>0</v>
      </c>
      <c r="K21" s="29">
        <f t="shared" si="11"/>
        <v>0</v>
      </c>
      <c r="L21" s="29">
        <f t="shared" si="11"/>
        <v>0</v>
      </c>
      <c r="M21" s="29">
        <f t="shared" si="11"/>
        <v>0</v>
      </c>
      <c r="N21" s="29">
        <f t="shared" si="11"/>
        <v>0</v>
      </c>
      <c r="O21" s="29">
        <f t="shared" si="11"/>
        <v>0</v>
      </c>
      <c r="P21" s="29">
        <f t="shared" si="11"/>
        <v>0</v>
      </c>
      <c r="Q21" s="29">
        <f t="shared" si="11"/>
        <v>0</v>
      </c>
      <c r="R21" s="29">
        <f t="shared" si="11"/>
        <v>0</v>
      </c>
      <c r="S21" s="29">
        <f t="shared" si="11"/>
        <v>0</v>
      </c>
      <c r="T21" s="29">
        <f t="shared" si="11"/>
        <v>0</v>
      </c>
      <c r="U21" s="29">
        <f t="shared" si="11"/>
        <v>0</v>
      </c>
      <c r="V21" s="29">
        <f t="shared" ref="V21:AC21" si="12">V20-V19</f>
        <v>0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0</v>
      </c>
      <c r="AE21" s="70"/>
      <c r="AF21" s="83"/>
    </row>
    <row r="22" spans="2:32" ht="12" customHeight="1" thickTop="1" x14ac:dyDescent="0.2">
      <c r="B22" s="106" t="str">
        <f>'Std-D'!A3</f>
        <v>----</v>
      </c>
      <c r="C22" s="140"/>
      <c r="D22" s="140"/>
      <c r="E22" s="128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147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103">
        <f t="shared" ref="G22" si="15">F22-E22</f>
        <v>0</v>
      </c>
      <c r="H22" s="158"/>
      <c r="I22" s="37" t="s">
        <v>51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68">
        <f>IF(NOT(EXACT(B22,"----")),$E$7,0)</f>
        <v>0</v>
      </c>
      <c r="AF22" s="81">
        <f>AD23-AE22</f>
        <v>0</v>
      </c>
    </row>
    <row r="23" spans="2:32" ht="12" customHeight="1" x14ac:dyDescent="0.2">
      <c r="B23" s="141"/>
      <c r="C23" s="142"/>
      <c r="D23" s="142"/>
      <c r="E23" s="145"/>
      <c r="F23" s="148"/>
      <c r="G23" s="150"/>
      <c r="H23" s="159"/>
      <c r="I23" s="38" t="s">
        <v>50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69"/>
      <c r="AF23" s="82"/>
    </row>
    <row r="24" spans="2:32" ht="12" customHeight="1" thickBot="1" x14ac:dyDescent="0.25">
      <c r="B24" s="152"/>
      <c r="C24" s="153"/>
      <c r="D24" s="153"/>
      <c r="E24" s="154"/>
      <c r="F24" s="155"/>
      <c r="G24" s="157"/>
      <c r="H24" s="159"/>
      <c r="I24" s="40" t="s">
        <v>25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70"/>
      <c r="AF24" s="156"/>
    </row>
    <row r="25" spans="2:32" ht="12" customHeight="1" thickTop="1" x14ac:dyDescent="0.2">
      <c r="B25" s="106" t="str">
        <f>'Std-E'!A3</f>
        <v>----</v>
      </c>
      <c r="C25" s="140"/>
      <c r="D25" s="140"/>
      <c r="E25" s="128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147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103">
        <f t="shared" ref="G25" si="20">F25-E25</f>
        <v>0</v>
      </c>
      <c r="H25" s="158"/>
      <c r="I25" s="41" t="s">
        <v>51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160">
        <f>IF(NOT(EXACT(B25,"----")),$E$7,0)</f>
        <v>0</v>
      </c>
      <c r="AF25" s="161">
        <f>AD26-AE25</f>
        <v>0</v>
      </c>
    </row>
    <row r="26" spans="2:32" ht="12" customHeight="1" x14ac:dyDescent="0.2">
      <c r="B26" s="141"/>
      <c r="C26" s="142"/>
      <c r="D26" s="142"/>
      <c r="E26" s="145"/>
      <c r="F26" s="148"/>
      <c r="G26" s="150"/>
      <c r="H26" s="159"/>
      <c r="I26" s="38" t="s">
        <v>50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69"/>
      <c r="AF26" s="82"/>
    </row>
    <row r="27" spans="2:32" ht="12" customHeight="1" thickBot="1" x14ac:dyDescent="0.25">
      <c r="B27" s="143"/>
      <c r="C27" s="144"/>
      <c r="D27" s="144"/>
      <c r="E27" s="146"/>
      <c r="F27" s="149"/>
      <c r="G27" s="151"/>
      <c r="H27" s="159"/>
      <c r="I27" s="38" t="s">
        <v>25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69"/>
      <c r="AF27" s="82"/>
    </row>
    <row r="28" spans="2:32" ht="24.95" customHeight="1" thickTop="1" x14ac:dyDescent="0.2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5" customHeight="1" x14ac:dyDescent="0.2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5" customHeight="1" x14ac:dyDescent="0.2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5" customHeight="1" x14ac:dyDescent="0.2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2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2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2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2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2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2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2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2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2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2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2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2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2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2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2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2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2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2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2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2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2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2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2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2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H25:H27"/>
    <mergeCell ref="H11:H12"/>
    <mergeCell ref="H13:H15"/>
    <mergeCell ref="H16:H18"/>
    <mergeCell ref="H19:H21"/>
    <mergeCell ref="AE25:AE27"/>
    <mergeCell ref="AF25:AF27"/>
    <mergeCell ref="AE16:AE18"/>
    <mergeCell ref="AF16:AF18"/>
    <mergeCell ref="AE19:AE21"/>
    <mergeCell ref="AF19:AF21"/>
    <mergeCell ref="B19:D21"/>
    <mergeCell ref="E19:E21"/>
    <mergeCell ref="F19:F21"/>
    <mergeCell ref="AE22:AE24"/>
    <mergeCell ref="AF22:AF24"/>
    <mergeCell ref="G22:G24"/>
    <mergeCell ref="H22:H24"/>
    <mergeCell ref="G19:G21"/>
    <mergeCell ref="B25:D27"/>
    <mergeCell ref="E25:E27"/>
    <mergeCell ref="F25:F27"/>
    <mergeCell ref="G25:G27"/>
    <mergeCell ref="B22:D24"/>
    <mergeCell ref="E22:E24"/>
    <mergeCell ref="F22:F24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 xr:uid="{00000000-0002-0000-0000-000000000000}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3"/>
  <sheetViews>
    <sheetView topLeftCell="A58" workbookViewId="0">
      <selection activeCell="B62" sqref="B62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78" t="str">
        <f>'dynamic Data'!B24</f>
        <v>Boris Fuchs</v>
      </c>
      <c r="B3" s="179"/>
      <c r="C3" s="179"/>
      <c r="D3" s="179"/>
      <c r="E3" s="179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16.04 - 22.04.2018</v>
      </c>
    </row>
    <row r="5" spans="1:5" ht="12.75" customHeight="1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67"/>
      <c r="C6" s="43"/>
      <c r="D6" s="46" t="s">
        <v>17</v>
      </c>
      <c r="E6" s="67"/>
    </row>
    <row r="7" spans="1:5" s="47" customFormat="1" ht="26.1" customHeight="1" x14ac:dyDescent="0.2">
      <c r="A7" s="46">
        <v>2</v>
      </c>
      <c r="B7" s="42" t="s">
        <v>111</v>
      </c>
      <c r="C7" s="43">
        <v>120</v>
      </c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2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28</v>
      </c>
      <c r="B15" s="171"/>
      <c r="C15" s="171"/>
      <c r="D15" s="171"/>
      <c r="E15" s="34" t="str">
        <f>'dynamic Data'!$B$3</f>
        <v>23.04 - 29.04.2018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 t="s">
        <v>113</v>
      </c>
      <c r="C17" s="43">
        <v>450</v>
      </c>
      <c r="D17" s="46" t="s">
        <v>17</v>
      </c>
      <c r="E17" s="42" t="s">
        <v>114</v>
      </c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8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29</v>
      </c>
      <c r="B26" s="171"/>
      <c r="C26" s="171"/>
      <c r="D26" s="171"/>
      <c r="E26" s="34" t="str">
        <f>'dynamic Data'!$B$4</f>
        <v>30.04 - 06.05.2018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 t="s">
        <v>115</v>
      </c>
      <c r="C28" s="43">
        <v>30</v>
      </c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1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07.05 - 13.05.2018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14.05 - 20.05.2018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21.05 - 27.05.2018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 t="s">
        <v>117</v>
      </c>
      <c r="C61" s="43">
        <v>300</v>
      </c>
      <c r="D61" s="46" t="s">
        <v>17</v>
      </c>
      <c r="E61" s="42" t="s">
        <v>118</v>
      </c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5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33</v>
      </c>
      <c r="B70" s="171"/>
      <c r="C70" s="171"/>
      <c r="D70" s="171"/>
      <c r="E70" s="34" t="str">
        <f>'dynamic Data'!$B$8</f>
        <v>28.05 - 03.06.2018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04.06 - 10.06.2018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11.06 - 17.06.2018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18.06 - 24.06.2018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59</v>
      </c>
      <c r="B114" s="171"/>
      <c r="C114" s="171"/>
      <c r="D114" s="171"/>
      <c r="E114" s="34" t="str">
        <f>'dynamic Data'!$B$12</f>
        <v>25.06 - 01.07.2018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02.07 - 08.07.2018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5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5.5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3"/>
  <sheetViews>
    <sheetView tabSelected="1" topLeftCell="A86" workbookViewId="0">
      <selection activeCell="B96" sqref="B96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Data'!B25</f>
        <v>Paul Schmutz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16.04 - 22.04.2018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 t="s">
        <v>111</v>
      </c>
      <c r="C6" s="43">
        <v>120</v>
      </c>
      <c r="D6" s="46" t="s">
        <v>17</v>
      </c>
      <c r="E6" s="42"/>
    </row>
    <row r="7" spans="1:5" s="47" customFormat="1" ht="26.1" customHeight="1" x14ac:dyDescent="0.2">
      <c r="A7" s="46">
        <v>2</v>
      </c>
      <c r="B7" s="42" t="s">
        <v>112</v>
      </c>
      <c r="C7" s="43">
        <v>30</v>
      </c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3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23.04 - 29.04.2018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 t="s">
        <v>113</v>
      </c>
      <c r="C17" s="43">
        <v>450</v>
      </c>
      <c r="D17" s="46" t="s">
        <v>17</v>
      </c>
      <c r="E17" s="42" t="s">
        <v>114</v>
      </c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8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29</v>
      </c>
      <c r="B26" s="171"/>
      <c r="C26" s="171"/>
      <c r="D26" s="171"/>
      <c r="E26" s="34" t="str">
        <f>'dynamic Data'!$B$4</f>
        <v>30.04 - 06.05.2018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 t="s">
        <v>115</v>
      </c>
      <c r="C28" s="43">
        <v>30</v>
      </c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1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30</v>
      </c>
      <c r="B37" s="171"/>
      <c r="C37" s="171"/>
      <c r="D37" s="171"/>
      <c r="E37" s="34" t="str">
        <f>'dynamic Data'!$B$5</f>
        <v>07.05 - 13.05.2018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 t="s">
        <v>116</v>
      </c>
      <c r="C39" s="43">
        <v>30</v>
      </c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1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14.05 - 20.05.2018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32</v>
      </c>
      <c r="B59" s="171"/>
      <c r="C59" s="171"/>
      <c r="D59" s="171"/>
      <c r="E59" s="34" t="str">
        <f>'dynamic Data'!$B$7</f>
        <v>21.05 - 27.05.2018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 t="s">
        <v>117</v>
      </c>
      <c r="C61" s="43">
        <v>300</v>
      </c>
      <c r="D61" s="46" t="s">
        <v>17</v>
      </c>
      <c r="E61" s="42" t="s">
        <v>118</v>
      </c>
    </row>
    <row r="62" spans="1:5" s="47" customFormat="1" ht="26.1" customHeight="1" x14ac:dyDescent="0.2">
      <c r="A62" s="46">
        <v>2</v>
      </c>
      <c r="B62" s="42" t="s">
        <v>119</v>
      </c>
      <c r="C62" s="43">
        <v>400</v>
      </c>
      <c r="D62" s="46" t="s">
        <v>17</v>
      </c>
      <c r="E62" s="42" t="s">
        <v>120</v>
      </c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12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33</v>
      </c>
      <c r="B70" s="171"/>
      <c r="C70" s="171"/>
      <c r="D70" s="171"/>
      <c r="E70" s="34" t="str">
        <f>'dynamic Data'!$B$8</f>
        <v>28.05 - 03.06.2018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 t="s">
        <v>121</v>
      </c>
      <c r="C72" s="43">
        <v>60</v>
      </c>
      <c r="D72" s="46" t="s">
        <v>17</v>
      </c>
      <c r="E72" s="42" t="s">
        <v>122</v>
      </c>
    </row>
    <row r="73" spans="1:5" s="47" customFormat="1" ht="26.1" customHeight="1" x14ac:dyDescent="0.2">
      <c r="A73" s="46">
        <v>2</v>
      </c>
      <c r="B73" s="42" t="s">
        <v>123</v>
      </c>
      <c r="C73" s="43">
        <v>45</v>
      </c>
      <c r="D73" s="46" t="s">
        <v>17</v>
      </c>
      <c r="E73" s="42" t="s">
        <v>124</v>
      </c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2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34</v>
      </c>
      <c r="B81" s="171"/>
      <c r="C81" s="171"/>
      <c r="D81" s="171"/>
      <c r="E81" s="34" t="str">
        <f>'dynamic Data'!$B$9</f>
        <v>04.06 - 10.06.2018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35</v>
      </c>
      <c r="B92" s="171"/>
      <c r="C92" s="171"/>
      <c r="D92" s="171"/>
      <c r="E92" s="34" t="str">
        <f>'dynamic Data'!$B$10</f>
        <v>11.06 - 17.06.2018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 t="s">
        <v>116</v>
      </c>
      <c r="C94" s="43">
        <v>80</v>
      </c>
      <c r="D94" s="46" t="s">
        <v>17</v>
      </c>
      <c r="E94" s="42"/>
    </row>
    <row r="95" spans="1:5" s="47" customFormat="1" ht="26.1" customHeight="1" x14ac:dyDescent="0.2">
      <c r="A95" s="46">
        <v>2</v>
      </c>
      <c r="B95" s="42" t="s">
        <v>125</v>
      </c>
      <c r="C95" s="43">
        <v>120</v>
      </c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3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18.06 - 24.06.2018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25.06 - 01.07.2018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2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02.07 - 08.07.2018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5"/>
      <c r="D127" s="46" t="s">
        <v>17</v>
      </c>
      <c r="E127" s="44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2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13:B13"/>
    <mergeCell ref="A23:B23"/>
    <mergeCell ref="D13:E13"/>
    <mergeCell ref="A12:B12"/>
    <mergeCell ref="A1:E2"/>
    <mergeCell ref="A3:E3"/>
    <mergeCell ref="D12:E12"/>
    <mergeCell ref="C5:D5"/>
    <mergeCell ref="A4:D4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Data'!B26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16.04 - 22.04.2018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23.04 - 29.04.2018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30.04 - 06.05.2018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30</v>
      </c>
      <c r="B37" s="171"/>
      <c r="C37" s="171"/>
      <c r="D37" s="171"/>
      <c r="E37" s="34" t="str">
        <f>'dynamic Data'!$B$5</f>
        <v>07.05 - 13.05.2018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14.05 - 20.05.2018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21.05 - 27.05.2018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28.05 - 03.06.2018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04.06 - 10.06.2018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11.06 - 17.06.2018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18.06 - 24.06.2018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25.06 - 01.07.2018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02.07 - 08.07.2018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Data'!B27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16.04 - 22.04.2018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23.04 - 29.04.2018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30.04 - 06.05.2018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07.05 - 13.05.2018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73</v>
      </c>
      <c r="B48" s="171"/>
      <c r="C48" s="171"/>
      <c r="D48" s="171"/>
      <c r="E48" s="34" t="str">
        <f>'dynamic Data'!$B$6</f>
        <v>14.05 - 20.05.2018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21.05 - 27.05.2018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28.05 - 03.06.2018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04.06 - 10.06.2018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11.06 - 17.06.2018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18.06 - 24.06.2018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25.06 - 01.07.2018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02.07 - 08.07.2018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Data'!B28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16.04 - 22.04.2018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23.04 - 29.04.2018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 t="s">
        <v>4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30.04 - 06.05.2018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07.05 - 13.05.2018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73</v>
      </c>
      <c r="B48" s="171"/>
      <c r="C48" s="171"/>
      <c r="D48" s="171"/>
      <c r="E48" s="34" t="str">
        <f>'dynamic Data'!$B$6</f>
        <v>14.05 - 20.05.2018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21.05 - 27.05.2018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28.05 - 03.06.2018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34</v>
      </c>
      <c r="B81" s="171"/>
      <c r="C81" s="171"/>
      <c r="D81" s="171"/>
      <c r="E81" s="34" t="str">
        <f>'dynamic Data'!$B$9</f>
        <v>04.06 - 10.06.2018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11.06 - 17.06.2018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18.06 - 24.06.2018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25.06 - 01.07.2018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02.07 - 08.07.2018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59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B15" sqref="B15"/>
    </sheetView>
  </sheetViews>
  <sheetFormatPr baseColWidth="10" defaultColWidth="11.42578125" defaultRowHeight="12.75" x14ac:dyDescent="0.2"/>
  <cols>
    <col min="2" max="2" width="22.140625" customWidth="1"/>
  </cols>
  <sheetData>
    <row r="1" spans="1:2" ht="15.75" x14ac:dyDescent="0.25">
      <c r="A1" s="183" t="s">
        <v>86</v>
      </c>
      <c r="B1" s="183"/>
    </row>
    <row r="2" spans="1:2" x14ac:dyDescent="0.2">
      <c r="A2" s="58" t="s">
        <v>74</v>
      </c>
      <c r="B2" s="60" t="s">
        <v>99</v>
      </c>
    </row>
    <row r="3" spans="1:2" x14ac:dyDescent="0.2">
      <c r="A3" s="58" t="s">
        <v>75</v>
      </c>
      <c r="B3" s="60" t="s">
        <v>100</v>
      </c>
    </row>
    <row r="4" spans="1:2" x14ac:dyDescent="0.2">
      <c r="A4" s="58" t="s">
        <v>76</v>
      </c>
      <c r="B4" s="60" t="s">
        <v>101</v>
      </c>
    </row>
    <row r="5" spans="1:2" x14ac:dyDescent="0.2">
      <c r="A5" s="58" t="s">
        <v>77</v>
      </c>
      <c r="B5" s="60" t="s">
        <v>102</v>
      </c>
    </row>
    <row r="6" spans="1:2" x14ac:dyDescent="0.2">
      <c r="A6" s="58" t="s">
        <v>78</v>
      </c>
      <c r="B6" s="60" t="s">
        <v>103</v>
      </c>
    </row>
    <row r="7" spans="1:2" x14ac:dyDescent="0.2">
      <c r="A7" s="58" t="s">
        <v>79</v>
      </c>
      <c r="B7" s="60" t="s">
        <v>104</v>
      </c>
    </row>
    <row r="8" spans="1:2" x14ac:dyDescent="0.2">
      <c r="A8" s="58" t="s">
        <v>80</v>
      </c>
      <c r="B8" s="60" t="s">
        <v>105</v>
      </c>
    </row>
    <row r="9" spans="1:2" x14ac:dyDescent="0.2">
      <c r="A9" s="58" t="s">
        <v>81</v>
      </c>
      <c r="B9" s="60" t="s">
        <v>106</v>
      </c>
    </row>
    <row r="10" spans="1:2" x14ac:dyDescent="0.2">
      <c r="A10" s="58" t="s">
        <v>82</v>
      </c>
      <c r="B10" s="60" t="s">
        <v>107</v>
      </c>
    </row>
    <row r="11" spans="1:2" x14ac:dyDescent="0.2">
      <c r="A11" s="58" t="s">
        <v>36</v>
      </c>
      <c r="B11" s="60" t="s">
        <v>108</v>
      </c>
    </row>
    <row r="12" spans="1:2" x14ac:dyDescent="0.2">
      <c r="A12" s="58" t="s">
        <v>37</v>
      </c>
      <c r="B12" s="60" t="s">
        <v>109</v>
      </c>
    </row>
    <row r="13" spans="1:2" x14ac:dyDescent="0.2">
      <c r="A13" s="58" t="s">
        <v>38</v>
      </c>
      <c r="B13" s="60" t="s">
        <v>110</v>
      </c>
    </row>
    <row r="14" spans="1:2" x14ac:dyDescent="0.2">
      <c r="A14" s="58" t="s">
        <v>39</v>
      </c>
      <c r="B14" s="60" t="s">
        <v>3</v>
      </c>
    </row>
    <row r="15" spans="1:2" x14ac:dyDescent="0.2">
      <c r="A15" s="58" t="s">
        <v>40</v>
      </c>
      <c r="B15" s="60" t="s">
        <v>3</v>
      </c>
    </row>
    <row r="16" spans="1:2" x14ac:dyDescent="0.2">
      <c r="A16" s="58" t="s">
        <v>41</v>
      </c>
      <c r="B16" s="60" t="s">
        <v>3</v>
      </c>
    </row>
    <row r="17" spans="1:2" x14ac:dyDescent="0.2">
      <c r="A17" s="58" t="s">
        <v>42</v>
      </c>
      <c r="B17" s="60" t="s">
        <v>3</v>
      </c>
    </row>
    <row r="18" spans="1:2" x14ac:dyDescent="0.2">
      <c r="A18" s="58" t="s">
        <v>43</v>
      </c>
      <c r="B18" s="60" t="s">
        <v>3</v>
      </c>
    </row>
    <row r="19" spans="1:2" x14ac:dyDescent="0.2">
      <c r="A19" s="58" t="s">
        <v>44</v>
      </c>
      <c r="B19" s="60" t="s">
        <v>3</v>
      </c>
    </row>
    <row r="20" spans="1:2" x14ac:dyDescent="0.2">
      <c r="A20" s="58" t="s">
        <v>45</v>
      </c>
      <c r="B20" s="60" t="s">
        <v>3</v>
      </c>
    </row>
    <row r="21" spans="1:2" x14ac:dyDescent="0.2">
      <c r="A21" s="58" t="s">
        <v>46</v>
      </c>
      <c r="B21" s="60" t="s">
        <v>3</v>
      </c>
    </row>
    <row r="22" spans="1:2" x14ac:dyDescent="0.2">
      <c r="A22" s="184"/>
      <c r="B22" s="184"/>
    </row>
    <row r="23" spans="1:2" ht="15.75" x14ac:dyDescent="0.25">
      <c r="A23" s="183" t="s">
        <v>85</v>
      </c>
      <c r="B23" s="183"/>
    </row>
    <row r="24" spans="1:2" x14ac:dyDescent="0.2">
      <c r="A24" s="58" t="s">
        <v>5</v>
      </c>
      <c r="B24" s="63" t="s">
        <v>96</v>
      </c>
    </row>
    <row r="25" spans="1:2" x14ac:dyDescent="0.2">
      <c r="A25" s="58" t="s">
        <v>6</v>
      </c>
      <c r="B25" s="63" t="s">
        <v>97</v>
      </c>
    </row>
    <row r="26" spans="1:2" x14ac:dyDescent="0.2">
      <c r="A26" s="58" t="s">
        <v>7</v>
      </c>
      <c r="B26" s="64" t="s">
        <v>10</v>
      </c>
    </row>
    <row r="27" spans="1:2" x14ac:dyDescent="0.2">
      <c r="A27" s="58" t="s">
        <v>8</v>
      </c>
      <c r="B27" s="64" t="s">
        <v>10</v>
      </c>
    </row>
    <row r="28" spans="1:2" x14ac:dyDescent="0.2">
      <c r="A28" s="58" t="s">
        <v>9</v>
      </c>
      <c r="B28" s="64" t="s">
        <v>10</v>
      </c>
    </row>
    <row r="31" spans="1:2" x14ac:dyDescent="0.2">
      <c r="A31" s="65" t="s">
        <v>88</v>
      </c>
    </row>
    <row r="32" spans="1:2" x14ac:dyDescent="0.2">
      <c r="A32" s="65" t="s">
        <v>89</v>
      </c>
    </row>
    <row r="33" spans="1:1" x14ac:dyDescent="0.2">
      <c r="A33" s="65" t="s">
        <v>90</v>
      </c>
    </row>
    <row r="34" spans="1:1" x14ac:dyDescent="0.2">
      <c r="A34" s="65" t="s">
        <v>91</v>
      </c>
    </row>
    <row r="35" spans="1:1" x14ac:dyDescent="0.2">
      <c r="A35" s="65" t="s">
        <v>92</v>
      </c>
    </row>
    <row r="36" spans="1:1" x14ac:dyDescent="0.2">
      <c r="A36" s="65" t="s">
        <v>93</v>
      </c>
    </row>
    <row r="37" spans="1:1" x14ac:dyDescent="0.2">
      <c r="A37" s="65" t="s">
        <v>94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 Schmutz</cp:lastModifiedBy>
  <cp:lastPrinted>2006-12-12T13:10:16Z</cp:lastPrinted>
  <dcterms:created xsi:type="dcterms:W3CDTF">1996-10-17T05:27:31Z</dcterms:created>
  <dcterms:modified xsi:type="dcterms:W3CDTF">2018-06-11T13:38:08Z</dcterms:modified>
</cp:coreProperties>
</file>