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hk\Documents\STICK\ProjektWebsite\Content\6ArchivGalerie\6.1Vorlagen\"/>
    </mc:Choice>
  </mc:AlternateContent>
  <bookViews>
    <workbookView xWindow="0" yWindow="0" windowWidth="25200" windowHeight="11520" tabRatio="860"/>
  </bookViews>
  <sheets>
    <sheet name="Intro" sheetId="24" r:id="rId1"/>
    <sheet name="1 Scope" sheetId="11" r:id="rId2"/>
    <sheet name="2 Structural analysis" sheetId="22" r:id="rId3"/>
    <sheet name="Requirements - criteria list" sheetId="19" r:id="rId4"/>
    <sheet name="Pairwise Comparison" sheetId="20" r:id="rId5"/>
    <sheet name="T-Table" sheetId="21" r:id="rId6"/>
    <sheet name="5 Risk assessment - DFMEA " sheetId="2" r:id="rId7"/>
    <sheet name="6 Pareto" sheetId="12" r:id="rId8"/>
    <sheet name="DFMEA Ranking" sheetId="4" r:id="rId9"/>
    <sheet name="KANO" sheetId="25" r:id="rId10"/>
    <sheet name="Task Priority (TP)" sheetId="18" r:id="rId11"/>
    <sheet name="3 Functional analysis" sheetId="16" r:id="rId12"/>
    <sheet name="4 Failure analysis" sheetId="23" r:id="rId13"/>
  </sheets>
  <externalReferences>
    <externalReference r:id="rId14"/>
    <externalReference r:id="rId15"/>
  </externalReferences>
  <definedNames>
    <definedName name="_xlnm._FilterDatabase" localSheetId="6" hidden="1">'5 Risk assessment - DFMEA '!$C$9:$Y$162</definedName>
    <definedName name="_xlnm._FilterDatabase" localSheetId="7" hidden="1">'6 Pareto'!$B$5:$C$1000</definedName>
    <definedName name="_xlnm._FilterDatabase" localSheetId="3" hidden="1">'Requirements - criteria list'!$A$2:$F$23</definedName>
    <definedName name="_LA2">[1]Klassifizierung!$C$54</definedName>
    <definedName name="a">#REF!</definedName>
    <definedName name="BaA" localSheetId="7">#REF!</definedName>
    <definedName name="BaA" localSheetId="5">#REF!</definedName>
    <definedName name="BaA">#REF!</definedName>
    <definedName name="BeA" localSheetId="7">#REF!</definedName>
    <definedName name="BeA" localSheetId="5">#REF!</definedName>
    <definedName name="BeA">#REF!</definedName>
    <definedName name="_xlnm.Print_Area" localSheetId="6">'5 Risk assessment - DFMEA '!$D:$Y</definedName>
    <definedName name="_xlnm.Print_Area" localSheetId="4">'Pairwise Comparison'!$B$1:$U$19</definedName>
    <definedName name="_xlnm.Print_Area" localSheetId="10">'Task Priority (TP)'!$B$1:$E$29</definedName>
    <definedName name="_xlnm.Print_Titles" localSheetId="6">'5 Risk assessment - DFMEA '!$1:$8</definedName>
    <definedName name="kumRange" localSheetId="7">OFFSET('6 Pareto'!$G$6,0,0,COUNT('6 Pareto'!$G$6:$G$30),1)</definedName>
    <definedName name="L" localSheetId="7">#REF!</definedName>
    <definedName name="L" localSheetId="5">#REF!</definedName>
    <definedName name="L">#REF!</definedName>
    <definedName name="Maximalwert">'Pairwise Comparison'!$T$20</definedName>
    <definedName name="RPZNRange">OFFSET('6 Pareto'!$E$6,0,0,COUNT('6 Pareto'!$C$6:$C$30),1)</definedName>
    <definedName name="RPZRange">OFFSET('6 Pareto'!$C$6,0,0,COUNT('6 Pareto'!$C$6:$C$30),1)</definedName>
    <definedName name="Summe">'Pairwise Comparison'!$T$21</definedName>
    <definedName name="Tabelle1" localSheetId="7">#REF!</definedName>
    <definedName name="Tabelle1" localSheetId="5">#REF!</definedName>
    <definedName name="Tabelle1">#REF!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2" i="2" l="1"/>
  <c r="K22" i="2"/>
  <c r="Q20" i="2"/>
  <c r="K20" i="2"/>
  <c r="Q19" i="2"/>
  <c r="K19" i="2"/>
  <c r="Q18" i="2"/>
  <c r="K13" i="2"/>
  <c r="K15" i="21" l="1"/>
  <c r="L15" i="21"/>
  <c r="M15" i="21"/>
  <c r="N15" i="21"/>
  <c r="O15" i="21"/>
  <c r="P15" i="21"/>
  <c r="AF15" i="21" l="1"/>
  <c r="AE15" i="21"/>
  <c r="AD15" i="21"/>
  <c r="AC15" i="21"/>
  <c r="AB15" i="21"/>
  <c r="AA15" i="21"/>
  <c r="Z15" i="21"/>
  <c r="Y15" i="21"/>
  <c r="X15" i="21"/>
  <c r="W15" i="21"/>
  <c r="V15" i="21"/>
  <c r="R15" i="21"/>
  <c r="Q15" i="21"/>
  <c r="J15" i="21"/>
  <c r="I15" i="21"/>
  <c r="H15" i="21"/>
  <c r="G15" i="21"/>
  <c r="F15" i="21"/>
  <c r="E15" i="21"/>
  <c r="D15" i="21"/>
  <c r="C15" i="21"/>
  <c r="B15" i="21"/>
  <c r="AG14" i="21"/>
  <c r="S14" i="21"/>
  <c r="AG13" i="21"/>
  <c r="S13" i="21"/>
  <c r="AG12" i="21"/>
  <c r="S12" i="21"/>
  <c r="AG11" i="21"/>
  <c r="S11" i="21"/>
  <c r="AG10" i="21"/>
  <c r="S10" i="21"/>
  <c r="AG9" i="21"/>
  <c r="S9" i="21"/>
  <c r="AG8" i="21"/>
  <c r="S8" i="21"/>
  <c r="AG7" i="21"/>
  <c r="S7" i="21"/>
  <c r="AG6" i="21"/>
  <c r="S6" i="21"/>
  <c r="AG5" i="21"/>
  <c r="S5" i="21"/>
  <c r="T19" i="20"/>
  <c r="R19" i="20"/>
  <c r="Q19" i="20"/>
  <c r="P19" i="20"/>
  <c r="O19" i="20"/>
  <c r="N19" i="20"/>
  <c r="M19" i="20"/>
  <c r="L19" i="20"/>
  <c r="K19" i="20"/>
  <c r="J19" i="20"/>
  <c r="I19" i="20"/>
  <c r="H19" i="20"/>
  <c r="G19" i="20"/>
  <c r="F19" i="20"/>
  <c r="E19" i="20"/>
  <c r="D19" i="20"/>
  <c r="T18" i="20"/>
  <c r="Q18" i="20"/>
  <c r="P18" i="20"/>
  <c r="O18" i="20"/>
  <c r="N18" i="20"/>
  <c r="M18" i="20"/>
  <c r="L18" i="20"/>
  <c r="K18" i="20"/>
  <c r="J18" i="20"/>
  <c r="I18" i="20"/>
  <c r="H18" i="20"/>
  <c r="G18" i="20"/>
  <c r="F18" i="20"/>
  <c r="E18" i="20"/>
  <c r="D18" i="20"/>
  <c r="T17" i="20"/>
  <c r="P17" i="20"/>
  <c r="O17" i="20"/>
  <c r="N17" i="20"/>
  <c r="M17" i="20"/>
  <c r="L17" i="20"/>
  <c r="K17" i="20"/>
  <c r="J17" i="20"/>
  <c r="I17" i="20"/>
  <c r="H17" i="20"/>
  <c r="G17" i="20"/>
  <c r="F17" i="20"/>
  <c r="E17" i="20"/>
  <c r="D17" i="20"/>
  <c r="T16" i="20"/>
  <c r="O16" i="20"/>
  <c r="N16" i="20"/>
  <c r="M16" i="20"/>
  <c r="L16" i="20"/>
  <c r="K16" i="20"/>
  <c r="J16" i="20"/>
  <c r="I16" i="20"/>
  <c r="H16" i="20"/>
  <c r="G16" i="20"/>
  <c r="F16" i="20"/>
  <c r="E16" i="20"/>
  <c r="D16" i="20"/>
  <c r="T15" i="20"/>
  <c r="N15" i="20"/>
  <c r="M15" i="20"/>
  <c r="L15" i="20"/>
  <c r="K15" i="20"/>
  <c r="J15" i="20"/>
  <c r="I15" i="20"/>
  <c r="H15" i="20"/>
  <c r="G15" i="20"/>
  <c r="F15" i="20"/>
  <c r="E15" i="20"/>
  <c r="D15" i="20"/>
  <c r="T14" i="20"/>
  <c r="M14" i="20"/>
  <c r="L14" i="20"/>
  <c r="K14" i="20"/>
  <c r="J14" i="20"/>
  <c r="I14" i="20"/>
  <c r="H14" i="20"/>
  <c r="G14" i="20"/>
  <c r="F14" i="20"/>
  <c r="E14" i="20"/>
  <c r="D14" i="20"/>
  <c r="T13" i="20"/>
  <c r="L13" i="20"/>
  <c r="K13" i="20"/>
  <c r="J13" i="20"/>
  <c r="I13" i="20"/>
  <c r="H13" i="20"/>
  <c r="G13" i="20"/>
  <c r="F13" i="20"/>
  <c r="E13" i="20"/>
  <c r="D13" i="20"/>
  <c r="K12" i="20"/>
  <c r="J12" i="20"/>
  <c r="I12" i="20"/>
  <c r="H12" i="20"/>
  <c r="G12" i="20"/>
  <c r="F12" i="20"/>
  <c r="E12" i="20"/>
  <c r="D12" i="20"/>
  <c r="J11" i="20"/>
  <c r="I11" i="20"/>
  <c r="H11" i="20"/>
  <c r="G11" i="20"/>
  <c r="F11" i="20"/>
  <c r="E11" i="20"/>
  <c r="D11" i="20"/>
  <c r="I10" i="20"/>
  <c r="H10" i="20"/>
  <c r="G10" i="20"/>
  <c r="F10" i="20"/>
  <c r="E10" i="20"/>
  <c r="D10" i="20"/>
  <c r="H9" i="20"/>
  <c r="G9" i="20"/>
  <c r="F9" i="20"/>
  <c r="E9" i="20"/>
  <c r="D9" i="20"/>
  <c r="G8" i="20"/>
  <c r="F8" i="20"/>
  <c r="E8" i="20"/>
  <c r="D8" i="20"/>
  <c r="F7" i="20"/>
  <c r="T7" i="20" s="1"/>
  <c r="E7" i="20"/>
  <c r="D7" i="20"/>
  <c r="E6" i="20"/>
  <c r="D6" i="20"/>
  <c r="T6" i="20" s="1"/>
  <c r="D5" i="20"/>
  <c r="T5" i="20" s="1"/>
  <c r="T4" i="20"/>
  <c r="S3" i="20"/>
  <c r="R3" i="20"/>
  <c r="Q3" i="20"/>
  <c r="P3" i="20"/>
  <c r="O3" i="20"/>
  <c r="N3" i="20"/>
  <c r="M3" i="20"/>
  <c r="L3" i="20"/>
  <c r="K3" i="20"/>
  <c r="J3" i="20"/>
  <c r="I3" i="20"/>
  <c r="H3" i="20"/>
  <c r="G3" i="20"/>
  <c r="F3" i="20"/>
  <c r="E3" i="20"/>
  <c r="D3" i="20"/>
  <c r="P124" i="18"/>
  <c r="P123" i="18"/>
  <c r="P122" i="18"/>
  <c r="P121" i="18"/>
  <c r="P120" i="18"/>
  <c r="P119" i="18"/>
  <c r="P118" i="18"/>
  <c r="P117" i="18"/>
  <c r="P116" i="18"/>
  <c r="P115" i="18"/>
  <c r="P114" i="18"/>
  <c r="P113" i="18"/>
  <c r="P112" i="18"/>
  <c r="P111" i="18"/>
  <c r="P110" i="18"/>
  <c r="P109" i="18"/>
  <c r="P108" i="18"/>
  <c r="P107" i="18"/>
  <c r="P106" i="18"/>
  <c r="P105" i="18"/>
  <c r="P104" i="18"/>
  <c r="P103" i="18"/>
  <c r="P102" i="18"/>
  <c r="P101" i="18"/>
  <c r="P100" i="18"/>
  <c r="P99" i="18"/>
  <c r="P98" i="18"/>
  <c r="P97" i="18"/>
  <c r="P96" i="18"/>
  <c r="P95" i="18"/>
  <c r="P94" i="18"/>
  <c r="P93" i="18"/>
  <c r="P92" i="18"/>
  <c r="P91" i="18"/>
  <c r="P90" i="18"/>
  <c r="P89" i="18"/>
  <c r="P88" i="18"/>
  <c r="P87" i="18"/>
  <c r="P86" i="18"/>
  <c r="P85" i="18"/>
  <c r="P84" i="18"/>
  <c r="P83" i="18"/>
  <c r="P82" i="18"/>
  <c r="P81" i="18"/>
  <c r="P80" i="18"/>
  <c r="P79" i="18"/>
  <c r="P78" i="18"/>
  <c r="P77" i="18"/>
  <c r="P76" i="18"/>
  <c r="P75" i="18"/>
  <c r="P74" i="18"/>
  <c r="P73" i="18"/>
  <c r="P72" i="18"/>
  <c r="P71" i="18"/>
  <c r="P70" i="18"/>
  <c r="P69" i="18"/>
  <c r="P68" i="18"/>
  <c r="P67" i="18"/>
  <c r="P66" i="18"/>
  <c r="P65" i="18"/>
  <c r="P64" i="18"/>
  <c r="P63" i="18"/>
  <c r="P62" i="18"/>
  <c r="P61" i="18"/>
  <c r="P60" i="18"/>
  <c r="P59" i="18"/>
  <c r="P58" i="18"/>
  <c r="P57" i="18"/>
  <c r="P56" i="18"/>
  <c r="P55" i="18"/>
  <c r="P54" i="18"/>
  <c r="P53" i="18"/>
  <c r="P52" i="18"/>
  <c r="P51" i="18"/>
  <c r="P50" i="18"/>
  <c r="P49" i="18"/>
  <c r="P48" i="18"/>
  <c r="P47" i="18"/>
  <c r="P46" i="18"/>
  <c r="P45" i="18"/>
  <c r="P44" i="18"/>
  <c r="P43" i="18"/>
  <c r="P42" i="18"/>
  <c r="P41" i="18"/>
  <c r="P40" i="18"/>
  <c r="P39" i="18"/>
  <c r="P38" i="18"/>
  <c r="P37" i="18"/>
  <c r="P36" i="18"/>
  <c r="P35" i="18"/>
  <c r="P34" i="18"/>
  <c r="P33" i="18"/>
  <c r="P32" i="18"/>
  <c r="P31" i="18"/>
  <c r="P30" i="18"/>
  <c r="P29" i="18"/>
  <c r="P28" i="18"/>
  <c r="P27" i="18"/>
  <c r="P26" i="18"/>
  <c r="P25" i="18"/>
  <c r="P24" i="18"/>
  <c r="P23" i="18"/>
  <c r="P22" i="18"/>
  <c r="P21" i="18"/>
  <c r="P20" i="18"/>
  <c r="P19" i="18"/>
  <c r="P18" i="18"/>
  <c r="P17" i="18"/>
  <c r="P16" i="18"/>
  <c r="P15" i="18"/>
  <c r="P14" i="18"/>
  <c r="P13" i="18"/>
  <c r="P12" i="18"/>
  <c r="P11" i="18"/>
  <c r="P10" i="18"/>
  <c r="P9" i="18"/>
  <c r="P8" i="18"/>
  <c r="P7" i="18"/>
  <c r="P6" i="18"/>
  <c r="P5" i="18"/>
  <c r="L156" i="2" s="1"/>
  <c r="P4" i="18"/>
  <c r="P3" i="18"/>
  <c r="L17" i="2" s="1"/>
  <c r="P2" i="18"/>
  <c r="A7" i="12"/>
  <c r="A6" i="12"/>
  <c r="H3" i="12"/>
  <c r="H2" i="12"/>
  <c r="Q162" i="2"/>
  <c r="K162" i="2"/>
  <c r="Q161" i="2"/>
  <c r="K161" i="2"/>
  <c r="Q160" i="2"/>
  <c r="K160" i="2"/>
  <c r="Q159" i="2"/>
  <c r="K159" i="2"/>
  <c r="Q158" i="2"/>
  <c r="K158" i="2"/>
  <c r="Q157" i="2"/>
  <c r="K157" i="2"/>
  <c r="Q156" i="2"/>
  <c r="K156" i="2"/>
  <c r="Q155" i="2"/>
  <c r="K155" i="2"/>
  <c r="Q154" i="2"/>
  <c r="K154" i="2"/>
  <c r="Q153" i="2"/>
  <c r="K153" i="2"/>
  <c r="Q152" i="2"/>
  <c r="K152" i="2"/>
  <c r="Q151" i="2"/>
  <c r="K151" i="2"/>
  <c r="Q150" i="2"/>
  <c r="K150" i="2"/>
  <c r="Q149" i="2"/>
  <c r="K149" i="2"/>
  <c r="Q148" i="2"/>
  <c r="K148" i="2"/>
  <c r="Q147" i="2"/>
  <c r="K147" i="2"/>
  <c r="Q146" i="2"/>
  <c r="K146" i="2"/>
  <c r="Q145" i="2"/>
  <c r="K145" i="2"/>
  <c r="Q144" i="2"/>
  <c r="K144" i="2"/>
  <c r="Q143" i="2"/>
  <c r="K143" i="2"/>
  <c r="Q142" i="2"/>
  <c r="K142" i="2"/>
  <c r="Q141" i="2"/>
  <c r="K141" i="2"/>
  <c r="Q140" i="2"/>
  <c r="K140" i="2"/>
  <c r="Q139" i="2"/>
  <c r="K139" i="2"/>
  <c r="Q138" i="2"/>
  <c r="K138" i="2"/>
  <c r="Q137" i="2"/>
  <c r="K137" i="2"/>
  <c r="Q136" i="2"/>
  <c r="K136" i="2"/>
  <c r="Q135" i="2"/>
  <c r="K135" i="2"/>
  <c r="Q134" i="2"/>
  <c r="K134" i="2"/>
  <c r="Q133" i="2"/>
  <c r="K133" i="2"/>
  <c r="Q132" i="2"/>
  <c r="K132" i="2"/>
  <c r="Q131" i="2"/>
  <c r="K131" i="2"/>
  <c r="Q130" i="2"/>
  <c r="K130" i="2"/>
  <c r="Q129" i="2"/>
  <c r="K129" i="2"/>
  <c r="Q128" i="2"/>
  <c r="K128" i="2"/>
  <c r="Q127" i="2"/>
  <c r="K127" i="2"/>
  <c r="Q126" i="2"/>
  <c r="K126" i="2"/>
  <c r="Q125" i="2"/>
  <c r="K125" i="2"/>
  <c r="Q124" i="2"/>
  <c r="K124" i="2"/>
  <c r="Q123" i="2"/>
  <c r="K123" i="2"/>
  <c r="Q122" i="2"/>
  <c r="K122" i="2"/>
  <c r="Q121" i="2"/>
  <c r="K121" i="2"/>
  <c r="R120" i="2"/>
  <c r="Q120" i="2"/>
  <c r="L120" i="2"/>
  <c r="K120" i="2"/>
  <c r="Q119" i="2"/>
  <c r="K119" i="2"/>
  <c r="Q118" i="2"/>
  <c r="K118" i="2"/>
  <c r="Q117" i="2"/>
  <c r="K117" i="2"/>
  <c r="Q116" i="2"/>
  <c r="K116" i="2"/>
  <c r="Q115" i="2"/>
  <c r="K115" i="2"/>
  <c r="Q114" i="2"/>
  <c r="K114" i="2"/>
  <c r="Q113" i="2"/>
  <c r="K113" i="2"/>
  <c r="Q112" i="2"/>
  <c r="K112" i="2"/>
  <c r="Q111" i="2"/>
  <c r="L111" i="2"/>
  <c r="K111" i="2"/>
  <c r="Q110" i="2"/>
  <c r="K110" i="2"/>
  <c r="Q109" i="2"/>
  <c r="K109" i="2"/>
  <c r="R108" i="2"/>
  <c r="Q108" i="2"/>
  <c r="L108" i="2"/>
  <c r="K108" i="2"/>
  <c r="Q107" i="2"/>
  <c r="K107" i="2"/>
  <c r="Q106" i="2"/>
  <c r="K106" i="2"/>
  <c r="Q105" i="2"/>
  <c r="K105" i="2"/>
  <c r="Q104" i="2"/>
  <c r="K104" i="2"/>
  <c r="Q103" i="2"/>
  <c r="K103" i="2"/>
  <c r="Q102" i="2"/>
  <c r="K102" i="2"/>
  <c r="Q101" i="2"/>
  <c r="K101" i="2"/>
  <c r="Q100" i="2"/>
  <c r="K100" i="2"/>
  <c r="Q99" i="2"/>
  <c r="L99" i="2"/>
  <c r="K99" i="2"/>
  <c r="Q98" i="2"/>
  <c r="K98" i="2"/>
  <c r="Q97" i="2"/>
  <c r="K97" i="2"/>
  <c r="R96" i="2"/>
  <c r="Q96" i="2"/>
  <c r="L96" i="2"/>
  <c r="K96" i="2"/>
  <c r="Q95" i="2"/>
  <c r="K95" i="2"/>
  <c r="Q94" i="2"/>
  <c r="K94" i="2"/>
  <c r="Q93" i="2"/>
  <c r="K93" i="2"/>
  <c r="Q92" i="2"/>
  <c r="K92" i="2"/>
  <c r="Q91" i="2"/>
  <c r="K91" i="2"/>
  <c r="Q90" i="2"/>
  <c r="K90" i="2"/>
  <c r="Q89" i="2"/>
  <c r="K89" i="2"/>
  <c r="Q88" i="2"/>
  <c r="K88" i="2"/>
  <c r="Q87" i="2"/>
  <c r="L87" i="2"/>
  <c r="K87" i="2"/>
  <c r="Q86" i="2"/>
  <c r="K86" i="2"/>
  <c r="Q85" i="2"/>
  <c r="K85" i="2"/>
  <c r="R84" i="2"/>
  <c r="Q84" i="2"/>
  <c r="L84" i="2"/>
  <c r="K84" i="2"/>
  <c r="Q83" i="2"/>
  <c r="K83" i="2"/>
  <c r="Q82" i="2"/>
  <c r="K82" i="2"/>
  <c r="Q81" i="2"/>
  <c r="K81" i="2"/>
  <c r="Q80" i="2"/>
  <c r="K80" i="2"/>
  <c r="Q79" i="2"/>
  <c r="K79" i="2"/>
  <c r="Q78" i="2"/>
  <c r="K78" i="2"/>
  <c r="Q77" i="2"/>
  <c r="K77" i="2"/>
  <c r="Q76" i="2"/>
  <c r="K76" i="2"/>
  <c r="R75" i="2"/>
  <c r="Q75" i="2"/>
  <c r="L75" i="2"/>
  <c r="K75" i="2"/>
  <c r="Q74" i="2"/>
  <c r="K74" i="2"/>
  <c r="Q73" i="2"/>
  <c r="K73" i="2"/>
  <c r="R72" i="2"/>
  <c r="Q72" i="2"/>
  <c r="L72" i="2"/>
  <c r="K72" i="2"/>
  <c r="Q71" i="2"/>
  <c r="K71" i="2"/>
  <c r="Q70" i="2"/>
  <c r="K70" i="2"/>
  <c r="Q69" i="2"/>
  <c r="L69" i="2"/>
  <c r="K69" i="2"/>
  <c r="Q68" i="2"/>
  <c r="K68" i="2"/>
  <c r="Q67" i="2"/>
  <c r="K67" i="2"/>
  <c r="Q66" i="2"/>
  <c r="K66" i="2"/>
  <c r="Q65" i="2"/>
  <c r="K65" i="2"/>
  <c r="Q64" i="2"/>
  <c r="K64" i="2"/>
  <c r="R63" i="2"/>
  <c r="Q63" i="2"/>
  <c r="L63" i="2"/>
  <c r="K63" i="2"/>
  <c r="Q62" i="2"/>
  <c r="K62" i="2"/>
  <c r="Q61" i="2"/>
  <c r="K61" i="2"/>
  <c r="R60" i="2"/>
  <c r="Q60" i="2"/>
  <c r="L60" i="2"/>
  <c r="K60" i="2"/>
  <c r="Q59" i="2"/>
  <c r="K59" i="2"/>
  <c r="Q58" i="2"/>
  <c r="K58" i="2"/>
  <c r="Q57" i="2"/>
  <c r="L57" i="2"/>
  <c r="K57" i="2"/>
  <c r="R56" i="2"/>
  <c r="Q56" i="2"/>
  <c r="K56" i="2"/>
  <c r="Q55" i="2"/>
  <c r="K55" i="2"/>
  <c r="R54" i="2"/>
  <c r="Q54" i="2"/>
  <c r="K54" i="2"/>
  <c r="Q53" i="2"/>
  <c r="K53" i="2"/>
  <c r="Q52" i="2"/>
  <c r="K52" i="2"/>
  <c r="R51" i="2"/>
  <c r="Q51" i="2"/>
  <c r="L51" i="2"/>
  <c r="K51" i="2"/>
  <c r="Q50" i="2"/>
  <c r="K50" i="2"/>
  <c r="Q49" i="2"/>
  <c r="K49" i="2"/>
  <c r="R48" i="2"/>
  <c r="Q48" i="2"/>
  <c r="L48" i="2"/>
  <c r="K48" i="2"/>
  <c r="R47" i="2"/>
  <c r="Q47" i="2"/>
  <c r="K47" i="2"/>
  <c r="Q46" i="2"/>
  <c r="K46" i="2"/>
  <c r="Q45" i="2"/>
  <c r="L45" i="2"/>
  <c r="K45" i="2"/>
  <c r="R44" i="2"/>
  <c r="Q44" i="2"/>
  <c r="K44" i="2"/>
  <c r="Q43" i="2"/>
  <c r="K43" i="2"/>
  <c r="R42" i="2"/>
  <c r="Q42" i="2"/>
  <c r="K42" i="2"/>
  <c r="Q41" i="2"/>
  <c r="K41" i="2"/>
  <c r="Q40" i="2"/>
  <c r="K40" i="2"/>
  <c r="R39" i="2"/>
  <c r="Q39" i="2"/>
  <c r="L39" i="2"/>
  <c r="K39" i="2"/>
  <c r="Q38" i="2"/>
  <c r="K38" i="2"/>
  <c r="Q37" i="2"/>
  <c r="K37" i="2"/>
  <c r="R36" i="2"/>
  <c r="Q36" i="2"/>
  <c r="L36" i="2"/>
  <c r="K36" i="2"/>
  <c r="R35" i="2"/>
  <c r="Q35" i="2"/>
  <c r="K35" i="2"/>
  <c r="Q34" i="2"/>
  <c r="K34" i="2"/>
  <c r="Q33" i="2"/>
  <c r="L33" i="2"/>
  <c r="K33" i="2"/>
  <c r="R32" i="2"/>
  <c r="Q32" i="2"/>
  <c r="K32" i="2"/>
  <c r="Q31" i="2"/>
  <c r="K31" i="2"/>
  <c r="R30" i="2"/>
  <c r="Q30" i="2"/>
  <c r="K30" i="2"/>
  <c r="Q29" i="2"/>
  <c r="K29" i="2"/>
  <c r="Q28" i="2"/>
  <c r="K28" i="2"/>
  <c r="R27" i="2"/>
  <c r="Q27" i="2"/>
  <c r="L27" i="2"/>
  <c r="K27" i="2"/>
  <c r="Q26" i="2"/>
  <c r="K26" i="2"/>
  <c r="Q25" i="2"/>
  <c r="K25" i="2"/>
  <c r="R24" i="2"/>
  <c r="Q24" i="2"/>
  <c r="L24" i="2"/>
  <c r="K24" i="2"/>
  <c r="Q23" i="2"/>
  <c r="K23" i="2"/>
  <c r="Q21" i="2"/>
  <c r="K21" i="2"/>
  <c r="K18" i="2"/>
  <c r="Q17" i="2"/>
  <c r="K17" i="2"/>
  <c r="Q16" i="2"/>
  <c r="K16" i="2"/>
  <c r="Q15" i="2"/>
  <c r="K15" i="2"/>
  <c r="Q14" i="2"/>
  <c r="L14" i="2"/>
  <c r="K14" i="2"/>
  <c r="R13" i="2"/>
  <c r="Q13" i="2"/>
  <c r="Q12" i="2"/>
  <c r="K12" i="2"/>
  <c r="Q11" i="2"/>
  <c r="K11" i="2"/>
  <c r="R10" i="2"/>
  <c r="Q10" i="2"/>
  <c r="L10" i="2"/>
  <c r="K10" i="2"/>
  <c r="B10" i="2"/>
  <c r="E4" i="2"/>
  <c r="R66" i="2" l="1"/>
  <c r="R78" i="2"/>
  <c r="R90" i="2"/>
  <c r="R102" i="2"/>
  <c r="R114" i="2"/>
  <c r="L123" i="2"/>
  <c r="L132" i="2"/>
  <c r="L141" i="2"/>
  <c r="L150" i="2"/>
  <c r="L159" i="2"/>
  <c r="R59" i="2"/>
  <c r="R71" i="2"/>
  <c r="R83" i="2"/>
  <c r="R95" i="2"/>
  <c r="R107" i="2"/>
  <c r="R119" i="2"/>
  <c r="R87" i="2"/>
  <c r="R99" i="2"/>
  <c r="R111" i="2"/>
  <c r="R128" i="2"/>
  <c r="R137" i="2"/>
  <c r="R146" i="2"/>
  <c r="R155" i="2"/>
  <c r="R68" i="2"/>
  <c r="R80" i="2"/>
  <c r="R92" i="2"/>
  <c r="R104" i="2"/>
  <c r="R116" i="2"/>
  <c r="L129" i="2"/>
  <c r="L138" i="2"/>
  <c r="L147" i="2"/>
  <c r="L161" i="2"/>
  <c r="L158" i="2"/>
  <c r="L155" i="2"/>
  <c r="L152" i="2"/>
  <c r="L149" i="2"/>
  <c r="L146" i="2"/>
  <c r="L143" i="2"/>
  <c r="L140" i="2"/>
  <c r="L137" i="2"/>
  <c r="L134" i="2"/>
  <c r="L131" i="2"/>
  <c r="L128" i="2"/>
  <c r="L125" i="2"/>
  <c r="L122" i="2"/>
  <c r="L119" i="2"/>
  <c r="L116" i="2"/>
  <c r="L113" i="2"/>
  <c r="L110" i="2"/>
  <c r="L107" i="2"/>
  <c r="L104" i="2"/>
  <c r="L101" i="2"/>
  <c r="L98" i="2"/>
  <c r="L95" i="2"/>
  <c r="L92" i="2"/>
  <c r="L89" i="2"/>
  <c r="L86" i="2"/>
  <c r="L83" i="2"/>
  <c r="L80" i="2"/>
  <c r="L77" i="2"/>
  <c r="L74" i="2"/>
  <c r="L71" i="2"/>
  <c r="L68" i="2"/>
  <c r="L65" i="2"/>
  <c r="L62" i="2"/>
  <c r="L59" i="2"/>
  <c r="L56" i="2"/>
  <c r="L53" i="2"/>
  <c r="L50" i="2"/>
  <c r="L47" i="2"/>
  <c r="L44" i="2"/>
  <c r="L41" i="2"/>
  <c r="L38" i="2"/>
  <c r="L35" i="2"/>
  <c r="L32" i="2"/>
  <c r="L29" i="2"/>
  <c r="L26" i="2"/>
  <c r="L12" i="2"/>
  <c r="L127" i="2"/>
  <c r="L115" i="2"/>
  <c r="L109" i="2"/>
  <c r="L103" i="2"/>
  <c r="L97" i="2"/>
  <c r="L91" i="2"/>
  <c r="L85" i="2"/>
  <c r="L79" i="2"/>
  <c r="L73" i="2"/>
  <c r="L70" i="2"/>
  <c r="L64" i="2"/>
  <c r="L58" i="2"/>
  <c r="L52" i="2"/>
  <c r="L46" i="2"/>
  <c r="L40" i="2"/>
  <c r="L34" i="2"/>
  <c r="L28" i="2"/>
  <c r="L18" i="2"/>
  <c r="L11" i="2"/>
  <c r="R162" i="2"/>
  <c r="R156" i="2"/>
  <c r="R153" i="2"/>
  <c r="R147" i="2"/>
  <c r="R141" i="2"/>
  <c r="R135" i="2"/>
  <c r="R129" i="2"/>
  <c r="R123" i="2"/>
  <c r="R46" i="2"/>
  <c r="R43" i="2"/>
  <c r="R40" i="2"/>
  <c r="R37" i="2"/>
  <c r="R34" i="2"/>
  <c r="R31" i="2"/>
  <c r="R28" i="2"/>
  <c r="R25" i="2"/>
  <c r="L21" i="2"/>
  <c r="L15" i="2"/>
  <c r="R11" i="2"/>
  <c r="L160" i="2"/>
  <c r="L157" i="2"/>
  <c r="L154" i="2"/>
  <c r="L151" i="2"/>
  <c r="L148" i="2"/>
  <c r="L145" i="2"/>
  <c r="L142" i="2"/>
  <c r="L139" i="2"/>
  <c r="L136" i="2"/>
  <c r="L133" i="2"/>
  <c r="L130" i="2"/>
  <c r="L124" i="2"/>
  <c r="L121" i="2"/>
  <c r="L118" i="2"/>
  <c r="L112" i="2"/>
  <c r="L106" i="2"/>
  <c r="L100" i="2"/>
  <c r="L94" i="2"/>
  <c r="L88" i="2"/>
  <c r="L82" i="2"/>
  <c r="L76" i="2"/>
  <c r="L67" i="2"/>
  <c r="L61" i="2"/>
  <c r="L55" i="2"/>
  <c r="L49" i="2"/>
  <c r="L43" i="2"/>
  <c r="L37" i="2"/>
  <c r="L31" i="2"/>
  <c r="L25" i="2"/>
  <c r="R14" i="2"/>
  <c r="R159" i="2"/>
  <c r="R150" i="2"/>
  <c r="R144" i="2"/>
  <c r="R138" i="2"/>
  <c r="R132" i="2"/>
  <c r="R126" i="2"/>
  <c r="L81" i="2"/>
  <c r="L93" i="2"/>
  <c r="L105" i="2"/>
  <c r="L117" i="2"/>
  <c r="R125" i="2"/>
  <c r="R134" i="2"/>
  <c r="R143" i="2"/>
  <c r="R152" i="2"/>
  <c r="R161" i="2"/>
  <c r="R41" i="2"/>
  <c r="R77" i="2"/>
  <c r="R113" i="2"/>
  <c r="R29" i="2"/>
  <c r="R65" i="2"/>
  <c r="R101" i="2"/>
  <c r="R33" i="2"/>
  <c r="R45" i="2"/>
  <c r="R57" i="2"/>
  <c r="R69" i="2"/>
  <c r="R81" i="2"/>
  <c r="R93" i="2"/>
  <c r="R105" i="2"/>
  <c r="R117" i="2"/>
  <c r="L126" i="2"/>
  <c r="L135" i="2"/>
  <c r="L144" i="2"/>
  <c r="L153" i="2"/>
  <c r="L162" i="2"/>
  <c r="R53" i="2"/>
  <c r="R89" i="2"/>
  <c r="R12" i="2"/>
  <c r="L30" i="2"/>
  <c r="L42" i="2"/>
  <c r="L54" i="2"/>
  <c r="L66" i="2"/>
  <c r="L78" i="2"/>
  <c r="L90" i="2"/>
  <c r="L102" i="2"/>
  <c r="L114" i="2"/>
  <c r="R26" i="2"/>
  <c r="R38" i="2"/>
  <c r="R50" i="2"/>
  <c r="R62" i="2"/>
  <c r="R74" i="2"/>
  <c r="R86" i="2"/>
  <c r="R98" i="2"/>
  <c r="R110" i="2"/>
  <c r="R122" i="2"/>
  <c r="R131" i="2"/>
  <c r="R140" i="2"/>
  <c r="R149" i="2"/>
  <c r="R158" i="2"/>
  <c r="R49" i="2"/>
  <c r="R52" i="2"/>
  <c r="R55" i="2"/>
  <c r="R58" i="2"/>
  <c r="R61" i="2"/>
  <c r="R64" i="2"/>
  <c r="R67" i="2"/>
  <c r="R70" i="2"/>
  <c r="R73" i="2"/>
  <c r="R76" i="2"/>
  <c r="R79" i="2"/>
  <c r="R82" i="2"/>
  <c r="R85" i="2"/>
  <c r="R88" i="2"/>
  <c r="R91" i="2"/>
  <c r="R94" i="2"/>
  <c r="R97" i="2"/>
  <c r="R100" i="2"/>
  <c r="R103" i="2"/>
  <c r="R106" i="2"/>
  <c r="R109" i="2"/>
  <c r="R112" i="2"/>
  <c r="R115" i="2"/>
  <c r="R118" i="2"/>
  <c r="R121" i="2"/>
  <c r="R124" i="2"/>
  <c r="R127" i="2"/>
  <c r="R130" i="2"/>
  <c r="R133" i="2"/>
  <c r="R136" i="2"/>
  <c r="R139" i="2"/>
  <c r="R142" i="2"/>
  <c r="R145" i="2"/>
  <c r="R148" i="2"/>
  <c r="R151" i="2"/>
  <c r="R154" i="2"/>
  <c r="R157" i="2"/>
  <c r="R160" i="2"/>
  <c r="R22" i="2"/>
  <c r="R18" i="2"/>
  <c r="L22" i="2"/>
  <c r="R23" i="2"/>
  <c r="R20" i="2"/>
  <c r="L13" i="2"/>
  <c r="L20" i="2"/>
  <c r="R15" i="2"/>
  <c r="R19" i="2"/>
  <c r="R21" i="2"/>
  <c r="L19" i="2"/>
  <c r="R17" i="2"/>
  <c r="L16" i="2"/>
  <c r="L23" i="2"/>
  <c r="R16" i="2"/>
  <c r="T11" i="20"/>
  <c r="B11" i="2"/>
  <c r="T9" i="21"/>
  <c r="T9" i="20"/>
  <c r="T10" i="20"/>
  <c r="T12" i="20"/>
  <c r="T8" i="20"/>
  <c r="A8" i="12"/>
  <c r="T11" i="21"/>
  <c r="T7" i="21"/>
  <c r="T5" i="21"/>
  <c r="T14" i="21"/>
  <c r="T10" i="21"/>
  <c r="T12" i="21"/>
  <c r="T13" i="21"/>
  <c r="T6" i="21"/>
  <c r="T8" i="21"/>
  <c r="B12" i="2" l="1"/>
  <c r="T21" i="20"/>
  <c r="V15" i="20" s="1"/>
  <c r="T20" i="20"/>
  <c r="U12" i="20" s="1"/>
  <c r="A9" i="12"/>
  <c r="V17" i="20" l="1"/>
  <c r="V11" i="20"/>
  <c r="B13" i="2"/>
  <c r="B14" i="2" s="1"/>
  <c r="B15" i="2" s="1"/>
  <c r="V12" i="20"/>
  <c r="V8" i="20"/>
  <c r="V13" i="20"/>
  <c r="V6" i="20"/>
  <c r="V4" i="20"/>
  <c r="V5" i="20"/>
  <c r="V16" i="20"/>
  <c r="V14" i="20"/>
  <c r="V10" i="20"/>
  <c r="V7" i="20"/>
  <c r="V9" i="20"/>
  <c r="V18" i="20"/>
  <c r="V19" i="20"/>
  <c r="U10" i="20"/>
  <c r="U18" i="20"/>
  <c r="U11" i="20"/>
  <c r="U16" i="20"/>
  <c r="U4" i="20"/>
  <c r="U17" i="20"/>
  <c r="U13" i="20"/>
  <c r="U6" i="20"/>
  <c r="U7" i="20"/>
  <c r="U8" i="20"/>
  <c r="U19" i="20"/>
  <c r="U5" i="20"/>
  <c r="U15" i="20"/>
  <c r="U9" i="20"/>
  <c r="U14" i="20"/>
  <c r="A10" i="12"/>
  <c r="V20" i="20" l="1"/>
  <c r="V21" i="20"/>
  <c r="B16" i="2"/>
  <c r="A11" i="12"/>
  <c r="A12" i="12" l="1"/>
  <c r="B17" i="2"/>
  <c r="B18" i="2" l="1"/>
  <c r="A13" i="12"/>
  <c r="B19" i="2" l="1"/>
  <c r="A14" i="12"/>
  <c r="B20" i="2" l="1"/>
  <c r="A15" i="12"/>
  <c r="A16" i="12" l="1"/>
  <c r="B21" i="2"/>
  <c r="B22" i="2" l="1"/>
  <c r="A17" i="12"/>
  <c r="A18" i="12" l="1"/>
  <c r="B23" i="2"/>
  <c r="B24" i="2" l="1"/>
  <c r="A19" i="12"/>
  <c r="A20" i="12" l="1"/>
  <c r="A24" i="2"/>
  <c r="B25" i="2"/>
  <c r="A21" i="12" l="1"/>
  <c r="A25" i="2"/>
  <c r="B26" i="2"/>
  <c r="A22" i="12" l="1"/>
  <c r="A26" i="2"/>
  <c r="B27" i="2"/>
  <c r="A23" i="12" l="1"/>
  <c r="A27" i="2"/>
  <c r="B28" i="2"/>
  <c r="A28" i="2" l="1"/>
  <c r="B29" i="2"/>
  <c r="A24" i="12"/>
  <c r="A25" i="12" l="1"/>
  <c r="A29" i="2"/>
  <c r="B30" i="2"/>
  <c r="A26" i="12" l="1"/>
  <c r="A30" i="2"/>
  <c r="B31" i="2"/>
  <c r="A31" i="2" l="1"/>
  <c r="B32" i="2"/>
  <c r="A27" i="12"/>
  <c r="A28" i="12" l="1"/>
  <c r="A32" i="2"/>
  <c r="B33" i="2"/>
  <c r="A29" i="12" l="1"/>
  <c r="A33" i="2"/>
  <c r="B34" i="2"/>
  <c r="A34" i="2" l="1"/>
  <c r="B35" i="2"/>
  <c r="A30" i="12"/>
  <c r="A31" i="12" l="1"/>
  <c r="A35" i="2"/>
  <c r="B36" i="2"/>
  <c r="A32" i="12" l="1"/>
  <c r="A36" i="2"/>
  <c r="B37" i="2"/>
  <c r="A33" i="12" l="1"/>
  <c r="A37" i="2"/>
  <c r="B38" i="2"/>
  <c r="A38" i="2" l="1"/>
  <c r="B39" i="2"/>
  <c r="A34" i="12"/>
  <c r="A39" i="2" l="1"/>
  <c r="B40" i="2"/>
  <c r="A35" i="12"/>
  <c r="A40" i="2" l="1"/>
  <c r="B41" i="2"/>
  <c r="A36" i="12"/>
  <c r="A41" i="2" l="1"/>
  <c r="B42" i="2"/>
  <c r="A37" i="12"/>
  <c r="A42" i="2" l="1"/>
  <c r="B43" i="2"/>
  <c r="A38" i="12"/>
  <c r="A43" i="2" l="1"/>
  <c r="B44" i="2"/>
  <c r="A39" i="12"/>
  <c r="A44" i="2" l="1"/>
  <c r="B45" i="2"/>
  <c r="A40" i="12"/>
  <c r="A41" i="12" l="1"/>
  <c r="A45" i="2"/>
  <c r="B46" i="2"/>
  <c r="A46" i="2" l="1"/>
  <c r="B47" i="2"/>
  <c r="A42" i="12"/>
  <c r="A43" i="12" l="1"/>
  <c r="A47" i="2"/>
  <c r="B48" i="2"/>
  <c r="A44" i="12" l="1"/>
  <c r="A48" i="2"/>
  <c r="B49" i="2"/>
  <c r="A45" i="12" l="1"/>
  <c r="A49" i="2"/>
  <c r="B50" i="2"/>
  <c r="A50" i="2" l="1"/>
  <c r="B51" i="2"/>
  <c r="A46" i="12"/>
  <c r="A51" i="2" l="1"/>
  <c r="B52" i="2"/>
  <c r="A47" i="12"/>
  <c r="A52" i="2" l="1"/>
  <c r="B53" i="2"/>
  <c r="A48" i="12"/>
  <c r="A53" i="2" l="1"/>
  <c r="B54" i="2"/>
  <c r="A49" i="12"/>
  <c r="A54" i="2" l="1"/>
  <c r="B55" i="2"/>
  <c r="A50" i="12"/>
  <c r="A51" i="12" l="1"/>
  <c r="A55" i="2"/>
  <c r="B56" i="2"/>
  <c r="A56" i="2" l="1"/>
  <c r="B57" i="2"/>
  <c r="A52" i="12"/>
  <c r="A57" i="2" l="1"/>
  <c r="B58" i="2"/>
  <c r="A53" i="12"/>
  <c r="A58" i="2" l="1"/>
  <c r="B59" i="2"/>
  <c r="A54" i="12"/>
  <c r="A59" i="2" l="1"/>
  <c r="B60" i="2"/>
  <c r="A55" i="12"/>
  <c r="A60" i="2" l="1"/>
  <c r="B61" i="2"/>
  <c r="A56" i="12"/>
  <c r="A61" i="2" l="1"/>
  <c r="B62" i="2"/>
  <c r="A57" i="12"/>
  <c r="A62" i="2" l="1"/>
  <c r="B63" i="2"/>
  <c r="A58" i="12"/>
  <c r="A63" i="2" l="1"/>
  <c r="B64" i="2"/>
  <c r="A59" i="12"/>
  <c r="A64" i="2" l="1"/>
  <c r="B65" i="2"/>
  <c r="A60" i="12"/>
  <c r="A61" i="12" l="1"/>
  <c r="A65" i="2"/>
  <c r="B66" i="2"/>
  <c r="A62" i="12" l="1"/>
  <c r="A66" i="2"/>
  <c r="B67" i="2"/>
  <c r="A63" i="12" l="1"/>
  <c r="A67" i="2"/>
  <c r="B68" i="2"/>
  <c r="A68" i="2" l="1"/>
  <c r="B69" i="2"/>
  <c r="A64" i="12"/>
  <c r="A69" i="2" l="1"/>
  <c r="B70" i="2"/>
  <c r="A65" i="12"/>
  <c r="A66" i="12" l="1"/>
  <c r="A70" i="2"/>
  <c r="B71" i="2"/>
  <c r="A67" i="12" l="1"/>
  <c r="A71" i="2"/>
  <c r="B72" i="2"/>
  <c r="A72" i="2" l="1"/>
  <c r="B73" i="2"/>
  <c r="A68" i="12"/>
  <c r="A73" i="2" l="1"/>
  <c r="B74" i="2"/>
  <c r="A69" i="12"/>
  <c r="A70" i="12" l="1"/>
  <c r="A74" i="2"/>
  <c r="B75" i="2"/>
  <c r="A71" i="12" l="1"/>
  <c r="A75" i="2"/>
  <c r="B76" i="2"/>
  <c r="A76" i="2" l="1"/>
  <c r="B77" i="2"/>
  <c r="A72" i="12"/>
  <c r="A77" i="2" l="1"/>
  <c r="B78" i="2"/>
  <c r="A73" i="12"/>
  <c r="A74" i="12" l="1"/>
  <c r="A78" i="2"/>
  <c r="B79" i="2"/>
  <c r="A75" i="12" l="1"/>
  <c r="A79" i="2"/>
  <c r="B80" i="2"/>
  <c r="A80" i="2" l="1"/>
  <c r="B81" i="2"/>
  <c r="A76" i="12"/>
  <c r="A81" i="2" l="1"/>
  <c r="B82" i="2"/>
  <c r="A77" i="12"/>
  <c r="A78" i="12" l="1"/>
  <c r="A82" i="2"/>
  <c r="B83" i="2"/>
  <c r="A79" i="12" l="1"/>
  <c r="A83" i="2"/>
  <c r="B84" i="2"/>
  <c r="A84" i="2" l="1"/>
  <c r="B85" i="2"/>
  <c r="A80" i="12"/>
  <c r="A85" i="2" l="1"/>
  <c r="B86" i="2"/>
  <c r="A81" i="12"/>
  <c r="A82" i="12" l="1"/>
  <c r="A86" i="2"/>
  <c r="B87" i="2"/>
  <c r="A83" i="12" l="1"/>
  <c r="A87" i="2"/>
  <c r="B88" i="2"/>
  <c r="A88" i="2" l="1"/>
  <c r="B89" i="2"/>
  <c r="A84" i="12"/>
  <c r="A89" i="2" l="1"/>
  <c r="B90" i="2"/>
  <c r="A85" i="12"/>
  <c r="A90" i="2" l="1"/>
  <c r="B91" i="2"/>
  <c r="A86" i="12"/>
  <c r="A91" i="2" l="1"/>
  <c r="B92" i="2"/>
  <c r="A87" i="12"/>
  <c r="A92" i="2" l="1"/>
  <c r="B93" i="2"/>
  <c r="A88" i="12"/>
  <c r="A93" i="2" l="1"/>
  <c r="B94" i="2"/>
  <c r="A89" i="12"/>
  <c r="A94" i="2" l="1"/>
  <c r="B95" i="2"/>
  <c r="A90" i="12"/>
  <c r="A95" i="2" l="1"/>
  <c r="B96" i="2"/>
  <c r="A91" i="12"/>
  <c r="A96" i="2" l="1"/>
  <c r="B97" i="2"/>
  <c r="A92" i="12"/>
  <c r="A97" i="2" l="1"/>
  <c r="B98" i="2"/>
  <c r="A93" i="12"/>
  <c r="A98" i="2" l="1"/>
  <c r="B99" i="2"/>
  <c r="A94" i="12"/>
  <c r="A99" i="2" l="1"/>
  <c r="B100" i="2"/>
  <c r="A95" i="12"/>
  <c r="A100" i="2" l="1"/>
  <c r="B101" i="2"/>
  <c r="A96" i="12"/>
  <c r="A97" i="12" l="1"/>
  <c r="A101" i="2"/>
  <c r="B102" i="2"/>
  <c r="A98" i="12" l="1"/>
  <c r="A102" i="2"/>
  <c r="B103" i="2"/>
  <c r="A99" i="12" l="1"/>
  <c r="A103" i="2"/>
  <c r="B104" i="2"/>
  <c r="A100" i="12" l="1"/>
  <c r="A104" i="2"/>
  <c r="B105" i="2"/>
  <c r="A101" i="12" l="1"/>
  <c r="A105" i="2"/>
  <c r="B106" i="2"/>
  <c r="A106" i="2" l="1"/>
  <c r="B107" i="2"/>
  <c r="A102" i="12"/>
  <c r="A107" i="2" l="1"/>
  <c r="B108" i="2"/>
  <c r="A103" i="12"/>
  <c r="A108" i="2" l="1"/>
  <c r="B109" i="2"/>
  <c r="A104" i="12"/>
  <c r="A109" i="2" l="1"/>
  <c r="B110" i="2"/>
  <c r="A105" i="12"/>
  <c r="A110" i="2" l="1"/>
  <c r="B111" i="2"/>
  <c r="A106" i="12"/>
  <c r="A111" i="2" l="1"/>
  <c r="B112" i="2"/>
  <c r="A107" i="12"/>
  <c r="A112" i="2" l="1"/>
  <c r="B113" i="2"/>
  <c r="A108" i="12"/>
  <c r="A113" i="2" l="1"/>
  <c r="B114" i="2"/>
  <c r="A109" i="12"/>
  <c r="A114" i="2" l="1"/>
  <c r="B115" i="2"/>
  <c r="A110" i="12"/>
  <c r="A115" i="2" l="1"/>
  <c r="B116" i="2"/>
  <c r="A111" i="12"/>
  <c r="A116" i="2" l="1"/>
  <c r="B117" i="2"/>
  <c r="A112" i="12"/>
  <c r="A117" i="2" l="1"/>
  <c r="B118" i="2"/>
  <c r="A113" i="12"/>
  <c r="A118" i="2" l="1"/>
  <c r="B119" i="2"/>
  <c r="A114" i="12"/>
  <c r="A119" i="2" l="1"/>
  <c r="B120" i="2"/>
  <c r="A115" i="12"/>
  <c r="A120" i="2" l="1"/>
  <c r="B121" i="2"/>
  <c r="A116" i="12"/>
  <c r="A121" i="2" l="1"/>
  <c r="B122" i="2"/>
  <c r="A117" i="12"/>
  <c r="A122" i="2" l="1"/>
  <c r="B123" i="2"/>
  <c r="A118" i="12"/>
  <c r="A123" i="2" l="1"/>
  <c r="B124" i="2"/>
  <c r="A119" i="12"/>
  <c r="A124" i="2" l="1"/>
  <c r="B125" i="2"/>
  <c r="A120" i="12"/>
  <c r="A125" i="2" l="1"/>
  <c r="B126" i="2"/>
  <c r="A121" i="12"/>
  <c r="A126" i="2" l="1"/>
  <c r="B127" i="2"/>
  <c r="A122" i="12"/>
  <c r="A127" i="2" l="1"/>
  <c r="B128" i="2"/>
  <c r="A123" i="12"/>
  <c r="A128" i="2" l="1"/>
  <c r="B129" i="2"/>
  <c r="A124" i="12"/>
  <c r="A129" i="2" l="1"/>
  <c r="B130" i="2"/>
  <c r="A125" i="12"/>
  <c r="A130" i="2" l="1"/>
  <c r="B131" i="2"/>
  <c r="A126" i="12"/>
  <c r="A131" i="2" l="1"/>
  <c r="B132" i="2"/>
  <c r="A127" i="12"/>
  <c r="A128" i="12" l="1"/>
  <c r="A132" i="2"/>
  <c r="B133" i="2"/>
  <c r="A129" i="12" l="1"/>
  <c r="A133" i="2"/>
  <c r="B134" i="2"/>
  <c r="A134" i="2" l="1"/>
  <c r="B135" i="2"/>
  <c r="A130" i="12"/>
  <c r="A135" i="2" l="1"/>
  <c r="B136" i="2"/>
  <c r="A131" i="12"/>
  <c r="A136" i="2" l="1"/>
  <c r="B137" i="2"/>
  <c r="A132" i="12"/>
  <c r="A137" i="2" l="1"/>
  <c r="B138" i="2"/>
  <c r="A133" i="12"/>
  <c r="A138" i="2" l="1"/>
  <c r="B139" i="2"/>
  <c r="A134" i="12"/>
  <c r="A139" i="2" l="1"/>
  <c r="B140" i="2"/>
  <c r="A135" i="12"/>
  <c r="A140" i="2" l="1"/>
  <c r="B141" i="2"/>
  <c r="A136" i="12"/>
  <c r="A141" i="2" l="1"/>
  <c r="B142" i="2"/>
  <c r="A137" i="12"/>
  <c r="A142" i="2" l="1"/>
  <c r="B143" i="2"/>
  <c r="A138" i="12"/>
  <c r="A143" i="2" l="1"/>
  <c r="B144" i="2"/>
  <c r="A139" i="12"/>
  <c r="A144" i="2" l="1"/>
  <c r="B145" i="2"/>
  <c r="A140" i="12"/>
  <c r="A145" i="2" l="1"/>
  <c r="B146" i="2"/>
  <c r="A141" i="12"/>
  <c r="A146" i="2" l="1"/>
  <c r="B147" i="2"/>
  <c r="A142" i="12"/>
  <c r="A143" i="12" l="1"/>
  <c r="A147" i="2"/>
  <c r="B148" i="2"/>
  <c r="A144" i="12" l="1"/>
  <c r="A148" i="2"/>
  <c r="B149" i="2"/>
  <c r="A145" i="12" l="1"/>
  <c r="A149" i="2"/>
  <c r="B150" i="2"/>
  <c r="A150" i="2" l="1"/>
  <c r="B151" i="2"/>
  <c r="A146" i="12"/>
  <c r="A151" i="2" l="1"/>
  <c r="B152" i="2"/>
  <c r="A147" i="12"/>
  <c r="A152" i="2" l="1"/>
  <c r="B153" i="2"/>
  <c r="A148" i="12"/>
  <c r="A153" i="2" l="1"/>
  <c r="B154" i="2"/>
  <c r="A149" i="12"/>
  <c r="A154" i="2" l="1"/>
  <c r="B155" i="2"/>
  <c r="A150" i="12"/>
  <c r="A155" i="2" l="1"/>
  <c r="B156" i="2"/>
  <c r="A151" i="12"/>
  <c r="A156" i="2" l="1"/>
  <c r="B157" i="2"/>
  <c r="A152" i="12"/>
  <c r="A157" i="2" l="1"/>
  <c r="B158" i="2"/>
  <c r="A153" i="12"/>
  <c r="A158" i="2" l="1"/>
  <c r="B159" i="2"/>
  <c r="A154" i="12"/>
  <c r="A155" i="12" l="1"/>
  <c r="A159" i="2"/>
  <c r="B160" i="2"/>
  <c r="A156" i="12" l="1"/>
  <c r="A160" i="2"/>
  <c r="B161" i="2"/>
  <c r="A157" i="12" l="1"/>
  <c r="A161" i="2"/>
  <c r="B162" i="2"/>
  <c r="A23" i="2" s="1"/>
  <c r="A21" i="2" l="1"/>
  <c r="A22" i="2"/>
  <c r="A19" i="2"/>
  <c r="A20" i="2"/>
  <c r="A17" i="2"/>
  <c r="A18" i="2"/>
  <c r="A15" i="2"/>
  <c r="A16" i="2"/>
  <c r="A13" i="2"/>
  <c r="A14" i="2"/>
  <c r="A11" i="2"/>
  <c r="A12" i="2"/>
  <c r="A162" i="2"/>
  <c r="A10" i="2"/>
  <c r="A158" i="12"/>
  <c r="E158" i="12" l="1"/>
  <c r="A159" i="12"/>
  <c r="C158" i="12"/>
  <c r="C6" i="12"/>
  <c r="E7" i="12"/>
  <c r="C7" i="12"/>
  <c r="E6" i="12"/>
  <c r="E8" i="12"/>
  <c r="C8" i="12"/>
  <c r="C9" i="12"/>
  <c r="E9" i="12"/>
  <c r="C10" i="12"/>
  <c r="E10" i="12"/>
  <c r="C11" i="12"/>
  <c r="E11" i="12"/>
  <c r="C12" i="12"/>
  <c r="E12" i="12"/>
  <c r="E13" i="12"/>
  <c r="C13" i="12"/>
  <c r="E14" i="12"/>
  <c r="C14" i="12"/>
  <c r="C15" i="12"/>
  <c r="E15" i="12"/>
  <c r="E16" i="12"/>
  <c r="C16" i="12"/>
  <c r="E17" i="12"/>
  <c r="C17" i="12"/>
  <c r="E18" i="12"/>
  <c r="C18" i="12"/>
  <c r="E19" i="12"/>
  <c r="C19" i="12"/>
  <c r="E20" i="12"/>
  <c r="C20" i="12"/>
  <c r="C21" i="12"/>
  <c r="E21" i="12"/>
  <c r="C22" i="12"/>
  <c r="E22" i="12"/>
  <c r="C23" i="12"/>
  <c r="E23" i="12"/>
  <c r="C24" i="12"/>
  <c r="E24" i="12"/>
  <c r="C25" i="12"/>
  <c r="E25" i="12"/>
  <c r="C26" i="12"/>
  <c r="E26" i="12"/>
  <c r="E27" i="12"/>
  <c r="C27" i="12"/>
  <c r="C28" i="12"/>
  <c r="E28" i="12"/>
  <c r="C29" i="12"/>
  <c r="E29" i="12"/>
  <c r="E30" i="12"/>
  <c r="C30" i="12"/>
  <c r="C31" i="12"/>
  <c r="E31" i="12"/>
  <c r="C32" i="12"/>
  <c r="E32" i="12"/>
  <c r="C33" i="12"/>
  <c r="E33" i="12"/>
  <c r="C34" i="12"/>
  <c r="E34" i="12"/>
  <c r="E35" i="12"/>
  <c r="C35" i="12"/>
  <c r="E36" i="12"/>
  <c r="C36" i="12"/>
  <c r="C37" i="12"/>
  <c r="E37" i="12"/>
  <c r="C38" i="12"/>
  <c r="E38" i="12"/>
  <c r="E39" i="12"/>
  <c r="C39" i="12"/>
  <c r="C40" i="12"/>
  <c r="E40" i="12"/>
  <c r="C41" i="12"/>
  <c r="E41" i="12"/>
  <c r="E42" i="12"/>
  <c r="C42" i="12"/>
  <c r="C43" i="12"/>
  <c r="E43" i="12"/>
  <c r="C44" i="12"/>
  <c r="E44" i="12"/>
  <c r="C45" i="12"/>
  <c r="E45" i="12"/>
  <c r="C46" i="12"/>
  <c r="E46" i="12"/>
  <c r="E47" i="12"/>
  <c r="C47" i="12"/>
  <c r="E48" i="12"/>
  <c r="C48" i="12"/>
  <c r="C49" i="12"/>
  <c r="E49" i="12"/>
  <c r="E50" i="12"/>
  <c r="C50" i="12"/>
  <c r="C51" i="12"/>
  <c r="E51" i="12"/>
  <c r="E52" i="12"/>
  <c r="C52" i="12"/>
  <c r="E53" i="12"/>
  <c r="C53" i="12"/>
  <c r="C54" i="12"/>
  <c r="E54" i="12"/>
  <c r="C55" i="12"/>
  <c r="E55" i="12"/>
  <c r="E56" i="12"/>
  <c r="C56" i="12"/>
  <c r="E57" i="12"/>
  <c r="C57" i="12"/>
  <c r="C58" i="12"/>
  <c r="E58" i="12"/>
  <c r="C59" i="12"/>
  <c r="E59" i="12"/>
  <c r="E60" i="12"/>
  <c r="C60" i="12"/>
  <c r="C61" i="12"/>
  <c r="E61" i="12"/>
  <c r="E62" i="12"/>
  <c r="C62" i="12"/>
  <c r="C63" i="12"/>
  <c r="E63" i="12"/>
  <c r="C64" i="12"/>
  <c r="E64" i="12"/>
  <c r="C65" i="12"/>
  <c r="E65" i="12"/>
  <c r="E66" i="12"/>
  <c r="C66" i="12"/>
  <c r="C67" i="12"/>
  <c r="E67" i="12"/>
  <c r="C68" i="12"/>
  <c r="E68" i="12"/>
  <c r="C69" i="12"/>
  <c r="E69" i="12"/>
  <c r="E70" i="12"/>
  <c r="C70" i="12"/>
  <c r="C71" i="12"/>
  <c r="E71" i="12"/>
  <c r="C72" i="12"/>
  <c r="E72" i="12"/>
  <c r="C73" i="12"/>
  <c r="E73" i="12"/>
  <c r="E74" i="12"/>
  <c r="C74" i="12"/>
  <c r="C75" i="12"/>
  <c r="E75" i="12"/>
  <c r="C76" i="12"/>
  <c r="E76" i="12"/>
  <c r="C77" i="12"/>
  <c r="E77" i="12"/>
  <c r="E78" i="12"/>
  <c r="C78" i="12"/>
  <c r="C79" i="12"/>
  <c r="E79" i="12"/>
  <c r="C80" i="12"/>
  <c r="E80" i="12"/>
  <c r="C81" i="12"/>
  <c r="E81" i="12"/>
  <c r="E82" i="12"/>
  <c r="C82" i="12"/>
  <c r="C83" i="12"/>
  <c r="E83" i="12"/>
  <c r="C84" i="12"/>
  <c r="E84" i="12"/>
  <c r="E85" i="12"/>
  <c r="C85" i="12"/>
  <c r="E86" i="12"/>
  <c r="C86" i="12"/>
  <c r="C87" i="12"/>
  <c r="E87" i="12"/>
  <c r="C88" i="12"/>
  <c r="E88" i="12"/>
  <c r="E89" i="12"/>
  <c r="C89" i="12"/>
  <c r="E90" i="12"/>
  <c r="C90" i="12"/>
  <c r="C91" i="12"/>
  <c r="E91" i="12"/>
  <c r="C92" i="12"/>
  <c r="E92" i="12"/>
  <c r="C93" i="12"/>
  <c r="E93" i="12"/>
  <c r="E94" i="12"/>
  <c r="C94" i="12"/>
  <c r="C95" i="12"/>
  <c r="E95" i="12"/>
  <c r="E96" i="12"/>
  <c r="C96" i="12"/>
  <c r="C97" i="12"/>
  <c r="E97" i="12"/>
  <c r="E98" i="12"/>
  <c r="C98" i="12"/>
  <c r="C99" i="12"/>
  <c r="E99" i="12"/>
  <c r="E100" i="12"/>
  <c r="C100" i="12"/>
  <c r="C101" i="12"/>
  <c r="E101" i="12"/>
  <c r="C102" i="12"/>
  <c r="E102" i="12"/>
  <c r="E103" i="12"/>
  <c r="C103" i="12"/>
  <c r="E104" i="12"/>
  <c r="C104" i="12"/>
  <c r="C105" i="12"/>
  <c r="E105" i="12"/>
  <c r="E106" i="12"/>
  <c r="C106" i="12"/>
  <c r="E107" i="12"/>
  <c r="C107" i="12"/>
  <c r="E108" i="12"/>
  <c r="C108" i="12"/>
  <c r="C109" i="12"/>
  <c r="E109" i="12"/>
  <c r="C110" i="12"/>
  <c r="E110" i="12"/>
  <c r="E111" i="12"/>
  <c r="C111" i="12"/>
  <c r="E112" i="12"/>
  <c r="C112" i="12"/>
  <c r="C113" i="12"/>
  <c r="E113" i="12"/>
  <c r="E114" i="12"/>
  <c r="C114" i="12"/>
  <c r="C115" i="12"/>
  <c r="E115" i="12"/>
  <c r="E116" i="12"/>
  <c r="C116" i="12"/>
  <c r="C117" i="12"/>
  <c r="E117" i="12"/>
  <c r="C118" i="12"/>
  <c r="E118" i="12"/>
  <c r="E119" i="12"/>
  <c r="C119" i="12"/>
  <c r="E120" i="12"/>
  <c r="C120" i="12"/>
  <c r="C121" i="12"/>
  <c r="E121" i="12"/>
  <c r="E122" i="12"/>
  <c r="C122" i="12"/>
  <c r="C123" i="12"/>
  <c r="E123" i="12"/>
  <c r="E124" i="12"/>
  <c r="C124" i="12"/>
  <c r="C125" i="12"/>
  <c r="E125" i="12"/>
  <c r="C126" i="12"/>
  <c r="E126" i="12"/>
  <c r="C127" i="12"/>
  <c r="E127" i="12"/>
  <c r="E128" i="12"/>
  <c r="C128" i="12"/>
  <c r="C129" i="12"/>
  <c r="E129" i="12"/>
  <c r="E130" i="12"/>
  <c r="C130" i="12"/>
  <c r="C131" i="12"/>
  <c r="E131" i="12"/>
  <c r="E132" i="12"/>
  <c r="C132" i="12"/>
  <c r="C133" i="12"/>
  <c r="E133" i="12"/>
  <c r="C134" i="12"/>
  <c r="E134" i="12"/>
  <c r="E135" i="12"/>
  <c r="C135" i="12"/>
  <c r="E136" i="12"/>
  <c r="C136" i="12"/>
  <c r="C137" i="12"/>
  <c r="E137" i="12"/>
  <c r="E138" i="12"/>
  <c r="C138" i="12"/>
  <c r="C139" i="12"/>
  <c r="E139" i="12"/>
  <c r="E140" i="12"/>
  <c r="C140" i="12"/>
  <c r="C141" i="12"/>
  <c r="E141" i="12"/>
  <c r="E142" i="12"/>
  <c r="C142" i="12"/>
  <c r="C143" i="12"/>
  <c r="E143" i="12"/>
  <c r="E144" i="12"/>
  <c r="C144" i="12"/>
  <c r="C145" i="12"/>
  <c r="E145" i="12"/>
  <c r="E146" i="12"/>
  <c r="C146" i="12"/>
  <c r="C147" i="12"/>
  <c r="E147" i="12"/>
  <c r="E148" i="12"/>
  <c r="C148" i="12"/>
  <c r="C149" i="12"/>
  <c r="E149" i="12"/>
  <c r="C150" i="12"/>
  <c r="E150" i="12"/>
  <c r="E151" i="12"/>
  <c r="C151" i="12"/>
  <c r="E152" i="12"/>
  <c r="C152" i="12"/>
  <c r="C153" i="12"/>
  <c r="E153" i="12"/>
  <c r="E154" i="12"/>
  <c r="C154" i="12"/>
  <c r="C155" i="12"/>
  <c r="E155" i="12"/>
  <c r="E156" i="12"/>
  <c r="C156" i="12"/>
  <c r="E157" i="12"/>
  <c r="C157" i="12"/>
  <c r="B150" i="12" l="1"/>
  <c r="B134" i="12"/>
  <c r="B126" i="12"/>
  <c r="B118" i="12"/>
  <c r="B110" i="12"/>
  <c r="B102" i="12"/>
  <c r="B92" i="12"/>
  <c r="B88" i="12"/>
  <c r="B84" i="12"/>
  <c r="B80" i="12"/>
  <c r="B76" i="12"/>
  <c r="B72" i="12"/>
  <c r="B68" i="12"/>
  <c r="B64" i="12"/>
  <c r="B58" i="12"/>
  <c r="B54" i="12"/>
  <c r="B46" i="12"/>
  <c r="B44" i="12"/>
  <c r="B40" i="12"/>
  <c r="B38" i="12"/>
  <c r="B34" i="12"/>
  <c r="B32" i="12"/>
  <c r="B28" i="12"/>
  <c r="B26" i="12"/>
  <c r="B24" i="12"/>
  <c r="B22" i="12"/>
  <c r="B12" i="12"/>
  <c r="B10" i="12"/>
  <c r="D6" i="12"/>
  <c r="B6" i="12"/>
  <c r="B157" i="12"/>
  <c r="B151" i="12"/>
  <c r="B135" i="12"/>
  <c r="B119" i="12"/>
  <c r="B111" i="12"/>
  <c r="B107" i="12"/>
  <c r="B103" i="12"/>
  <c r="B89" i="12"/>
  <c r="B85" i="12"/>
  <c r="B57" i="12"/>
  <c r="B53" i="12"/>
  <c r="B47" i="12"/>
  <c r="B39" i="12"/>
  <c r="B35" i="12"/>
  <c r="B27" i="12"/>
  <c r="B19" i="12"/>
  <c r="B17" i="12"/>
  <c r="B13" i="12"/>
  <c r="B158" i="12"/>
  <c r="B155" i="12"/>
  <c r="B153" i="12"/>
  <c r="B149" i="12"/>
  <c r="B147" i="12"/>
  <c r="B145" i="12"/>
  <c r="B143" i="12"/>
  <c r="B141" i="12"/>
  <c r="B139" i="12"/>
  <c r="B137" i="12"/>
  <c r="B133" i="12"/>
  <c r="B131" i="12"/>
  <c r="B129" i="12"/>
  <c r="B127" i="12"/>
  <c r="B125" i="12"/>
  <c r="B123" i="12"/>
  <c r="B121" i="12"/>
  <c r="B117" i="12"/>
  <c r="B115" i="12"/>
  <c r="B113" i="12"/>
  <c r="B109" i="12"/>
  <c r="B105" i="12"/>
  <c r="B101" i="12"/>
  <c r="B99" i="12"/>
  <c r="B97" i="12"/>
  <c r="B95" i="12"/>
  <c r="B93" i="12"/>
  <c r="B91" i="12"/>
  <c r="B87" i="12"/>
  <c r="B83" i="12"/>
  <c r="B81" i="12"/>
  <c r="B79" i="12"/>
  <c r="B77" i="12"/>
  <c r="B75" i="12"/>
  <c r="B73" i="12"/>
  <c r="B71" i="12"/>
  <c r="B69" i="12"/>
  <c r="B67" i="12"/>
  <c r="B65" i="12"/>
  <c r="B63" i="12"/>
  <c r="B61" i="12"/>
  <c r="B59" i="12"/>
  <c r="B55" i="12"/>
  <c r="B51" i="12"/>
  <c r="B49" i="12"/>
  <c r="B45" i="12"/>
  <c r="B43" i="12"/>
  <c r="B41" i="12"/>
  <c r="B37" i="12"/>
  <c r="B33" i="12"/>
  <c r="B31" i="12"/>
  <c r="B29" i="12"/>
  <c r="B25" i="12"/>
  <c r="B23" i="12"/>
  <c r="B21" i="12"/>
  <c r="B15" i="12"/>
  <c r="B11" i="12"/>
  <c r="B9" i="12"/>
  <c r="B7" i="12"/>
  <c r="C159" i="12"/>
  <c r="A160" i="12"/>
  <c r="E159" i="12"/>
  <c r="B156" i="12"/>
  <c r="B154" i="12"/>
  <c r="B152" i="12"/>
  <c r="B148" i="12"/>
  <c r="B146" i="12"/>
  <c r="B144" i="12"/>
  <c r="B142" i="12"/>
  <c r="B140" i="12"/>
  <c r="B138" i="12"/>
  <c r="B136" i="12"/>
  <c r="B132" i="12"/>
  <c r="B130" i="12"/>
  <c r="B128" i="12"/>
  <c r="B124" i="12"/>
  <c r="B122" i="12"/>
  <c r="B120" i="12"/>
  <c r="B116" i="12"/>
  <c r="B114" i="12"/>
  <c r="B112" i="12"/>
  <c r="B108" i="12"/>
  <c r="B106" i="12"/>
  <c r="B104" i="12"/>
  <c r="B100" i="12"/>
  <c r="B98" i="12"/>
  <c r="B96" i="12"/>
  <c r="B94" i="12"/>
  <c r="B90" i="12"/>
  <c r="B86" i="12"/>
  <c r="B82" i="12"/>
  <c r="B78" i="12"/>
  <c r="B74" i="12"/>
  <c r="B70" i="12"/>
  <c r="B66" i="12"/>
  <c r="B62" i="12"/>
  <c r="B60" i="12"/>
  <c r="B56" i="12"/>
  <c r="B52" i="12"/>
  <c r="B50" i="12"/>
  <c r="B48" i="12"/>
  <c r="B42" i="12"/>
  <c r="B36" i="12"/>
  <c r="B30" i="12"/>
  <c r="B20" i="12"/>
  <c r="B18" i="12"/>
  <c r="B16" i="12"/>
  <c r="B14" i="12"/>
  <c r="B8" i="12"/>
  <c r="A161" i="12" l="1"/>
  <c r="C160" i="12"/>
  <c r="F11" i="12" s="1"/>
  <c r="E160" i="12"/>
  <c r="B159" i="12"/>
  <c r="D7" i="12"/>
  <c r="F92" i="12" l="1"/>
  <c r="F84" i="12"/>
  <c r="F121" i="12"/>
  <c r="F150" i="12"/>
  <c r="F46" i="12"/>
  <c r="F6" i="12"/>
  <c r="F110" i="12"/>
  <c r="F40" i="12"/>
  <c r="F89" i="12"/>
  <c r="F58" i="12"/>
  <c r="F53" i="12"/>
  <c r="F13" i="12"/>
  <c r="F126" i="12"/>
  <c r="F76" i="12"/>
  <c r="F12" i="12"/>
  <c r="F28" i="12"/>
  <c r="F155" i="12"/>
  <c r="F68" i="12"/>
  <c r="F34" i="12"/>
  <c r="F129" i="12"/>
  <c r="F107" i="12"/>
  <c r="F91" i="12"/>
  <c r="F153" i="12"/>
  <c r="F24" i="12"/>
  <c r="F57" i="12"/>
  <c r="F29" i="12"/>
  <c r="F137" i="12"/>
  <c r="F67" i="12"/>
  <c r="F131" i="12"/>
  <c r="F151" i="12"/>
  <c r="F19" i="12"/>
  <c r="F127" i="12"/>
  <c r="F119" i="12"/>
  <c r="F47" i="12"/>
  <c r="F141" i="12"/>
  <c r="F83" i="12"/>
  <c r="F118" i="12"/>
  <c r="F35" i="12"/>
  <c r="F149" i="12"/>
  <c r="F99" i="12"/>
  <c r="F63" i="12"/>
  <c r="F72" i="12"/>
  <c r="F123" i="12"/>
  <c r="F71" i="12"/>
  <c r="F23" i="12"/>
  <c r="F38" i="12"/>
  <c r="F117" i="12"/>
  <c r="F79" i="12"/>
  <c r="F51" i="12"/>
  <c r="F159" i="12"/>
  <c r="F32" i="12"/>
  <c r="F95" i="12"/>
  <c r="F75" i="12"/>
  <c r="F59" i="12"/>
  <c r="F15" i="12"/>
  <c r="F80" i="12"/>
  <c r="F145" i="12"/>
  <c r="D8" i="12"/>
  <c r="F88" i="12"/>
  <c r="F54" i="12"/>
  <c r="F10" i="12"/>
  <c r="F105" i="12"/>
  <c r="F44" i="12"/>
  <c r="F111" i="12"/>
  <c r="F27" i="12"/>
  <c r="F143" i="12"/>
  <c r="F115" i="12"/>
  <c r="F93" i="12"/>
  <c r="F73" i="12"/>
  <c r="F55" i="12"/>
  <c r="F21" i="12"/>
  <c r="F26" i="12"/>
  <c r="F103" i="12"/>
  <c r="F17" i="12"/>
  <c r="F139" i="12"/>
  <c r="F109" i="12"/>
  <c r="F87" i="12"/>
  <c r="F69" i="12"/>
  <c r="F43" i="12"/>
  <c r="B160" i="12"/>
  <c r="F160" i="12"/>
  <c r="F49" i="12"/>
  <c r="F25" i="12"/>
  <c r="F156" i="12"/>
  <c r="F146" i="12"/>
  <c r="F142" i="12"/>
  <c r="F138" i="12"/>
  <c r="F132" i="12"/>
  <c r="F122" i="12"/>
  <c r="F116" i="12"/>
  <c r="F106" i="12"/>
  <c r="F100" i="12"/>
  <c r="F96" i="12"/>
  <c r="F90" i="12"/>
  <c r="F82" i="12"/>
  <c r="F74" i="12"/>
  <c r="F66" i="12"/>
  <c r="F60" i="12"/>
  <c r="F52" i="12"/>
  <c r="F48" i="12"/>
  <c r="F20" i="12"/>
  <c r="F16" i="12"/>
  <c r="F8" i="12"/>
  <c r="F152" i="12"/>
  <c r="F128" i="12"/>
  <c r="F112" i="12"/>
  <c r="F36" i="12"/>
  <c r="F41" i="12"/>
  <c r="F33" i="12"/>
  <c r="F154" i="12"/>
  <c r="F148" i="12"/>
  <c r="F140" i="12"/>
  <c r="F130" i="12"/>
  <c r="F124" i="12"/>
  <c r="F114" i="12"/>
  <c r="F108" i="12"/>
  <c r="F98" i="12"/>
  <c r="F94" i="12"/>
  <c r="F86" i="12"/>
  <c r="F78" i="12"/>
  <c r="F70" i="12"/>
  <c r="F62" i="12"/>
  <c r="F56" i="12"/>
  <c r="F50" i="12"/>
  <c r="F42" i="12"/>
  <c r="F30" i="12"/>
  <c r="F18" i="12"/>
  <c r="F14" i="12"/>
  <c r="F144" i="12"/>
  <c r="F136" i="12"/>
  <c r="F120" i="12"/>
  <c r="F104" i="12"/>
  <c r="F157" i="12"/>
  <c r="F85" i="12"/>
  <c r="F158" i="12"/>
  <c r="F133" i="12"/>
  <c r="F101" i="12"/>
  <c r="F81" i="12"/>
  <c r="F65" i="12"/>
  <c r="F37" i="12"/>
  <c r="F7" i="12"/>
  <c r="F45" i="12"/>
  <c r="F9" i="12"/>
  <c r="F102" i="12"/>
  <c r="F64" i="12"/>
  <c r="F22" i="12"/>
  <c r="F113" i="12"/>
  <c r="A162" i="12"/>
  <c r="E161" i="12"/>
  <c r="F135" i="12"/>
  <c r="F39" i="12"/>
  <c r="F147" i="12"/>
  <c r="F125" i="12"/>
  <c r="F97" i="12"/>
  <c r="F77" i="12"/>
  <c r="F61" i="12"/>
  <c r="F31" i="12"/>
  <c r="F134" i="12"/>
  <c r="A163" i="12" l="1"/>
  <c r="E162" i="12"/>
  <c r="D9" i="12"/>
  <c r="D10" i="12" l="1"/>
  <c r="A164" i="12"/>
  <c r="E163" i="12"/>
  <c r="A165" i="12" l="1"/>
  <c r="E164" i="12"/>
  <c r="D11" i="12"/>
  <c r="D12" i="12" l="1"/>
  <c r="A166" i="12"/>
  <c r="E165" i="12"/>
  <c r="A167" i="12" l="1"/>
  <c r="E166" i="12"/>
  <c r="D13" i="12"/>
  <c r="D14" i="12" l="1"/>
  <c r="A168" i="12"/>
  <c r="E167" i="12"/>
  <c r="A169" i="12" l="1"/>
  <c r="E168" i="12"/>
  <c r="D15" i="12"/>
  <c r="D16" i="12" l="1"/>
  <c r="A170" i="12"/>
  <c r="E169" i="12"/>
  <c r="A171" i="12" l="1"/>
  <c r="E170" i="12"/>
  <c r="D17" i="12"/>
  <c r="D18" i="12" l="1"/>
  <c r="A172" i="12"/>
  <c r="E171" i="12"/>
  <c r="A173" i="12" l="1"/>
  <c r="E172" i="12"/>
  <c r="D19" i="12"/>
  <c r="D20" i="12" l="1"/>
  <c r="A174" i="12"/>
  <c r="E173" i="12"/>
  <c r="A175" i="12" l="1"/>
  <c r="E174" i="12"/>
  <c r="D21" i="12"/>
  <c r="D22" i="12" l="1"/>
  <c r="A176" i="12"/>
  <c r="E175" i="12"/>
  <c r="A177" i="12" l="1"/>
  <c r="E176" i="12"/>
  <c r="D23" i="12"/>
  <c r="A178" i="12" l="1"/>
  <c r="E177" i="12"/>
  <c r="D24" i="12"/>
  <c r="D25" i="12" l="1"/>
  <c r="A179" i="12"/>
  <c r="E178" i="12"/>
  <c r="A180" i="12" l="1"/>
  <c r="E179" i="12"/>
  <c r="D26" i="12"/>
  <c r="D27" i="12" l="1"/>
  <c r="A181" i="12"/>
  <c r="E180" i="12"/>
  <c r="A182" i="12" l="1"/>
  <c r="E181" i="12"/>
  <c r="D28" i="12"/>
  <c r="D29" i="12" l="1"/>
  <c r="A183" i="12"/>
  <c r="E182" i="12"/>
  <c r="D30" i="12" l="1"/>
  <c r="A184" i="12"/>
  <c r="E183" i="12"/>
  <c r="D31" i="12" l="1"/>
  <c r="A185" i="12"/>
  <c r="E184" i="12"/>
  <c r="D32" i="12" l="1"/>
  <c r="A186" i="12"/>
  <c r="E185" i="12"/>
  <c r="A187" i="12" l="1"/>
  <c r="E186" i="12"/>
  <c r="D33" i="12"/>
  <c r="D34" i="12" l="1"/>
  <c r="A188" i="12"/>
  <c r="E187" i="12"/>
  <c r="D35" i="12" l="1"/>
  <c r="A189" i="12"/>
  <c r="E188" i="12"/>
  <c r="A190" i="12" l="1"/>
  <c r="E189" i="12"/>
  <c r="D36" i="12"/>
  <c r="D37" i="12" l="1"/>
  <c r="A191" i="12"/>
  <c r="E190" i="12"/>
  <c r="A192" i="12" l="1"/>
  <c r="E191" i="12"/>
  <c r="D38" i="12"/>
  <c r="A193" i="12" l="1"/>
  <c r="E192" i="12"/>
  <c r="D39" i="12"/>
  <c r="D40" i="12" l="1"/>
  <c r="A194" i="12"/>
  <c r="E193" i="12"/>
  <c r="A195" i="12" l="1"/>
  <c r="E194" i="12"/>
  <c r="D41" i="12"/>
  <c r="D42" i="12" l="1"/>
  <c r="A196" i="12"/>
  <c r="E195" i="12"/>
  <c r="D43" i="12" l="1"/>
  <c r="A197" i="12"/>
  <c r="E196" i="12"/>
  <c r="A198" i="12" l="1"/>
  <c r="E197" i="12"/>
  <c r="D44" i="12"/>
  <c r="D45" i="12" l="1"/>
  <c r="E198" i="12"/>
  <c r="A199" i="12"/>
  <c r="A200" i="12" l="1"/>
  <c r="E199" i="12"/>
  <c r="D46" i="12"/>
  <c r="A201" i="12" l="1"/>
  <c r="E200" i="12"/>
  <c r="D47" i="12"/>
  <c r="D48" i="12" l="1"/>
  <c r="A202" i="12"/>
  <c r="E201" i="12"/>
  <c r="A203" i="12" l="1"/>
  <c r="E202" i="12"/>
  <c r="D49" i="12"/>
  <c r="D50" i="12" l="1"/>
  <c r="A204" i="12"/>
  <c r="E203" i="12"/>
  <c r="A205" i="12" l="1"/>
  <c r="E204" i="12"/>
  <c r="D51" i="12"/>
  <c r="D52" i="12" l="1"/>
  <c r="A206" i="12"/>
  <c r="E205" i="12"/>
  <c r="E206" i="12" l="1"/>
  <c r="A207" i="12"/>
  <c r="D53" i="12"/>
  <c r="D54" i="12" l="1"/>
  <c r="A208" i="12"/>
  <c r="E207" i="12"/>
  <c r="A209" i="12" l="1"/>
  <c r="E208" i="12"/>
  <c r="D55" i="12"/>
  <c r="D56" i="12" l="1"/>
  <c r="A210" i="12"/>
  <c r="E209" i="12"/>
  <c r="A211" i="12" l="1"/>
  <c r="E210" i="12"/>
  <c r="D57" i="12"/>
  <c r="D58" i="12" l="1"/>
  <c r="A212" i="12"/>
  <c r="E211" i="12"/>
  <c r="E212" i="12" l="1"/>
  <c r="A213" i="12"/>
  <c r="D59" i="12"/>
  <c r="D60" i="12" l="1"/>
  <c r="A214" i="12"/>
  <c r="E213" i="12"/>
  <c r="E214" i="12" l="1"/>
  <c r="A215" i="12"/>
  <c r="D61" i="12"/>
  <c r="D62" i="12" l="1"/>
  <c r="A216" i="12"/>
  <c r="E215" i="12"/>
  <c r="E216" i="12" l="1"/>
  <c r="A217" i="12"/>
  <c r="D63" i="12"/>
  <c r="D64" i="12" l="1"/>
  <c r="A218" i="12"/>
  <c r="E217" i="12"/>
  <c r="E218" i="12" l="1"/>
  <c r="A219" i="12"/>
  <c r="D65" i="12"/>
  <c r="D66" i="12" l="1"/>
  <c r="A220" i="12"/>
  <c r="E219" i="12"/>
  <c r="E220" i="12" l="1"/>
  <c r="A221" i="12"/>
  <c r="D67" i="12"/>
  <c r="D68" i="12" l="1"/>
  <c r="A222" i="12"/>
  <c r="E221" i="12"/>
  <c r="D69" i="12" l="1"/>
  <c r="E222" i="12"/>
  <c r="A223" i="12"/>
  <c r="A224" i="12" l="1"/>
  <c r="E223" i="12"/>
  <c r="D70" i="12"/>
  <c r="D71" i="12" l="1"/>
  <c r="E224" i="12"/>
  <c r="A225" i="12"/>
  <c r="A226" i="12" l="1"/>
  <c r="E225" i="12"/>
  <c r="D72" i="12"/>
  <c r="D73" i="12" l="1"/>
  <c r="E226" i="12"/>
  <c r="A227" i="12"/>
  <c r="A228" i="12" l="1"/>
  <c r="E227" i="12"/>
  <c r="D74" i="12"/>
  <c r="D75" i="12" l="1"/>
  <c r="E228" i="12"/>
  <c r="A229" i="12"/>
  <c r="A230" i="12" l="1"/>
  <c r="E229" i="12"/>
  <c r="D76" i="12"/>
  <c r="D77" i="12" l="1"/>
  <c r="E230" i="12"/>
  <c r="A231" i="12"/>
  <c r="A232" i="12" l="1"/>
  <c r="E231" i="12"/>
  <c r="D78" i="12"/>
  <c r="D79" i="12" l="1"/>
  <c r="E232" i="12"/>
  <c r="A233" i="12"/>
  <c r="A234" i="12" l="1"/>
  <c r="E233" i="12"/>
  <c r="D80" i="12"/>
  <c r="D81" i="12" l="1"/>
  <c r="E234" i="12"/>
  <c r="A235" i="12"/>
  <c r="D82" i="12" l="1"/>
  <c r="A236" i="12"/>
  <c r="E235" i="12"/>
  <c r="E236" i="12" l="1"/>
  <c r="A237" i="12"/>
  <c r="D83" i="12"/>
  <c r="D84" i="12" l="1"/>
  <c r="A238" i="12"/>
  <c r="E237" i="12"/>
  <c r="E238" i="12" l="1"/>
  <c r="A239" i="12"/>
  <c r="D85" i="12"/>
  <c r="D86" i="12" l="1"/>
  <c r="A240" i="12"/>
  <c r="E239" i="12"/>
  <c r="E240" i="12" l="1"/>
  <c r="A241" i="12"/>
  <c r="D87" i="12"/>
  <c r="D88" i="12" l="1"/>
  <c r="A242" i="12"/>
  <c r="E241" i="12"/>
  <c r="E242" i="12" l="1"/>
  <c r="A243" i="12"/>
  <c r="D89" i="12"/>
  <c r="D90" i="12" l="1"/>
  <c r="A244" i="12"/>
  <c r="E243" i="12"/>
  <c r="E244" i="12" l="1"/>
  <c r="A245" i="12"/>
  <c r="D91" i="12"/>
  <c r="D92" i="12" l="1"/>
  <c r="A246" i="12"/>
  <c r="E245" i="12"/>
  <c r="E246" i="12" l="1"/>
  <c r="A247" i="12"/>
  <c r="D93" i="12"/>
  <c r="D94" i="12" l="1"/>
  <c r="A248" i="12"/>
  <c r="E247" i="12"/>
  <c r="E248" i="12" l="1"/>
  <c r="A249" i="12"/>
  <c r="D95" i="12"/>
  <c r="D96" i="12" l="1"/>
  <c r="A250" i="12"/>
  <c r="E249" i="12"/>
  <c r="E250" i="12" l="1"/>
  <c r="A251" i="12"/>
  <c r="D97" i="12"/>
  <c r="D98" i="12" l="1"/>
  <c r="A252" i="12"/>
  <c r="E251" i="12"/>
  <c r="E252" i="12" l="1"/>
  <c r="A253" i="12"/>
  <c r="D99" i="12"/>
  <c r="D100" i="12" l="1"/>
  <c r="A254" i="12"/>
  <c r="E253" i="12"/>
  <c r="D101" i="12" l="1"/>
  <c r="E254" i="12"/>
  <c r="A255" i="12"/>
  <c r="A256" i="12" l="1"/>
  <c r="E255" i="12"/>
  <c r="D102" i="12"/>
  <c r="D103" i="12" l="1"/>
  <c r="E256" i="12"/>
  <c r="A257" i="12"/>
  <c r="A258" i="12" l="1"/>
  <c r="E257" i="12"/>
  <c r="D104" i="12"/>
  <c r="D105" i="12" l="1"/>
  <c r="E258" i="12"/>
  <c r="A259" i="12"/>
  <c r="A260" i="12" l="1"/>
  <c r="E259" i="12"/>
  <c r="D106" i="12"/>
  <c r="D107" i="12" l="1"/>
  <c r="E260" i="12"/>
  <c r="A261" i="12"/>
  <c r="A262" i="12" l="1"/>
  <c r="E261" i="12"/>
  <c r="D108" i="12"/>
  <c r="D109" i="12" l="1"/>
  <c r="E262" i="12"/>
  <c r="A263" i="12"/>
  <c r="A264" i="12" l="1"/>
  <c r="E263" i="12"/>
  <c r="D110" i="12"/>
  <c r="D111" i="12" l="1"/>
  <c r="E264" i="12"/>
  <c r="A265" i="12"/>
  <c r="A266" i="12" l="1"/>
  <c r="E265" i="12"/>
  <c r="D112" i="12"/>
  <c r="D113" i="12" l="1"/>
  <c r="E266" i="12"/>
  <c r="A267" i="12"/>
  <c r="A268" i="12" l="1"/>
  <c r="E267" i="12"/>
  <c r="D114" i="12"/>
  <c r="D115" i="12" l="1"/>
  <c r="E268" i="12"/>
  <c r="A269" i="12"/>
  <c r="A270" i="12" l="1"/>
  <c r="E269" i="12"/>
  <c r="D116" i="12"/>
  <c r="D117" i="12" l="1"/>
  <c r="E270" i="12"/>
  <c r="A271" i="12"/>
  <c r="A272" i="12" l="1"/>
  <c r="E271" i="12"/>
  <c r="D118" i="12"/>
  <c r="D119" i="12" l="1"/>
  <c r="E272" i="12"/>
  <c r="A273" i="12"/>
  <c r="A274" i="12" l="1"/>
  <c r="E273" i="12"/>
  <c r="D120" i="12"/>
  <c r="D121" i="12" l="1"/>
  <c r="E274" i="12"/>
  <c r="A275" i="12"/>
  <c r="A276" i="12" l="1"/>
  <c r="E275" i="12"/>
  <c r="D122" i="12"/>
  <c r="D123" i="12" l="1"/>
  <c r="E276" i="12"/>
  <c r="A277" i="12"/>
  <c r="A278" i="12" l="1"/>
  <c r="E277" i="12"/>
  <c r="D124" i="12"/>
  <c r="D125" i="12" l="1"/>
  <c r="E278" i="12"/>
  <c r="A279" i="12"/>
  <c r="A280" i="12" l="1"/>
  <c r="E279" i="12"/>
  <c r="D126" i="12"/>
  <c r="D127" i="12" l="1"/>
  <c r="E280" i="12"/>
  <c r="A281" i="12"/>
  <c r="A282" i="12" l="1"/>
  <c r="E281" i="12"/>
  <c r="D128" i="12"/>
  <c r="D129" i="12" l="1"/>
  <c r="E282" i="12"/>
  <c r="A283" i="12"/>
  <c r="A284" i="12" l="1"/>
  <c r="E283" i="12"/>
  <c r="D130" i="12"/>
  <c r="D131" i="12" l="1"/>
  <c r="E284" i="12"/>
  <c r="A285" i="12"/>
  <c r="A286" i="12" l="1"/>
  <c r="E285" i="12"/>
  <c r="D132" i="12"/>
  <c r="D133" i="12" l="1"/>
  <c r="E286" i="12"/>
  <c r="A287" i="12"/>
  <c r="A288" i="12" l="1"/>
  <c r="E287" i="12"/>
  <c r="D134" i="12"/>
  <c r="D135" i="12" l="1"/>
  <c r="E288" i="12"/>
  <c r="A289" i="12"/>
  <c r="D136" i="12" l="1"/>
  <c r="A290" i="12"/>
  <c r="E289" i="12"/>
  <c r="E290" i="12" l="1"/>
  <c r="A291" i="12"/>
  <c r="D137" i="12"/>
  <c r="D138" i="12" l="1"/>
  <c r="A292" i="12"/>
  <c r="E291" i="12"/>
  <c r="E292" i="12" l="1"/>
  <c r="A293" i="12"/>
  <c r="D139" i="12"/>
  <c r="D140" i="12" l="1"/>
  <c r="A294" i="12"/>
  <c r="E293" i="12"/>
  <c r="E294" i="12" l="1"/>
  <c r="A295" i="12"/>
  <c r="D141" i="12"/>
  <c r="D142" i="12" l="1"/>
  <c r="A296" i="12"/>
  <c r="E295" i="12"/>
  <c r="E296" i="12" l="1"/>
  <c r="A297" i="12"/>
  <c r="D143" i="12"/>
  <c r="D144" i="12" l="1"/>
  <c r="A298" i="12"/>
  <c r="E297" i="12"/>
  <c r="E298" i="12" l="1"/>
  <c r="A299" i="12"/>
  <c r="D145" i="12"/>
  <c r="D146" i="12" l="1"/>
  <c r="A300" i="12"/>
  <c r="E299" i="12"/>
  <c r="E300" i="12" l="1"/>
  <c r="A301" i="12"/>
  <c r="D147" i="12"/>
  <c r="D148" i="12" l="1"/>
  <c r="A302" i="12"/>
  <c r="E301" i="12"/>
  <c r="E302" i="12" l="1"/>
  <c r="A303" i="12"/>
  <c r="D149" i="12"/>
  <c r="D150" i="12" l="1"/>
  <c r="A304" i="12"/>
  <c r="E303" i="12"/>
  <c r="D151" i="12" l="1"/>
  <c r="E304" i="12"/>
  <c r="A305" i="12"/>
  <c r="D152" i="12" l="1"/>
  <c r="A306" i="12"/>
  <c r="E305" i="12"/>
  <c r="E306" i="12" l="1"/>
  <c r="A307" i="12"/>
  <c r="D153" i="12"/>
  <c r="D154" i="12" l="1"/>
  <c r="A308" i="12"/>
  <c r="E307" i="12"/>
  <c r="E308" i="12" l="1"/>
  <c r="A309" i="12"/>
  <c r="D155" i="12"/>
  <c r="D156" i="12" l="1"/>
  <c r="A310" i="12"/>
  <c r="E309" i="12"/>
  <c r="E310" i="12" l="1"/>
  <c r="A311" i="12"/>
  <c r="D157" i="12"/>
  <c r="D158" i="12" l="1"/>
  <c r="A312" i="12"/>
  <c r="E311" i="12"/>
  <c r="E312" i="12" l="1"/>
  <c r="A313" i="12"/>
  <c r="D159" i="12"/>
  <c r="D160" i="12" l="1"/>
  <c r="G159" i="12" s="1"/>
  <c r="A314" i="12"/>
  <c r="E313" i="12"/>
  <c r="G155" i="12" l="1"/>
  <c r="G152" i="12"/>
  <c r="G157" i="12"/>
  <c r="G151" i="12"/>
  <c r="G154" i="12"/>
  <c r="G153" i="12"/>
  <c r="E314" i="12"/>
  <c r="A315" i="12"/>
  <c r="G160" i="12"/>
  <c r="G8" i="12"/>
  <c r="G6" i="12"/>
  <c r="G9" i="12"/>
  <c r="G7" i="12"/>
  <c r="G11" i="12"/>
  <c r="G10" i="12"/>
  <c r="G13" i="12"/>
  <c r="G15" i="12"/>
  <c r="G12" i="12"/>
  <c r="G14" i="12"/>
  <c r="G17" i="12"/>
  <c r="G16" i="12"/>
  <c r="G19" i="12"/>
  <c r="G21" i="12"/>
  <c r="G18" i="12"/>
  <c r="G20" i="12"/>
  <c r="G22" i="12"/>
  <c r="G23" i="12"/>
  <c r="G26" i="12"/>
  <c r="G27" i="12"/>
  <c r="G24" i="12"/>
  <c r="G25" i="12"/>
  <c r="G28" i="12"/>
  <c r="G29" i="12"/>
  <c r="G31" i="12"/>
  <c r="G30" i="12"/>
  <c r="G32" i="12"/>
  <c r="G34" i="12"/>
  <c r="G33" i="12"/>
  <c r="G36" i="12"/>
  <c r="G35" i="12"/>
  <c r="G38" i="12"/>
  <c r="G37" i="12"/>
  <c r="G39" i="12"/>
  <c r="G42" i="12"/>
  <c r="G40" i="12"/>
  <c r="G41" i="12"/>
  <c r="G44" i="12"/>
  <c r="G43" i="12"/>
  <c r="G45" i="12"/>
  <c r="G47" i="12"/>
  <c r="G46" i="12"/>
  <c r="G48" i="12"/>
  <c r="G49" i="12"/>
  <c r="G50" i="12"/>
  <c r="G54" i="12"/>
  <c r="G52" i="12"/>
  <c r="G51" i="12"/>
  <c r="G55" i="12"/>
  <c r="G53" i="12"/>
  <c r="G58" i="12"/>
  <c r="G59" i="12"/>
  <c r="G56" i="12"/>
  <c r="G57" i="12"/>
  <c r="G60" i="12"/>
  <c r="G62" i="12"/>
  <c r="G61" i="12"/>
  <c r="G63" i="12"/>
  <c r="G66" i="12"/>
  <c r="G64" i="12"/>
  <c r="G65" i="12"/>
  <c r="G67" i="12"/>
  <c r="G68" i="12"/>
  <c r="G73" i="12"/>
  <c r="G69" i="12"/>
  <c r="G70" i="12"/>
  <c r="G74" i="12"/>
  <c r="G72" i="12"/>
  <c r="G71" i="12"/>
  <c r="G75" i="12"/>
  <c r="G79" i="12"/>
  <c r="G77" i="12"/>
  <c r="G76" i="12"/>
  <c r="G78" i="12"/>
  <c r="G80" i="12"/>
  <c r="G82" i="12"/>
  <c r="G81" i="12"/>
  <c r="G83" i="12"/>
  <c r="G84" i="12"/>
  <c r="G85" i="12"/>
  <c r="G86" i="12"/>
  <c r="G87" i="12"/>
  <c r="G88" i="12"/>
  <c r="G89" i="12"/>
  <c r="G90" i="12"/>
  <c r="G92" i="12"/>
  <c r="G91" i="12"/>
  <c r="G93" i="12"/>
  <c r="G94" i="12"/>
  <c r="G95" i="12"/>
  <c r="G98" i="12"/>
  <c r="G99" i="12"/>
  <c r="G97" i="12"/>
  <c r="G96" i="12"/>
  <c r="G101" i="12"/>
  <c r="G100" i="12"/>
  <c r="G102" i="12"/>
  <c r="G103" i="12"/>
  <c r="G105" i="12"/>
  <c r="G104" i="12"/>
  <c r="G107" i="12"/>
  <c r="G106" i="12"/>
  <c r="G110" i="12"/>
  <c r="G109" i="12"/>
  <c r="G108" i="12"/>
  <c r="G111" i="12"/>
  <c r="G113" i="12"/>
  <c r="G112" i="12"/>
  <c r="G115" i="12"/>
  <c r="G114" i="12"/>
  <c r="G116" i="12"/>
  <c r="G118" i="12"/>
  <c r="G117" i="12"/>
  <c r="G119" i="12"/>
  <c r="G121" i="12"/>
  <c r="G120" i="12"/>
  <c r="G122" i="12"/>
  <c r="G124" i="12"/>
  <c r="G123" i="12"/>
  <c r="G126" i="12"/>
  <c r="G125" i="12"/>
  <c r="G127" i="12"/>
  <c r="G129" i="12"/>
  <c r="G128" i="12"/>
  <c r="G130" i="12"/>
  <c r="G131" i="12"/>
  <c r="G132" i="12"/>
  <c r="G133" i="12"/>
  <c r="G134" i="12"/>
  <c r="G135" i="12"/>
  <c r="G136" i="12"/>
  <c r="G137" i="12"/>
  <c r="G138" i="12"/>
  <c r="G140" i="12"/>
  <c r="G139" i="12"/>
  <c r="G141" i="12"/>
  <c r="G142" i="12"/>
  <c r="G144" i="12"/>
  <c r="G143" i="12"/>
  <c r="G146" i="12"/>
  <c r="G145" i="12"/>
  <c r="G147" i="12"/>
  <c r="G148" i="12"/>
  <c r="G149" i="12"/>
  <c r="G150" i="12"/>
  <c r="G156" i="12"/>
  <c r="G158" i="12"/>
  <c r="A316" i="12" l="1"/>
  <c r="E315" i="12"/>
  <c r="E316" i="12" l="1"/>
  <c r="A317" i="12"/>
  <c r="A318" i="12" l="1"/>
  <c r="E317" i="12"/>
  <c r="E318" i="12" l="1"/>
  <c r="A319" i="12"/>
  <c r="A320" i="12" l="1"/>
  <c r="E319" i="12"/>
  <c r="E320" i="12" l="1"/>
  <c r="A321" i="12"/>
  <c r="A322" i="12" l="1"/>
  <c r="E321" i="12"/>
  <c r="E322" i="12" l="1"/>
  <c r="A323" i="12"/>
  <c r="A324" i="12" l="1"/>
  <c r="E323" i="12"/>
  <c r="E324" i="12" l="1"/>
  <c r="A325" i="12"/>
  <c r="A326" i="12" l="1"/>
  <c r="E325" i="12"/>
  <c r="E326" i="12" l="1"/>
  <c r="A327" i="12"/>
  <c r="A328" i="12" l="1"/>
  <c r="E327" i="12"/>
  <c r="E328" i="12" l="1"/>
  <c r="A329" i="12"/>
  <c r="A330" i="12" l="1"/>
  <c r="E329" i="12"/>
  <c r="E330" i="12" l="1"/>
  <c r="A331" i="12"/>
  <c r="A332" i="12" l="1"/>
  <c r="E331" i="12"/>
  <c r="E332" i="12" l="1"/>
  <c r="A333" i="12"/>
  <c r="A334" i="12" l="1"/>
  <c r="E333" i="12"/>
  <c r="E334" i="12" l="1"/>
  <c r="A335" i="12"/>
  <c r="A336" i="12" l="1"/>
  <c r="E335" i="12"/>
  <c r="E336" i="12" l="1"/>
  <c r="A337" i="12"/>
  <c r="A338" i="12" l="1"/>
  <c r="E337" i="12"/>
  <c r="E338" i="12" l="1"/>
  <c r="A339" i="12"/>
  <c r="A340" i="12" l="1"/>
  <c r="E339" i="12"/>
  <c r="E340" i="12" l="1"/>
  <c r="A341" i="12"/>
  <c r="A342" i="12" l="1"/>
  <c r="E341" i="12"/>
  <c r="E342" i="12" l="1"/>
  <c r="A343" i="12"/>
  <c r="A344" i="12" l="1"/>
  <c r="E343" i="12"/>
  <c r="E344" i="12" l="1"/>
  <c r="A345" i="12"/>
  <c r="A346" i="12" l="1"/>
  <c r="E345" i="12"/>
  <c r="E346" i="12" l="1"/>
  <c r="A347" i="12"/>
  <c r="A348" i="12" l="1"/>
  <c r="E347" i="12"/>
  <c r="E348" i="12" l="1"/>
  <c r="A349" i="12"/>
  <c r="A350" i="12" l="1"/>
  <c r="E349" i="12"/>
  <c r="E350" i="12" l="1"/>
  <c r="A351" i="12"/>
  <c r="A352" i="12" l="1"/>
  <c r="E351" i="12"/>
  <c r="E352" i="12" l="1"/>
  <c r="A353" i="12"/>
  <c r="E353" i="12" l="1"/>
  <c r="A354" i="12"/>
  <c r="E354" i="12" l="1"/>
  <c r="A355" i="12"/>
  <c r="E355" i="12" l="1"/>
  <c r="A356" i="12"/>
  <c r="E356" i="12" l="1"/>
  <c r="A357" i="12"/>
  <c r="E357" i="12" l="1"/>
  <c r="A358" i="12"/>
  <c r="E358" i="12" l="1"/>
  <c r="A359" i="12"/>
  <c r="E359" i="12" l="1"/>
  <c r="A360" i="12"/>
  <c r="E360" i="12" l="1"/>
  <c r="A361" i="12"/>
  <c r="E361" i="12" l="1"/>
  <c r="A362" i="12"/>
  <c r="E362" i="12" l="1"/>
  <c r="A363" i="12"/>
  <c r="E363" i="12" l="1"/>
  <c r="A364" i="12"/>
  <c r="E364" i="12" l="1"/>
  <c r="A365" i="12"/>
  <c r="E365" i="12" l="1"/>
  <c r="A366" i="12"/>
  <c r="E366" i="12" l="1"/>
  <c r="A367" i="12"/>
  <c r="E367" i="12" l="1"/>
  <c r="A368" i="12"/>
  <c r="E368" i="12" l="1"/>
  <c r="A369" i="12"/>
  <c r="E369" i="12" l="1"/>
  <c r="A370" i="12"/>
  <c r="A371" i="12" l="1"/>
  <c r="E370" i="12"/>
  <c r="E371" i="12" l="1"/>
  <c r="A372" i="12"/>
  <c r="A373" i="12" l="1"/>
  <c r="E372" i="12"/>
  <c r="E373" i="12" l="1"/>
  <c r="A374" i="12"/>
  <c r="A375" i="12" l="1"/>
  <c r="E374" i="12"/>
  <c r="E375" i="12" l="1"/>
  <c r="A376" i="12"/>
  <c r="A377" i="12" l="1"/>
  <c r="E376" i="12"/>
  <c r="E377" i="12" l="1"/>
  <c r="A378" i="12"/>
  <c r="A379" i="12" l="1"/>
  <c r="E378" i="12"/>
  <c r="E379" i="12" l="1"/>
  <c r="A380" i="12"/>
  <c r="A381" i="12" l="1"/>
  <c r="E380" i="12"/>
  <c r="E381" i="12" l="1"/>
  <c r="A382" i="12"/>
  <c r="A383" i="12" l="1"/>
  <c r="E382" i="12"/>
  <c r="E383" i="12" l="1"/>
  <c r="A384" i="12"/>
  <c r="A385" i="12" l="1"/>
  <c r="E384" i="12"/>
  <c r="E385" i="12" l="1"/>
  <c r="A386" i="12"/>
  <c r="A387" i="12" l="1"/>
  <c r="E386" i="12"/>
  <c r="E387" i="12" l="1"/>
  <c r="A388" i="12"/>
  <c r="A389" i="12" l="1"/>
  <c r="E388" i="12"/>
  <c r="E389" i="12" l="1"/>
  <c r="A390" i="12"/>
  <c r="A391" i="12" l="1"/>
  <c r="E390" i="12"/>
  <c r="E391" i="12" l="1"/>
  <c r="A392" i="12"/>
  <c r="A393" i="12" l="1"/>
  <c r="E392" i="12"/>
  <c r="E393" i="12" l="1"/>
  <c r="A394" i="12"/>
  <c r="A395" i="12" l="1"/>
  <c r="E394" i="12"/>
  <c r="E395" i="12" l="1"/>
  <c r="A396" i="12"/>
  <c r="A397" i="12" l="1"/>
  <c r="E396" i="12"/>
  <c r="E397" i="12" l="1"/>
  <c r="A398" i="12"/>
  <c r="A399" i="12" l="1"/>
  <c r="E398" i="12"/>
  <c r="E399" i="12" l="1"/>
  <c r="A400" i="12"/>
  <c r="A401" i="12" l="1"/>
  <c r="E400" i="12"/>
  <c r="E401" i="12" l="1"/>
  <c r="A402" i="12"/>
  <c r="A403" i="12" l="1"/>
  <c r="E402" i="12"/>
  <c r="E403" i="12" l="1"/>
  <c r="A404" i="12"/>
  <c r="A405" i="12" l="1"/>
  <c r="E404" i="12"/>
  <c r="E405" i="12" l="1"/>
  <c r="A406" i="12"/>
  <c r="A407" i="12" l="1"/>
  <c r="E406" i="12"/>
  <c r="E407" i="12" l="1"/>
  <c r="A408" i="12"/>
  <c r="A409" i="12" l="1"/>
  <c r="E408" i="12"/>
  <c r="E409" i="12" l="1"/>
  <c r="A410" i="12"/>
  <c r="A411" i="12" l="1"/>
  <c r="E410" i="12"/>
  <c r="E411" i="12" l="1"/>
  <c r="A412" i="12"/>
  <c r="A413" i="12" l="1"/>
  <c r="E412" i="12"/>
  <c r="E413" i="12" l="1"/>
  <c r="A414" i="12"/>
  <c r="A415" i="12" l="1"/>
  <c r="E414" i="12"/>
  <c r="E415" i="12" l="1"/>
  <c r="A416" i="12"/>
  <c r="A417" i="12" l="1"/>
  <c r="E416" i="12"/>
  <c r="E417" i="12" l="1"/>
  <c r="A418" i="12"/>
  <c r="A419" i="12" l="1"/>
  <c r="E418" i="12"/>
  <c r="E419" i="12" l="1"/>
  <c r="A420" i="12"/>
  <c r="A421" i="12" l="1"/>
  <c r="E420" i="12"/>
  <c r="E421" i="12" l="1"/>
  <c r="A422" i="12"/>
  <c r="A423" i="12" l="1"/>
  <c r="E422" i="12"/>
  <c r="E423" i="12" l="1"/>
  <c r="A424" i="12"/>
  <c r="A425" i="12" l="1"/>
  <c r="E424" i="12"/>
  <c r="E425" i="12" l="1"/>
  <c r="A426" i="12"/>
  <c r="A427" i="12" l="1"/>
  <c r="E426" i="12"/>
  <c r="E427" i="12" l="1"/>
  <c r="A428" i="12"/>
  <c r="A429" i="12" l="1"/>
  <c r="E428" i="12"/>
  <c r="E429" i="12" l="1"/>
  <c r="A430" i="12"/>
  <c r="A431" i="12" l="1"/>
  <c r="E430" i="12"/>
  <c r="E431" i="12" l="1"/>
  <c r="A432" i="12"/>
  <c r="A433" i="12" l="1"/>
  <c r="E432" i="12"/>
  <c r="E433" i="12" l="1"/>
  <c r="A434" i="12"/>
  <c r="A435" i="12" l="1"/>
  <c r="E434" i="12"/>
  <c r="E435" i="12" l="1"/>
  <c r="A436" i="12"/>
  <c r="A437" i="12" l="1"/>
  <c r="E436" i="12"/>
  <c r="E437" i="12" l="1"/>
  <c r="A438" i="12"/>
  <c r="A439" i="12" l="1"/>
  <c r="E438" i="12"/>
  <c r="E439" i="12" l="1"/>
  <c r="A440" i="12"/>
  <c r="A441" i="12" l="1"/>
  <c r="E440" i="12"/>
  <c r="E441" i="12" l="1"/>
  <c r="A442" i="12"/>
  <c r="A443" i="12" l="1"/>
  <c r="E442" i="12"/>
  <c r="E443" i="12" l="1"/>
  <c r="A444" i="12"/>
  <c r="A445" i="12" l="1"/>
  <c r="E444" i="12"/>
  <c r="E445" i="12" l="1"/>
  <c r="A446" i="12"/>
  <c r="A447" i="12" l="1"/>
  <c r="E446" i="12"/>
  <c r="E447" i="12" l="1"/>
  <c r="A448" i="12"/>
  <c r="A449" i="12" l="1"/>
  <c r="E448" i="12"/>
  <c r="E449" i="12" l="1"/>
  <c r="A450" i="12"/>
  <c r="A451" i="12" l="1"/>
  <c r="E450" i="12"/>
  <c r="E451" i="12" l="1"/>
  <c r="A452" i="12"/>
  <c r="A453" i="12" l="1"/>
  <c r="E452" i="12"/>
  <c r="E453" i="12" l="1"/>
  <c r="A454" i="12"/>
  <c r="A455" i="12" l="1"/>
  <c r="E454" i="12"/>
  <c r="E455" i="12" l="1"/>
  <c r="A456" i="12"/>
  <c r="A457" i="12" l="1"/>
  <c r="E456" i="12"/>
  <c r="E457" i="12" l="1"/>
  <c r="A458" i="12"/>
  <c r="A459" i="12" l="1"/>
  <c r="E458" i="12"/>
  <c r="E459" i="12" l="1"/>
  <c r="A460" i="12"/>
  <c r="A461" i="12" l="1"/>
  <c r="E460" i="12"/>
  <c r="E461" i="12" l="1"/>
  <c r="A462" i="12"/>
  <c r="A463" i="12" l="1"/>
  <c r="E462" i="12"/>
  <c r="E463" i="12" l="1"/>
  <c r="A464" i="12"/>
  <c r="A465" i="12" l="1"/>
  <c r="E464" i="12"/>
  <c r="E465" i="12" l="1"/>
  <c r="A466" i="12"/>
  <c r="A467" i="12" l="1"/>
  <c r="E466" i="12"/>
  <c r="E467" i="12" l="1"/>
  <c r="A468" i="12"/>
  <c r="A469" i="12" l="1"/>
  <c r="E468" i="12"/>
  <c r="E469" i="12" l="1"/>
  <c r="A470" i="12"/>
  <c r="A471" i="12" l="1"/>
  <c r="E470" i="12"/>
  <c r="E471" i="12" l="1"/>
  <c r="A472" i="12"/>
  <c r="A473" i="12" l="1"/>
  <c r="E472" i="12"/>
  <c r="E473" i="12" l="1"/>
  <c r="A474" i="12"/>
  <c r="E474" i="12" l="1"/>
  <c r="A475" i="12"/>
  <c r="E475" i="12" l="1"/>
  <c r="A476" i="12"/>
  <c r="E476" i="12" l="1"/>
  <c r="A477" i="12"/>
  <c r="E477" i="12" l="1"/>
  <c r="A478" i="12"/>
  <c r="E478" i="12" l="1"/>
  <c r="A479" i="12"/>
  <c r="E479" i="12" l="1"/>
  <c r="A480" i="12"/>
  <c r="E480" i="12" l="1"/>
  <c r="A481" i="12"/>
  <c r="E481" i="12" l="1"/>
  <c r="A482" i="12"/>
  <c r="E482" i="12" l="1"/>
  <c r="A483" i="12"/>
  <c r="E483" i="12" l="1"/>
  <c r="A484" i="12"/>
  <c r="E484" i="12" l="1"/>
  <c r="A485" i="12"/>
  <c r="E485" i="12" l="1"/>
  <c r="A486" i="12"/>
  <c r="E486" i="12" l="1"/>
  <c r="A487" i="12"/>
  <c r="E487" i="12" l="1"/>
  <c r="A488" i="12"/>
  <c r="E488" i="12" l="1"/>
  <c r="A489" i="12"/>
  <c r="E489" i="12" l="1"/>
  <c r="A490" i="12"/>
  <c r="E490" i="12" l="1"/>
  <c r="A491" i="12"/>
  <c r="E491" i="12" l="1"/>
  <c r="A492" i="12"/>
  <c r="E492" i="12" l="1"/>
  <c r="A493" i="12"/>
  <c r="E493" i="12" l="1"/>
  <c r="A494" i="12"/>
  <c r="E494" i="12" l="1"/>
  <c r="A495" i="12"/>
  <c r="E495" i="12" l="1"/>
  <c r="A496" i="12"/>
  <c r="E496" i="12" l="1"/>
  <c r="A497" i="12"/>
  <c r="E497" i="12" l="1"/>
  <c r="A498" i="12"/>
  <c r="E498" i="12" l="1"/>
  <c r="A499" i="12"/>
  <c r="E499" i="12" l="1"/>
  <c r="A500" i="12"/>
  <c r="E500" i="12" l="1"/>
  <c r="A501" i="12"/>
  <c r="E501" i="12" l="1"/>
  <c r="A502" i="12"/>
  <c r="E502" i="12" l="1"/>
  <c r="A503" i="12"/>
  <c r="E503" i="12" l="1"/>
  <c r="A504" i="12"/>
  <c r="E504" i="12" l="1"/>
  <c r="A505" i="12"/>
  <c r="E505" i="12" l="1"/>
  <c r="A506" i="12"/>
  <c r="E506" i="12" l="1"/>
  <c r="A507" i="12"/>
  <c r="E507" i="12" l="1"/>
  <c r="A508" i="12"/>
  <c r="E508" i="12" l="1"/>
  <c r="A509" i="12"/>
  <c r="E509" i="12" l="1"/>
  <c r="A510" i="12"/>
  <c r="E510" i="12" l="1"/>
  <c r="A511" i="12"/>
  <c r="E511" i="12" l="1"/>
  <c r="A512" i="12"/>
  <c r="E512" i="12" l="1"/>
  <c r="A513" i="12"/>
  <c r="E513" i="12" l="1"/>
  <c r="A514" i="12"/>
  <c r="E514" i="12" l="1"/>
  <c r="A515" i="12"/>
  <c r="E515" i="12" l="1"/>
  <c r="A516" i="12"/>
  <c r="E516" i="12" l="1"/>
  <c r="A517" i="12"/>
  <c r="E517" i="12" l="1"/>
  <c r="A518" i="12"/>
  <c r="E518" i="12" l="1"/>
  <c r="A519" i="12"/>
  <c r="E519" i="12" l="1"/>
  <c r="A520" i="12"/>
  <c r="E520" i="12" l="1"/>
  <c r="A521" i="12"/>
  <c r="E521" i="12" l="1"/>
  <c r="A522" i="12"/>
  <c r="E522" i="12" l="1"/>
  <c r="A523" i="12"/>
  <c r="E523" i="12" l="1"/>
  <c r="A524" i="12"/>
  <c r="E524" i="12" l="1"/>
  <c r="A525" i="12"/>
  <c r="E525" i="12" l="1"/>
  <c r="A526" i="12"/>
  <c r="E526" i="12" l="1"/>
  <c r="A527" i="12"/>
  <c r="E527" i="12" l="1"/>
  <c r="A528" i="12"/>
  <c r="E528" i="12" l="1"/>
  <c r="A529" i="12"/>
  <c r="E529" i="12" l="1"/>
  <c r="A530" i="12"/>
  <c r="E530" i="12" l="1"/>
  <c r="A531" i="12"/>
  <c r="E531" i="12" l="1"/>
  <c r="A532" i="12"/>
  <c r="E532" i="12" l="1"/>
  <c r="A533" i="12"/>
  <c r="E533" i="12" l="1"/>
  <c r="A534" i="12"/>
  <c r="E534" i="12" l="1"/>
  <c r="A535" i="12"/>
  <c r="E535" i="12" l="1"/>
  <c r="A536" i="12"/>
  <c r="E536" i="12" l="1"/>
  <c r="A537" i="12"/>
  <c r="E537" i="12" l="1"/>
  <c r="A538" i="12"/>
  <c r="E538" i="12" l="1"/>
  <c r="A539" i="12"/>
  <c r="E539" i="12" l="1"/>
  <c r="A540" i="12"/>
  <c r="E540" i="12" l="1"/>
  <c r="A541" i="12"/>
  <c r="E541" i="12" l="1"/>
  <c r="A542" i="12"/>
  <c r="E542" i="12" l="1"/>
  <c r="A543" i="12"/>
  <c r="E543" i="12" l="1"/>
  <c r="A544" i="12"/>
  <c r="E544" i="12" l="1"/>
  <c r="A545" i="12"/>
  <c r="E545" i="12" l="1"/>
  <c r="A546" i="12"/>
  <c r="E546" i="12" l="1"/>
  <c r="A547" i="12"/>
  <c r="E547" i="12" l="1"/>
  <c r="A548" i="12"/>
  <c r="E548" i="12" l="1"/>
  <c r="A549" i="12"/>
  <c r="E549" i="12" l="1"/>
  <c r="A550" i="12"/>
  <c r="E550" i="12" l="1"/>
  <c r="A551" i="12"/>
  <c r="E551" i="12" l="1"/>
  <c r="A552" i="12"/>
  <c r="E552" i="12" l="1"/>
  <c r="A553" i="12"/>
  <c r="E553" i="12" l="1"/>
  <c r="A554" i="12"/>
  <c r="E554" i="12" l="1"/>
  <c r="A555" i="12"/>
  <c r="E555" i="12" l="1"/>
  <c r="A556" i="12"/>
  <c r="E556" i="12" l="1"/>
  <c r="A557" i="12"/>
  <c r="E557" i="12" l="1"/>
  <c r="A558" i="12"/>
  <c r="E558" i="12" l="1"/>
  <c r="A559" i="12"/>
  <c r="E559" i="12" l="1"/>
  <c r="A560" i="12"/>
  <c r="E560" i="12" l="1"/>
  <c r="A561" i="12"/>
  <c r="E561" i="12" l="1"/>
  <c r="A562" i="12"/>
  <c r="E562" i="12" l="1"/>
  <c r="A563" i="12"/>
  <c r="E563" i="12" l="1"/>
  <c r="A564" i="12"/>
  <c r="E564" i="12" l="1"/>
  <c r="A565" i="12"/>
  <c r="E565" i="12" l="1"/>
  <c r="A566" i="12"/>
  <c r="E566" i="12" l="1"/>
  <c r="A567" i="12"/>
  <c r="E567" i="12" l="1"/>
  <c r="A568" i="12"/>
  <c r="E568" i="12" l="1"/>
  <c r="A569" i="12"/>
  <c r="A570" i="12" l="1"/>
  <c r="E569" i="12"/>
  <c r="E570" i="12" l="1"/>
  <c r="A571" i="12"/>
  <c r="A572" i="12" l="1"/>
  <c r="E571" i="12"/>
  <c r="E572" i="12" l="1"/>
  <c r="A573" i="12"/>
  <c r="A574" i="12" l="1"/>
  <c r="E573" i="12"/>
  <c r="E574" i="12" l="1"/>
  <c r="A575" i="12"/>
  <c r="A576" i="12" l="1"/>
  <c r="E575" i="12"/>
  <c r="E576" i="12" l="1"/>
  <c r="A577" i="12"/>
  <c r="A578" i="12" l="1"/>
  <c r="E577" i="12"/>
  <c r="E578" i="12" l="1"/>
  <c r="A579" i="12"/>
  <c r="A580" i="12" l="1"/>
  <c r="E579" i="12"/>
  <c r="E580" i="12" l="1"/>
  <c r="A581" i="12"/>
  <c r="A582" i="12" l="1"/>
  <c r="E581" i="12"/>
  <c r="E582" i="12" l="1"/>
  <c r="A583" i="12"/>
  <c r="A584" i="12" l="1"/>
  <c r="E583" i="12"/>
  <c r="E584" i="12" l="1"/>
  <c r="A585" i="12"/>
  <c r="A586" i="12" l="1"/>
  <c r="E585" i="12"/>
  <c r="E586" i="12" l="1"/>
  <c r="A587" i="12"/>
  <c r="A588" i="12" l="1"/>
  <c r="E587" i="12"/>
  <c r="E588" i="12" l="1"/>
  <c r="A589" i="12"/>
  <c r="A590" i="12" l="1"/>
  <c r="E589" i="12"/>
  <c r="E590" i="12" l="1"/>
  <c r="A591" i="12"/>
  <c r="A592" i="12" l="1"/>
  <c r="E591" i="12"/>
  <c r="E592" i="12" l="1"/>
  <c r="A593" i="12"/>
  <c r="A594" i="12" l="1"/>
  <c r="E593" i="12"/>
  <c r="E594" i="12" l="1"/>
  <c r="A595" i="12"/>
  <c r="A596" i="12" l="1"/>
  <c r="E595" i="12"/>
  <c r="E596" i="12" l="1"/>
  <c r="A597" i="12"/>
  <c r="A598" i="12" l="1"/>
  <c r="E597" i="12"/>
  <c r="E598" i="12" l="1"/>
  <c r="A599" i="12"/>
  <c r="A600" i="12" l="1"/>
  <c r="E599" i="12"/>
  <c r="E600" i="12" l="1"/>
  <c r="A601" i="12"/>
  <c r="A602" i="12" l="1"/>
  <c r="E601" i="12"/>
  <c r="E602" i="12" l="1"/>
  <c r="A603" i="12"/>
  <c r="A604" i="12" l="1"/>
  <c r="E603" i="12"/>
  <c r="E604" i="12" l="1"/>
  <c r="A605" i="12"/>
  <c r="A606" i="12" l="1"/>
  <c r="E605" i="12"/>
  <c r="E606" i="12" l="1"/>
  <c r="A607" i="12"/>
  <c r="A608" i="12" l="1"/>
  <c r="E607" i="12"/>
  <c r="E608" i="12" l="1"/>
  <c r="A609" i="12"/>
  <c r="A610" i="12" l="1"/>
  <c r="E609" i="12"/>
  <c r="E610" i="12" l="1"/>
  <c r="A611" i="12"/>
  <c r="A612" i="12" l="1"/>
  <c r="E611" i="12"/>
  <c r="E612" i="12" l="1"/>
  <c r="A613" i="12"/>
  <c r="A614" i="12" l="1"/>
  <c r="E613" i="12"/>
  <c r="E614" i="12" l="1"/>
  <c r="A615" i="12"/>
  <c r="A616" i="12" l="1"/>
  <c r="E615" i="12"/>
  <c r="E616" i="12" l="1"/>
  <c r="A617"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E658" i="12" l="1"/>
  <c r="A659" i="12"/>
  <c r="E659" i="12" l="1"/>
  <c r="A660" i="12"/>
  <c r="E660" i="12" l="1"/>
  <c r="A661" i="12"/>
  <c r="A662" i="12" l="1"/>
  <c r="E661" i="12"/>
  <c r="E662" i="12" l="1"/>
  <c r="A663" i="12"/>
  <c r="A664" i="12" l="1"/>
  <c r="E663" i="12"/>
  <c r="E664" i="12" l="1"/>
  <c r="A665" i="12"/>
  <c r="A666" i="12" l="1"/>
  <c r="E665" i="12"/>
  <c r="E666" i="12" l="1"/>
  <c r="A667" i="12"/>
  <c r="E667" i="12" l="1"/>
  <c r="A668" i="12"/>
  <c r="E668" i="12" l="1"/>
  <c r="A669" i="12"/>
  <c r="A670" i="12" l="1"/>
  <c r="E669" i="12"/>
  <c r="E670" i="12" l="1"/>
  <c r="A671" i="12"/>
  <c r="A672" i="12" l="1"/>
  <c r="E671" i="12"/>
  <c r="E672" i="12" l="1"/>
  <c r="A673" i="12"/>
  <c r="A674" i="12" l="1"/>
  <c r="E673" i="12"/>
  <c r="E674" i="12" l="1"/>
  <c r="A675" i="12"/>
  <c r="E675" i="12" l="1"/>
  <c r="A676" i="12"/>
  <c r="E676" i="12" l="1"/>
  <c r="A677" i="12"/>
  <c r="A678" i="12" l="1"/>
  <c r="E677" i="12"/>
  <c r="E678" i="12" l="1"/>
  <c r="A679" i="12"/>
  <c r="A680" i="12" l="1"/>
  <c r="E679" i="12"/>
  <c r="E680" i="12" l="1"/>
  <c r="A681" i="12"/>
  <c r="A682" i="12" l="1"/>
  <c r="E681" i="12"/>
  <c r="E682" i="12" l="1"/>
  <c r="A683" i="12"/>
  <c r="E683" i="12" l="1"/>
  <c r="A684" i="12"/>
  <c r="E684" i="12" l="1"/>
  <c r="A685" i="12"/>
  <c r="A686" i="12" l="1"/>
  <c r="E685" i="12"/>
  <c r="E686" i="12" l="1"/>
  <c r="A687" i="12"/>
  <c r="A688" i="12" l="1"/>
  <c r="E687" i="12"/>
  <c r="E688" i="12" l="1"/>
  <c r="A689" i="12"/>
  <c r="A690" i="12" l="1"/>
  <c r="E689" i="12"/>
  <c r="E690" i="12" l="1"/>
  <c r="A691" i="12"/>
  <c r="E691" i="12" l="1"/>
  <c r="A692" i="12"/>
  <c r="E692" i="12" l="1"/>
  <c r="A693" i="12"/>
  <c r="A694" i="12" l="1"/>
  <c r="E693" i="12"/>
  <c r="E694" i="12" l="1"/>
  <c r="A695" i="12"/>
  <c r="A696" i="12" l="1"/>
  <c r="E695" i="12"/>
  <c r="E696" i="12" l="1"/>
  <c r="A697" i="12"/>
  <c r="A698" i="12" l="1"/>
  <c r="E697" i="12"/>
  <c r="E698" i="12" l="1"/>
  <c r="A699" i="12"/>
  <c r="A700" i="12" l="1"/>
  <c r="E699" i="12"/>
  <c r="E700" i="12" l="1"/>
  <c r="A701" i="12"/>
  <c r="A702" i="12" l="1"/>
  <c r="E701" i="12"/>
  <c r="E702" i="12" l="1"/>
  <c r="A703" i="12"/>
  <c r="A704" i="12" l="1"/>
  <c r="E703" i="12"/>
  <c r="E704" i="12" l="1"/>
  <c r="A705" i="12"/>
  <c r="A706" i="12" l="1"/>
  <c r="E705" i="12"/>
  <c r="E706" i="12" l="1"/>
  <c r="A707" i="12"/>
  <c r="A708" i="12" l="1"/>
  <c r="E707" i="12"/>
  <c r="E708" i="12" l="1"/>
  <c r="A709" i="12"/>
  <c r="A710" i="12" l="1"/>
  <c r="E709" i="12"/>
  <c r="E710" i="12" l="1"/>
  <c r="A711" i="12"/>
  <c r="A712" i="12" l="1"/>
  <c r="E711" i="12"/>
  <c r="E712" i="12" l="1"/>
  <c r="A713" i="12"/>
  <c r="A714" i="12" l="1"/>
  <c r="E713" i="12"/>
  <c r="E714" i="12" l="1"/>
  <c r="A715" i="12"/>
  <c r="A716" i="12" l="1"/>
  <c r="E715" i="12"/>
  <c r="E716" i="12" l="1"/>
  <c r="A717" i="12"/>
  <c r="A718" i="12" l="1"/>
  <c r="E717" i="12"/>
  <c r="E718" i="12" l="1"/>
  <c r="A719" i="12"/>
  <c r="A720" i="12" l="1"/>
  <c r="E719" i="12"/>
  <c r="E720" i="12" l="1"/>
  <c r="A721" i="12"/>
  <c r="A722" i="12" l="1"/>
  <c r="E721" i="12"/>
  <c r="E722" i="12" l="1"/>
  <c r="A723" i="12"/>
  <c r="A724" i="12" l="1"/>
  <c r="E723" i="12"/>
  <c r="E724" i="12" l="1"/>
  <c r="A725" i="12"/>
  <c r="A726" i="12" l="1"/>
  <c r="E725" i="12"/>
  <c r="E726" i="12" l="1"/>
  <c r="A727" i="12"/>
  <c r="A728" i="12" l="1"/>
  <c r="E727" i="12"/>
  <c r="E728" i="12" l="1"/>
  <c r="A729" i="12"/>
  <c r="A730" i="12" l="1"/>
  <c r="E729" i="12"/>
  <c r="E730" i="12" l="1"/>
  <c r="A731"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E749" i="12" l="1"/>
  <c r="A750" i="12"/>
  <c r="E750" i="12" l="1"/>
  <c r="A751" i="12"/>
  <c r="E751" i="12" l="1"/>
  <c r="A752" i="12"/>
  <c r="A753" i="12" l="1"/>
  <c r="E752" i="12"/>
  <c r="E753" i="12" l="1"/>
  <c r="A754" i="12"/>
  <c r="E754" i="12" l="1"/>
  <c r="A755" i="12"/>
  <c r="E755" i="12" l="1"/>
  <c r="A756" i="12"/>
  <c r="A757" i="12" l="1"/>
  <c r="E756" i="12"/>
  <c r="E757" i="12" l="1"/>
  <c r="A758" i="12"/>
  <c r="E758" i="12" l="1"/>
  <c r="A759" i="12"/>
  <c r="E759" i="12" l="1"/>
  <c r="A760" i="12"/>
  <c r="A761" i="12" l="1"/>
  <c r="E760" i="12"/>
  <c r="E761" i="12" l="1"/>
  <c r="A762" i="12"/>
  <c r="E762" i="12" l="1"/>
  <c r="A763" i="12"/>
  <c r="E763" i="12" l="1"/>
  <c r="A764" i="12"/>
  <c r="A765" i="12" l="1"/>
  <c r="E764" i="12"/>
  <c r="E765" i="12" l="1"/>
  <c r="A766" i="12"/>
  <c r="E766" i="12" l="1"/>
  <c r="A767" i="12"/>
  <c r="E767" i="12" l="1"/>
  <c r="A768" i="12"/>
  <c r="A769" i="12" l="1"/>
  <c r="E768" i="12"/>
  <c r="E769" i="12" l="1"/>
  <c r="A770" i="12"/>
  <c r="E770" i="12" l="1"/>
  <c r="A771" i="12"/>
  <c r="E771" i="12" l="1"/>
  <c r="A772" i="12"/>
  <c r="A773" i="12" l="1"/>
  <c r="E772" i="12"/>
  <c r="E773" i="12" l="1"/>
  <c r="A774" i="12"/>
  <c r="E774" i="12" l="1"/>
  <c r="A775" i="12"/>
  <c r="E775" i="12" l="1"/>
  <c r="A776" i="12"/>
  <c r="A777" i="12" l="1"/>
  <c r="E776" i="12"/>
  <c r="E777" i="12" l="1"/>
  <c r="A778" i="12"/>
  <c r="E778" i="12" l="1"/>
  <c r="A779" i="12"/>
  <c r="E779" i="12" l="1"/>
  <c r="A780" i="12"/>
  <c r="A781" i="12" l="1"/>
  <c r="E780" i="12"/>
  <c r="E781" i="12" l="1"/>
  <c r="A782" i="12"/>
  <c r="E782" i="12" l="1"/>
  <c r="A783" i="12"/>
  <c r="E783" i="12" l="1"/>
  <c r="A784" i="12"/>
  <c r="A785" i="12" l="1"/>
  <c r="E784" i="12"/>
  <c r="E785" i="12" l="1"/>
  <c r="A786" i="12"/>
  <c r="E786" i="12" l="1"/>
  <c r="A787" i="12"/>
  <c r="E787" i="12" l="1"/>
  <c r="A788" i="12"/>
  <c r="A789" i="12" l="1"/>
  <c r="E788" i="12"/>
  <c r="E789" i="12" l="1"/>
  <c r="A790" i="12"/>
  <c r="E790" i="12" l="1"/>
  <c r="A791" i="12"/>
  <c r="E791" i="12" l="1"/>
  <c r="A792" i="12"/>
  <c r="A793" i="12" l="1"/>
  <c r="E792" i="12"/>
  <c r="E793" i="12" l="1"/>
  <c r="A794" i="12"/>
  <c r="E794" i="12" l="1"/>
  <c r="A795" i="12"/>
  <c r="E795" i="12" l="1"/>
  <c r="A796" i="12"/>
  <c r="A797" i="12" l="1"/>
  <c r="E796" i="12"/>
  <c r="E797" i="12" l="1"/>
  <c r="A798" i="12"/>
  <c r="E798" i="12" l="1"/>
  <c r="A799" i="12"/>
  <c r="E799" i="12" l="1"/>
  <c r="A800" i="12"/>
  <c r="A801" i="12" l="1"/>
  <c r="E800" i="12"/>
  <c r="E801" i="12" l="1"/>
  <c r="A802" i="12"/>
  <c r="E802" i="12" l="1"/>
  <c r="A803" i="12"/>
  <c r="E803" i="12" l="1"/>
  <c r="A804" i="12"/>
  <c r="E804" i="12" l="1"/>
  <c r="A805" i="12"/>
  <c r="E805" i="12" l="1"/>
  <c r="A806" i="12"/>
  <c r="E806" i="12" l="1"/>
  <c r="A807" i="12"/>
  <c r="E807" i="12" l="1"/>
  <c r="A808" i="12"/>
  <c r="E808" i="12" l="1"/>
  <c r="A809" i="12"/>
  <c r="E809" i="12" l="1"/>
  <c r="A810" i="12"/>
  <c r="E810" i="12" l="1"/>
  <c r="A811" i="12"/>
  <c r="E811" i="12" l="1"/>
  <c r="A812" i="12"/>
  <c r="E812" i="12" l="1"/>
  <c r="A813" i="12"/>
  <c r="E813" i="12" l="1"/>
  <c r="A814" i="12"/>
  <c r="E814" i="12" l="1"/>
  <c r="A815" i="12"/>
  <c r="E815" i="12" l="1"/>
  <c r="A816" i="12"/>
  <c r="E816" i="12" l="1"/>
  <c r="A817" i="12"/>
  <c r="E817" i="12" l="1"/>
  <c r="A818" i="12"/>
  <c r="E818" i="12" l="1"/>
  <c r="A819" i="12"/>
  <c r="E819" i="12" l="1"/>
  <c r="A820" i="12"/>
  <c r="E820" i="12" l="1"/>
  <c r="A821" i="12"/>
  <c r="E821" i="12" l="1"/>
  <c r="A822" i="12"/>
  <c r="E822" i="12" l="1"/>
  <c r="A823" i="12"/>
  <c r="E823" i="12" l="1"/>
  <c r="A824" i="12"/>
  <c r="E824" i="12" l="1"/>
  <c r="A825" i="12"/>
  <c r="E825" i="12" l="1"/>
  <c r="A826" i="12"/>
  <c r="E826" i="12" l="1"/>
  <c r="A827" i="12"/>
  <c r="E827" i="12" l="1"/>
  <c r="A828" i="12"/>
  <c r="E828" i="12" l="1"/>
  <c r="A829" i="12"/>
  <c r="E829" i="12" l="1"/>
  <c r="A830" i="12"/>
  <c r="E830" i="12" l="1"/>
  <c r="A831" i="12"/>
  <c r="E831" i="12" l="1"/>
  <c r="A832" i="12"/>
  <c r="E832" i="12" l="1"/>
  <c r="A833" i="12"/>
  <c r="E833" i="12" l="1"/>
  <c r="A834" i="12"/>
  <c r="E834" i="12" l="1"/>
  <c r="A835" i="12"/>
  <c r="E835" i="12" l="1"/>
  <c r="A836" i="12"/>
  <c r="E836" i="12" l="1"/>
  <c r="A837" i="12"/>
  <c r="E837" i="12" l="1"/>
  <c r="A838" i="12"/>
  <c r="E838" i="12" l="1"/>
  <c r="A839" i="12"/>
  <c r="E839" i="12" l="1"/>
  <c r="A840" i="12"/>
  <c r="E840" i="12" l="1"/>
  <c r="A841" i="12"/>
  <c r="E841" i="12" l="1"/>
  <c r="A842" i="12"/>
  <c r="E842" i="12" l="1"/>
  <c r="A843" i="12"/>
  <c r="E843" i="12" l="1"/>
  <c r="A844" i="12"/>
  <c r="E844" i="12" l="1"/>
  <c r="A845" i="12"/>
  <c r="E845" i="12" l="1"/>
  <c r="A846" i="12"/>
  <c r="E846" i="12" l="1"/>
  <c r="A847" i="12"/>
  <c r="E847" i="12" l="1"/>
  <c r="A848" i="12"/>
  <c r="E848" i="12" l="1"/>
  <c r="A849" i="12"/>
  <c r="E849" i="12" l="1"/>
  <c r="A850" i="12"/>
  <c r="E850" i="12" l="1"/>
  <c r="A851" i="12"/>
  <c r="E851" i="12" l="1"/>
  <c r="A852" i="12"/>
  <c r="E852" i="12" l="1"/>
  <c r="A853" i="12"/>
  <c r="E853" i="12" l="1"/>
  <c r="A854" i="12"/>
  <c r="A855" i="12" l="1"/>
  <c r="E854" i="12"/>
  <c r="E855" i="12" l="1"/>
  <c r="A856" i="12"/>
  <c r="E856" i="12" l="1"/>
  <c r="A857" i="12"/>
  <c r="E857" i="12" l="1"/>
  <c r="A858" i="12"/>
  <c r="A859" i="12" l="1"/>
  <c r="E858" i="12"/>
  <c r="E859" i="12" l="1"/>
  <c r="A860" i="12"/>
  <c r="E860" i="12" l="1"/>
  <c r="A861" i="12"/>
  <c r="E861" i="12" l="1"/>
  <c r="A862" i="12"/>
  <c r="A863" i="12" l="1"/>
  <c r="E862" i="12"/>
  <c r="E863" i="12" l="1"/>
  <c r="A864" i="12"/>
  <c r="E864" i="12" l="1"/>
  <c r="A865" i="12"/>
  <c r="E865" i="12" l="1"/>
  <c r="A866" i="12"/>
  <c r="A867" i="12" l="1"/>
  <c r="E866" i="12"/>
  <c r="E867" i="12" l="1"/>
  <c r="A868" i="12"/>
  <c r="E868" i="12" l="1"/>
  <c r="A869" i="12"/>
  <c r="E869" i="12" l="1"/>
  <c r="A870" i="12"/>
  <c r="A871" i="12" l="1"/>
  <c r="E870" i="12"/>
  <c r="E871" i="12" l="1"/>
  <c r="A872" i="12"/>
  <c r="E872" i="12" l="1"/>
  <c r="A873" i="12"/>
  <c r="E873" i="12" l="1"/>
  <c r="A874" i="12"/>
  <c r="A875" i="12" l="1"/>
  <c r="E874" i="12"/>
  <c r="E875" i="12" l="1"/>
  <c r="A876" i="12"/>
  <c r="E876" i="12" l="1"/>
  <c r="A877" i="12"/>
  <c r="E877" i="12" l="1"/>
  <c r="A878" i="12"/>
  <c r="A879" i="12" l="1"/>
  <c r="E878" i="12"/>
  <c r="E879" i="12" l="1"/>
  <c r="A880" i="12"/>
  <c r="E880" i="12" l="1"/>
  <c r="A881" i="12"/>
  <c r="E881" i="12" l="1"/>
  <c r="A882" i="12"/>
  <c r="A883" i="12" l="1"/>
  <c r="E882" i="12"/>
  <c r="E883" i="12" l="1"/>
  <c r="A884" i="12"/>
  <c r="E884" i="12" l="1"/>
  <c r="A885" i="12"/>
  <c r="E885" i="12" l="1"/>
  <c r="A886" i="12"/>
  <c r="A887" i="12" l="1"/>
  <c r="E886" i="12"/>
  <c r="E887" i="12" l="1"/>
  <c r="A888" i="12"/>
  <c r="E888" i="12" l="1"/>
  <c r="A889" i="12"/>
  <c r="E889" i="12" l="1"/>
  <c r="A890" i="12"/>
  <c r="A891" i="12" l="1"/>
  <c r="E890" i="12"/>
  <c r="E891" i="12" l="1"/>
  <c r="A892" i="12"/>
  <c r="E892" i="12" l="1"/>
  <c r="A893" i="12"/>
  <c r="E893" i="12" l="1"/>
  <c r="A894" i="12"/>
  <c r="A895" i="12" l="1"/>
  <c r="E894" i="12"/>
  <c r="E895" i="12" l="1"/>
  <c r="A896" i="12"/>
  <c r="E896" i="12" l="1"/>
  <c r="A897" i="12"/>
  <c r="E897" i="12" l="1"/>
  <c r="A898" i="12"/>
  <c r="A899" i="12" l="1"/>
  <c r="E898" i="12"/>
  <c r="E899" i="12" l="1"/>
  <c r="A900" i="12"/>
  <c r="E900" i="12" l="1"/>
  <c r="A901" i="12"/>
  <c r="E901" i="12" l="1"/>
  <c r="A902" i="12"/>
  <c r="A903" i="12" l="1"/>
  <c r="E902" i="12"/>
  <c r="E903" i="12" l="1"/>
  <c r="A904" i="12"/>
  <c r="E904" i="12" l="1"/>
  <c r="A905" i="12"/>
  <c r="E905" i="12" l="1"/>
  <c r="A906" i="12"/>
  <c r="A907" i="12" l="1"/>
  <c r="E906" i="12"/>
  <c r="E907" i="12" l="1"/>
  <c r="A908" i="12"/>
  <c r="E908" i="12" l="1"/>
  <c r="A909" i="12"/>
  <c r="E909" i="12" l="1"/>
  <c r="A910" i="12"/>
  <c r="A911" i="12" l="1"/>
  <c r="E910" i="12"/>
  <c r="E911" i="12" l="1"/>
  <c r="A912" i="12"/>
  <c r="E912" i="12" l="1"/>
  <c r="A913" i="12"/>
  <c r="E913" i="12" l="1"/>
  <c r="A914" i="12"/>
  <c r="A915" i="12" l="1"/>
  <c r="E914" i="12"/>
  <c r="E915" i="12" l="1"/>
  <c r="A916" i="12"/>
  <c r="E916" i="12" l="1"/>
  <c r="A917" i="12"/>
  <c r="E917" i="12" l="1"/>
  <c r="A918" i="12"/>
  <c r="A919" i="12" l="1"/>
  <c r="E918" i="12"/>
  <c r="E919" i="12" l="1"/>
  <c r="A920" i="12"/>
  <c r="E920" i="12" l="1"/>
  <c r="A921" i="12"/>
  <c r="E921" i="12" l="1"/>
  <c r="A922" i="12"/>
  <c r="A923" i="12" l="1"/>
  <c r="E922" i="12"/>
  <c r="E923" i="12" l="1"/>
  <c r="A924" i="12"/>
  <c r="E924" i="12" l="1"/>
  <c r="A925" i="12"/>
  <c r="E925" i="12" l="1"/>
  <c r="A926" i="12"/>
  <c r="A927" i="12" l="1"/>
  <c r="E926" i="12"/>
  <c r="E927" i="12" l="1"/>
  <c r="A928" i="12"/>
  <c r="E928" i="12" l="1"/>
  <c r="A929" i="12"/>
  <c r="E929" i="12" l="1"/>
  <c r="A930" i="12"/>
  <c r="A931" i="12" l="1"/>
  <c r="E930" i="12"/>
  <c r="E931" i="12" l="1"/>
  <c r="A932" i="12"/>
  <c r="E932" i="12" l="1"/>
  <c r="A933" i="12"/>
  <c r="E933" i="12" l="1"/>
  <c r="A934" i="12"/>
  <c r="A935" i="12" l="1"/>
  <c r="E934" i="12"/>
  <c r="E935" i="12" l="1"/>
  <c r="A936" i="12"/>
  <c r="E936" i="12" l="1"/>
  <c r="A937" i="12"/>
  <c r="E937" i="12" l="1"/>
  <c r="A938" i="12"/>
  <c r="A939" i="12" l="1"/>
  <c r="E938" i="12"/>
  <c r="E939" i="12" l="1"/>
  <c r="A940" i="12"/>
  <c r="E940" i="12" l="1"/>
  <c r="A941" i="12"/>
  <c r="E941" i="12" l="1"/>
  <c r="A942" i="12"/>
  <c r="A943" i="12" l="1"/>
  <c r="E942" i="12"/>
  <c r="E943" i="12" l="1"/>
  <c r="A944" i="12"/>
  <c r="E944" i="12" l="1"/>
  <c r="A945" i="12"/>
  <c r="E945" i="12" l="1"/>
  <c r="A946" i="12"/>
  <c r="A947" i="12" l="1"/>
  <c r="E946" i="12"/>
  <c r="E947" i="12" l="1"/>
  <c r="A948" i="12"/>
  <c r="E948" i="12" l="1"/>
  <c r="A949" i="12"/>
  <c r="E949" i="12" l="1"/>
  <c r="A950" i="12"/>
  <c r="A951" i="12" l="1"/>
  <c r="E950" i="12"/>
  <c r="E951" i="12" l="1"/>
  <c r="A952" i="12"/>
  <c r="E952" i="12" l="1"/>
  <c r="A953" i="12"/>
  <c r="E953" i="12" l="1"/>
  <c r="A954" i="12"/>
  <c r="A955" i="12" l="1"/>
  <c r="E954" i="12"/>
  <c r="E955" i="12" l="1"/>
  <c r="A956" i="12"/>
  <c r="E956" i="12" l="1"/>
  <c r="A957" i="12"/>
  <c r="E957" i="12" l="1"/>
  <c r="A958" i="12"/>
  <c r="A959" i="12" l="1"/>
  <c r="E958" i="12"/>
  <c r="E959" i="12" l="1"/>
  <c r="A960" i="12"/>
  <c r="E960" i="12" l="1"/>
  <c r="A961" i="12"/>
  <c r="E961" i="12" l="1"/>
  <c r="A962" i="12"/>
  <c r="A963" i="12" l="1"/>
  <c r="E962" i="12"/>
  <c r="E963" i="12" l="1"/>
  <c r="A964" i="12"/>
  <c r="E964" i="12" l="1"/>
  <c r="A965" i="12"/>
  <c r="E965" i="12" l="1"/>
  <c r="A966" i="12"/>
  <c r="A967" i="12" l="1"/>
  <c r="E966" i="12"/>
  <c r="E967" i="12" l="1"/>
  <c r="A968" i="12"/>
  <c r="E968" i="12" l="1"/>
  <c r="A969" i="12"/>
  <c r="E969" i="12" l="1"/>
  <c r="A970" i="12"/>
  <c r="A971" i="12" l="1"/>
  <c r="E970" i="12"/>
  <c r="E971" i="12" l="1"/>
  <c r="A972" i="12"/>
  <c r="E972" i="12" l="1"/>
  <c r="A973" i="12"/>
  <c r="E973" i="12" l="1"/>
  <c r="A974" i="12"/>
  <c r="A975" i="12" l="1"/>
  <c r="E974" i="12"/>
  <c r="E975" i="12" l="1"/>
  <c r="A976" i="12"/>
  <c r="E976" i="12" l="1"/>
  <c r="A977" i="12"/>
  <c r="E977" i="12" l="1"/>
  <c r="A978" i="12"/>
  <c r="A979" i="12" l="1"/>
  <c r="E978" i="12"/>
  <c r="E979" i="12" l="1"/>
  <c r="A980" i="12"/>
  <c r="E980" i="12" l="1"/>
  <c r="A981" i="12"/>
  <c r="E981" i="12" l="1"/>
  <c r="A982" i="12"/>
  <c r="A983" i="12" l="1"/>
  <c r="E982" i="12"/>
  <c r="E983" i="12" l="1"/>
  <c r="A984" i="12"/>
  <c r="E984" i="12" l="1"/>
  <c r="A985" i="12"/>
  <c r="E985" i="12" l="1"/>
  <c r="A986"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authors>
    <author>Jan Tejkl</author>
  </authors>
  <commentList>
    <comment ref="F1" authorId="0" shapeId="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authors>
    <author>Ein Microsoft Office-Anwender</author>
    <author>Blessing</author>
  </authors>
  <commentList>
    <comment ref="V3" authorId="0" shapeId="0">
      <text>
        <r>
          <rPr>
            <b/>
            <sz val="10"/>
            <color rgb="FF000000"/>
            <rFont val="Calibri"/>
            <family val="2"/>
          </rPr>
          <t>Ergibt in Summe immer 100%</t>
        </r>
        <r>
          <rPr>
            <sz val="10"/>
            <color rgb="FF000000"/>
            <rFont val="Calibri"/>
            <family val="2"/>
          </rPr>
          <t xml:space="preserve">
</t>
        </r>
      </text>
    </comment>
    <comment ref="U14" authorId="1" shapeId="0">
      <text>
        <r>
          <rPr>
            <b/>
            <sz val="10"/>
            <color rgb="FF000000"/>
            <rFont val="Calibri"/>
            <family val="2"/>
          </rPr>
          <t>=RUNDEN(X14/X$24*10;0)</t>
        </r>
      </text>
    </comment>
    <comment ref="V17" authorId="1" shapeId="0">
      <text>
        <r>
          <rPr>
            <b/>
            <sz val="10"/>
            <color rgb="FF000000"/>
            <rFont val="Calibri"/>
            <family val="2"/>
          </rPr>
          <t>=X17/$X$25*100</t>
        </r>
      </text>
    </comment>
  </commentList>
</comments>
</file>

<file path=xl/comments3.xml><?xml version="1.0" encoding="utf-8"?>
<comments xmlns="http://schemas.openxmlformats.org/spreadsheetml/2006/main">
  <authors>
    <author>Jan Tejkl</author>
    <author>Jiří Friml</author>
  </authors>
  <commentList>
    <comment ref="H7" authorId="0" shapeId="0">
      <text>
        <r>
          <rPr>
            <b/>
            <sz val="11"/>
            <color indexed="81"/>
            <rFont val="Tahoma"/>
            <family val="2"/>
            <charset val="238"/>
          </rPr>
          <t xml:space="preserve">Severity
10 - very high/catastrophic  
  7 - High
  5 - Moderate/significant
  3 - Low/minor
  1 - Very low/None
                                                                     </t>
        </r>
      </text>
    </comment>
    <comment ref="I7" authorId="0" shapeId="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J7" authorId="0" shapeId="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N7" authorId="0" shapeId="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text>
        <r>
          <rPr>
            <b/>
            <sz val="9"/>
            <color indexed="81"/>
            <rFont val="Tahoma"/>
            <family val="2"/>
            <charset val="238"/>
          </rPr>
          <t>H - high
M - medium
L - low</t>
        </r>
        <r>
          <rPr>
            <sz val="9"/>
            <color indexed="81"/>
            <rFont val="Tahoma"/>
            <family val="2"/>
            <charset val="238"/>
          </rPr>
          <t xml:space="preserve">
</t>
        </r>
      </text>
    </comment>
    <comment ref="T7" authorId="1" shapeId="0">
      <text>
        <r>
          <rPr>
            <b/>
            <sz val="9"/>
            <color indexed="81"/>
            <rFont val="Tahoma"/>
            <family val="2"/>
            <charset val="238"/>
          </rPr>
          <t>estimated cost</t>
        </r>
        <r>
          <rPr>
            <sz val="9"/>
            <color indexed="81"/>
            <rFont val="Tahoma"/>
            <family val="2"/>
            <charset val="238"/>
          </rPr>
          <t xml:space="preserve">
</t>
        </r>
      </text>
    </comment>
    <comment ref="U7" authorId="1" shapeId="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authors>
    <author>Jan Tejkl</author>
  </authors>
  <commentList>
    <comment ref="B10" authorId="0" shapeId="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<sst xmlns="http://schemas.openxmlformats.org/spreadsheetml/2006/main" count="1168" uniqueCount="288">
  <si>
    <t>1</t>
  </si>
  <si>
    <t>9-10</t>
  </si>
  <si>
    <t>Risk priority number</t>
  </si>
  <si>
    <t>Severity</t>
  </si>
  <si>
    <t>Detection</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</si>
  <si>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</si>
  <si>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</si>
  <si>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</si>
  <si>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</si>
  <si>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</si>
  <si>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</si>
  <si>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</si>
  <si>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</si>
  <si>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</si>
  <si>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</si>
  <si>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</si>
  <si>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</si>
  <si>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</si>
  <si>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</si>
  <si>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</si>
  <si>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</si>
  <si>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</si>
  <si>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</si>
  <si>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</si>
  <si>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</si>
  <si>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</si>
  <si>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</si>
  <si>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</si>
  <si>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</si>
  <si>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Occurrence</t>
  </si>
  <si>
    <t>Additional measures</t>
  </si>
  <si>
    <t>date</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</si>
  <si>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</si>
  <si>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</si>
  <si>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</si>
  <si>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</si>
  <si>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</si>
  <si>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</si>
  <si>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</si>
  <si>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</si>
  <si>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</si>
  <si>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</si>
  <si>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</si>
  <si>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</si>
  <si>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</si>
  <si>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</si>
  <si>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</si>
  <si>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</si>
  <si>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</si>
  <si>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</si>
  <si>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</si>
  <si>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</si>
  <si>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</si>
  <si>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</si>
  <si>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</si>
  <si>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</si>
  <si>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</si>
  <si>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</si>
  <si>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</si>
  <si>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</si>
  <si>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</si>
  <si>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</si>
  <si>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</si>
  <si>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</si>
  <si>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</si>
  <si>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</si>
  <si>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</si>
  <si>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</si>
  <si>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</si>
  <si>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</si>
  <si>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</si>
  <si>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</si>
  <si>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</si>
  <si>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</si>
  <si>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</si>
  <si>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</si>
  <si>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</si>
  <si>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</si>
  <si>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</si>
  <si>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</si>
  <si>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</si>
  <si>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</si>
  <si>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</si>
  <si>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</si>
  <si>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</si>
  <si>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</si>
  <si>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</si>
  <si>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</si>
  <si>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Task Priority</t>
  </si>
  <si>
    <r>
      <t xml:space="preserve">Possible causes
</t>
    </r>
    <r>
      <rPr>
        <sz val="11"/>
        <color theme="1"/>
        <rFont val="Arial"/>
        <family val="2"/>
        <charset val="238"/>
      </rPr>
      <t>(root cause of failure)</t>
    </r>
  </si>
  <si>
    <t>P: *****
C: *****</t>
  </si>
  <si>
    <t>RPN 
SxOxD</t>
  </si>
  <si>
    <t>Date:</t>
  </si>
  <si>
    <t>Carry out Y/N</t>
  </si>
  <si>
    <t>TP new</t>
  </si>
  <si>
    <t>S new</t>
  </si>
  <si>
    <t>D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</si>
  <si>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</si>
  <si>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</si>
  <si>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</si>
  <si>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</si>
  <si>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</si>
  <si>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</si>
  <si>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</si>
  <si>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</si>
  <si>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</si>
  <si>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</si>
  <si>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</si>
  <si>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</si>
  <si>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</si>
  <si>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</si>
  <si>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</si>
  <si>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</si>
  <si>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</si>
  <si>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</si>
  <si>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</si>
  <si>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</si>
  <si>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</si>
  <si>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</si>
  <si>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</si>
  <si>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</si>
  <si>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</si>
  <si>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</si>
  <si>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r>
      <t xml:space="preserve">Current detection measures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 preventive controls to lower occurrence probability
</t>
    </r>
    <r>
      <rPr>
        <b/>
        <sz val="11"/>
        <color theme="1"/>
        <rFont val="Arial"/>
        <family val="2"/>
        <charset val="238"/>
      </rPr>
      <t>C</t>
    </r>
    <r>
      <rPr>
        <sz val="11"/>
        <color theme="1"/>
        <rFont val="Arial"/>
        <family val="2"/>
        <charset val="238"/>
      </rPr>
      <t xml:space="preserve"> - standard checks/ inspection measures </t>
    </r>
  </si>
  <si>
    <t>Team:</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</si>
  <si>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</si>
  <si>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</si>
  <si>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</si>
  <si>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</si>
  <si>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</si>
  <si>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</si>
  <si>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</si>
  <si>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</si>
  <si>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</si>
  <si>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</si>
  <si>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</si>
  <si>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</si>
  <si>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</si>
  <si>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</si>
  <si>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</si>
  <si>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</si>
  <si>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</si>
  <si>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</si>
  <si>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</si>
  <si>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</si>
  <si>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</si>
  <si>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1: Scope</t>
  </si>
  <si>
    <t>Describe the project and create the project plan</t>
  </si>
  <si>
    <t>Set analysis limits</t>
  </si>
  <si>
    <t>by definition/selection of scope of analysis, ensure consistent alignmnent and orientation!</t>
  </si>
  <si>
    <t>integration of lessons learned from past</t>
  </si>
  <si>
    <t>definition of team and team responsibility</t>
  </si>
  <si>
    <t>collect whatever relevant data from available supporting sources</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</si>
  <si>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</si>
  <si>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</si>
  <si>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</si>
  <si>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</si>
  <si>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</si>
  <si>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</si>
  <si>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</si>
  <si>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</si>
  <si>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</si>
  <si>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</si>
  <si>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</si>
  <si>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</si>
  <si>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</si>
  <si>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</si>
  <si>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</si>
  <si>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</si>
  <si>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</si>
  <si>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</si>
  <si>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</si>
  <si>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</si>
  <si>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</si>
  <si>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</si>
  <si>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</si>
  <si>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</si>
  <si>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O new</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</si>
  <si>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</si>
  <si>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</si>
  <si>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</si>
  <si>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</si>
  <si>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</si>
  <si>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</si>
  <si>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</si>
  <si>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</si>
  <si>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</si>
  <si>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</si>
  <si>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</si>
  <si>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</si>
  <si>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</si>
  <si>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</si>
  <si>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</si>
  <si>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</si>
  <si>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</si>
  <si>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</si>
  <si>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t>Team</t>
  </si>
  <si>
    <t>P: ***** 
C: *****</t>
  </si>
  <si>
    <t>KANO chart</t>
  </si>
  <si>
    <t>Pareto Chart Risk assessment RPN values</t>
  </si>
  <si>
    <t>Sicherheit</t>
  </si>
  <si>
    <t>CE/Maschinenrichtlinie</t>
  </si>
  <si>
    <t>beide</t>
  </si>
  <si>
    <t>Automatisierungsgrad</t>
  </si>
  <si>
    <t>Preis</t>
  </si>
  <si>
    <t>Verfügbarkeit</t>
  </si>
  <si>
    <t>24x7&gt;Verfügbarkeit von der Ringspinnmaschine</t>
  </si>
  <si>
    <t>Ersatzteil-Verfügbarkeit</t>
  </si>
  <si>
    <t>15 x Jahre</t>
  </si>
  <si>
    <t>Rieter</t>
  </si>
  <si>
    <t>Positionierung innerhalb d. geg. Toleranz</t>
  </si>
  <si>
    <t>Design</t>
  </si>
  <si>
    <t>Adaptierbarkeit</t>
  </si>
  <si>
    <t>auf verschiedene Rieter-Ringspinnmaschinen</t>
  </si>
  <si>
    <t>Steuerung</t>
  </si>
  <si>
    <t>Visuelle Warnungen/Fehleranzeige</t>
  </si>
  <si>
    <t>Rieter-Farbe</t>
  </si>
  <si>
    <t>Korrosionsbeständigkeit</t>
  </si>
  <si>
    <t>Faserhaftfrei</t>
  </si>
  <si>
    <t>Wartungsfrei</t>
  </si>
  <si>
    <t>Montage</t>
  </si>
  <si>
    <t>Kunde soll es ohne geschultes Personal zusammenbauen</t>
  </si>
  <si>
    <t>Durchsatz</t>
  </si>
  <si>
    <t>Fassungsvermögen</t>
  </si>
  <si>
    <t>Flexibilität</t>
  </si>
  <si>
    <t>Auf verschiedene Hülsenlängen adaptierbar (160-230mm)</t>
  </si>
  <si>
    <t>B</t>
  </si>
  <si>
    <t>Q/P</t>
  </si>
  <si>
    <t>99% richtige Positionierung</t>
  </si>
  <si>
    <t>Kunde</t>
  </si>
  <si>
    <t>E</t>
  </si>
  <si>
    <t>Maschine: mindestens 2000 Hülsen/h</t>
  </si>
  <si>
    <t>Trolley: mindestens 1000 Hülsen/Trolley</t>
  </si>
  <si>
    <t>Speicher (Trolley)</t>
  </si>
  <si>
    <t>Fördern</t>
  </si>
  <si>
    <t>Ausrichten</t>
  </si>
  <si>
    <t>Mobil (nur Trolley)</t>
  </si>
  <si>
    <t>Schnittstellenfunktion: Trolley-Förderband</t>
  </si>
  <si>
    <t>Zentrierfunktion</t>
  </si>
  <si>
    <t>Überwachungsfunktion: Voll</t>
  </si>
  <si>
    <t>Überwachungsfunktion: leer</t>
  </si>
  <si>
    <t>Puffer: ausgerichtete Hülsen</t>
  </si>
  <si>
    <t>Sicherheitseinrichtung und Signalanzeige</t>
  </si>
  <si>
    <r>
      <t xml:space="preserve">Possible Effect
</t>
    </r>
    <r>
      <rPr>
        <sz val="11"/>
        <rFont val="Arial"/>
        <family val="2"/>
        <charset val="238"/>
      </rPr>
      <t>(Function not fullfilled)</t>
    </r>
  </si>
  <si>
    <t>Förderband dreht sich nicht</t>
  </si>
  <si>
    <r>
      <t xml:space="preserve">Potential Failure Mode(s)/ Potential risk
What worries us?
</t>
    </r>
    <r>
      <rPr>
        <sz val="11"/>
        <rFont val="Arial"/>
        <family val="2"/>
        <charset val="238"/>
      </rPr>
      <t>(item/subsystems failure contribution to effect/ 1st level cause)</t>
    </r>
  </si>
  <si>
    <t xml:space="preserve">Hülse eingeklemmt --&gt; Hülse schräg -&gt; Hülse nicht richtig ausgerichtet -&gt; Gummiplatte fehlt-&gt;Monteur nicht montiert -&gt; Anleitung unvollständig </t>
  </si>
  <si>
    <t>P. Debrunner</t>
  </si>
  <si>
    <t>M. Reddich</t>
  </si>
  <si>
    <t xml:space="preserve">Control assembly in kundenrealen Umgebung bei 3rd Party Development implementieren.
- Zwete Maschine n. d. Reengineering kaufen und Control Assembly durchzuführen. </t>
  </si>
  <si>
    <t>KW8/20</t>
  </si>
  <si>
    <t>Hülse eingeklemmt -&gt;  Hülsenlänge zu lang -&gt; MA Fehler-&gt; schlecht geschult-&gt;ungenügend gekennzeichnet</t>
  </si>
  <si>
    <t>Hinweis auf Trolley</t>
  </si>
  <si>
    <t>Patrik Quadranti</t>
  </si>
  <si>
    <t>KW2/20</t>
  </si>
  <si>
    <t>Motor defekt -&gt; überlastet -&gt; eingeklemmt -&gt;Motorschutzschalter nicht vorhanden -&gt; ohne Spec Maschine bestellt</t>
  </si>
  <si>
    <t>Motorschutzschalter installieren</t>
  </si>
  <si>
    <t>Spezifikation erstellen und in Eikaufsprozess einbinden</t>
  </si>
  <si>
    <t>KW4/20</t>
  </si>
  <si>
    <t>Patrik/Pascal</t>
  </si>
  <si>
    <t>Ketter reist -&gt; nicht für Spinnereiumgebung ausgelegt</t>
  </si>
  <si>
    <t>Hinweis in die Spec, Test/Nachweis für die Auslegung, Reparaturkit</t>
  </si>
  <si>
    <t>Defekte bewegliche Komponente -&gt;Faserverschmutzung-&gt; unzureichende Abdichtung</t>
  </si>
  <si>
    <t xml:space="preserve">Sensorik fehlerhaft -&gt; falsche Auslegung -&gt; </t>
  </si>
  <si>
    <t>Sensorik fehlerhaft -&gt; falsch montiert -&gt; kein Hinweis in der Anleitung</t>
  </si>
  <si>
    <t>Sensorik fehlerhaft -&gt; nicht getestet -&gt; nicht spezifiziert</t>
  </si>
  <si>
    <t>Sensorik/Reflektor verschmutzt -&gt; falsches Konzept</t>
  </si>
  <si>
    <t>Sensorik/Reflektor zerkrazt -&gt; falsche Auslegung</t>
  </si>
  <si>
    <t>Kabelbruch/Kurzschluss -&gt;Isolation defekt -&gt; Falsches Design</t>
  </si>
  <si>
    <t>Förderband reisst</t>
  </si>
  <si>
    <t>Materialermüdung -&gt; Falsches Material -&gt; falsch ausgelegt -&gt; nicht getestet</t>
  </si>
  <si>
    <t>Materialermüdung -&gt; Falsches Material -&gt; falsch ausgelegt -&gt; falsch gelagert</t>
  </si>
  <si>
    <t>Wartungs-/Reinigungsintervalle definieren</t>
  </si>
  <si>
    <t>Lieferant</t>
  </si>
  <si>
    <t>Aufgrund eines Tests Neuauswahl eines Sensors</t>
  </si>
  <si>
    <t>Anleitung mit Hinweis ergänzen: Prüfanweisung für Sensoren</t>
  </si>
  <si>
    <t>KW2/21</t>
  </si>
  <si>
    <t>KW5/20</t>
  </si>
  <si>
    <t>Sensoren spezifizieren lassen</t>
  </si>
  <si>
    <t>Montagekonzept erstellen und erproben</t>
  </si>
  <si>
    <t>Sensoren/Reflektoren richtig auslegen lassen</t>
  </si>
  <si>
    <t>Bei scharfen Kanten Kabelverstärkung einbauen</t>
  </si>
  <si>
    <t>Material spezifizieren und testen lassen</t>
  </si>
  <si>
    <t>Material/Verpackung auf Bedingungen auslegen</t>
  </si>
  <si>
    <t>MR: diese Seite füllt d. Moderator</t>
  </si>
  <si>
    <t>MR: diese Seite füllt d. Konstrukteure</t>
  </si>
  <si>
    <t>MR: diese Seite füllt d. Coreteam aus</t>
  </si>
  <si>
    <t>Die 6 1/2 Schritte einer Design-FMEA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</si>
</sst>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1];[Red]\-#,##0\ [$€-1]"/>
    <numFmt numFmtId="165" formatCode="0.0"/>
  </numFmts>
  <fonts count="68">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8"/>
      <color rgb="FF000000"/>
      <name val="Arial"/>
      <family val="2"/>
      <charset val="238"/>
    </font>
    <font>
      <b/>
      <sz val="16"/>
      <color theme="1"/>
      <name val="Arial"/>
      <family val="2"/>
      <charset val="238"/>
    </font>
    <font>
      <sz val="10"/>
      <color theme="1"/>
      <name val="Calibri"/>
      <family val="2"/>
      <scheme val="minor"/>
    </font>
    <font>
      <b/>
      <sz val="11"/>
      <name val="Arial"/>
      <family val="2"/>
      <charset val="238"/>
    </font>
    <font>
      <sz val="11"/>
      <name val="Arial"/>
      <family val="2"/>
      <charset val="238"/>
    </font>
    <font>
      <b/>
      <sz val="12"/>
      <name val="Arial"/>
      <family val="2"/>
      <charset val="238"/>
    </font>
    <font>
      <b/>
      <sz val="36"/>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4" fillId="0" borderId="13" applyFill="0" applyAlignment="0" applyProtection="0"/>
    <xf numFmtId="0" fontId="5" fillId="0" borderId="14" applyNumberFormat="0" applyFill="0" applyAlignment="0" applyProtection="0"/>
    <xf numFmtId="0" fontId="6" fillId="0" borderId="15" applyNumberFormat="0" applyFill="0" applyAlignment="0" applyProtection="0"/>
    <xf numFmtId="0" fontId="17" fillId="0" borderId="0"/>
    <xf numFmtId="9" fontId="18" fillId="0" borderId="0" applyFont="0" applyFill="0" applyBorder="0" applyAlignment="0" applyProtection="0"/>
    <xf numFmtId="0" fontId="18" fillId="0" borderId="0"/>
    <xf numFmtId="0" fontId="23" fillId="0" borderId="0"/>
    <xf numFmtId="0" fontId="24" fillId="0" borderId="0"/>
    <xf numFmtId="0" fontId="18" fillId="0" borderId="0"/>
  </cellStyleXfs>
  <cellXfs count="336">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7" fillId="0" borderId="0" xfId="0" applyFont="1" applyAlignment="1">
      <alignment wrapText="1"/>
    </xf>
    <xf numFmtId="0" fontId="7" fillId="0" borderId="0" xfId="0" applyFont="1" applyBorder="1" applyAlignment="1">
      <alignment horizontal="center" vertical="center" wrapText="1"/>
    </xf>
    <xf numFmtId="0" fontId="7"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9" fillId="0" borderId="0" xfId="0" applyFont="1"/>
    <xf numFmtId="49" fontId="11" fillId="0" borderId="30" xfId="2" applyNumberFormat="1" applyFont="1" applyFill="1" applyBorder="1" applyAlignment="1">
      <alignment horizontal="center" vertical="center" wrapText="1"/>
    </xf>
    <xf numFmtId="49" fontId="11" fillId="0" borderId="31" xfId="2" applyNumberFormat="1" applyFont="1" applyFill="1" applyBorder="1" applyAlignment="1">
      <alignment horizontal="center" vertical="center" wrapText="1"/>
    </xf>
    <xf numFmtId="49" fontId="11" fillId="0" borderId="32" xfId="2" applyNumberFormat="1" applyFont="1" applyFill="1" applyBorder="1" applyAlignment="1">
      <alignment horizontal="center" vertical="center" wrapText="1"/>
    </xf>
    <xf numFmtId="49" fontId="10" fillId="0" borderId="28" xfId="3" applyNumberFormat="1" applyFont="1" applyFill="1" applyBorder="1" applyAlignment="1">
      <alignment vertical="center" wrapText="1"/>
    </xf>
    <xf numFmtId="49" fontId="10" fillId="0" borderId="20" xfId="3" applyNumberFormat="1" applyFont="1" applyFill="1" applyBorder="1" applyAlignment="1">
      <alignment vertical="center" wrapText="1"/>
    </xf>
    <xf numFmtId="49" fontId="10" fillId="0" borderId="22" xfId="3" applyNumberFormat="1" applyFont="1" applyFill="1" applyBorder="1" applyAlignment="1">
      <alignment vertical="center" wrapText="1"/>
    </xf>
    <xf numFmtId="49" fontId="12" fillId="0" borderId="18" xfId="3" applyNumberFormat="1" applyFont="1" applyFill="1" applyBorder="1" applyAlignment="1">
      <alignment vertical="center" wrapText="1"/>
    </xf>
    <xf numFmtId="49" fontId="12" fillId="0" borderId="12" xfId="3" applyNumberFormat="1" applyFont="1" applyFill="1" applyBorder="1" applyAlignment="1">
      <alignment vertical="center" wrapText="1"/>
    </xf>
    <xf numFmtId="49" fontId="12" fillId="0" borderId="23" xfId="3" applyNumberFormat="1" applyFont="1" applyFill="1" applyBorder="1" applyAlignment="1">
      <alignment vertical="center" wrapText="1"/>
    </xf>
    <xf numFmtId="0" fontId="0" fillId="2" borderId="0" xfId="0" applyFill="1" applyAlignment="1">
      <alignment wrapText="1"/>
    </xf>
    <xf numFmtId="0" fontId="7" fillId="2" borderId="12" xfId="0" applyFont="1" applyFill="1" applyBorder="1" applyAlignment="1">
      <alignment horizontal="center" vertical="center" wrapText="1"/>
    </xf>
    <xf numFmtId="0" fontId="7" fillId="2" borderId="11" xfId="0" applyFont="1" applyFill="1" applyBorder="1" applyAlignment="1">
      <alignment horizontal="center" wrapText="1"/>
    </xf>
    <xf numFmtId="0" fontId="7" fillId="2" borderId="19" xfId="0" applyFont="1" applyFill="1" applyBorder="1" applyAlignment="1">
      <alignment horizontal="center" vertical="center" wrapText="1"/>
    </xf>
    <xf numFmtId="0" fontId="7" fillId="2" borderId="29"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2" xfId="0" applyFont="1" applyFill="1" applyBorder="1" applyAlignment="1">
      <alignment horizontal="center" textRotation="90" wrapText="1"/>
    </xf>
    <xf numFmtId="0" fontId="7" fillId="2" borderId="0" xfId="0" applyFont="1" applyFill="1" applyAlignment="1">
      <alignment horizontal="center" vertical="center" wrapText="1"/>
    </xf>
    <xf numFmtId="0" fontId="7" fillId="2" borderId="0" xfId="0" applyFont="1" applyFill="1" applyAlignment="1">
      <alignment wrapText="1"/>
    </xf>
    <xf numFmtId="0" fontId="7" fillId="2" borderId="11"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19" fillId="0" borderId="12" xfId="4" applyFont="1" applyBorder="1" applyAlignment="1">
      <alignment vertical="center" wrapText="1"/>
    </xf>
    <xf numFmtId="0" fontId="17" fillId="0" borderId="0" xfId="4"/>
    <xf numFmtId="0" fontId="20" fillId="0" borderId="12" xfId="4" applyFont="1" applyBorder="1" applyAlignment="1">
      <alignment horizontal="center" wrapText="1"/>
    </xf>
    <xf numFmtId="14" fontId="20" fillId="0" borderId="12" xfId="4" applyNumberFormat="1" applyFont="1" applyBorder="1" applyAlignment="1">
      <alignment horizontal="left" vertical="center" wrapText="1"/>
    </xf>
    <xf numFmtId="0" fontId="21" fillId="3" borderId="17" xfId="4" applyFont="1" applyFill="1" applyBorder="1" applyAlignment="1">
      <alignment horizontal="center"/>
    </xf>
    <xf numFmtId="0" fontId="21" fillId="0" borderId="0" xfId="4" applyFont="1"/>
    <xf numFmtId="0" fontId="22" fillId="0" borderId="0" xfId="4" applyFont="1" applyAlignment="1">
      <alignment horizontal="center"/>
    </xf>
    <xf numFmtId="0" fontId="18" fillId="0" borderId="34" xfId="4" applyFont="1" applyBorder="1" applyAlignment="1">
      <alignment vertical="top" wrapText="1"/>
    </xf>
    <xf numFmtId="0" fontId="18" fillId="0" borderId="34" xfId="4" applyFont="1" applyBorder="1" applyAlignment="1">
      <alignment horizontal="center" vertical="top" wrapText="1"/>
    </xf>
    <xf numFmtId="9" fontId="18" fillId="0" borderId="34" xfId="5" applyFont="1" applyBorder="1" applyAlignment="1">
      <alignment horizontal="center" vertical="top" wrapText="1"/>
    </xf>
    <xf numFmtId="0" fontId="25" fillId="0" borderId="35" xfId="4" applyFont="1" applyBorder="1" applyAlignment="1">
      <alignment horizontal="center" wrapText="1"/>
    </xf>
    <xf numFmtId="0" fontId="25" fillId="0" borderId="36" xfId="4" applyFont="1" applyBorder="1" applyAlignment="1">
      <alignment horizontal="center" wrapText="1"/>
    </xf>
    <xf numFmtId="0" fontId="25" fillId="0" borderId="37" xfId="4" applyFont="1" applyBorder="1" applyAlignment="1">
      <alignment horizontal="center" wrapText="1"/>
    </xf>
    <xf numFmtId="0" fontId="25" fillId="0" borderId="37" xfId="4" applyFont="1" applyBorder="1" applyAlignment="1">
      <alignment wrapText="1"/>
    </xf>
    <xf numFmtId="0" fontId="14" fillId="0" borderId="0" xfId="4" applyFont="1"/>
    <xf numFmtId="49" fontId="26" fillId="0" borderId="38" xfId="4" applyNumberFormat="1" applyFont="1" applyBorder="1" applyAlignment="1">
      <alignment horizontal="center" wrapText="1"/>
    </xf>
    <xf numFmtId="0" fontId="26" fillId="0" borderId="40" xfId="4" applyFont="1" applyBorder="1" applyAlignment="1">
      <alignment horizontal="center" wrapText="1"/>
    </xf>
    <xf numFmtId="0" fontId="26" fillId="0" borderId="40" xfId="4" applyFont="1" applyBorder="1" applyAlignment="1">
      <alignment wrapText="1"/>
    </xf>
    <xf numFmtId="49" fontId="26" fillId="0" borderId="19" xfId="4" applyNumberFormat="1" applyFont="1" applyBorder="1" applyAlignment="1">
      <alignment horizontal="center" wrapText="1"/>
    </xf>
    <xf numFmtId="0" fontId="26" fillId="0" borderId="42" xfId="4" applyFont="1" applyBorder="1" applyAlignment="1">
      <alignment horizontal="center" wrapText="1"/>
    </xf>
    <xf numFmtId="0" fontId="26" fillId="0" borderId="42" xfId="4" applyFont="1" applyBorder="1" applyAlignment="1">
      <alignment wrapText="1"/>
    </xf>
    <xf numFmtId="49" fontId="26" fillId="0" borderId="42" xfId="4" applyNumberFormat="1" applyFont="1" applyBorder="1" applyAlignment="1">
      <alignment horizontal="center" wrapText="1"/>
    </xf>
    <xf numFmtId="49" fontId="26" fillId="0" borderId="43" xfId="4" applyNumberFormat="1" applyFont="1" applyBorder="1" applyAlignment="1">
      <alignment horizontal="center" wrapText="1"/>
    </xf>
    <xf numFmtId="49" fontId="26" fillId="0" borderId="45" xfId="4" applyNumberFormat="1" applyFont="1" applyBorder="1" applyAlignment="1">
      <alignment horizontal="center" wrapText="1"/>
    </xf>
    <xf numFmtId="0" fontId="26" fillId="0" borderId="45" xfId="4" applyFont="1" applyBorder="1" applyAlignment="1">
      <alignment wrapText="1"/>
    </xf>
    <xf numFmtId="49" fontId="14" fillId="0" borderId="0" xfId="4" applyNumberFormat="1" applyFont="1" applyAlignment="1">
      <alignment horizontal="center" wrapText="1"/>
    </xf>
    <xf numFmtId="0" fontId="14" fillId="0" borderId="0" xfId="4" applyFont="1" applyAlignment="1">
      <alignment wrapText="1"/>
    </xf>
    <xf numFmtId="0" fontId="14" fillId="0" borderId="0" xfId="4" applyFont="1" applyAlignment="1">
      <alignment horizontal="center" wrapText="1"/>
    </xf>
    <xf numFmtId="49" fontId="26" fillId="4" borderId="41" xfId="4" applyNumberFormat="1" applyFont="1" applyFill="1" applyBorder="1" applyAlignment="1">
      <alignment horizontal="center" wrapText="1"/>
    </xf>
    <xf numFmtId="49" fontId="26" fillId="5" borderId="39" xfId="4" applyNumberFormat="1" applyFont="1" applyFill="1" applyBorder="1" applyAlignment="1">
      <alignment horizontal="center" wrapText="1"/>
    </xf>
    <xf numFmtId="49" fontId="26" fillId="5" borderId="41" xfId="4" applyNumberFormat="1" applyFont="1" applyFill="1" applyBorder="1" applyAlignment="1">
      <alignment horizontal="center" wrapText="1"/>
    </xf>
    <xf numFmtId="49" fontId="26" fillId="6" borderId="41" xfId="4" applyNumberFormat="1" applyFont="1" applyFill="1" applyBorder="1" applyAlignment="1">
      <alignment horizontal="center" wrapText="1"/>
    </xf>
    <xf numFmtId="49" fontId="26" fillId="6" borderId="46" xfId="4" applyNumberFormat="1" applyFont="1" applyFill="1" applyBorder="1" applyAlignment="1">
      <alignment horizontal="center" wrapText="1"/>
    </xf>
    <xf numFmtId="49" fontId="26" fillId="0" borderId="47" xfId="4" applyNumberFormat="1" applyFont="1" applyBorder="1" applyAlignment="1">
      <alignment horizontal="center" wrapText="1"/>
    </xf>
    <xf numFmtId="0" fontId="26" fillId="0" borderId="33" xfId="4" applyFont="1" applyBorder="1" applyAlignment="1">
      <alignment horizontal="center" wrapText="1"/>
    </xf>
    <xf numFmtId="0" fontId="26" fillId="0" borderId="33" xfId="4" applyFont="1" applyBorder="1" applyAlignment="1">
      <alignment wrapText="1"/>
    </xf>
    <xf numFmtId="49" fontId="26" fillId="6" borderId="44" xfId="4" applyNumberFormat="1" applyFont="1" applyFill="1" applyBorder="1" applyAlignment="1">
      <alignment horizontal="center" wrapText="1"/>
    </xf>
    <xf numFmtId="0" fontId="26" fillId="0" borderId="45" xfId="4" applyFont="1" applyBorder="1" applyAlignment="1">
      <alignment horizontal="center" wrapText="1"/>
    </xf>
    <xf numFmtId="49" fontId="26" fillId="5" borderId="48" xfId="4" applyNumberFormat="1" applyFont="1" applyFill="1" applyBorder="1" applyAlignment="1">
      <alignment horizontal="center" wrapText="1"/>
    </xf>
    <xf numFmtId="49" fontId="26" fillId="0" borderId="49" xfId="4" applyNumberFormat="1" applyFont="1" applyBorder="1" applyAlignment="1">
      <alignment horizontal="center" wrapText="1"/>
    </xf>
    <xf numFmtId="49" fontId="26" fillId="0" borderId="50" xfId="4" applyNumberFormat="1" applyFont="1" applyBorder="1" applyAlignment="1">
      <alignment horizontal="center" wrapText="1"/>
    </xf>
    <xf numFmtId="0" fontId="26" fillId="0" borderId="50" xfId="4" applyFont="1" applyBorder="1" applyAlignment="1">
      <alignment wrapText="1"/>
    </xf>
    <xf numFmtId="49" fontId="26" fillId="4" borderId="46" xfId="4" applyNumberFormat="1" applyFont="1" applyFill="1" applyBorder="1" applyAlignment="1">
      <alignment horizontal="center" wrapText="1"/>
    </xf>
    <xf numFmtId="49" fontId="26" fillId="0" borderId="33" xfId="4" applyNumberFormat="1" applyFont="1" applyBorder="1" applyAlignment="1">
      <alignment horizontal="center" wrapText="1"/>
    </xf>
    <xf numFmtId="0" fontId="7" fillId="2" borderId="47" xfId="0" applyFont="1" applyFill="1" applyBorder="1" applyAlignment="1">
      <alignment horizontal="center" vertical="center" wrapText="1"/>
    </xf>
    <xf numFmtId="0" fontId="7" fillId="2" borderId="51" xfId="0" applyFont="1" applyFill="1" applyBorder="1" applyAlignment="1">
      <alignment horizontal="center" vertical="center" wrapText="1"/>
    </xf>
    <xf numFmtId="0" fontId="27" fillId="0" borderId="0" xfId="0" applyFont="1" applyAlignment="1">
      <alignment wrapText="1"/>
    </xf>
    <xf numFmtId="0" fontId="0" fillId="2" borderId="0" xfId="0" applyFill="1" applyAlignment="1">
      <alignment horizontal="center" wrapText="1"/>
    </xf>
    <xf numFmtId="0" fontId="7" fillId="2" borderId="11" xfId="0" applyFont="1" applyFill="1" applyBorder="1" applyAlignment="1">
      <alignment horizontal="center" textRotation="90" wrapText="1"/>
    </xf>
    <xf numFmtId="0" fontId="27" fillId="0" borderId="0" xfId="0" applyFont="1" applyAlignment="1">
      <alignment horizontal="right" wrapText="1"/>
    </xf>
    <xf numFmtId="0" fontId="9" fillId="0" borderId="52" xfId="0" applyFont="1" applyBorder="1"/>
    <xf numFmtId="49" fontId="11" fillId="0" borderId="35" xfId="2" applyNumberFormat="1" applyFont="1" applyFill="1" applyBorder="1" applyAlignment="1">
      <alignment horizontal="center" vertical="center" wrapText="1"/>
    </xf>
    <xf numFmtId="49" fontId="10" fillId="0" borderId="38" xfId="3" applyNumberFormat="1" applyFont="1" applyFill="1" applyBorder="1" applyAlignment="1">
      <alignment horizontal="center" vertical="center" wrapText="1"/>
    </xf>
    <xf numFmtId="49" fontId="12" fillId="0" borderId="29" xfId="3" applyNumberFormat="1" applyFont="1" applyFill="1" applyBorder="1" applyAlignment="1">
      <alignment vertical="center" wrapText="1"/>
    </xf>
    <xf numFmtId="49" fontId="10" fillId="0" borderId="19" xfId="3" applyNumberFormat="1" applyFont="1" applyFill="1" applyBorder="1" applyAlignment="1">
      <alignment horizontal="center" vertical="center" wrapText="1"/>
    </xf>
    <xf numFmtId="49" fontId="12" fillId="0" borderId="21" xfId="3" applyNumberFormat="1" applyFont="1" applyFill="1" applyBorder="1" applyAlignment="1">
      <alignment vertical="center" wrapText="1"/>
    </xf>
    <xf numFmtId="49" fontId="10" fillId="0" borderId="43" xfId="3" applyNumberFormat="1" applyFont="1" applyFill="1" applyBorder="1" applyAlignment="1">
      <alignment horizontal="center" vertical="center" wrapText="1"/>
    </xf>
    <xf numFmtId="49" fontId="12" fillId="0" borderId="24" xfId="3" applyNumberFormat="1" applyFont="1" applyFill="1" applyBorder="1" applyAlignment="1">
      <alignment vertical="center" wrapText="1"/>
    </xf>
    <xf numFmtId="0" fontId="3" fillId="0" borderId="12" xfId="0" applyFont="1" applyBorder="1" applyAlignment="1">
      <alignment horizontal="left" vertical="center" wrapText="1"/>
    </xf>
    <xf numFmtId="0" fontId="3" fillId="0" borderId="9" xfId="0" applyFont="1" applyBorder="1" applyAlignment="1">
      <alignment horizontal="left" vertical="center" wrapText="1"/>
    </xf>
    <xf numFmtId="0" fontId="3" fillId="0" borderId="0" xfId="0" applyFont="1" applyAlignment="1">
      <alignment wrapText="1"/>
    </xf>
    <xf numFmtId="0" fontId="7" fillId="2" borderId="21" xfId="0" applyFont="1" applyFill="1" applyBorder="1" applyAlignment="1">
      <alignment horizontal="center" vertical="center" wrapText="1"/>
    </xf>
    <xf numFmtId="0" fontId="18" fillId="0" borderId="34" xfId="4" applyFont="1" applyFill="1" applyBorder="1" applyAlignment="1">
      <alignment horizontal="center" vertical="top" wrapText="1"/>
    </xf>
    <xf numFmtId="9" fontId="18" fillId="0" borderId="34" xfId="5" applyFont="1" applyFill="1" applyBorder="1" applyAlignment="1">
      <alignment horizontal="center" vertical="top" wrapText="1"/>
    </xf>
    <xf numFmtId="0" fontId="26" fillId="0" borderId="44" xfId="4" applyNumberFormat="1" applyFont="1" applyBorder="1" applyAlignment="1">
      <alignment horizontal="center" wrapText="1"/>
    </xf>
    <xf numFmtId="0" fontId="7" fillId="2" borderId="10" xfId="0" applyFont="1" applyFill="1" applyBorder="1" applyAlignment="1">
      <alignment horizontal="center" textRotation="90" wrapText="1"/>
    </xf>
    <xf numFmtId="0" fontId="7" fillId="2" borderId="41" xfId="0" applyFont="1" applyFill="1" applyBorder="1" applyAlignment="1">
      <alignment horizontal="center" vertical="center" wrapText="1"/>
    </xf>
    <xf numFmtId="0" fontId="17" fillId="0" borderId="34" xfId="4" applyFont="1" applyFill="1" applyBorder="1" applyAlignment="1">
      <alignment horizontal="center" vertical="top" wrapText="1"/>
    </xf>
    <xf numFmtId="0" fontId="18" fillId="0" borderId="34" xfId="4" applyFont="1" applyFill="1" applyBorder="1" applyAlignment="1">
      <alignment vertical="top" wrapText="1"/>
    </xf>
    <xf numFmtId="0" fontId="31" fillId="0" borderId="12" xfId="4" applyFont="1" applyBorder="1" applyAlignment="1">
      <alignment horizontal="center" vertical="center" wrapText="1"/>
    </xf>
    <xf numFmtId="0" fontId="32" fillId="0" borderId="0" xfId="4" applyFont="1" applyAlignment="1">
      <alignment horizontal="center" vertical="center"/>
    </xf>
    <xf numFmtId="49" fontId="32" fillId="6" borderId="12" xfId="4" applyNumberFormat="1" applyFont="1" applyFill="1" applyBorder="1" applyAlignment="1">
      <alignment horizontal="center" vertical="center" wrapText="1"/>
    </xf>
    <xf numFmtId="0" fontId="32" fillId="6" borderId="12" xfId="4" applyFont="1" applyFill="1" applyBorder="1" applyAlignment="1">
      <alignment horizontal="center" vertical="center" wrapText="1"/>
    </xf>
    <xf numFmtId="0" fontId="32" fillId="0" borderId="12" xfId="4" applyNumberFormat="1" applyFont="1" applyFill="1" applyBorder="1" applyAlignment="1">
      <alignment horizontal="center" vertical="center" wrapText="1"/>
    </xf>
    <xf numFmtId="0" fontId="32" fillId="0" borderId="12" xfId="4" applyFont="1" applyBorder="1" applyAlignment="1">
      <alignment horizontal="center" vertical="center" wrapText="1"/>
    </xf>
    <xf numFmtId="0" fontId="32" fillId="0" borderId="12" xfId="4" applyFont="1" applyBorder="1" applyAlignment="1">
      <alignment horizontal="center" vertical="center"/>
    </xf>
    <xf numFmtId="0" fontId="32" fillId="0" borderId="12" xfId="4" applyNumberFormat="1" applyFont="1" applyBorder="1" applyAlignment="1">
      <alignment horizontal="center" vertical="center" wrapText="1"/>
    </xf>
    <xf numFmtId="49" fontId="32" fillId="0" borderId="12" xfId="4" applyNumberFormat="1" applyFont="1" applyBorder="1" applyAlignment="1">
      <alignment horizontal="center" vertical="center" wrapText="1"/>
    </xf>
    <xf numFmtId="0" fontId="32" fillId="0" borderId="0" xfId="4" applyFont="1" applyAlignment="1">
      <alignment horizontal="center" vertical="center" wrapText="1"/>
    </xf>
    <xf numFmtId="49" fontId="32" fillId="5" borderId="12" xfId="4" applyNumberFormat="1" applyFont="1" applyFill="1" applyBorder="1" applyAlignment="1">
      <alignment horizontal="center" vertical="center" wrapText="1"/>
    </xf>
    <xf numFmtId="0" fontId="32" fillId="5" borderId="12" xfId="4" applyFont="1" applyFill="1" applyBorder="1" applyAlignment="1">
      <alignment horizontal="center" vertical="center" wrapText="1"/>
    </xf>
    <xf numFmtId="49" fontId="32" fillId="4" borderId="12" xfId="4" applyNumberFormat="1" applyFont="1" applyFill="1" applyBorder="1" applyAlignment="1">
      <alignment horizontal="center" vertical="center" wrapText="1"/>
    </xf>
    <xf numFmtId="0" fontId="32" fillId="4" borderId="12" xfId="4" applyNumberFormat="1" applyFont="1" applyFill="1" applyBorder="1" applyAlignment="1">
      <alignment horizontal="center" vertical="center" wrapText="1"/>
    </xf>
    <xf numFmtId="0" fontId="34" fillId="0" borderId="54" xfId="7" applyFont="1" applyBorder="1" applyAlignment="1">
      <alignment horizontal="center" vertical="center" wrapText="1"/>
    </xf>
    <xf numFmtId="0" fontId="34" fillId="0" borderId="55" xfId="7" applyFont="1" applyBorder="1" applyAlignment="1">
      <alignment horizontal="center" vertical="center"/>
    </xf>
    <xf numFmtId="0" fontId="34" fillId="0" borderId="55" xfId="7" applyFont="1" applyBorder="1" applyAlignment="1">
      <alignment horizontal="center" vertical="center" wrapText="1"/>
    </xf>
    <xf numFmtId="0" fontId="34" fillId="0" borderId="56" xfId="7" applyFont="1" applyBorder="1" applyAlignment="1">
      <alignment horizontal="center" vertical="center" wrapText="1"/>
    </xf>
    <xf numFmtId="0" fontId="23" fillId="0" borderId="0" xfId="7"/>
    <xf numFmtId="0" fontId="23" fillId="2" borderId="22" xfId="7" applyFill="1" applyBorder="1"/>
    <xf numFmtId="0" fontId="23" fillId="2" borderId="23" xfId="7" applyFill="1" applyBorder="1"/>
    <xf numFmtId="0" fontId="23" fillId="2" borderId="24" xfId="7" applyFill="1" applyBorder="1"/>
    <xf numFmtId="0" fontId="23" fillId="0" borderId="28" xfId="7" applyFont="1" applyBorder="1"/>
    <xf numFmtId="0" fontId="23" fillId="0" borderId="20" xfId="7" applyFont="1" applyBorder="1"/>
    <xf numFmtId="0" fontId="23" fillId="0" borderId="12" xfId="7" applyBorder="1"/>
    <xf numFmtId="0" fontId="23" fillId="0" borderId="21" xfId="7" applyFont="1" applyBorder="1"/>
    <xf numFmtId="0" fontId="23" fillId="0" borderId="20" xfId="7" applyBorder="1"/>
    <xf numFmtId="0" fontId="23" fillId="0" borderId="12" xfId="7" applyFont="1" applyBorder="1" applyAlignment="1">
      <alignment wrapText="1"/>
    </xf>
    <xf numFmtId="0" fontId="23" fillId="0" borderId="21" xfId="7" applyBorder="1"/>
    <xf numFmtId="0" fontId="23" fillId="0" borderId="22" xfId="7" applyBorder="1"/>
    <xf numFmtId="0" fontId="23" fillId="0" borderId="23" xfId="7" applyBorder="1"/>
    <xf numFmtId="0" fontId="23" fillId="0" borderId="24" xfId="7" applyBorder="1"/>
    <xf numFmtId="0" fontId="18" fillId="0" borderId="12" xfId="9" applyFont="1" applyBorder="1"/>
    <xf numFmtId="0" fontId="18" fillId="0" borderId="0" xfId="9" applyFont="1"/>
    <xf numFmtId="0" fontId="18" fillId="0" borderId="4" xfId="9" applyFont="1" applyBorder="1"/>
    <xf numFmtId="0" fontId="38" fillId="0" borderId="0" xfId="9" applyFont="1" applyBorder="1"/>
    <xf numFmtId="0" fontId="39" fillId="0" borderId="0" xfId="9" applyFont="1" applyBorder="1" applyAlignment="1">
      <alignment horizontal="center" vertical="center"/>
    </xf>
    <xf numFmtId="0" fontId="33" fillId="0" borderId="46" xfId="9" applyFont="1" applyBorder="1" applyAlignment="1">
      <alignment textRotation="90"/>
    </xf>
    <xf numFmtId="0" fontId="38" fillId="0" borderId="35" xfId="9" applyFont="1" applyBorder="1" applyAlignment="1">
      <alignment horizontal="center" vertical="center" wrapText="1"/>
    </xf>
    <xf numFmtId="0" fontId="21" fillId="0" borderId="30" xfId="9" applyFont="1" applyBorder="1" applyAlignment="1">
      <alignment horizontal="center" textRotation="90" wrapText="1"/>
    </xf>
    <xf numFmtId="0" fontId="21" fillId="0" borderId="31" xfId="9" applyFont="1" applyBorder="1" applyAlignment="1">
      <alignment horizontal="center" textRotation="90" wrapText="1"/>
    </xf>
    <xf numFmtId="0" fontId="21" fillId="3" borderId="36" xfId="9" applyFont="1" applyFill="1" applyBorder="1" applyAlignment="1">
      <alignment horizontal="center" textRotation="90"/>
    </xf>
    <xf numFmtId="0" fontId="21" fillId="0" borderId="36" xfId="9" applyFont="1" applyBorder="1" applyAlignment="1">
      <alignment horizontal="center" textRotation="90"/>
    </xf>
    <xf numFmtId="0" fontId="21" fillId="0" borderId="47" xfId="9" applyFont="1" applyBorder="1" applyAlignment="1">
      <alignment horizontal="center" textRotation="90"/>
    </xf>
    <xf numFmtId="0" fontId="40" fillId="0" borderId="39" xfId="9" applyFont="1" applyBorder="1" applyAlignment="1">
      <alignment horizontal="center" vertical="center"/>
    </xf>
    <xf numFmtId="0" fontId="41" fillId="0" borderId="12" xfId="7" applyFont="1" applyBorder="1"/>
    <xf numFmtId="0" fontId="39" fillId="7" borderId="54" xfId="9" applyFont="1" applyFill="1" applyBorder="1" applyAlignment="1">
      <alignment horizontal="center" vertical="center"/>
    </xf>
    <xf numFmtId="0" fontId="39" fillId="0" borderId="55" xfId="9" applyFont="1" applyBorder="1" applyAlignment="1">
      <alignment horizontal="center" vertical="center"/>
    </xf>
    <xf numFmtId="0" fontId="39" fillId="0" borderId="57" xfId="9" applyFont="1" applyBorder="1" applyAlignment="1">
      <alignment horizontal="center" vertical="center"/>
    </xf>
    <xf numFmtId="0" fontId="39" fillId="3" borderId="46" xfId="9" applyFont="1" applyFill="1" applyBorder="1" applyAlignment="1">
      <alignment horizontal="center" vertical="center"/>
    </xf>
    <xf numFmtId="1" fontId="42" fillId="0" borderId="46" xfId="9" applyNumberFormat="1" applyFont="1" applyBorder="1" applyAlignment="1">
      <alignment horizontal="center" vertical="center"/>
    </xf>
    <xf numFmtId="165" fontId="18" fillId="0" borderId="19" xfId="9" applyNumberFormat="1" applyFont="1" applyBorder="1" applyAlignment="1">
      <alignment horizontal="center" vertical="center"/>
    </xf>
    <xf numFmtId="0" fontId="43" fillId="0" borderId="0" xfId="9" applyFont="1" applyBorder="1" applyAlignment="1">
      <alignment horizontal="left" vertical="center"/>
    </xf>
    <xf numFmtId="0" fontId="39" fillId="2" borderId="20" xfId="9" applyFont="1" applyFill="1" applyBorder="1" applyAlignment="1">
      <alignment horizontal="center" vertical="center"/>
    </xf>
    <xf numFmtId="0" fontId="39" fillId="7" borderId="12" xfId="9" applyFont="1" applyFill="1" applyBorder="1" applyAlignment="1">
      <alignment horizontal="center" vertical="center"/>
    </xf>
    <xf numFmtId="0" fontId="39" fillId="0" borderId="12" xfId="9" applyFont="1" applyBorder="1" applyAlignment="1">
      <alignment horizontal="center" vertical="center"/>
    </xf>
    <xf numFmtId="0" fontId="39" fillId="0" borderId="11" xfId="9" applyFont="1" applyBorder="1" applyAlignment="1">
      <alignment horizontal="center" vertical="center"/>
    </xf>
    <xf numFmtId="0" fontId="39" fillId="3" borderId="39" xfId="9" applyFont="1" applyFill="1" applyBorder="1" applyAlignment="1">
      <alignment horizontal="center" vertical="center"/>
    </xf>
    <xf numFmtId="0" fontId="40" fillId="0" borderId="0" xfId="9" applyFont="1" applyBorder="1" applyAlignment="1">
      <alignment horizontal="left" vertical="center"/>
    </xf>
    <xf numFmtId="0" fontId="40" fillId="0" borderId="0" xfId="9" applyFont="1"/>
    <xf numFmtId="0" fontId="39" fillId="2" borderId="12" xfId="9" applyFont="1" applyFill="1" applyBorder="1" applyAlignment="1">
      <alignment horizontal="center" vertical="center"/>
    </xf>
    <xf numFmtId="164" fontId="41" fillId="0" borderId="12" xfId="7" applyNumberFormat="1" applyFont="1" applyBorder="1" applyAlignment="1">
      <alignment horizontal="left"/>
    </xf>
    <xf numFmtId="0" fontId="40" fillId="0" borderId="41" xfId="9" applyFont="1" applyBorder="1" applyAlignment="1">
      <alignment horizontal="center" vertical="center"/>
    </xf>
    <xf numFmtId="0" fontId="41" fillId="0" borderId="12" xfId="7" applyFont="1" applyBorder="1" applyAlignment="1">
      <alignment wrapText="1"/>
    </xf>
    <xf numFmtId="0" fontId="39" fillId="0" borderId="12" xfId="9" applyFont="1" applyFill="1" applyBorder="1" applyAlignment="1">
      <alignment horizontal="center" vertical="center"/>
    </xf>
    <xf numFmtId="0" fontId="39" fillId="3" borderId="41" xfId="9" applyFont="1" applyFill="1" applyBorder="1" applyAlignment="1">
      <alignment horizontal="center" vertical="center"/>
    </xf>
    <xf numFmtId="0" fontId="39" fillId="8" borderId="12" xfId="9" applyFont="1" applyFill="1" applyBorder="1" applyAlignment="1">
      <alignment horizontal="center" vertical="center"/>
    </xf>
    <xf numFmtId="0" fontId="38" fillId="0" borderId="0" xfId="9" applyFont="1" applyAlignment="1">
      <alignment horizontal="left" vertical="center"/>
    </xf>
    <xf numFmtId="0" fontId="39" fillId="0" borderId="0" xfId="9" applyFont="1" applyBorder="1" applyAlignment="1">
      <alignment horizontal="left"/>
    </xf>
    <xf numFmtId="0" fontId="39" fillId="0" borderId="0" xfId="9" applyFont="1" applyAlignment="1">
      <alignment horizontal="center" vertical="center"/>
    </xf>
    <xf numFmtId="0" fontId="39" fillId="0" borderId="0" xfId="9" applyFont="1"/>
    <xf numFmtId="0" fontId="38" fillId="0" borderId="0" xfId="9" applyFont="1" applyAlignment="1">
      <alignment horizontal="center" vertical="center"/>
    </xf>
    <xf numFmtId="0" fontId="38" fillId="0" borderId="0" xfId="9" applyFont="1"/>
    <xf numFmtId="0" fontId="36" fillId="0" borderId="0" xfId="6" applyFont="1" applyAlignment="1">
      <alignment wrapText="1"/>
    </xf>
    <xf numFmtId="0" fontId="36" fillId="0" borderId="58" xfId="6" applyFont="1" applyBorder="1" applyAlignment="1">
      <alignment horizontal="center" wrapText="1"/>
    </xf>
    <xf numFmtId="0" fontId="36" fillId="0" borderId="0" xfId="6" applyFont="1" applyBorder="1" applyAlignment="1">
      <alignment horizontal="center" wrapText="1"/>
    </xf>
    <xf numFmtId="0" fontId="18" fillId="0" borderId="0" xfId="6"/>
    <xf numFmtId="0" fontId="36" fillId="0" borderId="59" xfId="6" applyFont="1" applyBorder="1" applyAlignment="1">
      <alignment wrapText="1"/>
    </xf>
    <xf numFmtId="0" fontId="47" fillId="0" borderId="0" xfId="6" applyFont="1" applyBorder="1" applyAlignment="1">
      <alignment horizontal="center" textRotation="90" wrapText="1"/>
    </xf>
    <xf numFmtId="0" fontId="46" fillId="9" borderId="67" xfId="6" applyFont="1" applyFill="1" applyBorder="1" applyAlignment="1">
      <alignment horizontal="left" wrapText="1" readingOrder="1"/>
    </xf>
    <xf numFmtId="0" fontId="47" fillId="9" borderId="67" xfId="6" applyFont="1" applyFill="1" applyBorder="1" applyAlignment="1">
      <alignment horizontal="center" wrapText="1" readingOrder="1"/>
    </xf>
    <xf numFmtId="0" fontId="47" fillId="9" borderId="67" xfId="6" applyFont="1" applyFill="1" applyBorder="1" applyAlignment="1">
      <alignment horizontal="left" vertical="center" wrapText="1" readingOrder="1"/>
    </xf>
    <xf numFmtId="0" fontId="50" fillId="0" borderId="67" xfId="6" applyFont="1" applyFill="1" applyBorder="1" applyAlignment="1">
      <alignment horizontal="center" wrapText="1" readingOrder="1"/>
    </xf>
    <xf numFmtId="0" fontId="51" fillId="0" borderId="67" xfId="6" applyFont="1" applyBorder="1" applyAlignment="1">
      <alignment horizontal="center" wrapText="1" readingOrder="1"/>
    </xf>
    <xf numFmtId="1" fontId="51" fillId="0" borderId="67" xfId="6" applyNumberFormat="1" applyFont="1" applyBorder="1" applyAlignment="1">
      <alignment horizontal="center" wrapText="1" readingOrder="1"/>
    </xf>
    <xf numFmtId="0" fontId="52" fillId="0" borderId="67" xfId="6" applyFont="1" applyBorder="1" applyAlignment="1">
      <alignment horizontal="left" wrapText="1" readingOrder="1"/>
    </xf>
    <xf numFmtId="0" fontId="47" fillId="0" borderId="67" xfId="6" applyFont="1" applyBorder="1" applyAlignment="1">
      <alignment horizontal="center" wrapText="1"/>
    </xf>
    <xf numFmtId="0" fontId="36" fillId="0" borderId="67" xfId="6" applyFont="1" applyBorder="1" applyAlignment="1">
      <alignment horizontal="center" wrapText="1"/>
    </xf>
    <xf numFmtId="0" fontId="47" fillId="0" borderId="69" xfId="6" applyFont="1" applyBorder="1" applyAlignment="1">
      <alignment horizontal="center" wrapText="1"/>
    </xf>
    <xf numFmtId="0" fontId="53" fillId="0" borderId="67" xfId="6" applyFont="1" applyFill="1" applyBorder="1" applyAlignment="1">
      <alignment horizontal="center" wrapText="1" readingOrder="1"/>
    </xf>
    <xf numFmtId="0" fontId="51" fillId="9" borderId="67" xfId="6" applyFont="1" applyFill="1" applyBorder="1" applyAlignment="1">
      <alignment horizontal="center" wrapText="1" readingOrder="1"/>
    </xf>
    <xf numFmtId="0" fontId="47" fillId="9" borderId="67" xfId="6" applyFont="1" applyFill="1" applyBorder="1" applyAlignment="1">
      <alignment horizontal="left" wrapText="1" readingOrder="1"/>
    </xf>
    <xf numFmtId="0" fontId="54" fillId="9" borderId="67" xfId="6" applyFont="1" applyFill="1" applyBorder="1" applyAlignment="1">
      <alignment horizontal="center" wrapText="1"/>
    </xf>
    <xf numFmtId="0" fontId="18" fillId="0" borderId="0" xfId="6" applyAlignment="1">
      <alignment horizontal="center"/>
    </xf>
    <xf numFmtId="0" fontId="39" fillId="0" borderId="0" xfId="9" applyFont="1" applyAlignment="1">
      <alignment horizontal="left" vertical="center"/>
    </xf>
    <xf numFmtId="0" fontId="0" fillId="0" borderId="0" xfId="0" applyAlignment="1">
      <alignment vertical="top"/>
    </xf>
    <xf numFmtId="0" fontId="7" fillId="0" borderId="0" xfId="0" applyFont="1"/>
    <xf numFmtId="0" fontId="0" fillId="0" borderId="0" xfId="0" applyAlignment="1"/>
    <xf numFmtId="0" fontId="55" fillId="0" borderId="0" xfId="0" applyFont="1" applyAlignment="1"/>
    <xf numFmtId="0" fontId="23" fillId="0" borderId="12" xfId="7" applyBorder="1" applyAlignment="1">
      <alignment wrapText="1"/>
    </xf>
    <xf numFmtId="0" fontId="36" fillId="0" borderId="58" xfId="6" applyFont="1" applyBorder="1" applyAlignment="1">
      <alignment wrapText="1"/>
    </xf>
    <xf numFmtId="0" fontId="47" fillId="9" borderId="68" xfId="6" applyFont="1" applyFill="1" applyBorder="1" applyAlignment="1">
      <alignment horizontal="center" wrapText="1" readingOrder="1"/>
    </xf>
    <xf numFmtId="0" fontId="23" fillId="0" borderId="12" xfId="7" applyFont="1" applyBorder="1" applyAlignment="1">
      <alignment textRotation="90" wrapText="1"/>
    </xf>
    <xf numFmtId="0" fontId="56" fillId="0" borderId="0" xfId="0" applyFont="1" applyAlignment="1">
      <alignment vertical="top"/>
    </xf>
    <xf numFmtId="0" fontId="9" fillId="0" borderId="0" xfId="0" applyFont="1" applyBorder="1" applyAlignment="1">
      <alignment horizontal="center" vertical="center" wrapText="1"/>
    </xf>
    <xf numFmtId="0" fontId="23" fillId="0" borderId="18" xfId="7" applyFont="1" applyBorder="1" applyAlignment="1">
      <alignment textRotation="90" wrapText="1"/>
    </xf>
    <xf numFmtId="0" fontId="23" fillId="0" borderId="12" xfId="7" applyBorder="1" applyAlignment="1">
      <alignment textRotation="90" wrapText="1"/>
    </xf>
    <xf numFmtId="0" fontId="2" fillId="0" borderId="12" xfId="0" applyFont="1" applyBorder="1" applyAlignment="1">
      <alignment vertical="top" wrapText="1" readingOrder="1"/>
    </xf>
    <xf numFmtId="0" fontId="2" fillId="0" borderId="1" xfId="0" applyFont="1" applyBorder="1" applyAlignment="1">
      <alignment vertical="top" wrapText="1" readingOrder="1"/>
    </xf>
    <xf numFmtId="0" fontId="0" fillId="2" borderId="9" xfId="0" applyFill="1" applyBorder="1" applyAlignment="1">
      <alignment horizontal="center" vertical="center" wrapText="1"/>
    </xf>
    <xf numFmtId="0" fontId="7" fillId="2" borderId="41" xfId="0" applyFont="1" applyFill="1" applyBorder="1" applyAlignment="1">
      <alignment horizontal="center" textRotation="90" wrapText="1"/>
    </xf>
    <xf numFmtId="0" fontId="7" fillId="0" borderId="12" xfId="0" applyFont="1" applyFill="1" applyBorder="1" applyAlignment="1">
      <alignment horizontal="center" textRotation="90" wrapText="1"/>
    </xf>
    <xf numFmtId="0" fontId="7" fillId="0" borderId="10" xfId="0" applyFont="1" applyFill="1" applyBorder="1" applyAlignment="1">
      <alignment horizontal="center" textRotation="90" wrapText="1"/>
    </xf>
    <xf numFmtId="0" fontId="7" fillId="0" borderId="9" xfId="0" applyFont="1" applyFill="1" applyBorder="1" applyAlignment="1">
      <alignment horizontal="center" textRotation="90" wrapText="1"/>
    </xf>
    <xf numFmtId="0" fontId="7" fillId="0" borderId="12"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2" fillId="0" borderId="12" xfId="0" applyFont="1" applyFill="1" applyBorder="1" applyAlignment="1">
      <alignment vertical="top" wrapText="1" readingOrder="1"/>
    </xf>
    <xf numFmtId="0" fontId="58" fillId="0" borderId="0" xfId="0" applyFont="1"/>
    <xf numFmtId="0" fontId="56" fillId="0" borderId="0" xfId="0" applyFont="1"/>
    <xf numFmtId="0" fontId="7" fillId="0" borderId="0" xfId="0" applyFont="1" applyAlignment="1">
      <alignment vertical="top"/>
    </xf>
    <xf numFmtId="0" fontId="56" fillId="0" borderId="0" xfId="0" applyFont="1" applyAlignment="1"/>
    <xf numFmtId="0" fontId="59" fillId="0" borderId="0" xfId="0" applyFont="1" applyAlignment="1"/>
    <xf numFmtId="0" fontId="57" fillId="0" borderId="0" xfId="0" applyFont="1" applyBorder="1"/>
    <xf numFmtId="0" fontId="0" fillId="0" borderId="0" xfId="0" applyBorder="1"/>
    <xf numFmtId="0" fontId="9" fillId="0" borderId="0" xfId="0" applyFont="1" applyBorder="1"/>
    <xf numFmtId="0" fontId="0" fillId="0" borderId="0" xfId="0" applyAlignment="1">
      <alignment vertical="top" wrapText="1"/>
    </xf>
    <xf numFmtId="0" fontId="60" fillId="0" borderId="0" xfId="0" applyFont="1"/>
    <xf numFmtId="0" fontId="23" fillId="0" borderId="18" xfId="7" applyFont="1" applyFill="1" applyBorder="1" applyAlignment="1">
      <alignment wrapText="1"/>
    </xf>
    <xf numFmtId="0" fontId="23" fillId="0" borderId="18" xfId="7" applyFill="1" applyBorder="1" applyAlignment="1">
      <alignment horizontal="center"/>
    </xf>
    <xf numFmtId="0" fontId="23" fillId="0" borderId="29" xfId="7" applyFont="1" applyFill="1" applyBorder="1" applyAlignment="1">
      <alignment horizontal="center"/>
    </xf>
    <xf numFmtId="0" fontId="23" fillId="0" borderId="12" xfId="7" applyFill="1" applyBorder="1" applyAlignment="1">
      <alignment wrapText="1"/>
    </xf>
    <xf numFmtId="0" fontId="23" fillId="0" borderId="12" xfId="7" applyFill="1" applyBorder="1" applyAlignment="1">
      <alignment horizontal="center"/>
    </xf>
    <xf numFmtId="0" fontId="23" fillId="0" borderId="21" xfId="7" applyFont="1" applyFill="1" applyBorder="1" applyAlignment="1">
      <alignment horizontal="center"/>
    </xf>
    <xf numFmtId="0" fontId="23" fillId="0" borderId="12" xfId="7" applyFont="1" applyFill="1" applyBorder="1" applyAlignment="1">
      <alignment wrapText="1"/>
    </xf>
    <xf numFmtId="164" fontId="23" fillId="0" borderId="12" xfId="7" applyNumberFormat="1" applyFont="1" applyFill="1" applyBorder="1" applyAlignment="1">
      <alignment horizontal="left" wrapText="1"/>
    </xf>
    <xf numFmtId="1" fontId="51" fillId="0" borderId="67" xfId="6" applyNumberFormat="1" applyFont="1" applyFill="1" applyBorder="1" applyAlignment="1">
      <alignment horizontal="center" wrapText="1" readingOrder="1"/>
    </xf>
    <xf numFmtId="0" fontId="52" fillId="0" borderId="67" xfId="6" applyFont="1" applyFill="1" applyBorder="1" applyAlignment="1">
      <alignment horizontal="left" wrapText="1" readingOrder="1"/>
    </xf>
    <xf numFmtId="1" fontId="7" fillId="0" borderId="0" xfId="0" applyNumberFormat="1" applyFont="1" applyAlignment="1">
      <alignment wrapText="1"/>
    </xf>
    <xf numFmtId="0" fontId="20" fillId="0" borderId="12" xfId="4" applyFont="1" applyBorder="1" applyAlignment="1">
      <alignment horizontal="center" vertical="center" wrapText="1"/>
    </xf>
    <xf numFmtId="0" fontId="20" fillId="0" borderId="12" xfId="4" applyFont="1" applyBorder="1" applyAlignment="1">
      <alignment horizontal="left" vertical="center" wrapText="1"/>
    </xf>
    <xf numFmtId="0" fontId="61" fillId="9" borderId="67" xfId="6" applyFont="1" applyFill="1" applyBorder="1" applyAlignment="1">
      <alignment horizontal="left" vertical="center" wrapText="1" readingOrder="1"/>
    </xf>
    <xf numFmtId="0" fontId="30" fillId="0" borderId="16" xfId="0" applyFont="1" applyBorder="1" applyAlignment="1">
      <alignment vertical="center" wrapText="1"/>
    </xf>
    <xf numFmtId="14" fontId="23" fillId="0" borderId="18" xfId="7" applyNumberFormat="1" applyFill="1" applyBorder="1" applyAlignment="1">
      <alignment horizontal="center"/>
    </xf>
    <xf numFmtId="20" fontId="23" fillId="0" borderId="12" xfId="7" applyNumberFormat="1" applyFill="1" applyBorder="1" applyAlignment="1">
      <alignment horizontal="center"/>
    </xf>
    <xf numFmtId="0" fontId="63" fillId="0" borderId="12" xfId="7" applyFont="1" applyFill="1" applyBorder="1" applyAlignment="1">
      <alignment wrapText="1"/>
    </xf>
    <xf numFmtId="0" fontId="64" fillId="0" borderId="4" xfId="0" applyFont="1" applyBorder="1" applyAlignment="1">
      <alignment vertical="center" wrapText="1"/>
    </xf>
    <xf numFmtId="0" fontId="65" fillId="0" borderId="12" xfId="0" applyFont="1" applyBorder="1" applyAlignment="1">
      <alignment vertical="top" wrapText="1" readingOrder="1"/>
    </xf>
    <xf numFmtId="0" fontId="65" fillId="0" borderId="12" xfId="0" applyFont="1" applyBorder="1" applyAlignment="1">
      <alignment horizontal="left" vertical="center" wrapText="1"/>
    </xf>
    <xf numFmtId="0" fontId="65" fillId="0" borderId="18" xfId="0" applyFont="1" applyBorder="1" applyAlignment="1">
      <alignment wrapText="1"/>
    </xf>
    <xf numFmtId="0" fontId="65" fillId="0" borderId="12" xfId="0" applyFont="1" applyBorder="1" applyAlignment="1">
      <alignment wrapText="1"/>
    </xf>
    <xf numFmtId="0" fontId="65" fillId="0" borderId="0" xfId="0" applyFont="1" applyAlignment="1">
      <alignment wrapText="1"/>
    </xf>
    <xf numFmtId="0" fontId="1" fillId="0" borderId="12" xfId="0" applyFont="1" applyBorder="1" applyAlignment="1">
      <alignment vertical="top" wrapText="1" readingOrder="1"/>
    </xf>
    <xf numFmtId="0" fontId="65" fillId="0" borderId="12" xfId="0" applyFont="1" applyBorder="1" applyAlignment="1">
      <alignment vertical="center" wrapText="1"/>
    </xf>
    <xf numFmtId="0" fontId="1" fillId="0" borderId="1" xfId="0" applyFont="1" applyBorder="1" applyAlignment="1">
      <alignment vertical="top" wrapText="1" readingOrder="1"/>
    </xf>
    <xf numFmtId="0" fontId="1" fillId="0" borderId="41" xfId="0" applyFont="1" applyBorder="1" applyAlignment="1">
      <alignment horizontal="left" vertical="center" wrapText="1"/>
    </xf>
    <xf numFmtId="0" fontId="1" fillId="0" borderId="10" xfId="0" applyFont="1" applyBorder="1" applyAlignment="1">
      <alignment horizontal="left" vertical="center" wrapText="1"/>
    </xf>
    <xf numFmtId="0" fontId="67" fillId="0" borderId="0" xfId="0" applyFont="1"/>
    <xf numFmtId="0" fontId="23" fillId="0" borderId="12" xfId="7" applyBorder="1" applyAlignment="1">
      <alignment horizontal="center"/>
    </xf>
    <xf numFmtId="0" fontId="23" fillId="0" borderId="21" xfId="7" applyFont="1" applyBorder="1" applyAlignment="1">
      <alignment horizontal="center"/>
    </xf>
    <xf numFmtId="0" fontId="18" fillId="0" borderId="11" xfId="9" applyFont="1" applyBorder="1" applyAlignment="1">
      <alignment horizontal="center"/>
    </xf>
    <xf numFmtId="0" fontId="18" fillId="0" borderId="9" xfId="9" applyFont="1" applyBorder="1" applyAlignment="1">
      <alignment horizontal="center"/>
    </xf>
    <xf numFmtId="0" fontId="36" fillId="0" borderId="12" xfId="9" applyFont="1" applyBorder="1" applyAlignment="1">
      <alignment horizontal="center" vertical="center"/>
    </xf>
    <xf numFmtId="0" fontId="37" fillId="0" borderId="12" xfId="8" applyFont="1" applyBorder="1" applyAlignment="1">
      <alignment horizontal="center" vertical="center"/>
    </xf>
    <xf numFmtId="0" fontId="48" fillId="0" borderId="69" xfId="6" applyFont="1" applyBorder="1" applyAlignment="1">
      <alignment horizontal="center" vertical="center" textRotation="90" wrapText="1" readingOrder="1"/>
    </xf>
    <xf numFmtId="0" fontId="48" fillId="0" borderId="59" xfId="6" applyFont="1" applyBorder="1" applyAlignment="1">
      <alignment horizontal="center" vertical="center" textRotation="90" wrapText="1" readingOrder="1"/>
    </xf>
    <xf numFmtId="0" fontId="49" fillId="0" borderId="66" xfId="6" applyFont="1" applyFill="1" applyBorder="1" applyAlignment="1">
      <alignment horizontal="center" textRotation="90" wrapText="1"/>
    </xf>
    <xf numFmtId="0" fontId="49" fillId="0" borderId="68" xfId="6" applyFont="1" applyFill="1" applyBorder="1" applyAlignment="1">
      <alignment horizontal="center" textRotation="90" wrapText="1"/>
    </xf>
    <xf numFmtId="0" fontId="49" fillId="0" borderId="66" xfId="6" applyFont="1" applyBorder="1" applyAlignment="1">
      <alignment horizontal="center" textRotation="90" wrapText="1"/>
    </xf>
    <xf numFmtId="0" fontId="49" fillId="0" borderId="68" xfId="6" applyFont="1" applyBorder="1" applyAlignment="1">
      <alignment horizontal="center" textRotation="90" wrapText="1"/>
    </xf>
    <xf numFmtId="0" fontId="47" fillId="0" borderId="66" xfId="6" applyFont="1" applyBorder="1" applyAlignment="1">
      <alignment horizontal="center" textRotation="90" wrapText="1"/>
    </xf>
    <xf numFmtId="0" fontId="47" fillId="0" borderId="68" xfId="6" applyFont="1" applyBorder="1" applyAlignment="1">
      <alignment horizontal="center" textRotation="90" wrapText="1"/>
    </xf>
    <xf numFmtId="0" fontId="36" fillId="0" borderId="0" xfId="6" applyFont="1" applyAlignment="1">
      <alignment horizontal="center" wrapText="1"/>
    </xf>
    <xf numFmtId="0" fontId="46" fillId="9" borderId="70" xfId="6" applyFont="1" applyFill="1" applyBorder="1" applyAlignment="1">
      <alignment horizontal="center" wrapText="1" readingOrder="1"/>
    </xf>
    <xf numFmtId="0" fontId="46" fillId="9" borderId="62" xfId="6" applyFont="1" applyFill="1" applyBorder="1" applyAlignment="1">
      <alignment horizontal="center" wrapText="1" readingOrder="1"/>
    </xf>
    <xf numFmtId="0" fontId="36" fillId="0" borderId="64" xfId="6" applyFont="1" applyBorder="1" applyAlignment="1">
      <alignment horizontal="center" wrapText="1"/>
    </xf>
    <xf numFmtId="0" fontId="36" fillId="0" borderId="58" xfId="6" applyFont="1" applyBorder="1" applyAlignment="1">
      <alignment horizontal="center" wrapText="1"/>
    </xf>
    <xf numFmtId="0" fontId="36" fillId="0" borderId="65" xfId="6" applyFont="1" applyBorder="1" applyAlignment="1">
      <alignment horizontal="center" wrapText="1"/>
    </xf>
    <xf numFmtId="0" fontId="46" fillId="9" borderId="60" xfId="6" applyFont="1" applyFill="1" applyBorder="1" applyAlignment="1">
      <alignment horizontal="center" wrapText="1"/>
    </xf>
    <xf numFmtId="0" fontId="46" fillId="9" borderId="61" xfId="6" applyFont="1" applyFill="1" applyBorder="1" applyAlignment="1">
      <alignment horizontal="center" wrapText="1"/>
    </xf>
    <xf numFmtId="0" fontId="46" fillId="9" borderId="63" xfId="6" applyFont="1" applyFill="1" applyBorder="1" applyAlignment="1">
      <alignment horizontal="center" wrapText="1"/>
    </xf>
    <xf numFmtId="0" fontId="46" fillId="9" borderId="61" xfId="6" applyFont="1" applyFill="1" applyBorder="1" applyAlignment="1">
      <alignment horizontal="center" vertical="center" wrapText="1" readingOrder="1"/>
    </xf>
    <xf numFmtId="0" fontId="46" fillId="9" borderId="63" xfId="6" applyFont="1" applyFill="1" applyBorder="1" applyAlignment="1">
      <alignment horizontal="center" vertical="center" wrapText="1" readingOrder="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7" fillId="2" borderId="9" xfId="0" applyFont="1" applyFill="1" applyBorder="1" applyAlignment="1">
      <alignment horizontal="center" textRotation="90" wrapText="1"/>
    </xf>
    <xf numFmtId="0" fontId="64" fillId="0" borderId="16" xfId="0" applyFont="1" applyBorder="1" applyAlignment="1">
      <alignment horizontal="center" vertical="center" wrapText="1"/>
    </xf>
    <xf numFmtId="0" fontId="64" fillId="0" borderId="17" xfId="0" applyFont="1" applyBorder="1" applyAlignment="1">
      <alignment horizontal="center" vertical="center" wrapText="1"/>
    </xf>
    <xf numFmtId="0" fontId="66" fillId="0" borderId="16" xfId="0" applyFont="1" applyBorder="1" applyAlignment="1">
      <alignment horizontal="center" vertical="center" wrapText="1"/>
    </xf>
    <xf numFmtId="0" fontId="66" fillId="0" borderId="17" xfId="0" applyFont="1" applyBorder="1" applyAlignment="1">
      <alignment horizontal="center" vertical="center" wrapText="1"/>
    </xf>
    <xf numFmtId="0" fontId="66" fillId="0" borderId="18" xfId="0" applyFont="1" applyBorder="1" applyAlignment="1">
      <alignment horizontal="center" vertical="center" wrapText="1"/>
    </xf>
    <xf numFmtId="14" fontId="65" fillId="0" borderId="16" xfId="0" applyNumberFormat="1" applyFont="1" applyBorder="1" applyAlignment="1">
      <alignment horizontal="center" vertical="center" wrapText="1"/>
    </xf>
    <xf numFmtId="14" fontId="65" fillId="0" borderId="17" xfId="0" applyNumberFormat="1" applyFont="1" applyBorder="1" applyAlignment="1">
      <alignment horizontal="center" vertical="center" wrapText="1"/>
    </xf>
    <xf numFmtId="14" fontId="65" fillId="0" borderId="18" xfId="0" applyNumberFormat="1" applyFont="1" applyBorder="1" applyAlignment="1">
      <alignment horizontal="center" vertical="center" wrapText="1"/>
    </xf>
    <xf numFmtId="0" fontId="62" fillId="0" borderId="1" xfId="0" applyFont="1" applyBorder="1" applyAlignment="1">
      <alignment horizontal="center" vertical="center" wrapText="1"/>
    </xf>
    <xf numFmtId="0" fontId="62" fillId="0" borderId="2" xfId="0" applyFont="1" applyBorder="1" applyAlignment="1">
      <alignment horizontal="center" vertical="center" wrapText="1"/>
    </xf>
    <xf numFmtId="0" fontId="62" fillId="0" borderId="3" xfId="0" applyFont="1" applyBorder="1" applyAlignment="1">
      <alignment horizontal="center" vertical="center" wrapText="1"/>
    </xf>
    <xf numFmtId="0" fontId="62" fillId="0" borderId="4" xfId="0" applyFont="1" applyBorder="1" applyAlignment="1">
      <alignment horizontal="center" vertical="center" wrapText="1"/>
    </xf>
    <xf numFmtId="0" fontId="62" fillId="0" borderId="0" xfId="0" applyFont="1" applyBorder="1" applyAlignment="1">
      <alignment horizontal="center" vertical="center" wrapText="1"/>
    </xf>
    <xf numFmtId="0" fontId="62" fillId="0" borderId="5" xfId="0" applyFont="1" applyBorder="1" applyAlignment="1">
      <alignment horizontal="center" vertical="center" wrapText="1"/>
    </xf>
    <xf numFmtId="0" fontId="7" fillId="2" borderId="16" xfId="0" applyFont="1" applyFill="1" applyBorder="1" applyAlignment="1">
      <alignment horizontal="center" textRotation="90" wrapText="1"/>
    </xf>
    <xf numFmtId="0" fontId="7" fillId="2" borderId="18" xfId="0" applyFont="1" applyFill="1" applyBorder="1" applyAlignment="1">
      <alignment horizontal="center" textRotation="90" wrapText="1"/>
    </xf>
    <xf numFmtId="0" fontId="7" fillId="2" borderId="16"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0" borderId="12" xfId="0" applyFont="1" applyFill="1" applyBorder="1" applyAlignment="1">
      <alignment horizontal="center" textRotation="90" wrapText="1"/>
    </xf>
    <xf numFmtId="0" fontId="7" fillId="0" borderId="9" xfId="0" applyFont="1" applyFill="1" applyBorder="1" applyAlignment="1">
      <alignment horizontal="center" textRotation="90" wrapText="1"/>
    </xf>
    <xf numFmtId="0" fontId="7" fillId="2" borderId="53" xfId="0" applyFont="1" applyFill="1" applyBorder="1" applyAlignment="1">
      <alignment horizontal="center" textRotation="90" wrapText="1"/>
    </xf>
    <xf numFmtId="0" fontId="7" fillId="2" borderId="29" xfId="0" applyFont="1" applyFill="1" applyBorder="1" applyAlignment="1">
      <alignment horizontal="center" textRotation="90" wrapText="1"/>
    </xf>
    <xf numFmtId="0" fontId="7" fillId="2" borderId="41" xfId="0" applyFont="1" applyFill="1" applyBorder="1" applyAlignment="1">
      <alignment horizontal="center" textRotation="90" wrapText="1"/>
    </xf>
    <xf numFmtId="0" fontId="7" fillId="2" borderId="12" xfId="0" applyFont="1" applyFill="1" applyBorder="1" applyAlignment="1">
      <alignment horizontal="center" textRotation="90" wrapText="1"/>
    </xf>
    <xf numFmtId="0" fontId="64" fillId="2" borderId="1" xfId="0" applyFont="1" applyFill="1" applyBorder="1" applyAlignment="1">
      <alignment horizontal="center" vertical="center" wrapText="1"/>
    </xf>
    <xf numFmtId="0" fontId="64" fillId="2" borderId="6" xfId="0" applyFont="1" applyFill="1" applyBorder="1" applyAlignment="1">
      <alignment horizontal="center" vertical="center" wrapText="1"/>
    </xf>
    <xf numFmtId="0" fontId="64" fillId="2" borderId="16" xfId="0" applyFont="1" applyFill="1" applyBorder="1" applyAlignment="1">
      <alignment horizontal="center" vertical="center" wrapText="1"/>
    </xf>
    <xf numFmtId="0" fontId="64" fillId="2" borderId="18" xfId="0" applyFont="1" applyFill="1" applyBorder="1" applyAlignment="1">
      <alignment horizontal="center" vertical="center" wrapText="1"/>
    </xf>
    <xf numFmtId="0" fontId="18" fillId="0" borderId="1" xfId="4" applyFont="1" applyBorder="1" applyAlignment="1">
      <alignment horizontal="center" vertical="top" wrapText="1"/>
    </xf>
    <xf numFmtId="0" fontId="18" fillId="0" borderId="2" xfId="4" applyFont="1" applyBorder="1" applyAlignment="1">
      <alignment horizontal="center" vertical="top" wrapText="1"/>
    </xf>
    <xf numFmtId="0" fontId="18" fillId="0" borderId="3" xfId="4" applyFont="1" applyBorder="1" applyAlignment="1">
      <alignment horizontal="center" vertical="top" wrapText="1"/>
    </xf>
    <xf numFmtId="0" fontId="18" fillId="0" borderId="4" xfId="4" applyFont="1" applyBorder="1" applyAlignment="1">
      <alignment horizontal="center" vertical="top" wrapText="1"/>
    </xf>
    <xf numFmtId="0" fontId="18" fillId="0" borderId="0" xfId="4" applyFont="1" applyBorder="1" applyAlignment="1">
      <alignment horizontal="center" vertical="top" wrapText="1"/>
    </xf>
    <xf numFmtId="0" fontId="18" fillId="0" borderId="5" xfId="4" applyFont="1" applyBorder="1" applyAlignment="1">
      <alignment horizontal="center" vertical="top" wrapText="1"/>
    </xf>
    <xf numFmtId="0" fontId="18" fillId="0" borderId="6" xfId="4" applyFont="1" applyBorder="1" applyAlignment="1">
      <alignment horizontal="center" vertical="top" wrapText="1"/>
    </xf>
    <xf numFmtId="0" fontId="18" fillId="0" borderId="7" xfId="4" applyFont="1" applyBorder="1" applyAlignment="1">
      <alignment horizontal="center" vertical="top" wrapText="1"/>
    </xf>
    <xf numFmtId="0" fontId="18" fillId="0" borderId="8" xfId="4" applyFont="1" applyBorder="1" applyAlignment="1">
      <alignment horizontal="center" vertical="top" wrapText="1"/>
    </xf>
    <xf numFmtId="0" fontId="21" fillId="3" borderId="0" xfId="4" applyFont="1" applyFill="1" applyBorder="1" applyAlignment="1">
      <alignment horizontal="center"/>
    </xf>
    <xf numFmtId="0" fontId="21" fillId="3" borderId="5" xfId="4" applyFont="1" applyFill="1" applyBorder="1" applyAlignment="1">
      <alignment horizontal="center"/>
    </xf>
    <xf numFmtId="0" fontId="21" fillId="3" borderId="17" xfId="4" applyFont="1" applyFill="1" applyBorder="1" applyAlignment="1">
      <alignment horizontal="center"/>
    </xf>
    <xf numFmtId="49" fontId="10" fillId="0" borderId="25" xfId="1" applyNumberFormat="1" applyFont="1" applyFill="1" applyBorder="1" applyAlignment="1">
      <alignment horizontal="center" vertical="center" wrapText="1"/>
    </xf>
    <xf numFmtId="49" fontId="10" fillId="0" borderId="26" xfId="1" applyNumberFormat="1" applyFont="1" applyFill="1" applyBorder="1" applyAlignment="1">
      <alignment horizontal="center" vertical="center" wrapText="1"/>
    </xf>
    <xf numFmtId="49" fontId="10" fillId="0" borderId="27" xfId="1" applyNumberFormat="1" applyFont="1" applyFill="1" applyBorder="1" applyAlignment="1">
      <alignment horizontal="center" vertical="center" wrapText="1"/>
    </xf>
    <xf numFmtId="2" fontId="10" fillId="0" borderId="25" xfId="1" applyFont="1" applyFill="1" applyBorder="1" applyAlignment="1">
      <alignment horizontal="center" vertical="center" wrapText="1"/>
    </xf>
    <xf numFmtId="2" fontId="10" fillId="0" borderId="26" xfId="1" applyFont="1" applyFill="1" applyBorder="1" applyAlignment="1">
      <alignment horizontal="center" vertical="center" wrapText="1"/>
    </xf>
    <xf numFmtId="0" fontId="0" fillId="0" borderId="0" xfId="0" applyAlignment="1">
      <alignment horizontal="left" vertical="top" wrapText="1"/>
    </xf>
  </cellXfs>
  <cellStyles count="10">
    <cellStyle name="Normal 2" xfId="4"/>
    <cellStyle name="Percent 2" xfId="5"/>
    <cellStyle name="Standard" xfId="0" builtinId="0"/>
    <cellStyle name="Standard 2" xfId="6"/>
    <cellStyle name="Standard 3" xfId="7"/>
    <cellStyle name="Standard 4" xfId="8"/>
    <cellStyle name="Standard_vorselekt" xfId="9"/>
    <cellStyle name="Überschrift 1" xfId="1" builtinId="16" customBuiltin="1"/>
    <cellStyle name="Überschrift 2" xfId="2" builtinId="17" customBuiltin="1"/>
    <cellStyle name="Überschrift 3" xfId="3" builtinId="18" customBuiltin="1"/>
  </cellStyles>
  <dxfs count="50">
    <dxf>
      <fill>
        <patternFill>
          <bgColor rgb="FFFFC000"/>
        </patternFill>
      </fill>
    </dxf>
    <dxf>
      <fill>
        <patternFill>
          <bgColor theme="5" tint="0.39994506668294322"/>
        </patternFill>
      </fill>
    </dxf>
    <dxf>
      <font>
        <color auto="1"/>
      </font>
      <fill>
        <patternFill>
          <bgColor theme="9" tint="0.7999816888943144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ill>
        <patternFill>
          <bgColor theme="5" tint="0.39994506668294322"/>
        </patternFill>
      </fill>
    </dxf>
    <dxf>
      <font>
        <color auto="1"/>
      </font>
      <fill>
        <patternFill>
          <bgColor theme="9" tint="0.7999816888943144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
      <fill>
        <patternFill>
          <bgColor rgb="FFFFC000"/>
        </patternFill>
      </fill>
    </dxf>
    <dxf>
      <fill>
        <patternFill>
          <bgColor theme="5"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'[2]FMEA_system_sub-system_comp-1'!$D$1:$P$1</c:f>
          <c:strCache>
            <c:ptCount val="1"/>
            <c:pt idx="0">
              <c:v>#BEZUG! #BEZUG! #BEZUG! #BEZUG! #BEZUG! #BEZUG! #BEZUG! #BEZUG! #BEZUG! #BEZUG! #BEZUG! #BEZUG! #BEZUG!</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'6 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Pareto'!$B$6:$B$30</c:f>
              <c:strCache>
                <c:ptCount val="14"/>
                <c:pt idx="0">
                  <c:v>12</c:v>
                </c:pt>
                <c:pt idx="1">
                  <c:v>6</c:v>
                </c:pt>
                <c:pt idx="2">
                  <c:v>1</c:v>
                </c:pt>
                <c:pt idx="3">
                  <c:v>13</c:v>
                </c:pt>
                <c:pt idx="4">
                  <c:v>11</c:v>
                </c:pt>
                <c:pt idx="5">
                  <c:v>10</c:v>
                </c:pt>
                <c:pt idx="6">
                  <c:v>9</c:v>
                </c:pt>
                <c:pt idx="7">
                  <c:v>8</c:v>
                </c:pt>
                <c:pt idx="8">
                  <c:v>5</c:v>
                </c:pt>
                <c:pt idx="9">
                  <c:v>4</c:v>
                </c:pt>
                <c:pt idx="10">
                  <c:v>3</c:v>
                </c:pt>
                <c:pt idx="11">
                  <c:v>2</c:v>
                </c:pt>
                <c:pt idx="12">
                  <c:v>14</c:v>
                </c:pt>
                <c:pt idx="13">
                  <c:v>7</c:v>
                </c:pt>
              </c:strCache>
            </c:strRef>
          </c:cat>
          <c:val>
            <c:numRef>
              <c:f>[0]!RPZRange</c:f>
              <c:numCache>
                <c:formatCode>General</c:formatCode>
                <c:ptCount val="14"/>
                <c:pt idx="0">
                  <c:v>490</c:v>
                </c:pt>
                <c:pt idx="1">
                  <c:v>490</c:v>
                </c:pt>
                <c:pt idx="2">
                  <c:v>490</c:v>
                </c:pt>
                <c:pt idx="3">
                  <c:v>350</c:v>
                </c:pt>
                <c:pt idx="4">
                  <c:v>350</c:v>
                </c:pt>
                <c:pt idx="5">
                  <c:v>350</c:v>
                </c:pt>
                <c:pt idx="6">
                  <c:v>350</c:v>
                </c:pt>
                <c:pt idx="7">
                  <c:v>350</c:v>
                </c:pt>
                <c:pt idx="8">
                  <c:v>300</c:v>
                </c:pt>
                <c:pt idx="9">
                  <c:v>210</c:v>
                </c:pt>
                <c:pt idx="10">
                  <c:v>210</c:v>
                </c:pt>
                <c:pt idx="11">
                  <c:v>210</c:v>
                </c:pt>
                <c:pt idx="12">
                  <c:v>150</c:v>
                </c:pt>
                <c:pt idx="13">
                  <c:v>100</c:v>
                </c:pt>
              </c:numCache>
            </c:numRef>
          </c:val>
          <c:extLst xmlns:c16r2="http://schemas.microsoft.com/office/drawing/2015/06/chart">
            <c:ext xmlns:c16="http://schemas.microsoft.com/office/drawing/2014/chart" uri="{C3380CC4-5D6E-409C-BE32-E72D297353CC}">
              <c16:uniqueId val="{00000000-0A80-6148-B28E-333E4461905D}"/>
            </c:ext>
          </c:extLst>
        </c:ser>
        <c:ser>
          <c:idx val="2"/>
          <c:order val="2"/>
          <c:tx>
            <c:strRef>
              <c:f>'6 Pareto'!$E$5</c:f>
              <c:strCache>
                <c:ptCount val="1"/>
                <c:pt idx="0">
                  <c:v>RPZ New</c:v>
                </c:pt>
              </c:strCache>
            </c:strRef>
          </c:tx>
          <c:invertIfNegative val="0"/>
          <c:cat>
            <c:strRef>
              <c:f>'6 Pareto'!$B$6:$B$35</c:f>
              <c:strCache>
                <c:ptCount val="14"/>
                <c:pt idx="0">
                  <c:v>12</c:v>
                </c:pt>
                <c:pt idx="1">
                  <c:v>6</c:v>
                </c:pt>
                <c:pt idx="2">
                  <c:v>1</c:v>
                </c:pt>
                <c:pt idx="3">
                  <c:v>13</c:v>
                </c:pt>
                <c:pt idx="4">
                  <c:v>11</c:v>
                </c:pt>
                <c:pt idx="5">
                  <c:v>10</c:v>
                </c:pt>
                <c:pt idx="6">
                  <c:v>9</c:v>
                </c:pt>
                <c:pt idx="7">
                  <c:v>8</c:v>
                </c:pt>
                <c:pt idx="8">
                  <c:v>5</c:v>
                </c:pt>
                <c:pt idx="9">
                  <c:v>4</c:v>
                </c:pt>
                <c:pt idx="10">
                  <c:v>3</c:v>
                </c:pt>
                <c:pt idx="11">
                  <c:v>2</c:v>
                </c:pt>
                <c:pt idx="12">
                  <c:v>14</c:v>
                </c:pt>
                <c:pt idx="13">
                  <c:v>7</c:v>
                </c:pt>
              </c:strCache>
            </c:strRef>
          </c:cat>
          <c:val>
            <c:numRef>
              <c:f>[0]!RPZNRange</c:f>
              <c:numCache>
                <c:formatCode>General</c:formatCode>
                <c:ptCount val="14"/>
                <c:pt idx="0">
                  <c:v>70</c:v>
                </c:pt>
                <c:pt idx="1">
                  <c:v>90</c:v>
                </c:pt>
                <c:pt idx="2">
                  <c:v>50</c:v>
                </c:pt>
                <c:pt idx="3">
                  <c:v>30</c:v>
                </c:pt>
                <c:pt idx="4">
                  <c:v>30</c:v>
                </c:pt>
                <c:pt idx="5">
                  <c:v>30</c:v>
                </c:pt>
                <c:pt idx="6">
                  <c:v>30</c:v>
                </c:pt>
                <c:pt idx="7">
                  <c:v>30</c:v>
                </c:pt>
                <c:pt idx="8">
                  <c:v>90</c:v>
                </c:pt>
                <c:pt idx="9">
                  <c:v>50</c:v>
                </c:pt>
                <c:pt idx="10">
                  <c:v>70</c:v>
                </c:pt>
                <c:pt idx="11">
                  <c:v>70</c:v>
                </c:pt>
                <c:pt idx="12">
                  <c:v>30</c:v>
                </c:pt>
                <c:pt idx="13">
                  <c:v>50</c:v>
                </c:pt>
              </c:numCache>
            </c:numRef>
          </c:val>
          <c:extLst xmlns:c16r2="http://schemas.microsoft.com/office/drawing/2015/06/chart">
            <c:ext xmlns:c16="http://schemas.microsoft.com/office/drawing/2014/chart" uri="{C3380CC4-5D6E-409C-BE32-E72D297353CC}">
              <c16:uniqueId val="{00000000-0699-4245-9D50-2F10AB1F73BE}"/>
            </c:ext>
          </c:extLst>
        </c:ser>
        <c:dLbls>
          <c:showLegendKey val="0"/>
          <c:showVal val="0"/>
          <c:showCatName val="0"/>
          <c:showSerName val="0"/>
          <c:showPercent val="0"/>
          <c:showBubbleSize val="0"/>
        </c:dLbls>
        <c:gapWidth val="150"/>
        <c:axId val="581499368"/>
        <c:axId val="416782480"/>
      </c:barChart>
      <c:lineChart>
        <c:grouping val="standard"/>
        <c:varyColors val="0"/>
        <c:ser>
          <c:idx val="1"/>
          <c:order val="0"/>
          <c:tx>
            <c:strRef>
              <c:f>'6 Pareto'!$G$5</c:f>
              <c:strCache>
                <c:ptCount val="1"/>
                <c:pt idx="0">
                  <c:v>% kum</c:v>
                </c:pt>
              </c:strCache>
            </c:strRef>
          </c:tx>
          <c:spPr>
            <a:ln w="28575" cap="rnd">
              <a:solidFill>
                <a:srgbClr val="C00000"/>
              </a:solidFill>
              <a:round/>
            </a:ln>
            <a:effectLst/>
          </c:spPr>
          <c:marker>
            <c:symbol val="none"/>
          </c:marker>
          <c:cat>
            <c:strRef>
              <c:f>'6 Pareto'!$B$6:$B$35</c:f>
              <c:strCache>
                <c:ptCount val="14"/>
                <c:pt idx="0">
                  <c:v>12</c:v>
                </c:pt>
                <c:pt idx="1">
                  <c:v>6</c:v>
                </c:pt>
                <c:pt idx="2">
                  <c:v>1</c:v>
                </c:pt>
                <c:pt idx="3">
                  <c:v>13</c:v>
                </c:pt>
                <c:pt idx="4">
                  <c:v>11</c:v>
                </c:pt>
                <c:pt idx="5">
                  <c:v>10</c:v>
                </c:pt>
                <c:pt idx="6">
                  <c:v>9</c:v>
                </c:pt>
                <c:pt idx="7">
                  <c:v>8</c:v>
                </c:pt>
                <c:pt idx="8">
                  <c:v>5</c:v>
                </c:pt>
                <c:pt idx="9">
                  <c:v>4</c:v>
                </c:pt>
                <c:pt idx="10">
                  <c:v>3</c:v>
                </c:pt>
                <c:pt idx="11">
                  <c:v>2</c:v>
                </c:pt>
                <c:pt idx="12">
                  <c:v>14</c:v>
                </c:pt>
                <c:pt idx="13">
                  <c:v>7</c:v>
                </c:pt>
              </c:strCache>
            </c:strRef>
          </c:cat>
          <c:val>
            <c:numRef>
              <c:f>'6 Pareto'!kumRange</c:f>
              <c:numCache>
                <c:formatCode>0%</c:formatCode>
                <c:ptCount val="14"/>
                <c:pt idx="0">
                  <c:v>0.11136363636363636</c:v>
                </c:pt>
                <c:pt idx="1">
                  <c:v>0.22272727272727272</c:v>
                </c:pt>
                <c:pt idx="2">
                  <c:v>0.33409090909090911</c:v>
                </c:pt>
                <c:pt idx="3">
                  <c:v>0.41363636363636364</c:v>
                </c:pt>
                <c:pt idx="4">
                  <c:v>0.49318181818181817</c:v>
                </c:pt>
                <c:pt idx="5">
                  <c:v>0.57272727272727275</c:v>
                </c:pt>
                <c:pt idx="6">
                  <c:v>0.65227272727272723</c:v>
                </c:pt>
                <c:pt idx="7">
                  <c:v>0.73181818181818181</c:v>
                </c:pt>
                <c:pt idx="8">
                  <c:v>0.8</c:v>
                </c:pt>
                <c:pt idx="9">
                  <c:v>0.84772727272727277</c:v>
                </c:pt>
                <c:pt idx="10">
                  <c:v>0.8954545454545455</c:v>
                </c:pt>
                <c:pt idx="11">
                  <c:v>0.94318181818181823</c:v>
                </c:pt>
                <c:pt idx="12">
                  <c:v>0.97727272727272729</c:v>
                </c:pt>
                <c:pt idx="13">
                  <c:v>1</c:v>
                </c:pt>
              </c:numCache>
            </c:numRef>
          </c:val>
          <c:smooth val="0"/>
          <c:extLst xmlns:c16r2="http://schemas.microsoft.com/office/drawing/2015/06/char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416782872"/>
        <c:axId val="416782088"/>
      </c:lineChart>
      <c:catAx>
        <c:axId val="58149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6782480"/>
        <c:crosses val="autoZero"/>
        <c:auto val="1"/>
        <c:lblAlgn val="ctr"/>
        <c:lblOffset val="100"/>
        <c:noMultiLvlLbl val="0"/>
      </c:catAx>
      <c:valAx>
        <c:axId val="41678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581499368"/>
        <c:crosses val="autoZero"/>
        <c:crossBetween val="between"/>
      </c:valAx>
      <c:valAx>
        <c:axId val="416782088"/>
        <c:scaling>
          <c:orientation val="minMax"/>
          <c:max val="1"/>
        </c:scaling>
        <c:delete val="0"/>
        <c:axPos val="r"/>
        <c:numFmt formatCode="0%" sourceLinked="1"/>
        <c:majorTickMark val="out"/>
        <c:minorTickMark val="none"/>
        <c:tickLblPos val="nextTo"/>
        <c:crossAx val="416782872"/>
        <c:crosses val="max"/>
        <c:crossBetween val="between"/>
      </c:valAx>
      <c:catAx>
        <c:axId val="416782872"/>
        <c:scaling>
          <c:orientation val="minMax"/>
        </c:scaling>
        <c:delete val="1"/>
        <c:axPos val="b"/>
        <c:numFmt formatCode="General" sourceLinked="1"/>
        <c:majorTickMark val="out"/>
        <c:minorTickMark val="none"/>
        <c:tickLblPos val="nextTo"/>
        <c:crossAx val="4167820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9.pn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14111</xdr:rowOff>
    </xdr:from>
    <xdr:to>
      <xdr:col>18</xdr:col>
      <xdr:colOff>303220</xdr:colOff>
      <xdr:row>37</xdr:row>
      <xdr:rowOff>84899</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rotWithShape="1">
        <a:blip xmlns:r="http://schemas.openxmlformats.org/officeDocument/2006/relationships" r:embed="rId1"/>
        <a:srcRect t="13924"/>
        <a:stretch/>
      </xdr:blipFill>
      <xdr:spPr>
        <a:xfrm>
          <a:off x="0" y="1114778"/>
          <a:ext cx="12749220" cy="57575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485775</xdr:colOff>
      <xdr:row>1</xdr:row>
      <xdr:rowOff>38100</xdr:rowOff>
    </xdr:from>
    <xdr:to>
      <xdr:col>16</xdr:col>
      <xdr:colOff>638175</xdr:colOff>
      <xdr:row>20</xdr:row>
      <xdr:rowOff>166106</xdr:rowOff>
    </xdr:to>
    <xdr:pic>
      <xdr:nvPicPr>
        <xdr:cNvPr id="2" name="Picture 1">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1"/>
        <a:stretch>
          <a:fillRect/>
        </a:stretch>
      </xdr:blipFill>
      <xdr:spPr>
        <a:xfrm>
          <a:off x="3914775" y="219075"/>
          <a:ext cx="7696200" cy="35665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314325</xdr:colOff>
      <xdr:row>0</xdr:row>
      <xdr:rowOff>161926</xdr:rowOff>
    </xdr:from>
    <xdr:to>
      <xdr:col>21</xdr:col>
      <xdr:colOff>228600</xdr:colOff>
      <xdr:row>15</xdr:row>
      <xdr:rowOff>179980</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9229725" y="161926"/>
          <a:ext cx="5400675" cy="2742204"/>
        </a:xfrm>
        <a:prstGeom prst="rect">
          <a:avLst/>
        </a:prstGeom>
        <a:ln>
          <a:solidFill>
            <a:schemeClr val="accent1"/>
          </a:solidFill>
        </a:ln>
      </xdr:spPr>
    </xdr:pic>
    <xdr:clientData/>
  </xdr:twoCellAnchor>
  <xdr:twoCellAnchor editAs="oneCell">
    <xdr:from>
      <xdr:col>8</xdr:col>
      <xdr:colOff>228600</xdr:colOff>
      <xdr:row>0</xdr:row>
      <xdr:rowOff>167295</xdr:rowOff>
    </xdr:from>
    <xdr:to>
      <xdr:col>13</xdr:col>
      <xdr:colOff>142876</xdr:colOff>
      <xdr:row>16</xdr:row>
      <xdr:rowOff>15148</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stretch>
          <a:fillRect/>
        </a:stretch>
      </xdr:blipFill>
      <xdr:spPr>
        <a:xfrm>
          <a:off x="5715000" y="167295"/>
          <a:ext cx="3343276" cy="275297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104775</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723741</xdr:colOff>
      <xdr:row>2</xdr:row>
      <xdr:rowOff>4506</xdr:rowOff>
    </xdr:to>
    <xdr:pic>
      <xdr:nvPicPr>
        <xdr:cNvPr id="2" name="Grafik 3">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stretch>
          <a:fillRect/>
        </a:stretch>
      </xdr:blipFill>
      <xdr:spPr>
        <a:xfrm>
          <a:off x="8751094" y="0"/>
          <a:ext cx="723741" cy="361694"/>
        </a:xfrm>
        <a:prstGeom prst="rect">
          <a:avLst/>
        </a:prstGeom>
      </xdr:spPr>
    </xdr:pic>
    <xdr:clientData/>
  </xdr:twoCellAnchor>
  <xdr:twoCellAnchor editAs="oneCell">
    <xdr:from>
      <xdr:col>6</xdr:col>
      <xdr:colOff>857250</xdr:colOff>
      <xdr:row>1</xdr:row>
      <xdr:rowOff>166687</xdr:rowOff>
    </xdr:from>
    <xdr:to>
      <xdr:col>6</xdr:col>
      <xdr:colOff>2494682</xdr:colOff>
      <xdr:row>4</xdr:row>
      <xdr:rowOff>118586</xdr:rowOff>
    </xdr:to>
    <xdr:pic>
      <xdr:nvPicPr>
        <xdr:cNvPr id="3" name="Grafik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08344" y="345281"/>
          <a:ext cx="1637432" cy="4876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59929</xdr:colOff>
      <xdr:row>4</xdr:row>
      <xdr:rowOff>79375</xdr:rowOff>
    </xdr:from>
    <xdr:to>
      <xdr:col>7</xdr:col>
      <xdr:colOff>8254999</xdr:colOff>
      <xdr:row>34</xdr:row>
      <xdr:rowOff>0</xdr:rowOff>
    </xdr:to>
    <xdr:graphicFrame macro="">
      <xdr:nvGraphicFramePr>
        <xdr:cNvPr id="2" name="Diagramm 1">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210396</xdr:colOff>
      <xdr:row>1</xdr:row>
      <xdr:rowOff>106623</xdr:rowOff>
    </xdr:from>
    <xdr:to>
      <xdr:col>4</xdr:col>
      <xdr:colOff>290094</xdr:colOff>
      <xdr:row>2</xdr:row>
      <xdr:rowOff>346256</xdr:rowOff>
    </xdr:to>
    <xdr:pic>
      <xdr:nvPicPr>
        <xdr:cNvPr id="3" name="Grafik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3209" y="364592"/>
          <a:ext cx="1637432" cy="487680"/>
        </a:xfrm>
        <a:prstGeom prst="rect">
          <a:avLst/>
        </a:prstGeom>
      </xdr:spPr>
    </xdr:pic>
    <xdr:clientData/>
  </xdr:twoCellAnchor>
  <xdr:twoCellAnchor editAs="oneCell">
    <xdr:from>
      <xdr:col>1</xdr:col>
      <xdr:colOff>0</xdr:colOff>
      <xdr:row>0</xdr:row>
      <xdr:rowOff>0</xdr:rowOff>
    </xdr:from>
    <xdr:to>
      <xdr:col>2</xdr:col>
      <xdr:colOff>68897</xdr:colOff>
      <xdr:row>1</xdr:row>
      <xdr:rowOff>103725</xdr:rowOff>
    </xdr:to>
    <xdr:pic>
      <xdr:nvPicPr>
        <xdr:cNvPr id="4" name="Grafik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3"/>
        <a:stretch>
          <a:fillRect/>
        </a:stretch>
      </xdr:blipFill>
      <xdr:spPr>
        <a:xfrm>
          <a:off x="0" y="0"/>
          <a:ext cx="726122" cy="3636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fficesuite/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EA_system_sub-system_comp-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
  <sheetViews>
    <sheetView tabSelected="1" zoomScale="90" zoomScaleNormal="90" workbookViewId="0">
      <selection activeCell="T4" sqref="T4"/>
    </sheetView>
  </sheetViews>
  <sheetFormatPr baseColWidth="10" defaultColWidth="9" defaultRowHeight="14.25"/>
  <sheetData>
    <row r="2" spans="3:3" ht="45">
      <c r="C2" s="259" t="s">
        <v>287</v>
      </c>
    </row>
  </sheetData>
  <pageMargins left="0.7" right="0.7" top="0.75" bottom="0.75" header="0.3" footer="0.3"/>
  <pageSetup paperSize="9" scale="70" orientation="landscape" r:id="rId1"/>
  <headerFooter>
    <oddFooter>&amp;L&amp;8Prepared: Jan Tejkl/RMS-PQP
Valid from: 05/2018&amp;C&amp;8&amp;F&amp;R&amp;8&amp;P/&amp;N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
  <sheetViews>
    <sheetView workbookViewId="0">
      <selection activeCell="N16" sqref="N16"/>
    </sheetView>
  </sheetViews>
  <sheetFormatPr baseColWidth="10" defaultColWidth="9" defaultRowHeight="14.25"/>
  <sheetData>
    <row r="1" spans="1:20" ht="15">
      <c r="A1" s="229" t="s">
        <v>189</v>
      </c>
    </row>
    <row r="3" spans="1:20" ht="80.25" customHeight="1">
      <c r="A3" s="335" t="s">
        <v>188</v>
      </c>
      <c r="B3" s="335"/>
      <c r="C3" s="335"/>
      <c r="D3" s="335"/>
      <c r="E3" s="335"/>
      <c r="F3" s="335"/>
      <c r="G3" s="335"/>
      <c r="H3" s="335"/>
      <c r="I3" s="335"/>
      <c r="J3" s="335"/>
      <c r="K3" s="335"/>
      <c r="L3" s="335"/>
      <c r="M3" s="335"/>
      <c r="N3" s="335"/>
      <c r="O3" s="335"/>
    </row>
    <row r="4" spans="1:20" ht="409.5" customHeight="1">
      <c r="A4" s="335" t="s">
        <v>187</v>
      </c>
      <c r="B4" s="335"/>
      <c r="C4" s="335"/>
      <c r="D4" s="335"/>
      <c r="E4" s="335"/>
      <c r="F4" s="335"/>
      <c r="G4" s="335"/>
      <c r="H4" s="335"/>
      <c r="I4" s="335"/>
      <c r="J4" s="335"/>
      <c r="K4" s="335"/>
      <c r="L4" s="335"/>
      <c r="M4" s="335"/>
      <c r="N4" s="335"/>
      <c r="O4" s="335"/>
      <c r="P4" s="228"/>
      <c r="Q4" s="228"/>
      <c r="R4" s="228"/>
      <c r="S4" s="228"/>
      <c r="T4" s="228"/>
    </row>
  </sheetData>
  <mergeCells count="2">
    <mergeCell ref="A4:O4"/>
    <mergeCell ref="A3:O3"/>
  </mergeCells>
  <pageMargins left="0.7" right="0.7" top="0.75" bottom="0.75" header="0.3" footer="0.3"/>
  <pageSetup paperSize="9" scale="55" orientation="landscape" r:id="rId1"/>
  <headerFooter>
    <oddFooter>&amp;L&amp;8Prepared: Jan Tejkl/RMS-PQP
Valid from: 05/2018&amp;C&amp;8&amp;F&amp;R&amp;8&amp;P/&amp;N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2"/>
  <sheetViews>
    <sheetView workbookViewId="0">
      <selection activeCell="E39" sqref="E39"/>
    </sheetView>
  </sheetViews>
  <sheetFormatPr baseColWidth="10" defaultColWidth="9.5" defaultRowHeight="14.25"/>
  <cols>
    <col min="1" max="3" width="6.125" style="58" customWidth="1"/>
    <col min="4" max="4" width="4.875" style="58" customWidth="1"/>
    <col min="5" max="5" width="135" style="57" customWidth="1"/>
    <col min="6" max="6" width="9.5" style="45"/>
    <col min="7" max="10" width="5.625" style="109" hidden="1" customWidth="1"/>
    <col min="11" max="11" width="3.5" style="101" hidden="1" customWidth="1"/>
    <col min="12" max="12" width="2.625" style="101" hidden="1" customWidth="1"/>
    <col min="13" max="17" width="5.125" style="101" hidden="1" customWidth="1"/>
    <col min="18" max="16384" width="9.5" style="45"/>
  </cols>
  <sheetData>
    <row r="1" spans="1:17" ht="15.75" thickBot="1">
      <c r="A1" s="42" t="s">
        <v>5</v>
      </c>
      <c r="B1" s="41" t="s">
        <v>28</v>
      </c>
      <c r="C1" s="41" t="s">
        <v>6</v>
      </c>
      <c r="D1" s="43" t="s">
        <v>43</v>
      </c>
      <c r="E1" s="44" t="s">
        <v>44</v>
      </c>
      <c r="G1" s="100" t="s">
        <v>5</v>
      </c>
      <c r="H1" s="100" t="s">
        <v>28</v>
      </c>
      <c r="I1" s="100" t="s">
        <v>6</v>
      </c>
      <c r="J1" s="100" t="s">
        <v>43</v>
      </c>
      <c r="M1" s="100" t="s">
        <v>5</v>
      </c>
      <c r="N1" s="100" t="s">
        <v>28</v>
      </c>
      <c r="O1" s="100" t="s">
        <v>6</v>
      </c>
      <c r="P1" s="100" t="s">
        <v>127</v>
      </c>
      <c r="Q1" s="100" t="s">
        <v>43</v>
      </c>
    </row>
    <row r="2" spans="1:17" ht="15">
      <c r="A2" s="63" t="s">
        <v>1</v>
      </c>
      <c r="B2" s="64" t="s">
        <v>45</v>
      </c>
      <c r="C2" s="64" t="s">
        <v>46</v>
      </c>
      <c r="D2" s="65" t="s">
        <v>47</v>
      </c>
      <c r="E2" s="66" t="s">
        <v>48</v>
      </c>
      <c r="G2" s="102" t="s">
        <v>1</v>
      </c>
      <c r="H2" s="102" t="s">
        <v>45</v>
      </c>
      <c r="I2" s="102" t="s">
        <v>46</v>
      </c>
      <c r="J2" s="103" t="s">
        <v>47</v>
      </c>
      <c r="K2" s="101" t="s">
        <v>126</v>
      </c>
      <c r="M2" s="104">
        <v>10</v>
      </c>
      <c r="N2" s="105">
        <v>7</v>
      </c>
      <c r="O2" s="105">
        <v>1</v>
      </c>
      <c r="P2" s="105" t="str">
        <f>CONCATENATE(M2,N2,O2)</f>
        <v>1071</v>
      </c>
      <c r="Q2" s="105" t="s">
        <v>47</v>
      </c>
    </row>
    <row r="3" spans="1:17" ht="15">
      <c r="A3" s="62" t="s">
        <v>1</v>
      </c>
      <c r="B3" s="49" t="s">
        <v>49</v>
      </c>
      <c r="C3" s="49" t="s">
        <v>50</v>
      </c>
      <c r="D3" s="50" t="s">
        <v>47</v>
      </c>
      <c r="E3" s="51" t="s">
        <v>51</v>
      </c>
      <c r="G3" s="104">
        <v>10</v>
      </c>
      <c r="H3" s="105">
        <v>7</v>
      </c>
      <c r="I3" s="105">
        <v>1</v>
      </c>
      <c r="J3" s="105" t="s">
        <v>47</v>
      </c>
      <c r="M3" s="104">
        <v>10</v>
      </c>
      <c r="N3" s="105">
        <v>7</v>
      </c>
      <c r="O3" s="105">
        <v>3</v>
      </c>
      <c r="P3" s="105" t="str">
        <f t="shared" ref="P3:P66" si="0">CONCATENATE(M3,N3,O3)</f>
        <v>1073</v>
      </c>
      <c r="Q3" s="105" t="s">
        <v>47</v>
      </c>
    </row>
    <row r="4" spans="1:17" ht="15">
      <c r="A4" s="62" t="s">
        <v>1</v>
      </c>
      <c r="B4" s="49" t="s">
        <v>49</v>
      </c>
      <c r="C4" s="49" t="s">
        <v>52</v>
      </c>
      <c r="D4" s="50" t="s">
        <v>47</v>
      </c>
      <c r="E4" s="51" t="s">
        <v>53</v>
      </c>
      <c r="G4" s="104">
        <v>10</v>
      </c>
      <c r="H4" s="105">
        <v>7</v>
      </c>
      <c r="I4" s="105">
        <v>3</v>
      </c>
      <c r="J4" s="105" t="s">
        <v>47</v>
      </c>
      <c r="M4" s="104">
        <v>10</v>
      </c>
      <c r="N4" s="105">
        <v>7</v>
      </c>
      <c r="O4" s="105">
        <v>5</v>
      </c>
      <c r="P4" s="105" t="str">
        <f t="shared" si="0"/>
        <v>1075</v>
      </c>
      <c r="Q4" s="105" t="s">
        <v>47</v>
      </c>
    </row>
    <row r="5" spans="1:17" ht="15">
      <c r="A5" s="62" t="s">
        <v>1</v>
      </c>
      <c r="B5" s="49" t="s">
        <v>49</v>
      </c>
      <c r="C5" s="49" t="s">
        <v>54</v>
      </c>
      <c r="D5" s="50" t="s">
        <v>55</v>
      </c>
      <c r="E5" s="51" t="s">
        <v>56</v>
      </c>
      <c r="G5" s="104">
        <v>10</v>
      </c>
      <c r="H5" s="105">
        <v>7</v>
      </c>
      <c r="I5" s="105">
        <v>5</v>
      </c>
      <c r="J5" s="105" t="s">
        <v>47</v>
      </c>
      <c r="M5" s="104">
        <v>10</v>
      </c>
      <c r="N5" s="105">
        <v>7</v>
      </c>
      <c r="O5" s="105">
        <v>7</v>
      </c>
      <c r="P5" s="105" t="str">
        <f t="shared" si="0"/>
        <v>1077</v>
      </c>
      <c r="Q5" s="105" t="s">
        <v>47</v>
      </c>
    </row>
    <row r="6" spans="1:17" ht="15">
      <c r="A6" s="62" t="s">
        <v>1</v>
      </c>
      <c r="B6" s="49" t="s">
        <v>57</v>
      </c>
      <c r="C6" s="49" t="s">
        <v>50</v>
      </c>
      <c r="D6" s="50" t="s">
        <v>47</v>
      </c>
      <c r="E6" s="51" t="s">
        <v>58</v>
      </c>
      <c r="G6" s="104">
        <v>10</v>
      </c>
      <c r="H6" s="105">
        <v>7</v>
      </c>
      <c r="I6" s="105">
        <v>7</v>
      </c>
      <c r="J6" s="105" t="s">
        <v>47</v>
      </c>
      <c r="M6" s="104">
        <v>10</v>
      </c>
      <c r="N6" s="105">
        <v>7</v>
      </c>
      <c r="O6" s="105">
        <v>10</v>
      </c>
      <c r="P6" s="105" t="str">
        <f t="shared" si="0"/>
        <v>10710</v>
      </c>
      <c r="Q6" s="105" t="s">
        <v>47</v>
      </c>
    </row>
    <row r="7" spans="1:17" ht="15">
      <c r="A7" s="62" t="s">
        <v>1</v>
      </c>
      <c r="B7" s="49" t="s">
        <v>57</v>
      </c>
      <c r="C7" s="49" t="s">
        <v>52</v>
      </c>
      <c r="D7" s="50" t="s">
        <v>55</v>
      </c>
      <c r="E7" s="51" t="s">
        <v>59</v>
      </c>
      <c r="G7" s="104">
        <v>10</v>
      </c>
      <c r="H7" s="105">
        <v>7</v>
      </c>
      <c r="I7" s="105">
        <v>10</v>
      </c>
      <c r="J7" s="105" t="s">
        <v>47</v>
      </c>
      <c r="M7" s="104">
        <v>10</v>
      </c>
      <c r="N7" s="105">
        <v>10</v>
      </c>
      <c r="O7" s="105">
        <v>1</v>
      </c>
      <c r="P7" s="105" t="str">
        <f t="shared" si="0"/>
        <v>10101</v>
      </c>
      <c r="Q7" s="105" t="s">
        <v>47</v>
      </c>
    </row>
    <row r="8" spans="1:17" ht="15.75" thickBot="1">
      <c r="A8" s="67" t="s">
        <v>1</v>
      </c>
      <c r="B8" s="53" t="s">
        <v>57</v>
      </c>
      <c r="C8" s="53" t="s">
        <v>54</v>
      </c>
      <c r="D8" s="68" t="s">
        <v>60</v>
      </c>
      <c r="E8" s="55" t="s">
        <v>61</v>
      </c>
      <c r="G8" s="104">
        <v>10</v>
      </c>
      <c r="H8" s="105">
        <v>10</v>
      </c>
      <c r="I8" s="105">
        <v>1</v>
      </c>
      <c r="J8" s="105" t="s">
        <v>47</v>
      </c>
      <c r="M8" s="104">
        <v>10</v>
      </c>
      <c r="N8" s="105">
        <v>10</v>
      </c>
      <c r="O8" s="105">
        <v>3</v>
      </c>
      <c r="P8" s="105" t="str">
        <f t="shared" si="0"/>
        <v>10103</v>
      </c>
      <c r="Q8" s="105" t="s">
        <v>47</v>
      </c>
    </row>
    <row r="9" spans="1:17" ht="15">
      <c r="A9" s="60" t="s">
        <v>63</v>
      </c>
      <c r="B9" s="46" t="s">
        <v>62</v>
      </c>
      <c r="C9" s="46" t="s">
        <v>64</v>
      </c>
      <c r="D9" s="47" t="s">
        <v>47</v>
      </c>
      <c r="E9" s="48" t="s">
        <v>65</v>
      </c>
      <c r="G9" s="104">
        <v>10</v>
      </c>
      <c r="H9" s="105">
        <v>10</v>
      </c>
      <c r="I9" s="105">
        <v>3</v>
      </c>
      <c r="J9" s="105" t="s">
        <v>47</v>
      </c>
      <c r="M9" s="104">
        <v>10</v>
      </c>
      <c r="N9" s="105">
        <v>10</v>
      </c>
      <c r="O9" s="105">
        <v>5</v>
      </c>
      <c r="P9" s="105" t="str">
        <f t="shared" si="0"/>
        <v>10105</v>
      </c>
      <c r="Q9" s="105" t="s">
        <v>47</v>
      </c>
    </row>
    <row r="10" spans="1:17" ht="15">
      <c r="A10" s="61" t="s">
        <v>63</v>
      </c>
      <c r="B10" s="49" t="s">
        <v>66</v>
      </c>
      <c r="C10" s="49" t="s">
        <v>50</v>
      </c>
      <c r="D10" s="50" t="s">
        <v>47</v>
      </c>
      <c r="E10" s="51" t="s">
        <v>67</v>
      </c>
      <c r="G10" s="104">
        <v>10</v>
      </c>
      <c r="H10" s="105">
        <v>10</v>
      </c>
      <c r="I10" s="105">
        <v>5</v>
      </c>
      <c r="J10" s="105" t="s">
        <v>47</v>
      </c>
      <c r="M10" s="104">
        <v>10</v>
      </c>
      <c r="N10" s="105">
        <v>10</v>
      </c>
      <c r="O10" s="105">
        <v>7</v>
      </c>
      <c r="P10" s="105" t="str">
        <f t="shared" si="0"/>
        <v>10107</v>
      </c>
      <c r="Q10" s="105" t="s">
        <v>47</v>
      </c>
    </row>
    <row r="11" spans="1:17" ht="22.5">
      <c r="A11" s="61" t="s">
        <v>63</v>
      </c>
      <c r="B11" s="49" t="s">
        <v>66</v>
      </c>
      <c r="C11" s="49" t="s">
        <v>52</v>
      </c>
      <c r="D11" s="50" t="s">
        <v>47</v>
      </c>
      <c r="E11" s="51" t="s">
        <v>68</v>
      </c>
      <c r="G11" s="104">
        <v>10</v>
      </c>
      <c r="H11" s="105">
        <v>10</v>
      </c>
      <c r="I11" s="105">
        <v>7</v>
      </c>
      <c r="J11" s="105" t="s">
        <v>47</v>
      </c>
      <c r="M11" s="104">
        <v>10</v>
      </c>
      <c r="N11" s="105">
        <v>10</v>
      </c>
      <c r="O11" s="105">
        <v>10</v>
      </c>
      <c r="P11" s="105" t="str">
        <f t="shared" si="0"/>
        <v>101010</v>
      </c>
      <c r="Q11" s="105" t="s">
        <v>47</v>
      </c>
    </row>
    <row r="12" spans="1:17" ht="15">
      <c r="A12" s="61" t="s">
        <v>63</v>
      </c>
      <c r="B12" s="49" t="s">
        <v>66</v>
      </c>
      <c r="C12" s="49" t="s">
        <v>54</v>
      </c>
      <c r="D12" s="50" t="s">
        <v>55</v>
      </c>
      <c r="E12" s="51" t="s">
        <v>69</v>
      </c>
      <c r="G12" s="104">
        <v>10</v>
      </c>
      <c r="H12" s="105">
        <v>10</v>
      </c>
      <c r="I12" s="105">
        <v>10</v>
      </c>
      <c r="J12" s="105" t="s">
        <v>47</v>
      </c>
      <c r="M12" s="104">
        <v>10</v>
      </c>
      <c r="N12" s="105">
        <v>5</v>
      </c>
      <c r="O12" s="105">
        <v>7</v>
      </c>
      <c r="P12" s="105" t="str">
        <f t="shared" si="0"/>
        <v>1057</v>
      </c>
      <c r="Q12" s="105" t="s">
        <v>47</v>
      </c>
    </row>
    <row r="13" spans="1:17" ht="15">
      <c r="A13" s="61" t="s">
        <v>63</v>
      </c>
      <c r="B13" s="49" t="s">
        <v>49</v>
      </c>
      <c r="C13" s="49" t="s">
        <v>50</v>
      </c>
      <c r="D13" s="50" t="s">
        <v>47</v>
      </c>
      <c r="E13" s="51" t="s">
        <v>70</v>
      </c>
      <c r="G13" s="102" t="s">
        <v>1</v>
      </c>
      <c r="H13" s="102" t="s">
        <v>49</v>
      </c>
      <c r="I13" s="102" t="s">
        <v>50</v>
      </c>
      <c r="J13" s="103" t="s">
        <v>47</v>
      </c>
      <c r="K13" s="101" t="s">
        <v>126</v>
      </c>
      <c r="M13" s="104">
        <v>10</v>
      </c>
      <c r="N13" s="105">
        <v>5</v>
      </c>
      <c r="O13" s="105">
        <v>10</v>
      </c>
      <c r="P13" s="105" t="str">
        <f t="shared" si="0"/>
        <v>10510</v>
      </c>
      <c r="Q13" s="105" t="s">
        <v>47</v>
      </c>
    </row>
    <row r="14" spans="1:17" ht="15">
      <c r="A14" s="61" t="s">
        <v>63</v>
      </c>
      <c r="B14" s="49" t="s">
        <v>49</v>
      </c>
      <c r="C14" s="49" t="s">
        <v>52</v>
      </c>
      <c r="D14" s="50" t="s">
        <v>47</v>
      </c>
      <c r="E14" s="51" t="s">
        <v>71</v>
      </c>
      <c r="G14" s="104">
        <v>10</v>
      </c>
      <c r="H14" s="105">
        <v>5</v>
      </c>
      <c r="I14" s="105">
        <v>7</v>
      </c>
      <c r="J14" s="105" t="s">
        <v>47</v>
      </c>
      <c r="M14" s="104">
        <v>10</v>
      </c>
      <c r="N14" s="106">
        <v>5</v>
      </c>
      <c r="O14" s="106">
        <v>5</v>
      </c>
      <c r="P14" s="105" t="str">
        <f t="shared" si="0"/>
        <v>1055</v>
      </c>
      <c r="Q14" s="106" t="s">
        <v>47</v>
      </c>
    </row>
    <row r="15" spans="1:17" ht="15">
      <c r="A15" s="61" t="s">
        <v>63</v>
      </c>
      <c r="B15" s="49" t="s">
        <v>49</v>
      </c>
      <c r="C15" s="49" t="s">
        <v>54</v>
      </c>
      <c r="D15" s="50" t="s">
        <v>55</v>
      </c>
      <c r="E15" s="51" t="s">
        <v>72</v>
      </c>
      <c r="G15" s="104">
        <v>10</v>
      </c>
      <c r="H15" s="105">
        <v>5</v>
      </c>
      <c r="I15" s="105">
        <v>10</v>
      </c>
      <c r="J15" s="105" t="s">
        <v>47</v>
      </c>
      <c r="M15" s="104">
        <v>10</v>
      </c>
      <c r="N15" s="107">
        <v>5</v>
      </c>
      <c r="O15" s="107">
        <v>1</v>
      </c>
      <c r="P15" s="105" t="str">
        <f t="shared" si="0"/>
        <v>1051</v>
      </c>
      <c r="Q15" s="105" t="s">
        <v>55</v>
      </c>
    </row>
    <row r="16" spans="1:17" ht="15">
      <c r="A16" s="61" t="s">
        <v>63</v>
      </c>
      <c r="B16" s="49" t="s">
        <v>57</v>
      </c>
      <c r="C16" s="49" t="s">
        <v>50</v>
      </c>
      <c r="D16" s="52" t="s">
        <v>55</v>
      </c>
      <c r="E16" s="51" t="s">
        <v>73</v>
      </c>
      <c r="G16" s="102" t="s">
        <v>1</v>
      </c>
      <c r="H16" s="102" t="s">
        <v>49</v>
      </c>
      <c r="I16" s="102" t="s">
        <v>52</v>
      </c>
      <c r="J16" s="103" t="s">
        <v>47</v>
      </c>
      <c r="K16" s="101" t="s">
        <v>126</v>
      </c>
      <c r="M16" s="104">
        <v>10</v>
      </c>
      <c r="N16" s="107">
        <v>5</v>
      </c>
      <c r="O16" s="107">
        <v>3</v>
      </c>
      <c r="P16" s="105" t="str">
        <f t="shared" si="0"/>
        <v>1053</v>
      </c>
      <c r="Q16" s="105" t="s">
        <v>55</v>
      </c>
    </row>
    <row r="17" spans="1:17" ht="15">
      <c r="A17" s="61" t="s">
        <v>63</v>
      </c>
      <c r="B17" s="49" t="s">
        <v>57</v>
      </c>
      <c r="C17" s="49" t="s">
        <v>52</v>
      </c>
      <c r="D17" s="52" t="s">
        <v>55</v>
      </c>
      <c r="E17" s="51" t="s">
        <v>74</v>
      </c>
      <c r="G17" s="104">
        <v>10</v>
      </c>
      <c r="H17" s="106">
        <v>5</v>
      </c>
      <c r="I17" s="106">
        <v>5</v>
      </c>
      <c r="J17" s="106" t="s">
        <v>47</v>
      </c>
      <c r="M17" s="104">
        <v>10</v>
      </c>
      <c r="N17" s="104">
        <v>1</v>
      </c>
      <c r="O17" s="104">
        <v>7</v>
      </c>
      <c r="P17" s="105" t="str">
        <f t="shared" si="0"/>
        <v>1017</v>
      </c>
      <c r="Q17" s="105" t="s">
        <v>47</v>
      </c>
    </row>
    <row r="18" spans="1:17" ht="15.75" thickBot="1">
      <c r="A18" s="69" t="s">
        <v>63</v>
      </c>
      <c r="B18" s="70" t="s">
        <v>57</v>
      </c>
      <c r="C18" s="70" t="s">
        <v>54</v>
      </c>
      <c r="D18" s="71" t="s">
        <v>60</v>
      </c>
      <c r="E18" s="72" t="s">
        <v>75</v>
      </c>
      <c r="G18" s="102" t="s">
        <v>1</v>
      </c>
      <c r="H18" s="102" t="s">
        <v>49</v>
      </c>
      <c r="I18" s="102" t="s">
        <v>54</v>
      </c>
      <c r="J18" s="103" t="s">
        <v>55</v>
      </c>
      <c r="K18" s="101" t="s">
        <v>126</v>
      </c>
      <c r="M18" s="104">
        <v>10</v>
      </c>
      <c r="N18" s="104">
        <v>1</v>
      </c>
      <c r="O18" s="104">
        <v>10</v>
      </c>
      <c r="P18" s="105" t="str">
        <f t="shared" si="0"/>
        <v>10110</v>
      </c>
      <c r="Q18" s="105" t="s">
        <v>47</v>
      </c>
    </row>
    <row r="19" spans="1:17" ht="15">
      <c r="A19" s="73" t="s">
        <v>76</v>
      </c>
      <c r="B19" s="64" t="s">
        <v>62</v>
      </c>
      <c r="C19" s="64" t="s">
        <v>46</v>
      </c>
      <c r="D19" s="74" t="s">
        <v>47</v>
      </c>
      <c r="E19" s="66" t="s">
        <v>77</v>
      </c>
      <c r="G19" s="104">
        <v>10</v>
      </c>
      <c r="H19" s="107">
        <v>5</v>
      </c>
      <c r="I19" s="107">
        <v>1</v>
      </c>
      <c r="J19" s="105" t="s">
        <v>55</v>
      </c>
      <c r="M19" s="104">
        <v>10</v>
      </c>
      <c r="N19" s="104">
        <v>3</v>
      </c>
      <c r="O19" s="104">
        <v>7</v>
      </c>
      <c r="P19" s="105" t="str">
        <f t="shared" si="0"/>
        <v>1037</v>
      </c>
      <c r="Q19" s="105" t="s">
        <v>47</v>
      </c>
    </row>
    <row r="20" spans="1:17" ht="15">
      <c r="A20" s="59" t="s">
        <v>76</v>
      </c>
      <c r="B20" s="49" t="s">
        <v>66</v>
      </c>
      <c r="C20" s="49" t="s">
        <v>50</v>
      </c>
      <c r="D20" s="52" t="s">
        <v>47</v>
      </c>
      <c r="E20" s="51" t="s">
        <v>78</v>
      </c>
      <c r="G20" s="104">
        <v>10</v>
      </c>
      <c r="H20" s="107">
        <v>5</v>
      </c>
      <c r="I20" s="107">
        <v>3</v>
      </c>
      <c r="J20" s="105" t="s">
        <v>55</v>
      </c>
      <c r="M20" s="104">
        <v>10</v>
      </c>
      <c r="N20" s="104">
        <v>3</v>
      </c>
      <c r="O20" s="104">
        <v>10</v>
      </c>
      <c r="P20" s="105" t="str">
        <f t="shared" si="0"/>
        <v>10310</v>
      </c>
      <c r="Q20" s="105" t="s">
        <v>47</v>
      </c>
    </row>
    <row r="21" spans="1:17" ht="15">
      <c r="A21" s="59" t="s">
        <v>76</v>
      </c>
      <c r="B21" s="49" t="s">
        <v>66</v>
      </c>
      <c r="C21" s="49" t="s">
        <v>52</v>
      </c>
      <c r="D21" s="52" t="s">
        <v>47</v>
      </c>
      <c r="E21" s="51" t="s">
        <v>79</v>
      </c>
      <c r="G21" s="102" t="s">
        <v>1</v>
      </c>
      <c r="H21" s="102" t="s">
        <v>57</v>
      </c>
      <c r="I21" s="102" t="s">
        <v>50</v>
      </c>
      <c r="J21" s="103" t="s">
        <v>47</v>
      </c>
      <c r="K21" s="101" t="s">
        <v>126</v>
      </c>
      <c r="M21" s="104">
        <v>10</v>
      </c>
      <c r="N21" s="104">
        <v>1</v>
      </c>
      <c r="O21" s="104">
        <v>5</v>
      </c>
      <c r="P21" s="105" t="str">
        <f t="shared" si="0"/>
        <v>1015</v>
      </c>
      <c r="Q21" s="105" t="s">
        <v>55</v>
      </c>
    </row>
    <row r="22" spans="1:17" ht="15">
      <c r="A22" s="59" t="s">
        <v>76</v>
      </c>
      <c r="B22" s="49" t="s">
        <v>66</v>
      </c>
      <c r="C22" s="49" t="s">
        <v>54</v>
      </c>
      <c r="D22" s="52" t="s">
        <v>55</v>
      </c>
      <c r="E22" s="51" t="s">
        <v>80</v>
      </c>
      <c r="G22" s="104">
        <v>10</v>
      </c>
      <c r="H22" s="104">
        <v>1</v>
      </c>
      <c r="I22" s="104">
        <v>7</v>
      </c>
      <c r="J22" s="105" t="s">
        <v>47</v>
      </c>
      <c r="M22" s="104">
        <v>10</v>
      </c>
      <c r="N22" s="104">
        <v>3</v>
      </c>
      <c r="O22" s="104">
        <v>5</v>
      </c>
      <c r="P22" s="105" t="str">
        <f t="shared" si="0"/>
        <v>1035</v>
      </c>
      <c r="Q22" s="105" t="s">
        <v>55</v>
      </c>
    </row>
    <row r="23" spans="1:17" ht="15">
      <c r="A23" s="59" t="s">
        <v>76</v>
      </c>
      <c r="B23" s="49" t="s">
        <v>49</v>
      </c>
      <c r="C23" s="49" t="s">
        <v>50</v>
      </c>
      <c r="D23" s="52" t="s">
        <v>47</v>
      </c>
      <c r="E23" s="51" t="s">
        <v>81</v>
      </c>
      <c r="G23" s="104">
        <v>10</v>
      </c>
      <c r="H23" s="104">
        <v>1</v>
      </c>
      <c r="I23" s="104">
        <v>10</v>
      </c>
      <c r="J23" s="105" t="s">
        <v>47</v>
      </c>
      <c r="M23" s="104">
        <v>10</v>
      </c>
      <c r="N23" s="107">
        <v>1</v>
      </c>
      <c r="O23" s="107">
        <v>1</v>
      </c>
      <c r="P23" s="105" t="str">
        <f t="shared" si="0"/>
        <v>1011</v>
      </c>
      <c r="Q23" s="108" t="s">
        <v>60</v>
      </c>
    </row>
    <row r="24" spans="1:17" ht="15">
      <c r="A24" s="59" t="s">
        <v>76</v>
      </c>
      <c r="B24" s="49" t="s">
        <v>49</v>
      </c>
      <c r="C24" s="49" t="s">
        <v>52</v>
      </c>
      <c r="D24" s="52" t="s">
        <v>55</v>
      </c>
      <c r="E24" s="51" t="s">
        <v>82</v>
      </c>
      <c r="G24" s="104">
        <v>10</v>
      </c>
      <c r="H24" s="104">
        <v>3</v>
      </c>
      <c r="I24" s="104">
        <v>7</v>
      </c>
      <c r="J24" s="105" t="s">
        <v>47</v>
      </c>
      <c r="M24" s="104">
        <v>10</v>
      </c>
      <c r="N24" s="107">
        <v>1</v>
      </c>
      <c r="O24" s="107">
        <v>3</v>
      </c>
      <c r="P24" s="105" t="str">
        <f t="shared" si="0"/>
        <v>1013</v>
      </c>
      <c r="Q24" s="108" t="s">
        <v>60</v>
      </c>
    </row>
    <row r="25" spans="1:17" ht="15">
      <c r="A25" s="59" t="s">
        <v>76</v>
      </c>
      <c r="B25" s="49" t="s">
        <v>49</v>
      </c>
      <c r="C25" s="49" t="s">
        <v>54</v>
      </c>
      <c r="D25" s="52" t="s">
        <v>60</v>
      </c>
      <c r="E25" s="51" t="s">
        <v>83</v>
      </c>
      <c r="G25" s="104">
        <v>10</v>
      </c>
      <c r="H25" s="104">
        <v>3</v>
      </c>
      <c r="I25" s="104">
        <v>10</v>
      </c>
      <c r="J25" s="105" t="s">
        <v>47</v>
      </c>
      <c r="M25" s="104">
        <v>10</v>
      </c>
      <c r="N25" s="107">
        <v>3</v>
      </c>
      <c r="O25" s="107">
        <v>1</v>
      </c>
      <c r="P25" s="105" t="str">
        <f t="shared" si="0"/>
        <v>1031</v>
      </c>
      <c r="Q25" s="108" t="s">
        <v>60</v>
      </c>
    </row>
    <row r="26" spans="1:17" ht="15">
      <c r="A26" s="59" t="s">
        <v>76</v>
      </c>
      <c r="B26" s="49" t="s">
        <v>57</v>
      </c>
      <c r="C26" s="49" t="s">
        <v>50</v>
      </c>
      <c r="D26" s="52" t="s">
        <v>55</v>
      </c>
      <c r="E26" s="51" t="s">
        <v>84</v>
      </c>
      <c r="G26" s="102" t="s">
        <v>1</v>
      </c>
      <c r="H26" s="102" t="s">
        <v>57</v>
      </c>
      <c r="I26" s="102" t="s">
        <v>52</v>
      </c>
      <c r="J26" s="103" t="s">
        <v>55</v>
      </c>
      <c r="K26" s="101" t="s">
        <v>126</v>
      </c>
      <c r="M26" s="104">
        <v>10</v>
      </c>
      <c r="N26" s="107">
        <v>3</v>
      </c>
      <c r="O26" s="107">
        <v>3</v>
      </c>
      <c r="P26" s="105" t="str">
        <f t="shared" si="0"/>
        <v>1033</v>
      </c>
      <c r="Q26" s="108" t="s">
        <v>60</v>
      </c>
    </row>
    <row r="27" spans="1:17" ht="15">
      <c r="A27" s="59" t="s">
        <v>76</v>
      </c>
      <c r="B27" s="49" t="s">
        <v>57</v>
      </c>
      <c r="C27" s="49" t="s">
        <v>52</v>
      </c>
      <c r="D27" s="52" t="s">
        <v>60</v>
      </c>
      <c r="E27" s="51" t="s">
        <v>85</v>
      </c>
      <c r="G27" s="104">
        <v>10</v>
      </c>
      <c r="H27" s="104">
        <v>1</v>
      </c>
      <c r="I27" s="104">
        <v>5</v>
      </c>
      <c r="J27" s="105" t="s">
        <v>55</v>
      </c>
      <c r="M27" s="106">
        <v>7</v>
      </c>
      <c r="N27" s="106">
        <v>10</v>
      </c>
      <c r="O27" s="106">
        <v>3</v>
      </c>
      <c r="P27" s="105" t="str">
        <f t="shared" si="0"/>
        <v>7103</v>
      </c>
      <c r="Q27" s="106" t="s">
        <v>47</v>
      </c>
    </row>
    <row r="28" spans="1:17" ht="15">
      <c r="A28" s="59" t="s">
        <v>76</v>
      </c>
      <c r="B28" s="49" t="s">
        <v>57</v>
      </c>
      <c r="C28" s="49" t="s">
        <v>54</v>
      </c>
      <c r="D28" s="52" t="s">
        <v>60</v>
      </c>
      <c r="E28" s="51" t="s">
        <v>86</v>
      </c>
      <c r="G28" s="104">
        <v>10</v>
      </c>
      <c r="H28" s="104">
        <v>3</v>
      </c>
      <c r="I28" s="104">
        <v>5</v>
      </c>
      <c r="J28" s="105" t="s">
        <v>55</v>
      </c>
      <c r="M28" s="106">
        <v>7</v>
      </c>
      <c r="N28" s="106">
        <v>10</v>
      </c>
      <c r="O28" s="106">
        <v>5</v>
      </c>
      <c r="P28" s="105" t="str">
        <f t="shared" si="0"/>
        <v>7105</v>
      </c>
      <c r="Q28" s="106" t="s">
        <v>47</v>
      </c>
    </row>
    <row r="29" spans="1:17" ht="15.75" thickBot="1">
      <c r="A29" s="95">
        <v>1</v>
      </c>
      <c r="B29" s="53" t="s">
        <v>46</v>
      </c>
      <c r="C29" s="53" t="s">
        <v>46</v>
      </c>
      <c r="D29" s="54" t="s">
        <v>60</v>
      </c>
      <c r="E29" s="55" t="s">
        <v>87</v>
      </c>
      <c r="G29" s="102" t="s">
        <v>1</v>
      </c>
      <c r="H29" s="102" t="s">
        <v>57</v>
      </c>
      <c r="I29" s="102" t="s">
        <v>54</v>
      </c>
      <c r="J29" s="103" t="s">
        <v>60</v>
      </c>
      <c r="K29" s="101" t="s">
        <v>126</v>
      </c>
      <c r="M29" s="106">
        <v>7</v>
      </c>
      <c r="N29" s="106">
        <v>10</v>
      </c>
      <c r="O29" s="106">
        <v>7</v>
      </c>
      <c r="P29" s="105" t="str">
        <f t="shared" si="0"/>
        <v>7107</v>
      </c>
      <c r="Q29" s="106" t="s">
        <v>47</v>
      </c>
    </row>
    <row r="30" spans="1:17">
      <c r="A30" s="56"/>
      <c r="B30" s="56"/>
      <c r="C30" s="56"/>
      <c r="D30" s="56"/>
      <c r="G30" s="104">
        <v>10</v>
      </c>
      <c r="H30" s="107">
        <v>1</v>
      </c>
      <c r="I30" s="107">
        <v>1</v>
      </c>
      <c r="J30" s="108" t="s">
        <v>60</v>
      </c>
      <c r="M30" s="106">
        <v>7</v>
      </c>
      <c r="N30" s="106">
        <v>10</v>
      </c>
      <c r="O30" s="106">
        <v>10</v>
      </c>
      <c r="P30" s="105" t="str">
        <f t="shared" si="0"/>
        <v>71010</v>
      </c>
      <c r="Q30" s="106" t="s">
        <v>47</v>
      </c>
    </row>
    <row r="31" spans="1:17">
      <c r="A31" s="56"/>
      <c r="B31" s="56"/>
      <c r="C31" s="56"/>
      <c r="D31" s="56"/>
      <c r="G31" s="104">
        <v>10</v>
      </c>
      <c r="H31" s="107">
        <v>1</v>
      </c>
      <c r="I31" s="107">
        <v>3</v>
      </c>
      <c r="J31" s="108" t="s">
        <v>60</v>
      </c>
      <c r="K31" s="109"/>
      <c r="L31" s="109"/>
      <c r="M31" s="106">
        <v>7</v>
      </c>
      <c r="N31" s="106">
        <v>7</v>
      </c>
      <c r="O31" s="106">
        <v>7</v>
      </c>
      <c r="P31" s="105" t="str">
        <f t="shared" si="0"/>
        <v>777</v>
      </c>
      <c r="Q31" s="106" t="s">
        <v>47</v>
      </c>
    </row>
    <row r="32" spans="1:17">
      <c r="A32" s="56"/>
      <c r="B32" s="56"/>
      <c r="C32" s="56"/>
      <c r="D32" s="56"/>
      <c r="G32" s="104">
        <v>10</v>
      </c>
      <c r="H32" s="107">
        <v>3</v>
      </c>
      <c r="I32" s="107">
        <v>1</v>
      </c>
      <c r="J32" s="108" t="s">
        <v>60</v>
      </c>
      <c r="K32" s="109"/>
      <c r="L32" s="109"/>
      <c r="M32" s="106">
        <v>7</v>
      </c>
      <c r="N32" s="106">
        <v>7</v>
      </c>
      <c r="O32" s="106">
        <v>10</v>
      </c>
      <c r="P32" s="105" t="str">
        <f t="shared" si="0"/>
        <v>7710</v>
      </c>
      <c r="Q32" s="106" t="s">
        <v>47</v>
      </c>
    </row>
    <row r="33" spans="1:17" s="57" customFormat="1">
      <c r="A33" s="56"/>
      <c r="B33" s="56"/>
      <c r="C33" s="56"/>
      <c r="D33" s="56"/>
      <c r="G33" s="104">
        <v>10</v>
      </c>
      <c r="H33" s="107">
        <v>3</v>
      </c>
      <c r="I33" s="107">
        <v>3</v>
      </c>
      <c r="J33" s="108" t="s">
        <v>60</v>
      </c>
      <c r="K33" s="109"/>
      <c r="L33" s="109"/>
      <c r="M33" s="106">
        <v>7</v>
      </c>
      <c r="N33" s="106">
        <v>7</v>
      </c>
      <c r="O33" s="106">
        <v>5</v>
      </c>
      <c r="P33" s="105" t="str">
        <f t="shared" si="0"/>
        <v>775</v>
      </c>
      <c r="Q33" s="106" t="s">
        <v>47</v>
      </c>
    </row>
    <row r="34" spans="1:17" s="57" customFormat="1">
      <c r="A34" s="56"/>
      <c r="B34" s="56"/>
      <c r="C34" s="56"/>
      <c r="D34" s="56"/>
      <c r="G34" s="110" t="s">
        <v>63</v>
      </c>
      <c r="H34" s="110" t="s">
        <v>62</v>
      </c>
      <c r="I34" s="110" t="s">
        <v>64</v>
      </c>
      <c r="J34" s="111" t="s">
        <v>47</v>
      </c>
      <c r="K34" s="109" t="s">
        <v>126</v>
      </c>
      <c r="L34" s="109"/>
      <c r="M34" s="106">
        <v>7</v>
      </c>
      <c r="N34" s="106">
        <v>7</v>
      </c>
      <c r="O34" s="106">
        <v>1</v>
      </c>
      <c r="P34" s="105" t="str">
        <f t="shared" si="0"/>
        <v>771</v>
      </c>
      <c r="Q34" s="106" t="s">
        <v>55</v>
      </c>
    </row>
    <row r="35" spans="1:17" s="57" customFormat="1">
      <c r="A35" s="56"/>
      <c r="B35" s="56"/>
      <c r="C35" s="56"/>
      <c r="D35" s="56"/>
      <c r="G35" s="106">
        <v>7</v>
      </c>
      <c r="H35" s="106">
        <v>10</v>
      </c>
      <c r="I35" s="106">
        <v>3</v>
      </c>
      <c r="J35" s="106" t="s">
        <v>47</v>
      </c>
      <c r="K35" s="109"/>
      <c r="L35" s="109"/>
      <c r="M35" s="106">
        <v>7</v>
      </c>
      <c r="N35" s="106">
        <v>7</v>
      </c>
      <c r="O35" s="106">
        <v>3</v>
      </c>
      <c r="P35" s="105" t="str">
        <f t="shared" si="0"/>
        <v>773</v>
      </c>
      <c r="Q35" s="106" t="s">
        <v>55</v>
      </c>
    </row>
    <row r="36" spans="1:17" s="57" customFormat="1">
      <c r="A36" s="56"/>
      <c r="B36" s="56"/>
      <c r="C36" s="56"/>
      <c r="D36" s="56"/>
      <c r="G36" s="106">
        <v>7</v>
      </c>
      <c r="H36" s="106">
        <v>10</v>
      </c>
      <c r="I36" s="106">
        <v>5</v>
      </c>
      <c r="J36" s="106" t="s">
        <v>47</v>
      </c>
      <c r="K36" s="101"/>
      <c r="L36" s="101"/>
      <c r="M36" s="106">
        <v>7</v>
      </c>
      <c r="N36" s="106">
        <v>5</v>
      </c>
      <c r="O36" s="106">
        <v>7</v>
      </c>
      <c r="P36" s="105" t="str">
        <f t="shared" si="0"/>
        <v>757</v>
      </c>
      <c r="Q36" s="106" t="s">
        <v>47</v>
      </c>
    </row>
    <row r="37" spans="1:17" s="57" customFormat="1">
      <c r="A37" s="56"/>
      <c r="B37" s="56"/>
      <c r="C37" s="56"/>
      <c r="D37" s="56"/>
      <c r="G37" s="106">
        <v>7</v>
      </c>
      <c r="H37" s="106">
        <v>10</v>
      </c>
      <c r="I37" s="106">
        <v>7</v>
      </c>
      <c r="J37" s="106" t="s">
        <v>47</v>
      </c>
      <c r="K37" s="101"/>
      <c r="L37" s="101"/>
      <c r="M37" s="106">
        <v>7</v>
      </c>
      <c r="N37" s="106">
        <v>5</v>
      </c>
      <c r="O37" s="106">
        <v>10</v>
      </c>
      <c r="P37" s="105" t="str">
        <f t="shared" si="0"/>
        <v>7510</v>
      </c>
      <c r="Q37" s="106" t="s">
        <v>47</v>
      </c>
    </row>
    <row r="38" spans="1:17">
      <c r="G38" s="106">
        <v>7</v>
      </c>
      <c r="H38" s="106">
        <v>10</v>
      </c>
      <c r="I38" s="106">
        <v>10</v>
      </c>
      <c r="J38" s="106" t="s">
        <v>47</v>
      </c>
      <c r="M38" s="106">
        <v>7</v>
      </c>
      <c r="N38" s="106">
        <v>5</v>
      </c>
      <c r="O38" s="106">
        <v>5</v>
      </c>
      <c r="P38" s="105" t="str">
        <f t="shared" si="0"/>
        <v>755</v>
      </c>
      <c r="Q38" s="106" t="s">
        <v>47</v>
      </c>
    </row>
    <row r="39" spans="1:17">
      <c r="G39" s="110" t="s">
        <v>63</v>
      </c>
      <c r="H39" s="110" t="s">
        <v>66</v>
      </c>
      <c r="I39" s="110" t="s">
        <v>50</v>
      </c>
      <c r="J39" s="111" t="s">
        <v>47</v>
      </c>
      <c r="K39" s="101" t="s">
        <v>126</v>
      </c>
      <c r="M39" s="106">
        <v>7</v>
      </c>
      <c r="N39" s="106">
        <v>5</v>
      </c>
      <c r="O39" s="106">
        <v>1</v>
      </c>
      <c r="P39" s="105" t="str">
        <f t="shared" si="0"/>
        <v>751</v>
      </c>
      <c r="Q39" s="106" t="s">
        <v>55</v>
      </c>
    </row>
    <row r="40" spans="1:17">
      <c r="G40" s="106">
        <v>7</v>
      </c>
      <c r="H40" s="106">
        <v>7</v>
      </c>
      <c r="I40" s="106">
        <v>7</v>
      </c>
      <c r="J40" s="106" t="s">
        <v>47</v>
      </c>
      <c r="M40" s="106">
        <v>7</v>
      </c>
      <c r="N40" s="106">
        <v>5</v>
      </c>
      <c r="O40" s="106">
        <v>3</v>
      </c>
      <c r="P40" s="105" t="str">
        <f t="shared" si="0"/>
        <v>753</v>
      </c>
      <c r="Q40" s="106" t="s">
        <v>55</v>
      </c>
    </row>
    <row r="41" spans="1:17">
      <c r="G41" s="106">
        <v>7</v>
      </c>
      <c r="H41" s="106">
        <v>7</v>
      </c>
      <c r="I41" s="106">
        <v>10</v>
      </c>
      <c r="J41" s="106" t="s">
        <v>47</v>
      </c>
      <c r="M41" s="106">
        <v>7</v>
      </c>
      <c r="N41" s="106">
        <v>1</v>
      </c>
      <c r="O41" s="106">
        <v>7</v>
      </c>
      <c r="P41" s="105" t="str">
        <f t="shared" si="0"/>
        <v>717</v>
      </c>
      <c r="Q41" s="106" t="s">
        <v>55</v>
      </c>
    </row>
    <row r="42" spans="1:17">
      <c r="G42" s="110" t="s">
        <v>63</v>
      </c>
      <c r="H42" s="110" t="s">
        <v>66</v>
      </c>
      <c r="I42" s="110" t="s">
        <v>52</v>
      </c>
      <c r="J42" s="111" t="s">
        <v>47</v>
      </c>
      <c r="K42" s="101" t="s">
        <v>126</v>
      </c>
      <c r="M42" s="106">
        <v>7</v>
      </c>
      <c r="N42" s="106">
        <v>1</v>
      </c>
      <c r="O42" s="106">
        <v>10</v>
      </c>
      <c r="P42" s="105" t="str">
        <f t="shared" si="0"/>
        <v>7110</v>
      </c>
      <c r="Q42" s="106" t="s">
        <v>55</v>
      </c>
    </row>
    <row r="43" spans="1:17">
      <c r="G43" s="106">
        <v>7</v>
      </c>
      <c r="H43" s="106">
        <v>7</v>
      </c>
      <c r="I43" s="106">
        <v>5</v>
      </c>
      <c r="J43" s="106" t="s">
        <v>47</v>
      </c>
      <c r="M43" s="106">
        <v>7</v>
      </c>
      <c r="N43" s="106">
        <v>3</v>
      </c>
      <c r="O43" s="106">
        <v>7</v>
      </c>
      <c r="P43" s="105" t="str">
        <f t="shared" si="0"/>
        <v>737</v>
      </c>
      <c r="Q43" s="106" t="s">
        <v>55</v>
      </c>
    </row>
    <row r="44" spans="1:17">
      <c r="G44" s="110" t="s">
        <v>63</v>
      </c>
      <c r="H44" s="110" t="s">
        <v>66</v>
      </c>
      <c r="I44" s="110" t="s">
        <v>54</v>
      </c>
      <c r="J44" s="111" t="s">
        <v>55</v>
      </c>
      <c r="K44" s="101" t="s">
        <v>126</v>
      </c>
      <c r="M44" s="106">
        <v>7</v>
      </c>
      <c r="N44" s="106">
        <v>3</v>
      </c>
      <c r="O44" s="106">
        <v>10</v>
      </c>
      <c r="P44" s="105" t="str">
        <f t="shared" si="0"/>
        <v>7310</v>
      </c>
      <c r="Q44" s="106" t="s">
        <v>55</v>
      </c>
    </row>
    <row r="45" spans="1:17">
      <c r="G45" s="106">
        <v>7</v>
      </c>
      <c r="H45" s="106">
        <v>7</v>
      </c>
      <c r="I45" s="106">
        <v>1</v>
      </c>
      <c r="J45" s="106" t="s">
        <v>55</v>
      </c>
      <c r="M45" s="106">
        <v>7</v>
      </c>
      <c r="N45" s="106">
        <v>1</v>
      </c>
      <c r="O45" s="106">
        <v>5</v>
      </c>
      <c r="P45" s="105" t="str">
        <f t="shared" si="0"/>
        <v>715</v>
      </c>
      <c r="Q45" s="106" t="s">
        <v>55</v>
      </c>
    </row>
    <row r="46" spans="1:17">
      <c r="G46" s="106">
        <v>7</v>
      </c>
      <c r="H46" s="106">
        <v>7</v>
      </c>
      <c r="I46" s="106">
        <v>3</v>
      </c>
      <c r="J46" s="106" t="s">
        <v>55</v>
      </c>
      <c r="M46" s="106">
        <v>7</v>
      </c>
      <c r="N46" s="106">
        <v>3</v>
      </c>
      <c r="O46" s="106">
        <v>5</v>
      </c>
      <c r="P46" s="105" t="str">
        <f t="shared" si="0"/>
        <v>735</v>
      </c>
      <c r="Q46" s="106" t="s">
        <v>55</v>
      </c>
    </row>
    <row r="47" spans="1:17">
      <c r="G47" s="110" t="s">
        <v>63</v>
      </c>
      <c r="H47" s="110" t="s">
        <v>49</v>
      </c>
      <c r="I47" s="110" t="s">
        <v>50</v>
      </c>
      <c r="J47" s="111" t="s">
        <v>47</v>
      </c>
      <c r="K47" s="101" t="s">
        <v>126</v>
      </c>
      <c r="M47" s="105">
        <v>7</v>
      </c>
      <c r="N47" s="105">
        <v>1</v>
      </c>
      <c r="O47" s="105">
        <v>1</v>
      </c>
      <c r="P47" s="105" t="str">
        <f t="shared" si="0"/>
        <v>711</v>
      </c>
      <c r="Q47" s="108" t="s">
        <v>60</v>
      </c>
    </row>
    <row r="48" spans="1:17">
      <c r="G48" s="106">
        <v>7</v>
      </c>
      <c r="H48" s="106">
        <v>5</v>
      </c>
      <c r="I48" s="106">
        <v>7</v>
      </c>
      <c r="J48" s="106" t="s">
        <v>47</v>
      </c>
      <c r="M48" s="105">
        <v>7</v>
      </c>
      <c r="N48" s="105">
        <v>1</v>
      </c>
      <c r="O48" s="105">
        <v>3</v>
      </c>
      <c r="P48" s="105" t="str">
        <f t="shared" si="0"/>
        <v>713</v>
      </c>
      <c r="Q48" s="108" t="s">
        <v>60</v>
      </c>
    </row>
    <row r="49" spans="7:17">
      <c r="G49" s="106">
        <v>7</v>
      </c>
      <c r="H49" s="106">
        <v>5</v>
      </c>
      <c r="I49" s="106">
        <v>10</v>
      </c>
      <c r="J49" s="106" t="s">
        <v>47</v>
      </c>
      <c r="M49" s="105">
        <v>7</v>
      </c>
      <c r="N49" s="105">
        <v>3</v>
      </c>
      <c r="O49" s="105">
        <v>1</v>
      </c>
      <c r="P49" s="105" t="str">
        <f t="shared" si="0"/>
        <v>731</v>
      </c>
      <c r="Q49" s="108" t="s">
        <v>60</v>
      </c>
    </row>
    <row r="50" spans="7:17">
      <c r="G50" s="110" t="s">
        <v>63</v>
      </c>
      <c r="H50" s="110" t="s">
        <v>49</v>
      </c>
      <c r="I50" s="110" t="s">
        <v>52</v>
      </c>
      <c r="J50" s="111" t="s">
        <v>47</v>
      </c>
      <c r="K50" s="101" t="s">
        <v>126</v>
      </c>
      <c r="M50" s="105">
        <v>7</v>
      </c>
      <c r="N50" s="105">
        <v>3</v>
      </c>
      <c r="O50" s="105">
        <v>3</v>
      </c>
      <c r="P50" s="105" t="str">
        <f t="shared" si="0"/>
        <v>733</v>
      </c>
      <c r="Q50" s="108" t="s">
        <v>60</v>
      </c>
    </row>
    <row r="51" spans="7:17">
      <c r="G51" s="106">
        <v>7</v>
      </c>
      <c r="H51" s="106">
        <v>5</v>
      </c>
      <c r="I51" s="106">
        <v>5</v>
      </c>
      <c r="J51" s="106" t="s">
        <v>47</v>
      </c>
      <c r="M51" s="106">
        <v>5</v>
      </c>
      <c r="N51" s="106">
        <v>10</v>
      </c>
      <c r="O51" s="106">
        <v>3</v>
      </c>
      <c r="P51" s="105" t="str">
        <f t="shared" si="0"/>
        <v>5103</v>
      </c>
      <c r="Q51" s="106" t="s">
        <v>47</v>
      </c>
    </row>
    <row r="52" spans="7:17">
      <c r="G52" s="110" t="s">
        <v>63</v>
      </c>
      <c r="H52" s="110" t="s">
        <v>49</v>
      </c>
      <c r="I52" s="110" t="s">
        <v>54</v>
      </c>
      <c r="J52" s="111" t="s">
        <v>55</v>
      </c>
      <c r="K52" s="101" t="s">
        <v>126</v>
      </c>
      <c r="M52" s="106">
        <v>5</v>
      </c>
      <c r="N52" s="106">
        <v>10</v>
      </c>
      <c r="O52" s="106">
        <v>5</v>
      </c>
      <c r="P52" s="105" t="str">
        <f t="shared" si="0"/>
        <v>5105</v>
      </c>
      <c r="Q52" s="106" t="s">
        <v>47</v>
      </c>
    </row>
    <row r="53" spans="7:17">
      <c r="G53" s="106">
        <v>7</v>
      </c>
      <c r="H53" s="106">
        <v>5</v>
      </c>
      <c r="I53" s="106">
        <v>1</v>
      </c>
      <c r="J53" s="106" t="s">
        <v>55</v>
      </c>
      <c r="M53" s="106">
        <v>5</v>
      </c>
      <c r="N53" s="106">
        <v>10</v>
      </c>
      <c r="O53" s="106">
        <v>7</v>
      </c>
      <c r="P53" s="105" t="str">
        <f t="shared" si="0"/>
        <v>5107</v>
      </c>
      <c r="Q53" s="106" t="s">
        <v>47</v>
      </c>
    </row>
    <row r="54" spans="7:17">
      <c r="G54" s="106">
        <v>7</v>
      </c>
      <c r="H54" s="106">
        <v>5</v>
      </c>
      <c r="I54" s="106">
        <v>3</v>
      </c>
      <c r="J54" s="106" t="s">
        <v>55</v>
      </c>
      <c r="M54" s="106">
        <v>5</v>
      </c>
      <c r="N54" s="106">
        <v>10</v>
      </c>
      <c r="O54" s="106">
        <v>10</v>
      </c>
      <c r="P54" s="105" t="str">
        <f t="shared" si="0"/>
        <v>51010</v>
      </c>
      <c r="Q54" s="106" t="s">
        <v>47</v>
      </c>
    </row>
    <row r="55" spans="7:17">
      <c r="G55" s="110" t="s">
        <v>63</v>
      </c>
      <c r="H55" s="110" t="s">
        <v>57</v>
      </c>
      <c r="I55" s="110" t="s">
        <v>50</v>
      </c>
      <c r="J55" s="110" t="s">
        <v>55</v>
      </c>
      <c r="K55" s="101" t="s">
        <v>126</v>
      </c>
      <c r="M55" s="106">
        <v>5</v>
      </c>
      <c r="N55" s="106">
        <v>7</v>
      </c>
      <c r="O55" s="106">
        <v>7</v>
      </c>
      <c r="P55" s="105" t="str">
        <f t="shared" si="0"/>
        <v>577</v>
      </c>
      <c r="Q55" s="106" t="s">
        <v>47</v>
      </c>
    </row>
    <row r="56" spans="7:17">
      <c r="G56" s="106">
        <v>7</v>
      </c>
      <c r="H56" s="106">
        <v>1</v>
      </c>
      <c r="I56" s="106">
        <v>7</v>
      </c>
      <c r="J56" s="106" t="s">
        <v>55</v>
      </c>
      <c r="M56" s="106">
        <v>5</v>
      </c>
      <c r="N56" s="106">
        <v>7</v>
      </c>
      <c r="O56" s="106">
        <v>10</v>
      </c>
      <c r="P56" s="105" t="str">
        <f t="shared" si="0"/>
        <v>5710</v>
      </c>
      <c r="Q56" s="106" t="s">
        <v>47</v>
      </c>
    </row>
    <row r="57" spans="7:17">
      <c r="G57" s="106">
        <v>7</v>
      </c>
      <c r="H57" s="106">
        <v>1</v>
      </c>
      <c r="I57" s="106">
        <v>10</v>
      </c>
      <c r="J57" s="106" t="s">
        <v>55</v>
      </c>
      <c r="M57" s="106">
        <v>5</v>
      </c>
      <c r="N57" s="106">
        <v>7</v>
      </c>
      <c r="O57" s="106">
        <v>5</v>
      </c>
      <c r="P57" s="105" t="str">
        <f t="shared" si="0"/>
        <v>575</v>
      </c>
      <c r="Q57" s="106" t="s">
        <v>47</v>
      </c>
    </row>
    <row r="58" spans="7:17">
      <c r="G58" s="106">
        <v>7</v>
      </c>
      <c r="H58" s="106">
        <v>3</v>
      </c>
      <c r="I58" s="106">
        <v>7</v>
      </c>
      <c r="J58" s="106" t="s">
        <v>55</v>
      </c>
      <c r="M58" s="106">
        <v>5</v>
      </c>
      <c r="N58" s="106">
        <v>7</v>
      </c>
      <c r="O58" s="106">
        <v>1</v>
      </c>
      <c r="P58" s="105" t="str">
        <f t="shared" si="0"/>
        <v>571</v>
      </c>
      <c r="Q58" s="106" t="s">
        <v>55</v>
      </c>
    </row>
    <row r="59" spans="7:17">
      <c r="G59" s="106">
        <v>7</v>
      </c>
      <c r="H59" s="106">
        <v>3</v>
      </c>
      <c r="I59" s="106">
        <v>10</v>
      </c>
      <c r="J59" s="106" t="s">
        <v>55</v>
      </c>
      <c r="M59" s="106">
        <v>5</v>
      </c>
      <c r="N59" s="106">
        <v>7</v>
      </c>
      <c r="O59" s="106">
        <v>3</v>
      </c>
      <c r="P59" s="105" t="str">
        <f t="shared" si="0"/>
        <v>573</v>
      </c>
      <c r="Q59" s="106" t="s">
        <v>55</v>
      </c>
    </row>
    <row r="60" spans="7:17">
      <c r="G60" s="110" t="s">
        <v>63</v>
      </c>
      <c r="H60" s="110" t="s">
        <v>57</v>
      </c>
      <c r="I60" s="110" t="s">
        <v>52</v>
      </c>
      <c r="J60" s="110" t="s">
        <v>55</v>
      </c>
      <c r="K60" s="101" t="s">
        <v>126</v>
      </c>
      <c r="M60" s="106">
        <v>5</v>
      </c>
      <c r="N60" s="106">
        <v>5</v>
      </c>
      <c r="O60" s="106">
        <v>7</v>
      </c>
      <c r="P60" s="105" t="str">
        <f t="shared" si="0"/>
        <v>557</v>
      </c>
      <c r="Q60" s="106" t="s">
        <v>47</v>
      </c>
    </row>
    <row r="61" spans="7:17">
      <c r="G61" s="106">
        <v>7</v>
      </c>
      <c r="H61" s="106">
        <v>1</v>
      </c>
      <c r="I61" s="106">
        <v>5</v>
      </c>
      <c r="J61" s="106" t="s">
        <v>55</v>
      </c>
      <c r="M61" s="106">
        <v>5</v>
      </c>
      <c r="N61" s="106">
        <v>5</v>
      </c>
      <c r="O61" s="106">
        <v>10</v>
      </c>
      <c r="P61" s="105" t="str">
        <f t="shared" si="0"/>
        <v>5510</v>
      </c>
      <c r="Q61" s="106" t="s">
        <v>47</v>
      </c>
    </row>
    <row r="62" spans="7:17">
      <c r="G62" s="106">
        <v>7</v>
      </c>
      <c r="H62" s="106">
        <v>3</v>
      </c>
      <c r="I62" s="106">
        <v>5</v>
      </c>
      <c r="J62" s="106" t="s">
        <v>55</v>
      </c>
      <c r="M62" s="106">
        <v>5</v>
      </c>
      <c r="N62" s="106">
        <v>5</v>
      </c>
      <c r="O62" s="106">
        <v>5</v>
      </c>
      <c r="P62" s="105" t="str">
        <f t="shared" si="0"/>
        <v>555</v>
      </c>
      <c r="Q62" s="106" t="s">
        <v>47</v>
      </c>
    </row>
    <row r="63" spans="7:17">
      <c r="G63" s="110" t="s">
        <v>63</v>
      </c>
      <c r="H63" s="110" t="s">
        <v>57</v>
      </c>
      <c r="I63" s="110" t="s">
        <v>54</v>
      </c>
      <c r="J63" s="110" t="s">
        <v>60</v>
      </c>
      <c r="K63" s="101" t="s">
        <v>126</v>
      </c>
      <c r="M63" s="106">
        <v>5</v>
      </c>
      <c r="N63" s="106">
        <v>5</v>
      </c>
      <c r="O63" s="106">
        <v>1</v>
      </c>
      <c r="P63" s="105" t="str">
        <f t="shared" si="0"/>
        <v>551</v>
      </c>
      <c r="Q63" s="106" t="s">
        <v>55</v>
      </c>
    </row>
    <row r="64" spans="7:17">
      <c r="G64" s="105">
        <v>7</v>
      </c>
      <c r="H64" s="105">
        <v>1</v>
      </c>
      <c r="I64" s="105">
        <v>1</v>
      </c>
      <c r="J64" s="108" t="s">
        <v>60</v>
      </c>
      <c r="M64" s="106">
        <v>5</v>
      </c>
      <c r="N64" s="106">
        <v>5</v>
      </c>
      <c r="O64" s="106">
        <v>3</v>
      </c>
      <c r="P64" s="105" t="str">
        <f t="shared" si="0"/>
        <v>553</v>
      </c>
      <c r="Q64" s="106" t="s">
        <v>55</v>
      </c>
    </row>
    <row r="65" spans="7:17">
      <c r="G65" s="105">
        <v>7</v>
      </c>
      <c r="H65" s="105">
        <v>1</v>
      </c>
      <c r="I65" s="105">
        <v>3</v>
      </c>
      <c r="J65" s="108" t="s">
        <v>60</v>
      </c>
      <c r="M65" s="106">
        <v>5</v>
      </c>
      <c r="N65" s="106">
        <v>1</v>
      </c>
      <c r="O65" s="106">
        <v>7</v>
      </c>
      <c r="P65" s="105" t="str">
        <f t="shared" si="0"/>
        <v>517</v>
      </c>
      <c r="Q65" s="106" t="s">
        <v>55</v>
      </c>
    </row>
    <row r="66" spans="7:17">
      <c r="G66" s="105">
        <v>7</v>
      </c>
      <c r="H66" s="105">
        <v>3</v>
      </c>
      <c r="I66" s="105">
        <v>1</v>
      </c>
      <c r="J66" s="108" t="s">
        <v>60</v>
      </c>
      <c r="M66" s="106">
        <v>5</v>
      </c>
      <c r="N66" s="106">
        <v>1</v>
      </c>
      <c r="O66" s="106">
        <v>10</v>
      </c>
      <c r="P66" s="105" t="str">
        <f t="shared" si="0"/>
        <v>5110</v>
      </c>
      <c r="Q66" s="106" t="s">
        <v>55</v>
      </c>
    </row>
    <row r="67" spans="7:17">
      <c r="G67" s="105">
        <v>7</v>
      </c>
      <c r="H67" s="105">
        <v>3</v>
      </c>
      <c r="I67" s="105">
        <v>3</v>
      </c>
      <c r="J67" s="108" t="s">
        <v>60</v>
      </c>
      <c r="M67" s="106">
        <v>5</v>
      </c>
      <c r="N67" s="106">
        <v>3</v>
      </c>
      <c r="O67" s="106">
        <v>7</v>
      </c>
      <c r="P67" s="105" t="str">
        <f t="shared" ref="P67:P124" si="1">CONCATENATE(M67,N67,O67)</f>
        <v>537</v>
      </c>
      <c r="Q67" s="106" t="s">
        <v>55</v>
      </c>
    </row>
    <row r="68" spans="7:17">
      <c r="G68" s="110" t="s">
        <v>63</v>
      </c>
      <c r="H68" s="110" t="s">
        <v>62</v>
      </c>
      <c r="I68" s="110" t="s">
        <v>64</v>
      </c>
      <c r="J68" s="111" t="s">
        <v>47</v>
      </c>
      <c r="K68" s="101" t="s">
        <v>126</v>
      </c>
      <c r="M68" s="106">
        <v>5</v>
      </c>
      <c r="N68" s="106">
        <v>3</v>
      </c>
      <c r="O68" s="106">
        <v>10</v>
      </c>
      <c r="P68" s="105" t="str">
        <f t="shared" si="1"/>
        <v>5310</v>
      </c>
      <c r="Q68" s="106" t="s">
        <v>55</v>
      </c>
    </row>
    <row r="69" spans="7:17">
      <c r="G69" s="106">
        <v>5</v>
      </c>
      <c r="H69" s="106">
        <v>10</v>
      </c>
      <c r="I69" s="106">
        <v>3</v>
      </c>
      <c r="J69" s="106" t="s">
        <v>47</v>
      </c>
      <c r="M69" s="106">
        <v>5</v>
      </c>
      <c r="N69" s="106">
        <v>1</v>
      </c>
      <c r="O69" s="106">
        <v>5</v>
      </c>
      <c r="P69" s="105" t="str">
        <f t="shared" si="1"/>
        <v>515</v>
      </c>
      <c r="Q69" s="106" t="s">
        <v>55</v>
      </c>
    </row>
    <row r="70" spans="7:17">
      <c r="G70" s="106">
        <v>5</v>
      </c>
      <c r="H70" s="106">
        <v>10</v>
      </c>
      <c r="I70" s="106">
        <v>5</v>
      </c>
      <c r="J70" s="106" t="s">
        <v>47</v>
      </c>
      <c r="M70" s="106">
        <v>5</v>
      </c>
      <c r="N70" s="106">
        <v>3</v>
      </c>
      <c r="O70" s="106">
        <v>5</v>
      </c>
      <c r="P70" s="105" t="str">
        <f t="shared" si="1"/>
        <v>535</v>
      </c>
      <c r="Q70" s="106" t="s">
        <v>55</v>
      </c>
    </row>
    <row r="71" spans="7:17">
      <c r="G71" s="106">
        <v>5</v>
      </c>
      <c r="H71" s="106">
        <v>10</v>
      </c>
      <c r="I71" s="106">
        <v>7</v>
      </c>
      <c r="J71" s="106" t="s">
        <v>47</v>
      </c>
      <c r="M71" s="106">
        <v>5</v>
      </c>
      <c r="N71" s="105">
        <v>1</v>
      </c>
      <c r="O71" s="105">
        <v>1</v>
      </c>
      <c r="P71" s="105" t="str">
        <f t="shared" si="1"/>
        <v>511</v>
      </c>
      <c r="Q71" s="108" t="s">
        <v>60</v>
      </c>
    </row>
    <row r="72" spans="7:17">
      <c r="G72" s="106">
        <v>5</v>
      </c>
      <c r="H72" s="106">
        <v>10</v>
      </c>
      <c r="I72" s="106">
        <v>10</v>
      </c>
      <c r="J72" s="106" t="s">
        <v>47</v>
      </c>
      <c r="M72" s="106">
        <v>5</v>
      </c>
      <c r="N72" s="105">
        <v>1</v>
      </c>
      <c r="O72" s="105">
        <v>3</v>
      </c>
      <c r="P72" s="105" t="str">
        <f t="shared" si="1"/>
        <v>513</v>
      </c>
      <c r="Q72" s="108" t="s">
        <v>60</v>
      </c>
    </row>
    <row r="73" spans="7:17">
      <c r="G73" s="110" t="s">
        <v>63</v>
      </c>
      <c r="H73" s="110" t="s">
        <v>66</v>
      </c>
      <c r="I73" s="110" t="s">
        <v>50</v>
      </c>
      <c r="J73" s="111" t="s">
        <v>47</v>
      </c>
      <c r="K73" s="101" t="s">
        <v>126</v>
      </c>
      <c r="M73" s="106">
        <v>5</v>
      </c>
      <c r="N73" s="105">
        <v>3</v>
      </c>
      <c r="O73" s="105">
        <v>1</v>
      </c>
      <c r="P73" s="105" t="str">
        <f t="shared" si="1"/>
        <v>531</v>
      </c>
      <c r="Q73" s="108" t="s">
        <v>60</v>
      </c>
    </row>
    <row r="74" spans="7:17">
      <c r="G74" s="106">
        <v>5</v>
      </c>
      <c r="H74" s="106">
        <v>7</v>
      </c>
      <c r="I74" s="106">
        <v>7</v>
      </c>
      <c r="J74" s="106" t="s">
        <v>47</v>
      </c>
      <c r="M74" s="106">
        <v>5</v>
      </c>
      <c r="N74" s="105">
        <v>3</v>
      </c>
      <c r="O74" s="105">
        <v>3</v>
      </c>
      <c r="P74" s="105" t="str">
        <f t="shared" si="1"/>
        <v>533</v>
      </c>
      <c r="Q74" s="108" t="s">
        <v>60</v>
      </c>
    </row>
    <row r="75" spans="7:17">
      <c r="G75" s="106">
        <v>5</v>
      </c>
      <c r="H75" s="106">
        <v>7</v>
      </c>
      <c r="I75" s="106">
        <v>10</v>
      </c>
      <c r="J75" s="106" t="s">
        <v>47</v>
      </c>
      <c r="M75" s="106">
        <v>3</v>
      </c>
      <c r="N75" s="106">
        <v>10</v>
      </c>
      <c r="O75" s="106">
        <v>1</v>
      </c>
      <c r="P75" s="105" t="str">
        <f t="shared" si="1"/>
        <v>3101</v>
      </c>
      <c r="Q75" s="106" t="s">
        <v>47</v>
      </c>
    </row>
    <row r="76" spans="7:17">
      <c r="G76" s="110" t="s">
        <v>63</v>
      </c>
      <c r="H76" s="110" t="s">
        <v>66</v>
      </c>
      <c r="I76" s="110" t="s">
        <v>52</v>
      </c>
      <c r="J76" s="111" t="s">
        <v>47</v>
      </c>
      <c r="K76" s="101" t="s">
        <v>126</v>
      </c>
      <c r="M76" s="106">
        <v>3</v>
      </c>
      <c r="N76" s="106">
        <v>10</v>
      </c>
      <c r="O76" s="106">
        <v>3</v>
      </c>
      <c r="P76" s="105" t="str">
        <f t="shared" si="1"/>
        <v>3103</v>
      </c>
      <c r="Q76" s="106" t="s">
        <v>47</v>
      </c>
    </row>
    <row r="77" spans="7:17">
      <c r="G77" s="106">
        <v>5</v>
      </c>
      <c r="H77" s="106">
        <v>7</v>
      </c>
      <c r="I77" s="106">
        <v>5</v>
      </c>
      <c r="J77" s="106" t="s">
        <v>47</v>
      </c>
      <c r="M77" s="106">
        <v>3</v>
      </c>
      <c r="N77" s="106">
        <v>10</v>
      </c>
      <c r="O77" s="106">
        <v>5</v>
      </c>
      <c r="P77" s="105" t="str">
        <f t="shared" si="1"/>
        <v>3105</v>
      </c>
      <c r="Q77" s="106" t="s">
        <v>47</v>
      </c>
    </row>
    <row r="78" spans="7:17">
      <c r="G78" s="110" t="s">
        <v>63</v>
      </c>
      <c r="H78" s="110" t="s">
        <v>66</v>
      </c>
      <c r="I78" s="110" t="s">
        <v>54</v>
      </c>
      <c r="J78" s="111" t="s">
        <v>55</v>
      </c>
      <c r="K78" s="101" t="s">
        <v>126</v>
      </c>
      <c r="M78" s="106">
        <v>3</v>
      </c>
      <c r="N78" s="106">
        <v>10</v>
      </c>
      <c r="O78" s="106">
        <v>7</v>
      </c>
      <c r="P78" s="105" t="str">
        <f t="shared" si="1"/>
        <v>3107</v>
      </c>
      <c r="Q78" s="106" t="s">
        <v>47</v>
      </c>
    </row>
    <row r="79" spans="7:17">
      <c r="G79" s="106">
        <v>5</v>
      </c>
      <c r="H79" s="106">
        <v>7</v>
      </c>
      <c r="I79" s="106">
        <v>1</v>
      </c>
      <c r="J79" s="106" t="s">
        <v>55</v>
      </c>
      <c r="M79" s="106">
        <v>3</v>
      </c>
      <c r="N79" s="106">
        <v>10</v>
      </c>
      <c r="O79" s="106">
        <v>10</v>
      </c>
      <c r="P79" s="105" t="str">
        <f t="shared" si="1"/>
        <v>31010</v>
      </c>
      <c r="Q79" s="106" t="s">
        <v>47</v>
      </c>
    </row>
    <row r="80" spans="7:17">
      <c r="G80" s="106">
        <v>5</v>
      </c>
      <c r="H80" s="106">
        <v>7</v>
      </c>
      <c r="I80" s="106">
        <v>3</v>
      </c>
      <c r="J80" s="106" t="s">
        <v>55</v>
      </c>
      <c r="M80" s="106">
        <v>3</v>
      </c>
      <c r="N80" s="106">
        <v>7</v>
      </c>
      <c r="O80" s="106">
        <v>7</v>
      </c>
      <c r="P80" s="105" t="str">
        <f t="shared" si="1"/>
        <v>377</v>
      </c>
      <c r="Q80" s="106" t="s">
        <v>47</v>
      </c>
    </row>
    <row r="81" spans="7:17">
      <c r="G81" s="110" t="s">
        <v>63</v>
      </c>
      <c r="H81" s="110" t="s">
        <v>49</v>
      </c>
      <c r="I81" s="110" t="s">
        <v>50</v>
      </c>
      <c r="J81" s="111" t="s">
        <v>47</v>
      </c>
      <c r="K81" s="101" t="s">
        <v>126</v>
      </c>
      <c r="M81" s="106">
        <v>3</v>
      </c>
      <c r="N81" s="106">
        <v>7</v>
      </c>
      <c r="O81" s="106">
        <v>10</v>
      </c>
      <c r="P81" s="105" t="str">
        <f t="shared" si="1"/>
        <v>3710</v>
      </c>
      <c r="Q81" s="106" t="s">
        <v>47</v>
      </c>
    </row>
    <row r="82" spans="7:17">
      <c r="G82" s="106">
        <v>5</v>
      </c>
      <c r="H82" s="106">
        <v>5</v>
      </c>
      <c r="I82" s="106">
        <v>7</v>
      </c>
      <c r="J82" s="106" t="s">
        <v>47</v>
      </c>
      <c r="M82" s="106">
        <v>3</v>
      </c>
      <c r="N82" s="106">
        <v>7</v>
      </c>
      <c r="O82" s="106">
        <v>5</v>
      </c>
      <c r="P82" s="105" t="str">
        <f t="shared" si="1"/>
        <v>375</v>
      </c>
      <c r="Q82" s="106" t="s">
        <v>47</v>
      </c>
    </row>
    <row r="83" spans="7:17">
      <c r="G83" s="106">
        <v>5</v>
      </c>
      <c r="H83" s="106">
        <v>5</v>
      </c>
      <c r="I83" s="106">
        <v>10</v>
      </c>
      <c r="J83" s="106" t="s">
        <v>47</v>
      </c>
      <c r="M83" s="106">
        <v>3</v>
      </c>
      <c r="N83" s="106">
        <v>7</v>
      </c>
      <c r="O83" s="106">
        <v>1</v>
      </c>
      <c r="P83" s="105" t="str">
        <f t="shared" si="1"/>
        <v>371</v>
      </c>
      <c r="Q83" s="106" t="s">
        <v>55</v>
      </c>
    </row>
    <row r="84" spans="7:17">
      <c r="G84" s="110" t="s">
        <v>63</v>
      </c>
      <c r="H84" s="110" t="s">
        <v>49</v>
      </c>
      <c r="I84" s="110" t="s">
        <v>52</v>
      </c>
      <c r="J84" s="111" t="s">
        <v>47</v>
      </c>
      <c r="K84" s="101" t="s">
        <v>126</v>
      </c>
      <c r="M84" s="106">
        <v>3</v>
      </c>
      <c r="N84" s="106">
        <v>7</v>
      </c>
      <c r="O84" s="106">
        <v>3</v>
      </c>
      <c r="P84" s="105" t="str">
        <f t="shared" si="1"/>
        <v>373</v>
      </c>
      <c r="Q84" s="106" t="s">
        <v>55</v>
      </c>
    </row>
    <row r="85" spans="7:17">
      <c r="G85" s="106">
        <v>5</v>
      </c>
      <c r="H85" s="106">
        <v>5</v>
      </c>
      <c r="I85" s="106">
        <v>5</v>
      </c>
      <c r="J85" s="106" t="s">
        <v>47</v>
      </c>
      <c r="M85" s="106">
        <v>3</v>
      </c>
      <c r="N85" s="106">
        <v>5</v>
      </c>
      <c r="O85" s="106">
        <v>7</v>
      </c>
      <c r="P85" s="105" t="str">
        <f t="shared" si="1"/>
        <v>357</v>
      </c>
      <c r="Q85" s="106" t="s">
        <v>47</v>
      </c>
    </row>
    <row r="86" spans="7:17">
      <c r="G86" s="110" t="s">
        <v>63</v>
      </c>
      <c r="H86" s="110" t="s">
        <v>49</v>
      </c>
      <c r="I86" s="110" t="s">
        <v>54</v>
      </c>
      <c r="J86" s="111" t="s">
        <v>55</v>
      </c>
      <c r="K86" s="101" t="s">
        <v>126</v>
      </c>
      <c r="M86" s="106">
        <v>3</v>
      </c>
      <c r="N86" s="106">
        <v>5</v>
      </c>
      <c r="O86" s="106">
        <v>10</v>
      </c>
      <c r="P86" s="105" t="str">
        <f t="shared" si="1"/>
        <v>3510</v>
      </c>
      <c r="Q86" s="106" t="s">
        <v>47</v>
      </c>
    </row>
    <row r="87" spans="7:17">
      <c r="G87" s="106">
        <v>5</v>
      </c>
      <c r="H87" s="106">
        <v>5</v>
      </c>
      <c r="I87" s="106">
        <v>1</v>
      </c>
      <c r="J87" s="106" t="s">
        <v>55</v>
      </c>
      <c r="M87" s="106">
        <v>3</v>
      </c>
      <c r="N87" s="106">
        <v>5</v>
      </c>
      <c r="O87" s="106">
        <v>5</v>
      </c>
      <c r="P87" s="105" t="str">
        <f t="shared" si="1"/>
        <v>355</v>
      </c>
      <c r="Q87" s="106" t="s">
        <v>55</v>
      </c>
    </row>
    <row r="88" spans="7:17">
      <c r="G88" s="106">
        <v>5</v>
      </c>
      <c r="H88" s="106">
        <v>5</v>
      </c>
      <c r="I88" s="106">
        <v>3</v>
      </c>
      <c r="J88" s="106" t="s">
        <v>55</v>
      </c>
      <c r="M88" s="106">
        <v>3</v>
      </c>
      <c r="N88" s="106">
        <v>5</v>
      </c>
      <c r="O88" s="106">
        <v>1</v>
      </c>
      <c r="P88" s="105" t="str">
        <f t="shared" si="1"/>
        <v>351</v>
      </c>
      <c r="Q88" s="106" t="s">
        <v>60</v>
      </c>
    </row>
    <row r="89" spans="7:17">
      <c r="G89" s="110" t="s">
        <v>63</v>
      </c>
      <c r="H89" s="110" t="s">
        <v>57</v>
      </c>
      <c r="I89" s="110" t="s">
        <v>50</v>
      </c>
      <c r="J89" s="110" t="s">
        <v>55</v>
      </c>
      <c r="K89" s="101" t="s">
        <v>126</v>
      </c>
      <c r="M89" s="106">
        <v>3</v>
      </c>
      <c r="N89" s="106">
        <v>5</v>
      </c>
      <c r="O89" s="106">
        <v>3</v>
      </c>
      <c r="P89" s="105" t="str">
        <f t="shared" si="1"/>
        <v>353</v>
      </c>
      <c r="Q89" s="106" t="s">
        <v>60</v>
      </c>
    </row>
    <row r="90" spans="7:17">
      <c r="G90" s="106">
        <v>5</v>
      </c>
      <c r="H90" s="106">
        <v>1</v>
      </c>
      <c r="I90" s="106">
        <v>7</v>
      </c>
      <c r="J90" s="106" t="s">
        <v>55</v>
      </c>
      <c r="M90" s="106">
        <v>3</v>
      </c>
      <c r="N90" s="106">
        <v>1</v>
      </c>
      <c r="O90" s="106">
        <v>7</v>
      </c>
      <c r="P90" s="105" t="str">
        <f t="shared" si="1"/>
        <v>317</v>
      </c>
      <c r="Q90" s="106" t="s">
        <v>55</v>
      </c>
    </row>
    <row r="91" spans="7:17">
      <c r="G91" s="106">
        <v>5</v>
      </c>
      <c r="H91" s="106">
        <v>1</v>
      </c>
      <c r="I91" s="106">
        <v>10</v>
      </c>
      <c r="J91" s="106" t="s">
        <v>55</v>
      </c>
      <c r="M91" s="106">
        <v>3</v>
      </c>
      <c r="N91" s="106">
        <v>1</v>
      </c>
      <c r="O91" s="106">
        <v>10</v>
      </c>
      <c r="P91" s="105" t="str">
        <f t="shared" si="1"/>
        <v>3110</v>
      </c>
      <c r="Q91" s="106" t="s">
        <v>55</v>
      </c>
    </row>
    <row r="92" spans="7:17">
      <c r="G92" s="106">
        <v>5</v>
      </c>
      <c r="H92" s="106">
        <v>3</v>
      </c>
      <c r="I92" s="106">
        <v>7</v>
      </c>
      <c r="J92" s="106" t="s">
        <v>55</v>
      </c>
      <c r="M92" s="106">
        <v>3</v>
      </c>
      <c r="N92" s="106">
        <v>3</v>
      </c>
      <c r="O92" s="106">
        <v>7</v>
      </c>
      <c r="P92" s="105" t="str">
        <f t="shared" si="1"/>
        <v>337</v>
      </c>
      <c r="Q92" s="106" t="s">
        <v>55</v>
      </c>
    </row>
    <row r="93" spans="7:17">
      <c r="G93" s="106">
        <v>5</v>
      </c>
      <c r="H93" s="106">
        <v>3</v>
      </c>
      <c r="I93" s="106">
        <v>10</v>
      </c>
      <c r="J93" s="106" t="s">
        <v>55</v>
      </c>
      <c r="M93" s="106">
        <v>3</v>
      </c>
      <c r="N93" s="106">
        <v>3</v>
      </c>
      <c r="O93" s="106">
        <v>10</v>
      </c>
      <c r="P93" s="105" t="str">
        <f t="shared" si="1"/>
        <v>3310</v>
      </c>
      <c r="Q93" s="106" t="s">
        <v>55</v>
      </c>
    </row>
    <row r="94" spans="7:17">
      <c r="G94" s="110" t="s">
        <v>63</v>
      </c>
      <c r="H94" s="110" t="s">
        <v>57</v>
      </c>
      <c r="I94" s="110" t="s">
        <v>52</v>
      </c>
      <c r="J94" s="110" t="s">
        <v>55</v>
      </c>
      <c r="K94" s="101" t="s">
        <v>126</v>
      </c>
      <c r="M94" s="106">
        <v>3</v>
      </c>
      <c r="N94" s="106">
        <v>1</v>
      </c>
      <c r="O94" s="106">
        <v>5</v>
      </c>
      <c r="P94" s="105" t="str">
        <f t="shared" si="1"/>
        <v>315</v>
      </c>
      <c r="Q94" s="106" t="s">
        <v>60</v>
      </c>
    </row>
    <row r="95" spans="7:17">
      <c r="G95" s="106">
        <v>5</v>
      </c>
      <c r="H95" s="106">
        <v>1</v>
      </c>
      <c r="I95" s="106">
        <v>5</v>
      </c>
      <c r="J95" s="106" t="s">
        <v>55</v>
      </c>
      <c r="M95" s="106">
        <v>3</v>
      </c>
      <c r="N95" s="105">
        <v>3</v>
      </c>
      <c r="O95" s="105">
        <v>5</v>
      </c>
      <c r="P95" s="105" t="str">
        <f t="shared" si="1"/>
        <v>335</v>
      </c>
      <c r="Q95" s="106" t="s">
        <v>60</v>
      </c>
    </row>
    <row r="96" spans="7:17">
      <c r="G96" s="106">
        <v>5</v>
      </c>
      <c r="H96" s="106">
        <v>3</v>
      </c>
      <c r="I96" s="106">
        <v>5</v>
      </c>
      <c r="J96" s="106" t="s">
        <v>55</v>
      </c>
      <c r="M96" s="106">
        <v>3</v>
      </c>
      <c r="N96" s="105">
        <v>1</v>
      </c>
      <c r="O96" s="105">
        <v>1</v>
      </c>
      <c r="P96" s="105" t="str">
        <f t="shared" si="1"/>
        <v>311</v>
      </c>
      <c r="Q96" s="106" t="s">
        <v>60</v>
      </c>
    </row>
    <row r="97" spans="7:17">
      <c r="G97" s="110" t="s">
        <v>63</v>
      </c>
      <c r="H97" s="110" t="s">
        <v>57</v>
      </c>
      <c r="I97" s="110" t="s">
        <v>54</v>
      </c>
      <c r="J97" s="110" t="s">
        <v>60</v>
      </c>
      <c r="K97" s="101" t="s">
        <v>126</v>
      </c>
      <c r="M97" s="106">
        <v>3</v>
      </c>
      <c r="N97" s="105">
        <v>1</v>
      </c>
      <c r="O97" s="105">
        <v>3</v>
      </c>
      <c r="P97" s="105" t="str">
        <f t="shared" si="1"/>
        <v>313</v>
      </c>
      <c r="Q97" s="106" t="s">
        <v>60</v>
      </c>
    </row>
    <row r="98" spans="7:17">
      <c r="G98" s="106">
        <v>5</v>
      </c>
      <c r="H98" s="105">
        <v>1</v>
      </c>
      <c r="I98" s="105">
        <v>1</v>
      </c>
      <c r="J98" s="108" t="s">
        <v>60</v>
      </c>
      <c r="M98" s="106">
        <v>3</v>
      </c>
      <c r="N98" s="105">
        <v>3</v>
      </c>
      <c r="O98" s="105">
        <v>1</v>
      </c>
      <c r="P98" s="105" t="str">
        <f t="shared" si="1"/>
        <v>331</v>
      </c>
      <c r="Q98" s="106" t="s">
        <v>60</v>
      </c>
    </row>
    <row r="99" spans="7:17">
      <c r="G99" s="106">
        <v>5</v>
      </c>
      <c r="H99" s="105">
        <v>1</v>
      </c>
      <c r="I99" s="105">
        <v>3</v>
      </c>
      <c r="J99" s="108" t="s">
        <v>60</v>
      </c>
      <c r="M99" s="106">
        <v>3</v>
      </c>
      <c r="N99" s="106">
        <v>3</v>
      </c>
      <c r="O99" s="106">
        <v>3</v>
      </c>
      <c r="P99" s="105" t="str">
        <f t="shared" si="1"/>
        <v>333</v>
      </c>
      <c r="Q99" s="106" t="s">
        <v>60</v>
      </c>
    </row>
    <row r="100" spans="7:17">
      <c r="G100" s="106">
        <v>5</v>
      </c>
      <c r="H100" s="105">
        <v>3</v>
      </c>
      <c r="I100" s="105">
        <v>1</v>
      </c>
      <c r="J100" s="108" t="s">
        <v>60</v>
      </c>
      <c r="M100" s="106">
        <v>1</v>
      </c>
      <c r="N100" s="106">
        <v>1</v>
      </c>
      <c r="O100" s="106">
        <v>1</v>
      </c>
      <c r="P100" s="105" t="str">
        <f t="shared" si="1"/>
        <v>111</v>
      </c>
      <c r="Q100" s="106" t="s">
        <v>60</v>
      </c>
    </row>
    <row r="101" spans="7:17">
      <c r="G101" s="106">
        <v>5</v>
      </c>
      <c r="H101" s="105">
        <v>3</v>
      </c>
      <c r="I101" s="105">
        <v>3</v>
      </c>
      <c r="J101" s="108" t="s">
        <v>60</v>
      </c>
      <c r="M101" s="106">
        <v>1</v>
      </c>
      <c r="N101" s="106">
        <v>1</v>
      </c>
      <c r="O101" s="106">
        <v>3</v>
      </c>
      <c r="P101" s="105" t="str">
        <f t="shared" si="1"/>
        <v>113</v>
      </c>
      <c r="Q101" s="106" t="s">
        <v>60</v>
      </c>
    </row>
    <row r="102" spans="7:17">
      <c r="G102" s="112" t="s">
        <v>76</v>
      </c>
      <c r="H102" s="112" t="s">
        <v>62</v>
      </c>
      <c r="I102" s="112" t="s">
        <v>46</v>
      </c>
      <c r="J102" s="112" t="s">
        <v>47</v>
      </c>
      <c r="K102" s="101" t="s">
        <v>126</v>
      </c>
      <c r="M102" s="106">
        <v>1</v>
      </c>
      <c r="N102" s="106">
        <v>1</v>
      </c>
      <c r="O102" s="106">
        <v>5</v>
      </c>
      <c r="P102" s="105" t="str">
        <f t="shared" si="1"/>
        <v>115</v>
      </c>
      <c r="Q102" s="106" t="s">
        <v>60</v>
      </c>
    </row>
    <row r="103" spans="7:17">
      <c r="G103" s="106">
        <v>3</v>
      </c>
      <c r="H103" s="106">
        <v>10</v>
      </c>
      <c r="I103" s="106">
        <v>1</v>
      </c>
      <c r="J103" s="106" t="s">
        <v>47</v>
      </c>
      <c r="M103" s="106">
        <v>1</v>
      </c>
      <c r="N103" s="106">
        <v>1</v>
      </c>
      <c r="O103" s="106">
        <v>7</v>
      </c>
      <c r="P103" s="105" t="str">
        <f t="shared" si="1"/>
        <v>117</v>
      </c>
      <c r="Q103" s="106" t="s">
        <v>60</v>
      </c>
    </row>
    <row r="104" spans="7:17">
      <c r="G104" s="106">
        <v>3</v>
      </c>
      <c r="H104" s="106">
        <v>10</v>
      </c>
      <c r="I104" s="106">
        <v>3</v>
      </c>
      <c r="J104" s="106" t="s">
        <v>47</v>
      </c>
      <c r="M104" s="106">
        <v>1</v>
      </c>
      <c r="N104" s="106">
        <v>1</v>
      </c>
      <c r="O104" s="106">
        <v>10</v>
      </c>
      <c r="P104" s="105" t="str">
        <f t="shared" si="1"/>
        <v>1110</v>
      </c>
      <c r="Q104" s="106" t="s">
        <v>60</v>
      </c>
    </row>
    <row r="105" spans="7:17">
      <c r="G105" s="106">
        <v>3</v>
      </c>
      <c r="H105" s="106">
        <v>10</v>
      </c>
      <c r="I105" s="106">
        <v>5</v>
      </c>
      <c r="J105" s="106" t="s">
        <v>47</v>
      </c>
      <c r="M105" s="106">
        <v>1</v>
      </c>
      <c r="N105" s="106">
        <v>3</v>
      </c>
      <c r="O105" s="106">
        <v>1</v>
      </c>
      <c r="P105" s="105" t="str">
        <f t="shared" si="1"/>
        <v>131</v>
      </c>
      <c r="Q105" s="106" t="s">
        <v>60</v>
      </c>
    </row>
    <row r="106" spans="7:17">
      <c r="G106" s="106">
        <v>3</v>
      </c>
      <c r="H106" s="106">
        <v>10</v>
      </c>
      <c r="I106" s="106">
        <v>7</v>
      </c>
      <c r="J106" s="106" t="s">
        <v>47</v>
      </c>
      <c r="M106" s="106">
        <v>1</v>
      </c>
      <c r="N106" s="106">
        <v>3</v>
      </c>
      <c r="O106" s="106">
        <v>3</v>
      </c>
      <c r="P106" s="105" t="str">
        <f t="shared" si="1"/>
        <v>133</v>
      </c>
      <c r="Q106" s="106" t="s">
        <v>60</v>
      </c>
    </row>
    <row r="107" spans="7:17">
      <c r="G107" s="106">
        <v>3</v>
      </c>
      <c r="H107" s="106">
        <v>10</v>
      </c>
      <c r="I107" s="106">
        <v>10</v>
      </c>
      <c r="J107" s="106" t="s">
        <v>47</v>
      </c>
      <c r="M107" s="106">
        <v>1</v>
      </c>
      <c r="N107" s="106">
        <v>3</v>
      </c>
      <c r="O107" s="106">
        <v>5</v>
      </c>
      <c r="P107" s="105" t="str">
        <f t="shared" si="1"/>
        <v>135</v>
      </c>
      <c r="Q107" s="106" t="s">
        <v>60</v>
      </c>
    </row>
    <row r="108" spans="7:17">
      <c r="G108" s="112" t="s">
        <v>76</v>
      </c>
      <c r="H108" s="112" t="s">
        <v>66</v>
      </c>
      <c r="I108" s="112" t="s">
        <v>50</v>
      </c>
      <c r="J108" s="112" t="s">
        <v>47</v>
      </c>
      <c r="K108" s="101" t="s">
        <v>126</v>
      </c>
      <c r="M108" s="106">
        <v>1</v>
      </c>
      <c r="N108" s="106">
        <v>3</v>
      </c>
      <c r="O108" s="106">
        <v>7</v>
      </c>
      <c r="P108" s="105" t="str">
        <f t="shared" si="1"/>
        <v>137</v>
      </c>
      <c r="Q108" s="106" t="s">
        <v>60</v>
      </c>
    </row>
    <row r="109" spans="7:17">
      <c r="G109" s="106">
        <v>3</v>
      </c>
      <c r="H109" s="106">
        <v>7</v>
      </c>
      <c r="I109" s="106">
        <v>7</v>
      </c>
      <c r="J109" s="106" t="s">
        <v>47</v>
      </c>
      <c r="M109" s="106">
        <v>1</v>
      </c>
      <c r="N109" s="106">
        <v>3</v>
      </c>
      <c r="O109" s="106">
        <v>10</v>
      </c>
      <c r="P109" s="105" t="str">
        <f t="shared" si="1"/>
        <v>1310</v>
      </c>
      <c r="Q109" s="106" t="s">
        <v>60</v>
      </c>
    </row>
    <row r="110" spans="7:17">
      <c r="G110" s="106">
        <v>3</v>
      </c>
      <c r="H110" s="106">
        <v>7</v>
      </c>
      <c r="I110" s="106">
        <v>10</v>
      </c>
      <c r="J110" s="106" t="s">
        <v>47</v>
      </c>
      <c r="M110" s="106">
        <v>1</v>
      </c>
      <c r="N110" s="106">
        <v>5</v>
      </c>
      <c r="O110" s="106">
        <v>1</v>
      </c>
      <c r="P110" s="105" t="str">
        <f t="shared" si="1"/>
        <v>151</v>
      </c>
      <c r="Q110" s="106" t="s">
        <v>60</v>
      </c>
    </row>
    <row r="111" spans="7:17">
      <c r="G111" s="112" t="s">
        <v>76</v>
      </c>
      <c r="H111" s="112" t="s">
        <v>66</v>
      </c>
      <c r="I111" s="112" t="s">
        <v>52</v>
      </c>
      <c r="J111" s="112" t="s">
        <v>47</v>
      </c>
      <c r="K111" s="101" t="s">
        <v>126</v>
      </c>
      <c r="M111" s="106">
        <v>1</v>
      </c>
      <c r="N111" s="106">
        <v>5</v>
      </c>
      <c r="O111" s="106">
        <v>3</v>
      </c>
      <c r="P111" s="105" t="str">
        <f t="shared" si="1"/>
        <v>153</v>
      </c>
      <c r="Q111" s="106" t="s">
        <v>60</v>
      </c>
    </row>
    <row r="112" spans="7:17">
      <c r="G112" s="106">
        <v>3</v>
      </c>
      <c r="H112" s="106">
        <v>7</v>
      </c>
      <c r="I112" s="106">
        <v>5</v>
      </c>
      <c r="J112" s="106" t="s">
        <v>47</v>
      </c>
      <c r="M112" s="106">
        <v>1</v>
      </c>
      <c r="N112" s="106">
        <v>5</v>
      </c>
      <c r="O112" s="106">
        <v>5</v>
      </c>
      <c r="P112" s="105" t="str">
        <f t="shared" si="1"/>
        <v>155</v>
      </c>
      <c r="Q112" s="106" t="s">
        <v>60</v>
      </c>
    </row>
    <row r="113" spans="7:17">
      <c r="G113" s="112" t="s">
        <v>76</v>
      </c>
      <c r="H113" s="112" t="s">
        <v>66</v>
      </c>
      <c r="I113" s="112" t="s">
        <v>54</v>
      </c>
      <c r="J113" s="112" t="s">
        <v>55</v>
      </c>
      <c r="K113" s="101" t="s">
        <v>126</v>
      </c>
      <c r="M113" s="106">
        <v>1</v>
      </c>
      <c r="N113" s="106">
        <v>5</v>
      </c>
      <c r="O113" s="106">
        <v>7</v>
      </c>
      <c r="P113" s="105" t="str">
        <f t="shared" si="1"/>
        <v>157</v>
      </c>
      <c r="Q113" s="106" t="s">
        <v>60</v>
      </c>
    </row>
    <row r="114" spans="7:17">
      <c r="G114" s="106">
        <v>3</v>
      </c>
      <c r="H114" s="106">
        <v>7</v>
      </c>
      <c r="I114" s="106">
        <v>1</v>
      </c>
      <c r="J114" s="106" t="s">
        <v>55</v>
      </c>
      <c r="M114" s="106">
        <v>1</v>
      </c>
      <c r="N114" s="106">
        <v>5</v>
      </c>
      <c r="O114" s="106">
        <v>10</v>
      </c>
      <c r="P114" s="105" t="str">
        <f t="shared" si="1"/>
        <v>1510</v>
      </c>
      <c r="Q114" s="106" t="s">
        <v>60</v>
      </c>
    </row>
    <row r="115" spans="7:17">
      <c r="G115" s="106">
        <v>3</v>
      </c>
      <c r="H115" s="106">
        <v>7</v>
      </c>
      <c r="I115" s="106">
        <v>3</v>
      </c>
      <c r="J115" s="106" t="s">
        <v>55</v>
      </c>
      <c r="M115" s="106">
        <v>1</v>
      </c>
      <c r="N115" s="106">
        <v>7</v>
      </c>
      <c r="O115" s="106">
        <v>1</v>
      </c>
      <c r="P115" s="105" t="str">
        <f t="shared" si="1"/>
        <v>171</v>
      </c>
      <c r="Q115" s="106" t="s">
        <v>60</v>
      </c>
    </row>
    <row r="116" spans="7:17">
      <c r="G116" s="112" t="s">
        <v>76</v>
      </c>
      <c r="H116" s="112" t="s">
        <v>49</v>
      </c>
      <c r="I116" s="112" t="s">
        <v>50</v>
      </c>
      <c r="J116" s="112" t="s">
        <v>47</v>
      </c>
      <c r="K116" s="101" t="s">
        <v>126</v>
      </c>
      <c r="M116" s="106">
        <v>1</v>
      </c>
      <c r="N116" s="106">
        <v>7</v>
      </c>
      <c r="O116" s="106">
        <v>3</v>
      </c>
      <c r="P116" s="105" t="str">
        <f t="shared" si="1"/>
        <v>173</v>
      </c>
      <c r="Q116" s="106" t="s">
        <v>60</v>
      </c>
    </row>
    <row r="117" spans="7:17">
      <c r="G117" s="106">
        <v>3</v>
      </c>
      <c r="H117" s="106">
        <v>5</v>
      </c>
      <c r="I117" s="106">
        <v>7</v>
      </c>
      <c r="J117" s="106" t="s">
        <v>47</v>
      </c>
      <c r="M117" s="106">
        <v>1</v>
      </c>
      <c r="N117" s="106">
        <v>7</v>
      </c>
      <c r="O117" s="106">
        <v>5</v>
      </c>
      <c r="P117" s="105" t="str">
        <f t="shared" si="1"/>
        <v>175</v>
      </c>
      <c r="Q117" s="106" t="s">
        <v>60</v>
      </c>
    </row>
    <row r="118" spans="7:17">
      <c r="G118" s="106">
        <v>3</v>
      </c>
      <c r="H118" s="106">
        <v>5</v>
      </c>
      <c r="I118" s="106">
        <v>10</v>
      </c>
      <c r="J118" s="106" t="s">
        <v>47</v>
      </c>
      <c r="M118" s="106">
        <v>1</v>
      </c>
      <c r="N118" s="106">
        <v>7</v>
      </c>
      <c r="O118" s="106">
        <v>7</v>
      </c>
      <c r="P118" s="105" t="str">
        <f t="shared" si="1"/>
        <v>177</v>
      </c>
      <c r="Q118" s="106" t="s">
        <v>60</v>
      </c>
    </row>
    <row r="119" spans="7:17">
      <c r="G119" s="112" t="s">
        <v>76</v>
      </c>
      <c r="H119" s="112" t="s">
        <v>49</v>
      </c>
      <c r="I119" s="112" t="s">
        <v>52</v>
      </c>
      <c r="J119" s="112" t="s">
        <v>55</v>
      </c>
      <c r="K119" s="101" t="s">
        <v>126</v>
      </c>
      <c r="M119" s="106">
        <v>1</v>
      </c>
      <c r="N119" s="106">
        <v>7</v>
      </c>
      <c r="O119" s="106">
        <v>10</v>
      </c>
      <c r="P119" s="105" t="str">
        <f t="shared" si="1"/>
        <v>1710</v>
      </c>
      <c r="Q119" s="106" t="s">
        <v>60</v>
      </c>
    </row>
    <row r="120" spans="7:17">
      <c r="G120" s="106">
        <v>3</v>
      </c>
      <c r="H120" s="106">
        <v>5</v>
      </c>
      <c r="I120" s="106">
        <v>5</v>
      </c>
      <c r="J120" s="106" t="s">
        <v>55</v>
      </c>
      <c r="M120" s="106">
        <v>1</v>
      </c>
      <c r="N120" s="106">
        <v>10</v>
      </c>
      <c r="O120" s="106">
        <v>1</v>
      </c>
      <c r="P120" s="105" t="str">
        <f t="shared" si="1"/>
        <v>1101</v>
      </c>
      <c r="Q120" s="106" t="s">
        <v>60</v>
      </c>
    </row>
    <row r="121" spans="7:17">
      <c r="G121" s="112" t="s">
        <v>76</v>
      </c>
      <c r="H121" s="112" t="s">
        <v>49</v>
      </c>
      <c r="I121" s="112" t="s">
        <v>54</v>
      </c>
      <c r="J121" s="112" t="s">
        <v>60</v>
      </c>
      <c r="K121" s="101" t="s">
        <v>126</v>
      </c>
      <c r="M121" s="106">
        <v>1</v>
      </c>
      <c r="N121" s="106">
        <v>10</v>
      </c>
      <c r="O121" s="106">
        <v>3</v>
      </c>
      <c r="P121" s="105" t="str">
        <f t="shared" si="1"/>
        <v>1103</v>
      </c>
      <c r="Q121" s="106" t="s">
        <v>60</v>
      </c>
    </row>
    <row r="122" spans="7:17">
      <c r="G122" s="106">
        <v>3</v>
      </c>
      <c r="H122" s="106">
        <v>5</v>
      </c>
      <c r="I122" s="106">
        <v>1</v>
      </c>
      <c r="J122" s="106" t="s">
        <v>60</v>
      </c>
      <c r="M122" s="106">
        <v>1</v>
      </c>
      <c r="N122" s="106">
        <v>10</v>
      </c>
      <c r="O122" s="106">
        <v>5</v>
      </c>
      <c r="P122" s="105" t="str">
        <f t="shared" si="1"/>
        <v>1105</v>
      </c>
      <c r="Q122" s="106" t="s">
        <v>60</v>
      </c>
    </row>
    <row r="123" spans="7:17">
      <c r="G123" s="106">
        <v>3</v>
      </c>
      <c r="H123" s="106">
        <v>5</v>
      </c>
      <c r="I123" s="106">
        <v>3</v>
      </c>
      <c r="J123" s="106" t="s">
        <v>60</v>
      </c>
      <c r="M123" s="106">
        <v>1</v>
      </c>
      <c r="N123" s="106">
        <v>10</v>
      </c>
      <c r="O123" s="106">
        <v>7</v>
      </c>
      <c r="P123" s="105" t="str">
        <f t="shared" si="1"/>
        <v>1107</v>
      </c>
      <c r="Q123" s="106" t="s">
        <v>60</v>
      </c>
    </row>
    <row r="124" spans="7:17">
      <c r="G124" s="112" t="s">
        <v>76</v>
      </c>
      <c r="H124" s="112" t="s">
        <v>57</v>
      </c>
      <c r="I124" s="112" t="s">
        <v>50</v>
      </c>
      <c r="J124" s="112" t="s">
        <v>55</v>
      </c>
      <c r="K124" s="101" t="s">
        <v>126</v>
      </c>
      <c r="M124" s="106">
        <v>1</v>
      </c>
      <c r="N124" s="106">
        <v>10</v>
      </c>
      <c r="O124" s="106">
        <v>10</v>
      </c>
      <c r="P124" s="105" t="str">
        <f t="shared" si="1"/>
        <v>11010</v>
      </c>
      <c r="Q124" s="106" t="s">
        <v>60</v>
      </c>
    </row>
    <row r="125" spans="7:17">
      <c r="G125" s="106">
        <v>3</v>
      </c>
      <c r="H125" s="106">
        <v>1</v>
      </c>
      <c r="I125" s="106">
        <v>7</v>
      </c>
      <c r="J125" s="106" t="s">
        <v>55</v>
      </c>
    </row>
    <row r="126" spans="7:17">
      <c r="G126" s="106">
        <v>3</v>
      </c>
      <c r="H126" s="106">
        <v>1</v>
      </c>
      <c r="I126" s="106">
        <v>10</v>
      </c>
      <c r="J126" s="106" t="s">
        <v>55</v>
      </c>
    </row>
    <row r="127" spans="7:17">
      <c r="G127" s="106">
        <v>3</v>
      </c>
      <c r="H127" s="106">
        <v>3</v>
      </c>
      <c r="I127" s="106">
        <v>7</v>
      </c>
      <c r="J127" s="106" t="s">
        <v>55</v>
      </c>
    </row>
    <row r="128" spans="7:17">
      <c r="G128" s="106">
        <v>3</v>
      </c>
      <c r="H128" s="106">
        <v>3</v>
      </c>
      <c r="I128" s="106">
        <v>10</v>
      </c>
      <c r="J128" s="106" t="s">
        <v>55</v>
      </c>
    </row>
    <row r="129" spans="7:11">
      <c r="G129" s="112" t="s">
        <v>76</v>
      </c>
      <c r="H129" s="112" t="s">
        <v>57</v>
      </c>
      <c r="I129" s="112" t="s">
        <v>52</v>
      </c>
      <c r="J129" s="112" t="s">
        <v>60</v>
      </c>
      <c r="K129" s="101" t="s">
        <v>126</v>
      </c>
    </row>
    <row r="130" spans="7:11">
      <c r="G130" s="106">
        <v>3</v>
      </c>
      <c r="H130" s="106">
        <v>1</v>
      </c>
      <c r="I130" s="106">
        <v>5</v>
      </c>
      <c r="J130" s="106" t="s">
        <v>60</v>
      </c>
    </row>
    <row r="131" spans="7:11">
      <c r="G131" s="106">
        <v>3</v>
      </c>
      <c r="H131" s="105">
        <v>3</v>
      </c>
      <c r="I131" s="105">
        <v>5</v>
      </c>
      <c r="J131" s="106" t="s">
        <v>60</v>
      </c>
    </row>
    <row r="132" spans="7:11">
      <c r="G132" s="112" t="s">
        <v>76</v>
      </c>
      <c r="H132" s="112" t="s">
        <v>57</v>
      </c>
      <c r="I132" s="112" t="s">
        <v>54</v>
      </c>
      <c r="J132" s="112" t="s">
        <v>60</v>
      </c>
      <c r="K132" s="101" t="s">
        <v>126</v>
      </c>
    </row>
    <row r="133" spans="7:11">
      <c r="G133" s="106">
        <v>3</v>
      </c>
      <c r="H133" s="105">
        <v>1</v>
      </c>
      <c r="I133" s="105">
        <v>1</v>
      </c>
      <c r="J133" s="106" t="s">
        <v>60</v>
      </c>
    </row>
    <row r="134" spans="7:11">
      <c r="G134" s="106">
        <v>3</v>
      </c>
      <c r="H134" s="105">
        <v>1</v>
      </c>
      <c r="I134" s="105">
        <v>3</v>
      </c>
      <c r="J134" s="106" t="s">
        <v>60</v>
      </c>
    </row>
    <row r="135" spans="7:11">
      <c r="G135" s="106">
        <v>3</v>
      </c>
      <c r="H135" s="105">
        <v>3</v>
      </c>
      <c r="I135" s="105">
        <v>1</v>
      </c>
      <c r="J135" s="106" t="s">
        <v>60</v>
      </c>
    </row>
    <row r="136" spans="7:11">
      <c r="G136" s="106">
        <v>3</v>
      </c>
      <c r="H136" s="106">
        <v>3</v>
      </c>
      <c r="I136" s="106">
        <v>3</v>
      </c>
      <c r="J136" s="106" t="s">
        <v>60</v>
      </c>
    </row>
    <row r="137" spans="7:11">
      <c r="G137" s="113">
        <v>1</v>
      </c>
      <c r="H137" s="112" t="s">
        <v>46</v>
      </c>
      <c r="I137" s="112" t="s">
        <v>46</v>
      </c>
      <c r="J137" s="112" t="s">
        <v>60</v>
      </c>
      <c r="K137" s="101" t="s">
        <v>126</v>
      </c>
    </row>
    <row r="138" spans="7:11">
      <c r="G138" s="106">
        <v>1</v>
      </c>
      <c r="H138" s="106">
        <v>1</v>
      </c>
      <c r="I138" s="106">
        <v>1</v>
      </c>
      <c r="J138" s="106" t="s">
        <v>60</v>
      </c>
    </row>
    <row r="139" spans="7:11">
      <c r="G139" s="106">
        <v>1</v>
      </c>
      <c r="H139" s="106">
        <v>1</v>
      </c>
      <c r="I139" s="106">
        <v>3</v>
      </c>
      <c r="J139" s="106" t="s">
        <v>60</v>
      </c>
    </row>
    <row r="140" spans="7:11">
      <c r="G140" s="106">
        <v>1</v>
      </c>
      <c r="H140" s="106">
        <v>1</v>
      </c>
      <c r="I140" s="106">
        <v>5</v>
      </c>
      <c r="J140" s="106" t="s">
        <v>60</v>
      </c>
    </row>
    <row r="141" spans="7:11">
      <c r="G141" s="106">
        <v>1</v>
      </c>
      <c r="H141" s="106">
        <v>1</v>
      </c>
      <c r="I141" s="106">
        <v>7</v>
      </c>
      <c r="J141" s="106" t="s">
        <v>60</v>
      </c>
    </row>
    <row r="142" spans="7:11">
      <c r="G142" s="106">
        <v>1</v>
      </c>
      <c r="H142" s="106">
        <v>1</v>
      </c>
      <c r="I142" s="106">
        <v>10</v>
      </c>
      <c r="J142" s="106" t="s">
        <v>60</v>
      </c>
    </row>
    <row r="143" spans="7:11">
      <c r="G143" s="106">
        <v>1</v>
      </c>
      <c r="H143" s="106">
        <v>3</v>
      </c>
      <c r="I143" s="106">
        <v>1</v>
      </c>
      <c r="J143" s="106" t="s">
        <v>60</v>
      </c>
    </row>
    <row r="144" spans="7:11">
      <c r="G144" s="106">
        <v>1</v>
      </c>
      <c r="H144" s="106">
        <v>3</v>
      </c>
      <c r="I144" s="106">
        <v>3</v>
      </c>
      <c r="J144" s="106" t="s">
        <v>60</v>
      </c>
    </row>
    <row r="145" spans="7:10">
      <c r="G145" s="106">
        <v>1</v>
      </c>
      <c r="H145" s="106">
        <v>3</v>
      </c>
      <c r="I145" s="106">
        <v>5</v>
      </c>
      <c r="J145" s="106" t="s">
        <v>60</v>
      </c>
    </row>
    <row r="146" spans="7:10">
      <c r="G146" s="106">
        <v>1</v>
      </c>
      <c r="H146" s="106">
        <v>3</v>
      </c>
      <c r="I146" s="106">
        <v>7</v>
      </c>
      <c r="J146" s="106" t="s">
        <v>60</v>
      </c>
    </row>
    <row r="147" spans="7:10">
      <c r="G147" s="106">
        <v>1</v>
      </c>
      <c r="H147" s="106">
        <v>3</v>
      </c>
      <c r="I147" s="106">
        <v>10</v>
      </c>
      <c r="J147" s="106" t="s">
        <v>60</v>
      </c>
    </row>
    <row r="148" spans="7:10">
      <c r="G148" s="106">
        <v>1</v>
      </c>
      <c r="H148" s="106">
        <v>5</v>
      </c>
      <c r="I148" s="106">
        <v>1</v>
      </c>
      <c r="J148" s="106" t="s">
        <v>60</v>
      </c>
    </row>
    <row r="149" spans="7:10">
      <c r="G149" s="106">
        <v>1</v>
      </c>
      <c r="H149" s="106">
        <v>5</v>
      </c>
      <c r="I149" s="106">
        <v>3</v>
      </c>
      <c r="J149" s="106" t="s">
        <v>60</v>
      </c>
    </row>
    <row r="150" spans="7:10">
      <c r="G150" s="106">
        <v>1</v>
      </c>
      <c r="H150" s="106">
        <v>5</v>
      </c>
      <c r="I150" s="106">
        <v>5</v>
      </c>
      <c r="J150" s="106" t="s">
        <v>60</v>
      </c>
    </row>
    <row r="151" spans="7:10">
      <c r="G151" s="106">
        <v>1</v>
      </c>
      <c r="H151" s="106">
        <v>5</v>
      </c>
      <c r="I151" s="106">
        <v>7</v>
      </c>
      <c r="J151" s="106" t="s">
        <v>60</v>
      </c>
    </row>
    <row r="152" spans="7:10">
      <c r="G152" s="106">
        <v>1</v>
      </c>
      <c r="H152" s="106">
        <v>5</v>
      </c>
      <c r="I152" s="106">
        <v>10</v>
      </c>
      <c r="J152" s="106" t="s">
        <v>60</v>
      </c>
    </row>
    <row r="153" spans="7:10">
      <c r="G153" s="106">
        <v>1</v>
      </c>
      <c r="H153" s="106">
        <v>7</v>
      </c>
      <c r="I153" s="106">
        <v>1</v>
      </c>
      <c r="J153" s="106" t="s">
        <v>60</v>
      </c>
    </row>
    <row r="154" spans="7:10">
      <c r="G154" s="106">
        <v>1</v>
      </c>
      <c r="H154" s="106">
        <v>7</v>
      </c>
      <c r="I154" s="106">
        <v>3</v>
      </c>
      <c r="J154" s="106" t="s">
        <v>60</v>
      </c>
    </row>
    <row r="155" spans="7:10">
      <c r="G155" s="106">
        <v>1</v>
      </c>
      <c r="H155" s="106">
        <v>7</v>
      </c>
      <c r="I155" s="106">
        <v>5</v>
      </c>
      <c r="J155" s="106" t="s">
        <v>60</v>
      </c>
    </row>
    <row r="156" spans="7:10">
      <c r="G156" s="106">
        <v>1</v>
      </c>
      <c r="H156" s="106">
        <v>7</v>
      </c>
      <c r="I156" s="106">
        <v>7</v>
      </c>
      <c r="J156" s="106" t="s">
        <v>60</v>
      </c>
    </row>
    <row r="157" spans="7:10">
      <c r="G157" s="106">
        <v>1</v>
      </c>
      <c r="H157" s="106">
        <v>7</v>
      </c>
      <c r="I157" s="106">
        <v>10</v>
      </c>
      <c r="J157" s="106" t="s">
        <v>60</v>
      </c>
    </row>
    <row r="158" spans="7:10">
      <c r="G158" s="106">
        <v>1</v>
      </c>
      <c r="H158" s="106">
        <v>10</v>
      </c>
      <c r="I158" s="106">
        <v>1</v>
      </c>
      <c r="J158" s="106" t="s">
        <v>60</v>
      </c>
    </row>
    <row r="159" spans="7:10">
      <c r="G159" s="106">
        <v>1</v>
      </c>
      <c r="H159" s="106">
        <v>10</v>
      </c>
      <c r="I159" s="106">
        <v>3</v>
      </c>
      <c r="J159" s="106" t="s">
        <v>60</v>
      </c>
    </row>
    <row r="160" spans="7:10">
      <c r="G160" s="106">
        <v>1</v>
      </c>
      <c r="H160" s="106">
        <v>10</v>
      </c>
      <c r="I160" s="106">
        <v>5</v>
      </c>
      <c r="J160" s="106" t="s">
        <v>60</v>
      </c>
    </row>
    <row r="161" spans="7:10">
      <c r="G161" s="106">
        <v>1</v>
      </c>
      <c r="H161" s="106">
        <v>10</v>
      </c>
      <c r="I161" s="106">
        <v>7</v>
      </c>
      <c r="J161" s="106" t="s">
        <v>60</v>
      </c>
    </row>
    <row r="162" spans="7:10">
      <c r="G162" s="106">
        <v>1</v>
      </c>
      <c r="H162" s="106">
        <v>10</v>
      </c>
      <c r="I162" s="106">
        <v>10</v>
      </c>
      <c r="J162" s="106" t="s">
        <v>60</v>
      </c>
    </row>
  </sheetData>
  <pageMargins left="0.7" right="0.7" top="0.78740157499999996" bottom="0.78740157499999996" header="0.3" footer="0.3"/>
  <pageSetup paperSize="9" scale="79" orientation="landscape" copies="23" r:id="rId1"/>
  <headerFooter>
    <oddFooter>&amp;L&amp;8Prepared: Jan Tejkl/RMS-PQP
Valid from: 05/2018&amp;C&amp;8&amp;F&amp;R&amp;8&amp;P/&amp;N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12"/>
  <sheetViews>
    <sheetView workbookViewId="0">
      <selection activeCell="B35" sqref="B35"/>
    </sheetView>
  </sheetViews>
  <sheetFormatPr baseColWidth="10" defaultColWidth="9" defaultRowHeight="14.25"/>
  <cols>
    <col min="2" max="3" width="9" customWidth="1"/>
  </cols>
  <sheetData>
    <row r="2" spans="1:1" ht="15">
      <c r="A2" s="196" t="s">
        <v>159</v>
      </c>
    </row>
    <row r="3" spans="1:1">
      <c r="A3" t="s">
        <v>160</v>
      </c>
    </row>
    <row r="4" spans="1:1">
      <c r="A4" t="s">
        <v>161</v>
      </c>
    </row>
    <row r="5" spans="1:1">
      <c r="A5" t="s">
        <v>162</v>
      </c>
    </row>
    <row r="6" spans="1:1">
      <c r="A6" t="s">
        <v>163</v>
      </c>
    </row>
    <row r="7" spans="1:1">
      <c r="A7" t="s">
        <v>164</v>
      </c>
    </row>
    <row r="8" spans="1:1">
      <c r="A8" t="s">
        <v>165</v>
      </c>
    </row>
    <row r="10" spans="1:1">
      <c r="A10" t="s">
        <v>166</v>
      </c>
    </row>
    <row r="11" spans="1:1">
      <c r="A11" t="s">
        <v>185</v>
      </c>
    </row>
    <row r="12" spans="1:1">
      <c r="A12" t="s">
        <v>186</v>
      </c>
    </row>
  </sheetData>
  <pageMargins left="0.7" right="0.7" top="0.75" bottom="0.75" header="0.3" footer="0.3"/>
  <pageSetup paperSize="9" scale="58" orientation="landscape" r:id="rId1"/>
  <headerFooter>
    <oddFooter>&amp;L&amp;8Prepared: Jan Tejkl/RMS-PQP
Valid from: 05/2018&amp;C&amp;8&amp;F&amp;R&amp;8&amp;P/&amp;N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4"/>
  <sheetViews>
    <sheetView workbookViewId="0">
      <selection activeCell="T14" sqref="T14"/>
    </sheetView>
  </sheetViews>
  <sheetFormatPr baseColWidth="10" defaultColWidth="9" defaultRowHeight="14.25"/>
  <sheetData>
    <row r="2" spans="1:1">
      <c r="A2" s="220" t="s">
        <v>167</v>
      </c>
    </row>
    <row r="3" spans="1:1">
      <c r="A3" s="221" t="s">
        <v>168</v>
      </c>
    </row>
    <row r="4" spans="1:1">
      <c r="A4" s="221" t="s">
        <v>169</v>
      </c>
    </row>
  </sheetData>
  <pageMargins left="0.7" right="0.7" top="0.75" bottom="0.75" header="0.3" footer="0.3"/>
  <pageSetup paperSize="9" scale="78" orientation="landscape" r:id="rId1"/>
  <headerFooter>
    <oddFooter>&amp;L&amp;8Prepared: Jan Tejkl/RMS-PQP
Valid from: 05/2018&amp;C&amp;8&amp;F&amp;R&amp;8&amp;P/&amp;N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44"/>
  <sheetViews>
    <sheetView workbookViewId="0">
      <selection activeCell="A12" sqref="A12"/>
    </sheetView>
  </sheetViews>
  <sheetFormatPr baseColWidth="10" defaultColWidth="9" defaultRowHeight="14.25"/>
  <sheetData>
    <row r="2" spans="1:10">
      <c r="A2" s="220" t="s">
        <v>146</v>
      </c>
      <c r="B2" s="221"/>
      <c r="C2" s="221"/>
      <c r="D2" s="221"/>
      <c r="E2" s="221"/>
      <c r="F2" s="221"/>
      <c r="G2" s="221"/>
      <c r="H2" s="221"/>
    </row>
    <row r="3" spans="1:10">
      <c r="A3" s="221" t="s">
        <v>149</v>
      </c>
      <c r="B3" s="221"/>
      <c r="C3" s="221"/>
      <c r="D3" s="221"/>
      <c r="E3" s="221"/>
      <c r="F3" s="221"/>
      <c r="G3" s="221"/>
      <c r="H3" s="221"/>
    </row>
    <row r="4" spans="1:10">
      <c r="A4" s="203" t="s">
        <v>147</v>
      </c>
      <c r="B4" s="203"/>
      <c r="C4" s="203"/>
      <c r="D4" s="203"/>
      <c r="E4" s="203"/>
      <c r="F4" s="203"/>
      <c r="G4" s="203"/>
      <c r="H4" s="203"/>
      <c r="I4" s="195"/>
      <c r="J4" s="195"/>
    </row>
    <row r="5" spans="1:10">
      <c r="A5" s="203" t="s">
        <v>148</v>
      </c>
      <c r="B5" s="203"/>
      <c r="C5" s="203"/>
      <c r="D5" s="203"/>
      <c r="E5" s="203"/>
      <c r="F5" s="203"/>
      <c r="G5" s="203"/>
      <c r="H5" s="203"/>
      <c r="I5" s="195"/>
      <c r="J5" s="195"/>
    </row>
    <row r="6" spans="1:10">
      <c r="A6" s="203" t="s">
        <v>150</v>
      </c>
      <c r="B6" s="203"/>
      <c r="C6" s="203"/>
      <c r="D6" s="203"/>
      <c r="E6" s="203"/>
      <c r="F6" s="203"/>
      <c r="G6" s="203"/>
      <c r="H6" s="203"/>
      <c r="I6" s="195"/>
      <c r="J6" s="195"/>
    </row>
    <row r="7" spans="1:10">
      <c r="A7" s="203" t="s">
        <v>151</v>
      </c>
      <c r="B7" s="203"/>
      <c r="C7" s="203"/>
      <c r="D7" s="203"/>
      <c r="E7" s="203"/>
      <c r="F7" s="203"/>
      <c r="G7" s="203"/>
      <c r="H7" s="203"/>
      <c r="I7" s="195"/>
      <c r="J7" s="195"/>
    </row>
    <row r="8" spans="1:10">
      <c r="A8" s="203" t="s">
        <v>152</v>
      </c>
      <c r="B8" s="203"/>
      <c r="C8" s="203"/>
      <c r="D8" s="203"/>
      <c r="E8" s="203"/>
      <c r="F8" s="203"/>
      <c r="G8" s="203"/>
      <c r="H8" s="203"/>
      <c r="I8" s="195"/>
      <c r="J8" s="195"/>
    </row>
    <row r="9" spans="1:10">
      <c r="A9" s="195"/>
      <c r="B9" s="195"/>
      <c r="C9" s="195"/>
      <c r="D9" s="195"/>
      <c r="E9" s="195"/>
      <c r="F9" s="195"/>
      <c r="G9" s="195"/>
      <c r="H9" s="195"/>
      <c r="I9" s="195"/>
      <c r="J9" s="195"/>
    </row>
    <row r="10" spans="1:10">
      <c r="A10" s="195"/>
      <c r="B10" s="195"/>
      <c r="C10" s="195"/>
      <c r="D10" s="195"/>
      <c r="E10" s="195"/>
      <c r="F10" s="195"/>
      <c r="G10" s="195"/>
      <c r="H10" s="195"/>
      <c r="I10" s="195"/>
      <c r="J10" s="195"/>
    </row>
    <row r="11" spans="1:10">
      <c r="A11" s="195"/>
      <c r="B11" s="195"/>
      <c r="C11" s="195"/>
      <c r="D11" s="195"/>
      <c r="E11" s="195"/>
      <c r="F11" s="195"/>
      <c r="G11" s="195"/>
      <c r="H11" s="195"/>
      <c r="I11" s="195"/>
      <c r="J11" s="195"/>
    </row>
    <row r="12" spans="1:10" ht="15">
      <c r="A12" s="222" t="s">
        <v>284</v>
      </c>
      <c r="B12" s="195"/>
      <c r="C12" s="195"/>
      <c r="D12" s="195"/>
      <c r="E12" s="195"/>
      <c r="F12" s="195"/>
      <c r="G12" s="195"/>
      <c r="H12" s="195"/>
      <c r="I12" s="195"/>
      <c r="J12" s="195"/>
    </row>
    <row r="13" spans="1:10">
      <c r="B13" s="195"/>
      <c r="C13" s="195"/>
      <c r="D13" s="195"/>
      <c r="E13" s="195"/>
      <c r="F13" s="195"/>
      <c r="G13" s="195"/>
      <c r="H13" s="195"/>
      <c r="I13" s="195"/>
      <c r="J13" s="195"/>
    </row>
    <row r="14" spans="1:10">
      <c r="B14" s="195"/>
      <c r="C14" s="195"/>
      <c r="D14" s="195"/>
      <c r="E14" s="195"/>
      <c r="F14" s="195"/>
      <c r="G14" s="195"/>
      <c r="H14" s="195"/>
      <c r="I14" s="195"/>
      <c r="J14" s="195"/>
    </row>
    <row r="15" spans="1:10">
      <c r="A15" s="195"/>
      <c r="B15" s="195"/>
      <c r="C15" s="195"/>
      <c r="D15" s="195"/>
      <c r="E15" s="195"/>
      <c r="F15" s="195"/>
      <c r="G15" s="195"/>
      <c r="H15" s="195"/>
      <c r="I15" s="195"/>
      <c r="J15" s="195"/>
    </row>
    <row r="16" spans="1:10">
      <c r="A16" s="195"/>
      <c r="B16" s="195"/>
      <c r="C16" s="195"/>
      <c r="D16" s="195"/>
      <c r="E16" s="195"/>
      <c r="F16" s="195"/>
      <c r="G16" s="195"/>
      <c r="H16" s="195"/>
      <c r="I16" s="195"/>
      <c r="J16" s="195"/>
    </row>
    <row r="17" spans="1:10">
      <c r="A17" s="195"/>
      <c r="B17" s="195"/>
      <c r="C17" s="195"/>
      <c r="D17" s="195"/>
      <c r="E17" s="195"/>
      <c r="F17" s="195"/>
      <c r="G17" s="195"/>
      <c r="H17" s="195"/>
      <c r="I17" s="195"/>
      <c r="J17" s="195"/>
    </row>
    <row r="18" spans="1:10">
      <c r="A18" s="195"/>
      <c r="B18" s="195"/>
      <c r="C18" s="195"/>
      <c r="D18" s="195"/>
      <c r="E18" s="195"/>
      <c r="F18" s="195"/>
      <c r="G18" s="195"/>
      <c r="H18" s="195"/>
      <c r="I18" s="195"/>
      <c r="J18" s="195"/>
    </row>
    <row r="19" spans="1:10">
      <c r="A19" s="195"/>
      <c r="B19" s="195"/>
      <c r="C19" s="195"/>
      <c r="D19" s="195"/>
      <c r="E19" s="195"/>
      <c r="F19" s="195"/>
      <c r="G19" s="195"/>
      <c r="H19" s="195"/>
      <c r="I19" s="195"/>
      <c r="J19" s="195"/>
    </row>
    <row r="20" spans="1:10">
      <c r="A20" s="195"/>
      <c r="B20" s="195"/>
      <c r="C20" s="195"/>
      <c r="D20" s="195"/>
      <c r="E20" s="195"/>
      <c r="F20" s="195"/>
      <c r="G20" s="195"/>
      <c r="H20" s="195"/>
      <c r="I20" s="195"/>
      <c r="J20" s="195"/>
    </row>
    <row r="21" spans="1:10">
      <c r="A21" s="195"/>
      <c r="B21" s="195"/>
      <c r="C21" s="195"/>
      <c r="D21" s="195"/>
      <c r="E21" s="195"/>
      <c r="F21" s="195"/>
      <c r="G21" s="195"/>
      <c r="H21" s="195"/>
      <c r="I21" s="195"/>
      <c r="J21" s="195"/>
    </row>
    <row r="22" spans="1:10">
      <c r="A22" s="195"/>
      <c r="B22" s="195"/>
      <c r="C22" s="195"/>
      <c r="D22" s="195"/>
      <c r="E22" s="195"/>
      <c r="F22" s="195"/>
      <c r="G22" s="195"/>
      <c r="H22" s="195"/>
      <c r="I22" s="195"/>
      <c r="J22" s="195"/>
    </row>
    <row r="23" spans="1:10">
      <c r="A23" s="195"/>
      <c r="B23" s="195"/>
      <c r="C23" s="195"/>
      <c r="D23" s="195"/>
      <c r="E23" s="195"/>
      <c r="F23" s="195"/>
      <c r="G23" s="195"/>
      <c r="H23" s="195"/>
      <c r="I23" s="195"/>
      <c r="J23" s="195"/>
    </row>
    <row r="24" spans="1:10">
      <c r="A24" s="195"/>
      <c r="B24" s="195"/>
      <c r="C24" s="195"/>
      <c r="D24" s="195"/>
      <c r="E24" s="195"/>
      <c r="F24" s="195"/>
      <c r="G24" s="195"/>
      <c r="H24" s="195"/>
      <c r="I24" s="195"/>
      <c r="J24" s="195"/>
    </row>
    <row r="25" spans="1:10" ht="13.5" customHeight="1">
      <c r="A25" s="195"/>
      <c r="B25" s="195"/>
      <c r="C25" s="195"/>
      <c r="D25" s="195"/>
      <c r="E25" s="195"/>
      <c r="F25" s="195"/>
      <c r="G25" s="195"/>
      <c r="H25" s="195"/>
      <c r="I25" s="195"/>
      <c r="J25" s="195"/>
    </row>
    <row r="26" spans="1:10">
      <c r="A26" s="195"/>
      <c r="B26" s="195"/>
      <c r="C26" s="195"/>
      <c r="D26" s="195"/>
      <c r="E26" s="203"/>
      <c r="F26" s="195"/>
      <c r="G26" s="195"/>
      <c r="H26" s="195"/>
      <c r="I26" s="195"/>
      <c r="J26" s="195"/>
    </row>
    <row r="27" spans="1:10">
      <c r="A27" s="195"/>
      <c r="B27" s="195"/>
      <c r="C27" s="195"/>
      <c r="D27" s="195"/>
      <c r="E27" s="203"/>
      <c r="F27" s="195"/>
      <c r="G27" s="195"/>
      <c r="H27" s="195"/>
      <c r="I27" s="195"/>
      <c r="J27" s="195"/>
    </row>
    <row r="28" spans="1:10">
      <c r="A28" s="195"/>
      <c r="B28" s="195"/>
      <c r="C28" s="195"/>
      <c r="D28" s="195"/>
      <c r="E28" s="203"/>
      <c r="F28" s="195"/>
      <c r="G28" s="195"/>
      <c r="H28" s="195"/>
      <c r="I28" s="195"/>
      <c r="J28" s="195"/>
    </row>
    <row r="29" spans="1:10">
      <c r="A29" s="195"/>
      <c r="B29" s="195"/>
      <c r="C29" s="195"/>
      <c r="D29" s="195"/>
      <c r="E29" s="203"/>
      <c r="F29" s="195"/>
      <c r="G29" s="195"/>
      <c r="H29" s="195"/>
      <c r="I29" s="195"/>
      <c r="J29" s="195"/>
    </row>
    <row r="30" spans="1:10">
      <c r="A30" s="195"/>
      <c r="B30" s="195"/>
      <c r="C30" s="195"/>
      <c r="D30" s="195"/>
      <c r="E30" s="203"/>
      <c r="F30" s="195"/>
      <c r="G30" s="195"/>
      <c r="H30" s="195"/>
      <c r="I30" s="195"/>
      <c r="J30" s="195"/>
    </row>
    <row r="31" spans="1:10">
      <c r="A31" s="195"/>
      <c r="B31" s="195"/>
      <c r="C31" s="195"/>
      <c r="D31" s="195"/>
      <c r="E31" s="203"/>
      <c r="F31" s="195"/>
      <c r="G31" s="195"/>
      <c r="H31" s="195"/>
      <c r="I31" s="195"/>
      <c r="J31" s="195"/>
    </row>
    <row r="32" spans="1:10">
      <c r="A32" s="195"/>
      <c r="B32" s="195"/>
      <c r="C32" s="195"/>
      <c r="D32" s="195"/>
      <c r="E32" s="195"/>
      <c r="F32" s="195"/>
      <c r="G32" s="195"/>
      <c r="H32" s="195"/>
      <c r="I32" s="195"/>
      <c r="J32" s="195"/>
    </row>
    <row r="33" spans="1:10">
      <c r="A33" s="195"/>
      <c r="B33" s="195"/>
      <c r="C33" s="195"/>
      <c r="D33" s="195"/>
      <c r="E33" s="195"/>
      <c r="F33" s="195"/>
      <c r="G33" s="195"/>
      <c r="H33" s="195"/>
      <c r="I33" s="195"/>
      <c r="J33" s="195"/>
    </row>
    <row r="34" spans="1:10">
      <c r="A34" s="195"/>
      <c r="B34" s="195"/>
      <c r="C34" s="195"/>
      <c r="D34" s="195"/>
      <c r="E34" s="195"/>
      <c r="F34" s="195"/>
      <c r="G34" s="195"/>
      <c r="H34" s="195"/>
      <c r="I34" s="195"/>
      <c r="J34" s="195"/>
    </row>
    <row r="35" spans="1:10">
      <c r="A35" s="195"/>
      <c r="B35" s="195"/>
      <c r="C35" s="195"/>
      <c r="D35" s="195"/>
      <c r="E35" s="195"/>
      <c r="F35" s="195"/>
      <c r="G35" s="195"/>
      <c r="H35" s="195"/>
      <c r="I35" s="195"/>
      <c r="J35" s="195"/>
    </row>
    <row r="36" spans="1:10">
      <c r="A36" s="195"/>
      <c r="B36" s="195"/>
      <c r="C36" s="195"/>
      <c r="D36" s="195"/>
      <c r="E36" s="195"/>
      <c r="F36" s="195"/>
      <c r="G36" s="195"/>
      <c r="H36" s="195"/>
      <c r="I36" s="195"/>
      <c r="J36" s="195"/>
    </row>
    <row r="37" spans="1:10">
      <c r="A37" s="195"/>
      <c r="B37" s="195"/>
      <c r="C37" s="195"/>
      <c r="D37" s="195"/>
      <c r="E37" s="195"/>
      <c r="F37" s="195"/>
      <c r="G37" s="195"/>
      <c r="H37" s="195"/>
      <c r="I37" s="195"/>
      <c r="J37" s="195"/>
    </row>
    <row r="38" spans="1:10">
      <c r="A38" s="195"/>
      <c r="B38" s="195"/>
      <c r="C38" s="195"/>
      <c r="D38" s="195"/>
      <c r="E38" s="195"/>
      <c r="F38" s="195"/>
      <c r="G38" s="195"/>
      <c r="H38" s="195"/>
      <c r="I38" s="195"/>
      <c r="J38" s="195"/>
    </row>
    <row r="39" spans="1:10">
      <c r="A39" s="195"/>
      <c r="B39" s="195"/>
      <c r="C39" s="195"/>
      <c r="D39" s="195"/>
      <c r="E39" s="195"/>
      <c r="F39" s="195"/>
      <c r="G39" s="195"/>
      <c r="H39" s="195"/>
      <c r="I39" s="195"/>
      <c r="J39" s="195"/>
    </row>
    <row r="40" spans="1:10">
      <c r="A40" s="195"/>
      <c r="B40" s="195"/>
      <c r="C40" s="195"/>
      <c r="D40" s="195"/>
      <c r="E40" s="195"/>
      <c r="F40" s="195"/>
      <c r="G40" s="195"/>
      <c r="H40" s="195"/>
      <c r="I40" s="195"/>
      <c r="J40" s="195"/>
    </row>
    <row r="41" spans="1:10">
      <c r="A41" s="195"/>
      <c r="B41" s="195"/>
      <c r="C41" s="195"/>
      <c r="D41" s="195"/>
      <c r="E41" s="195"/>
      <c r="F41" s="195"/>
      <c r="G41" s="195"/>
      <c r="H41" s="195"/>
      <c r="I41" s="195"/>
      <c r="J41" s="195"/>
    </row>
    <row r="42" spans="1:10">
      <c r="A42" s="195"/>
      <c r="B42" s="195"/>
      <c r="C42" s="195"/>
      <c r="D42" s="195"/>
      <c r="E42" s="195"/>
      <c r="F42" s="195"/>
      <c r="G42" s="195"/>
      <c r="H42" s="195"/>
      <c r="I42" s="195"/>
      <c r="J42" s="195"/>
    </row>
    <row r="43" spans="1:10">
      <c r="A43" s="195"/>
      <c r="B43" s="195"/>
      <c r="C43" s="195"/>
      <c r="D43" s="195"/>
      <c r="E43" s="195"/>
      <c r="F43" s="195"/>
      <c r="G43" s="195"/>
      <c r="H43" s="195"/>
      <c r="I43" s="195"/>
      <c r="J43" s="195"/>
    </row>
    <row r="44" spans="1:10">
      <c r="A44" s="195"/>
      <c r="B44" s="195"/>
      <c r="C44" s="195"/>
      <c r="D44" s="195"/>
      <c r="E44" s="195"/>
      <c r="F44" s="195"/>
      <c r="G44" s="195"/>
      <c r="H44" s="195"/>
      <c r="I44" s="195"/>
      <c r="J44" s="195"/>
    </row>
  </sheetData>
  <pageMargins left="0.7" right="0.7" top="0.75" bottom="0.75" header="0.3" footer="0.3"/>
  <pageSetup paperSize="9" scale="53" orientation="landscape" r:id="rId1"/>
  <headerFooter>
    <oddFooter>&amp;L&amp;8Prepared: Jan Tejkl/RMS-PQP
Valid from: 05/2018&amp;C&amp;8&amp;F&amp;R&amp;8&amp;P/&amp;N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2"/>
  <sheetViews>
    <sheetView workbookViewId="0">
      <selection activeCell="A10" sqref="A10"/>
    </sheetView>
  </sheetViews>
  <sheetFormatPr baseColWidth="10" defaultColWidth="9" defaultRowHeight="14.25"/>
  <cols>
    <col min="1" max="1" width="14.625" customWidth="1"/>
    <col min="2" max="2" width="21.875" customWidth="1"/>
    <col min="3" max="3" width="23.5" customWidth="1"/>
    <col min="4" max="4" width="14.625" customWidth="1"/>
  </cols>
  <sheetData>
    <row r="2" spans="1:4">
      <c r="A2" s="220" t="s">
        <v>153</v>
      </c>
    </row>
    <row r="3" spans="1:4" s="197" customFormat="1">
      <c r="A3" s="223" t="s">
        <v>154</v>
      </c>
    </row>
    <row r="4" spans="1:4" s="198" customFormat="1" ht="11.25">
      <c r="A4" s="224" t="s">
        <v>157</v>
      </c>
    </row>
    <row r="5" spans="1:4">
      <c r="A5" s="221" t="s">
        <v>155</v>
      </c>
    </row>
    <row r="6" spans="1:4">
      <c r="A6" s="221" t="s">
        <v>156</v>
      </c>
    </row>
    <row r="7" spans="1:4">
      <c r="A7" s="221" t="s">
        <v>158</v>
      </c>
    </row>
    <row r="9" spans="1:4" ht="15">
      <c r="A9" s="222" t="s">
        <v>285</v>
      </c>
    </row>
    <row r="11" spans="1:4" ht="15">
      <c r="A11" s="196" t="s">
        <v>171</v>
      </c>
      <c r="B11" s="196" t="s">
        <v>172</v>
      </c>
      <c r="C11" s="196" t="s">
        <v>173</v>
      </c>
      <c r="D11" s="196" t="s">
        <v>174</v>
      </c>
    </row>
    <row r="12" spans="1:4" ht="5.25" customHeight="1"/>
    <row r="21" spans="4:13">
      <c r="E21" s="225"/>
      <c r="F21" s="226"/>
      <c r="G21" s="226"/>
      <c r="H21" s="226"/>
      <c r="I21" s="226"/>
      <c r="J21" s="226"/>
      <c r="K21" s="226"/>
      <c r="L21" s="226"/>
      <c r="M21" s="226"/>
    </row>
    <row r="22" spans="4:13" ht="15.75" customHeight="1">
      <c r="E22" s="226"/>
      <c r="F22" s="226"/>
      <c r="G22" s="226"/>
      <c r="H22" s="226"/>
      <c r="I22" s="226"/>
      <c r="J22" s="226"/>
      <c r="K22" s="226"/>
      <c r="L22" s="226"/>
      <c r="M22" s="226"/>
    </row>
    <row r="23" spans="4:13" ht="15.75" customHeight="1">
      <c r="E23" s="226"/>
      <c r="F23" s="226"/>
      <c r="G23" s="226"/>
      <c r="H23" s="226"/>
      <c r="I23" s="226"/>
      <c r="J23" s="226"/>
      <c r="K23" s="226"/>
      <c r="L23" s="226"/>
      <c r="M23" s="226"/>
    </row>
    <row r="24" spans="4:13" ht="15.75" customHeight="1">
      <c r="E24" s="226"/>
      <c r="F24" s="226"/>
      <c r="G24" s="226"/>
      <c r="H24" s="226"/>
      <c r="I24" s="226"/>
      <c r="J24" s="226"/>
      <c r="K24" s="226"/>
      <c r="L24" s="226"/>
      <c r="M24" s="226"/>
    </row>
    <row r="25" spans="4:13" ht="15.75" customHeight="1">
      <c r="D25" s="9"/>
      <c r="E25" s="204"/>
      <c r="F25" s="204"/>
      <c r="G25" s="204"/>
      <c r="H25" s="204"/>
      <c r="I25" s="204"/>
      <c r="J25" s="204"/>
      <c r="K25" s="204"/>
      <c r="L25" s="227"/>
      <c r="M25" s="227"/>
    </row>
    <row r="26" spans="4:13" ht="15.75" customHeight="1">
      <c r="D26" s="9"/>
      <c r="E26" s="204"/>
      <c r="F26" s="204"/>
      <c r="G26" s="204"/>
      <c r="H26" s="204"/>
      <c r="I26" s="204"/>
      <c r="J26" s="204"/>
      <c r="K26" s="204"/>
      <c r="L26" s="227"/>
      <c r="M26" s="227"/>
    </row>
    <row r="27" spans="4:13" ht="15.75" customHeight="1">
      <c r="D27" s="9"/>
      <c r="E27" s="204"/>
      <c r="F27" s="204"/>
      <c r="G27" s="204"/>
      <c r="H27" s="204"/>
      <c r="I27" s="204"/>
      <c r="J27" s="204"/>
      <c r="K27" s="204"/>
      <c r="L27" s="227"/>
      <c r="M27" s="227"/>
    </row>
    <row r="28" spans="4:13" ht="17.25" customHeight="1">
      <c r="D28" s="9"/>
      <c r="E28" s="204"/>
      <c r="F28" s="204"/>
      <c r="G28" s="204"/>
      <c r="H28" s="204"/>
      <c r="I28" s="204"/>
      <c r="J28" s="204"/>
      <c r="K28" s="204"/>
      <c r="L28" s="227"/>
      <c r="M28" s="227"/>
    </row>
    <row r="29" spans="4:13" ht="17.25" customHeight="1">
      <c r="D29" s="9"/>
      <c r="E29" s="204"/>
      <c r="F29" s="204"/>
      <c r="G29" s="204"/>
      <c r="H29" s="204"/>
      <c r="I29" s="204"/>
      <c r="J29" s="204"/>
      <c r="K29" s="204"/>
      <c r="L29" s="227"/>
      <c r="M29" s="227"/>
    </row>
    <row r="30" spans="4:13" ht="17.25" customHeight="1"/>
    <row r="31" spans="4:13" ht="17.25" customHeight="1"/>
    <row r="32" spans="4:13" ht="42" customHeight="1"/>
  </sheetData>
  <pageMargins left="0.7" right="0.7" top="0.75" bottom="0.75" header="0.3" footer="0.3"/>
  <pageSetup paperSize="9" scale="69" orientation="landscape" r:id="rId1"/>
  <headerFooter>
    <oddFooter>&amp;L&amp;8Prepared: Jan Tejkl/RMS-PQP
Valid from: 05/2018&amp;C&amp;8&amp;F&amp;R&amp;8&amp;P/&amp;N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8"/>
  <sheetViews>
    <sheetView zoomScale="110" zoomScaleNormal="110" zoomScalePageLayoutView="90" workbookViewId="0">
      <pane ySplit="1" topLeftCell="A2" activePane="bottomLeft" state="frozen"/>
      <selection pane="bottomLeft" activeCell="E20" sqref="E20"/>
    </sheetView>
  </sheetViews>
  <sheetFormatPr baseColWidth="10" defaultColWidth="9.5" defaultRowHeight="15.75"/>
  <cols>
    <col min="1" max="1" width="5.875" style="118" customWidth="1"/>
    <col min="2" max="2" width="17.375" style="118" customWidth="1"/>
    <col min="3" max="3" width="41" style="118" customWidth="1"/>
    <col min="4" max="4" width="16.125" style="118" customWidth="1"/>
    <col min="5" max="5" width="13.375" style="118" customWidth="1"/>
    <col min="6" max="6" width="15.125" style="118" customWidth="1"/>
    <col min="7" max="16384" width="9.5" style="118"/>
  </cols>
  <sheetData>
    <row r="1" spans="1:7" ht="44.1" customHeight="1">
      <c r="A1" s="114" t="s">
        <v>128</v>
      </c>
      <c r="B1" s="115" t="s">
        <v>129</v>
      </c>
      <c r="C1" s="116" t="s">
        <v>130</v>
      </c>
      <c r="D1" s="116" t="s">
        <v>184</v>
      </c>
      <c r="E1" s="116" t="s">
        <v>131</v>
      </c>
      <c r="F1" s="117" t="s">
        <v>132</v>
      </c>
    </row>
    <row r="2" spans="1:7" ht="9" customHeight="1" thickBot="1">
      <c r="A2" s="119"/>
      <c r="B2" s="120"/>
      <c r="C2" s="120"/>
      <c r="D2" s="120"/>
      <c r="E2" s="120"/>
      <c r="F2" s="121"/>
    </row>
    <row r="3" spans="1:7" ht="36" customHeight="1">
      <c r="A3" s="122">
        <v>1</v>
      </c>
      <c r="B3" s="230" t="s">
        <v>200</v>
      </c>
      <c r="C3" s="230" t="s">
        <v>201</v>
      </c>
      <c r="D3" s="231" t="s">
        <v>202</v>
      </c>
      <c r="E3" s="245">
        <v>43803</v>
      </c>
      <c r="F3" s="232" t="s">
        <v>226</v>
      </c>
      <c r="G3" s="222" t="s">
        <v>286</v>
      </c>
    </row>
    <row r="4" spans="1:7" ht="36" customHeight="1">
      <c r="A4" s="123">
        <v>2</v>
      </c>
      <c r="B4" s="233" t="s">
        <v>205</v>
      </c>
      <c r="C4" s="233" t="s">
        <v>206</v>
      </c>
      <c r="D4" s="234" t="s">
        <v>202</v>
      </c>
      <c r="E4" s="234"/>
      <c r="F4" s="235" t="s">
        <v>226</v>
      </c>
    </row>
    <row r="5" spans="1:7" ht="36" customHeight="1">
      <c r="A5" s="126">
        <v>3</v>
      </c>
      <c r="B5" s="233" t="s">
        <v>203</v>
      </c>
      <c r="C5" s="236"/>
      <c r="D5" s="246" t="s">
        <v>202</v>
      </c>
      <c r="E5" s="234"/>
      <c r="F5" s="235" t="s">
        <v>227</v>
      </c>
    </row>
    <row r="6" spans="1:7" ht="36" customHeight="1">
      <c r="A6" s="126">
        <v>4</v>
      </c>
      <c r="B6" s="236" t="s">
        <v>204</v>
      </c>
      <c r="C6" s="236"/>
      <c r="D6" s="234" t="s">
        <v>202</v>
      </c>
      <c r="E6" s="234"/>
      <c r="F6" s="235" t="s">
        <v>227</v>
      </c>
    </row>
    <row r="7" spans="1:7" ht="36" customHeight="1">
      <c r="A7" s="126">
        <v>5</v>
      </c>
      <c r="B7" s="236" t="s">
        <v>207</v>
      </c>
      <c r="C7" s="236" t="s">
        <v>208</v>
      </c>
      <c r="D7" s="234" t="s">
        <v>209</v>
      </c>
      <c r="E7" s="234"/>
      <c r="F7" s="235" t="s">
        <v>227</v>
      </c>
    </row>
    <row r="8" spans="1:7" ht="36" customHeight="1">
      <c r="A8" s="126">
        <v>6</v>
      </c>
      <c r="B8" s="247" t="s">
        <v>210</v>
      </c>
      <c r="C8" s="236" t="s">
        <v>228</v>
      </c>
      <c r="D8" s="234" t="s">
        <v>202</v>
      </c>
      <c r="E8" s="234"/>
      <c r="F8" s="235" t="s">
        <v>226</v>
      </c>
    </row>
    <row r="9" spans="1:7" ht="36" customHeight="1">
      <c r="A9" s="126">
        <v>7</v>
      </c>
      <c r="B9" s="236" t="s">
        <v>211</v>
      </c>
      <c r="C9" s="237" t="s">
        <v>216</v>
      </c>
      <c r="D9" s="234" t="s">
        <v>209</v>
      </c>
      <c r="E9" s="234"/>
      <c r="F9" s="235" t="s">
        <v>226</v>
      </c>
    </row>
    <row r="10" spans="1:7" ht="36" customHeight="1">
      <c r="A10" s="126">
        <v>8</v>
      </c>
      <c r="B10" s="236" t="s">
        <v>212</v>
      </c>
      <c r="C10" s="236" t="s">
        <v>213</v>
      </c>
      <c r="D10" s="234" t="s">
        <v>209</v>
      </c>
      <c r="E10" s="234"/>
      <c r="F10" s="235" t="s">
        <v>227</v>
      </c>
    </row>
    <row r="11" spans="1:7" ht="36" customHeight="1">
      <c r="A11" s="126">
        <v>9</v>
      </c>
      <c r="B11" s="236" t="s">
        <v>214</v>
      </c>
      <c r="C11" s="236" t="s">
        <v>215</v>
      </c>
      <c r="D11" s="234" t="s">
        <v>202</v>
      </c>
      <c r="E11" s="234"/>
      <c r="F11" s="235" t="s">
        <v>226</v>
      </c>
    </row>
    <row r="12" spans="1:7" ht="36" customHeight="1">
      <c r="A12" s="126">
        <v>10</v>
      </c>
      <c r="B12" s="236" t="s">
        <v>218</v>
      </c>
      <c r="D12" s="234" t="s">
        <v>202</v>
      </c>
      <c r="E12" s="234"/>
      <c r="F12" s="235" t="s">
        <v>226</v>
      </c>
    </row>
    <row r="13" spans="1:7" ht="36" customHeight="1">
      <c r="A13" s="126">
        <v>11</v>
      </c>
      <c r="B13" s="236" t="s">
        <v>217</v>
      </c>
      <c r="C13" s="236"/>
      <c r="D13" s="234" t="s">
        <v>202</v>
      </c>
      <c r="E13" s="234"/>
      <c r="F13" s="235" t="s">
        <v>227</v>
      </c>
    </row>
    <row r="14" spans="1:7" ht="36" customHeight="1">
      <c r="A14" s="126">
        <v>12</v>
      </c>
      <c r="B14" s="127" t="s">
        <v>219</v>
      </c>
      <c r="C14" s="127"/>
      <c r="D14" s="260" t="s">
        <v>229</v>
      </c>
      <c r="E14" s="260"/>
      <c r="F14" s="261" t="s">
        <v>230</v>
      </c>
    </row>
    <row r="15" spans="1:7" ht="36" customHeight="1">
      <c r="A15" s="126">
        <v>13</v>
      </c>
      <c r="B15" s="199" t="s">
        <v>220</v>
      </c>
      <c r="C15" s="127" t="s">
        <v>221</v>
      </c>
      <c r="D15" s="260" t="s">
        <v>229</v>
      </c>
      <c r="E15" s="260"/>
      <c r="F15" s="261" t="s">
        <v>227</v>
      </c>
    </row>
    <row r="16" spans="1:7" ht="36" customHeight="1">
      <c r="A16" s="126">
        <v>14</v>
      </c>
      <c r="B16" s="199" t="s">
        <v>222</v>
      </c>
      <c r="C16" s="127" t="s">
        <v>231</v>
      </c>
      <c r="D16" s="234" t="s">
        <v>202</v>
      </c>
      <c r="E16" s="260"/>
      <c r="F16" s="235" t="s">
        <v>226</v>
      </c>
    </row>
    <row r="17" spans="1:6" ht="36" customHeight="1">
      <c r="A17" s="126">
        <v>15</v>
      </c>
      <c r="B17" s="199" t="s">
        <v>223</v>
      </c>
      <c r="C17" s="127" t="s">
        <v>232</v>
      </c>
      <c r="D17" s="260" t="s">
        <v>229</v>
      </c>
      <c r="E17" s="260"/>
      <c r="F17" s="261" t="s">
        <v>227</v>
      </c>
    </row>
    <row r="18" spans="1:6" ht="36" customHeight="1">
      <c r="A18" s="126">
        <v>16</v>
      </c>
      <c r="B18" s="199" t="s">
        <v>224</v>
      </c>
      <c r="C18" s="127" t="s">
        <v>225</v>
      </c>
      <c r="D18" s="260" t="s">
        <v>202</v>
      </c>
      <c r="E18" s="260"/>
      <c r="F18" s="261" t="s">
        <v>227</v>
      </c>
    </row>
    <row r="19" spans="1:6" ht="36" customHeight="1">
      <c r="A19" s="126"/>
      <c r="B19" s="199"/>
      <c r="C19" s="127"/>
      <c r="D19" s="124"/>
      <c r="E19" s="124"/>
      <c r="F19" s="125"/>
    </row>
    <row r="20" spans="1:6" ht="36" customHeight="1">
      <c r="A20" s="126"/>
      <c r="B20" s="199"/>
      <c r="C20" s="127"/>
      <c r="D20" s="124"/>
      <c r="E20" s="124"/>
      <c r="F20" s="125"/>
    </row>
    <row r="21" spans="1:6" ht="36" customHeight="1">
      <c r="A21" s="126"/>
      <c r="B21" s="199"/>
      <c r="C21" s="127"/>
      <c r="D21" s="124"/>
      <c r="E21" s="124"/>
      <c r="F21" s="125"/>
    </row>
    <row r="22" spans="1:6" ht="36" customHeight="1">
      <c r="A22" s="126"/>
      <c r="B22" s="199"/>
      <c r="C22" s="127"/>
      <c r="D22" s="124"/>
      <c r="E22" s="124"/>
      <c r="F22" s="125"/>
    </row>
    <row r="23" spans="1:6" ht="36" customHeight="1">
      <c r="A23" s="126"/>
      <c r="B23" s="199"/>
      <c r="C23" s="127"/>
      <c r="D23" s="124"/>
      <c r="E23" s="124"/>
      <c r="F23" s="125"/>
    </row>
    <row r="24" spans="1:6" ht="36" customHeight="1">
      <c r="A24" s="126"/>
      <c r="B24" s="199"/>
      <c r="C24" s="199"/>
      <c r="D24" s="124"/>
      <c r="E24" s="124"/>
      <c r="F24" s="128"/>
    </row>
    <row r="25" spans="1:6" ht="36" customHeight="1">
      <c r="A25" s="126"/>
      <c r="B25" s="199"/>
      <c r="C25" s="199"/>
      <c r="D25" s="124"/>
      <c r="E25" s="124"/>
      <c r="F25" s="128"/>
    </row>
    <row r="26" spans="1:6" ht="36" customHeight="1">
      <c r="A26" s="126"/>
      <c r="B26" s="199"/>
      <c r="C26" s="199"/>
      <c r="D26" s="124"/>
      <c r="E26" s="124"/>
      <c r="F26" s="128"/>
    </row>
    <row r="27" spans="1:6" ht="36" customHeight="1">
      <c r="A27" s="126"/>
      <c r="B27" s="199"/>
      <c r="C27" s="199"/>
      <c r="D27" s="124"/>
      <c r="E27" s="124"/>
      <c r="F27" s="128"/>
    </row>
    <row r="28" spans="1:6" ht="36" customHeight="1">
      <c r="A28" s="126"/>
      <c r="B28" s="199"/>
      <c r="C28" s="199"/>
      <c r="D28" s="124"/>
      <c r="E28" s="124"/>
      <c r="F28" s="128"/>
    </row>
    <row r="29" spans="1:6" ht="36" customHeight="1">
      <c r="A29" s="126"/>
      <c r="B29" s="199"/>
      <c r="C29" s="199"/>
      <c r="D29" s="124"/>
      <c r="E29" s="124"/>
      <c r="F29" s="128"/>
    </row>
    <row r="30" spans="1:6" ht="36" customHeight="1">
      <c r="A30" s="126"/>
      <c r="B30" s="199"/>
      <c r="C30" s="199"/>
      <c r="D30" s="124"/>
      <c r="E30" s="124"/>
      <c r="F30" s="128"/>
    </row>
    <row r="31" spans="1:6" ht="36" customHeight="1">
      <c r="A31" s="126"/>
      <c r="B31" s="199"/>
      <c r="C31" s="199"/>
      <c r="D31" s="124"/>
      <c r="E31" s="124"/>
      <c r="F31" s="128"/>
    </row>
    <row r="32" spans="1:6" ht="36" customHeight="1">
      <c r="A32" s="126"/>
      <c r="B32" s="124"/>
      <c r="C32" s="124"/>
      <c r="D32" s="124"/>
      <c r="E32" s="124"/>
      <c r="F32" s="128"/>
    </row>
    <row r="33" spans="1:6" ht="36" customHeight="1">
      <c r="A33" s="126"/>
      <c r="B33" s="124"/>
      <c r="C33" s="124"/>
      <c r="D33" s="124"/>
      <c r="E33" s="124"/>
      <c r="F33" s="128"/>
    </row>
    <row r="34" spans="1:6" ht="36" customHeight="1">
      <c r="A34" s="126"/>
      <c r="B34" s="124"/>
      <c r="C34" s="124"/>
      <c r="D34" s="124"/>
      <c r="E34" s="124"/>
      <c r="F34" s="128"/>
    </row>
    <row r="35" spans="1:6" ht="36" customHeight="1" thickBot="1">
      <c r="A35" s="129"/>
      <c r="B35" s="130"/>
      <c r="C35" s="130"/>
      <c r="D35" s="130"/>
      <c r="E35" s="130"/>
      <c r="F35" s="131"/>
    </row>
    <row r="38" spans="1:6">
      <c r="B38" s="118" t="s">
        <v>198</v>
      </c>
    </row>
  </sheetData>
  <autoFilter ref="A2:F23"/>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(Textkörper),Regular"&amp;K00-026page ____ /_____
&amp;"Arial,obyčejné"&amp;8&amp;K000000&amp;F&amp;C&amp;"Calibri (Textkörper),Regular"&amp;K00-026place / date:  _________________ /__________________&amp;R&amp;"Calibri (Textkörper),Regular"&amp;K00-026edited by: ______________________</oddFooter>
  </headerFooter>
  <colBreaks count="1" manualBreakCount="1">
    <brk id="6"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Y108"/>
  <sheetViews>
    <sheetView topLeftCell="C3" zoomScale="80" zoomScaleNormal="80" workbookViewId="0">
      <pane xSplit="1" ySplit="1" topLeftCell="E4" activePane="bottomRight" state="frozen"/>
      <selection activeCell="M24" sqref="M24"/>
      <selection pane="topRight" activeCell="M24" sqref="M24"/>
      <selection pane="bottomLeft" activeCell="M24" sqref="M24"/>
      <selection pane="bottomRight" activeCell="U6" sqref="U6"/>
    </sheetView>
  </sheetViews>
  <sheetFormatPr baseColWidth="10" defaultColWidth="8.125" defaultRowHeight="15"/>
  <cols>
    <col min="1" max="1" width="0.875" style="133" customWidth="1"/>
    <col min="2" max="2" width="4.5" style="133" customWidth="1"/>
    <col min="3" max="3" width="32.125" style="172" customWidth="1"/>
    <col min="4" max="19" width="4.625" style="170" customWidth="1"/>
    <col min="20" max="20" width="4.375" style="170" customWidth="1"/>
    <col min="21" max="21" width="5" style="170" customWidth="1"/>
    <col min="22" max="22" width="5.375" style="133" customWidth="1"/>
    <col min="23" max="23" width="8.125" style="133"/>
    <col min="24" max="24" width="2.875" style="133" customWidth="1"/>
    <col min="25" max="16384" width="8.125" style="133"/>
  </cols>
  <sheetData>
    <row r="1" spans="2:25" ht="74.25" customHeight="1">
      <c r="B1" s="262"/>
      <c r="C1" s="263"/>
      <c r="D1" s="264" t="s">
        <v>133</v>
      </c>
      <c r="E1" s="265"/>
      <c r="F1" s="265"/>
      <c r="G1" s="265"/>
      <c r="H1" s="265"/>
      <c r="I1" s="265"/>
      <c r="J1" s="265"/>
      <c r="K1" s="265"/>
      <c r="L1" s="265"/>
      <c r="M1" s="265"/>
      <c r="N1" s="265"/>
      <c r="O1" s="265"/>
      <c r="P1" s="265"/>
      <c r="Q1" s="265"/>
      <c r="R1" s="265"/>
      <c r="S1" s="265"/>
      <c r="T1" s="265"/>
      <c r="U1" s="265"/>
      <c r="V1" s="132"/>
    </row>
    <row r="2" spans="2:25" ht="15.75" thickBot="1">
      <c r="B2" s="134"/>
      <c r="C2" s="135"/>
      <c r="D2" s="136"/>
      <c r="E2" s="136"/>
      <c r="F2" s="136"/>
      <c r="G2" s="136"/>
      <c r="H2" s="136"/>
      <c r="I2" s="136"/>
      <c r="J2" s="136"/>
      <c r="K2" s="136"/>
      <c r="L2" s="136"/>
      <c r="M2" s="136"/>
      <c r="N2" s="136"/>
      <c r="O2" s="136"/>
      <c r="P2" s="136"/>
      <c r="Q2" s="136"/>
      <c r="R2" s="136"/>
      <c r="S2" s="136"/>
      <c r="T2" s="136"/>
      <c r="U2" s="136"/>
    </row>
    <row r="3" spans="2:25" ht="158.25" customHeight="1" thickBot="1">
      <c r="B3" s="137" t="s">
        <v>128</v>
      </c>
      <c r="C3" s="138"/>
      <c r="D3" s="139" t="str">
        <f>$C4</f>
        <v>Automatisierungsgrad</v>
      </c>
      <c r="E3" s="140" t="str">
        <f>$C5</f>
        <v>Preis</v>
      </c>
      <c r="F3" s="140" t="str">
        <f>C6</f>
        <v>Ersatzteil-Verfügbarkeit</v>
      </c>
      <c r="G3" s="140" t="str">
        <f>C7</f>
        <v>Adaptierbarkeit</v>
      </c>
      <c r="H3" s="140" t="str">
        <f>C8</f>
        <v>Korrosionsbeständigkeit</v>
      </c>
      <c r="I3" s="140" t="str">
        <f>C9</f>
        <v>Wartungsfrei</v>
      </c>
      <c r="J3" s="140" t="str">
        <f>C10</f>
        <v>Montage</v>
      </c>
      <c r="K3" s="140" t="str">
        <f>C11</f>
        <v>Fassungsvermögen</v>
      </c>
      <c r="L3" s="140" t="str">
        <f>C12</f>
        <v>Flexibilität</v>
      </c>
      <c r="M3" s="140">
        <f>C13</f>
        <v>0</v>
      </c>
      <c r="N3" s="140">
        <f>C14</f>
        <v>0</v>
      </c>
      <c r="O3" s="140">
        <f>C15</f>
        <v>0</v>
      </c>
      <c r="P3" s="140">
        <f>C16</f>
        <v>0</v>
      </c>
      <c r="Q3" s="140">
        <f>C17</f>
        <v>0</v>
      </c>
      <c r="R3" s="140">
        <f>C18</f>
        <v>0</v>
      </c>
      <c r="S3" s="140">
        <f>C19</f>
        <v>0</v>
      </c>
      <c r="T3" s="141" t="s">
        <v>134</v>
      </c>
      <c r="U3" s="142" t="s">
        <v>135</v>
      </c>
      <c r="V3" s="143" t="s">
        <v>136</v>
      </c>
    </row>
    <row r="4" spans="2:25" ht="22.5" customHeight="1" thickBot="1">
      <c r="B4" s="144">
        <v>1</v>
      </c>
      <c r="C4" s="145" t="s">
        <v>203</v>
      </c>
      <c r="D4" s="146"/>
      <c r="E4" s="147">
        <v>2</v>
      </c>
      <c r="F4" s="147">
        <v>1</v>
      </c>
      <c r="G4" s="147">
        <v>2</v>
      </c>
      <c r="H4" s="147">
        <v>2</v>
      </c>
      <c r="I4" s="147">
        <v>2</v>
      </c>
      <c r="J4" s="147">
        <v>2</v>
      </c>
      <c r="K4" s="147">
        <v>2</v>
      </c>
      <c r="L4" s="147">
        <v>1</v>
      </c>
      <c r="M4" s="147"/>
      <c r="N4" s="147"/>
      <c r="O4" s="148"/>
      <c r="P4" s="148"/>
      <c r="Q4" s="148"/>
      <c r="R4" s="148"/>
      <c r="S4" s="148"/>
      <c r="T4" s="149">
        <f t="shared" ref="T4:T19" si="0">SUM(IF(C4=0,0,SUM(D4:S4)))</f>
        <v>14</v>
      </c>
      <c r="U4" s="150">
        <f t="shared" ref="U4:U19" si="1">ROUND(T4/T$20*10,0)</f>
        <v>10</v>
      </c>
      <c r="V4" s="151">
        <f t="shared" ref="V4:V19" si="2">T4/$T$21*100</f>
        <v>19.444444444444446</v>
      </c>
      <c r="W4" s="222" t="s">
        <v>286</v>
      </c>
      <c r="X4" s="152"/>
    </row>
    <row r="5" spans="2:25" ht="22.5" customHeight="1" thickBot="1">
      <c r="B5" s="144">
        <v>2</v>
      </c>
      <c r="C5" s="145" t="s">
        <v>204</v>
      </c>
      <c r="D5" s="153">
        <f>2-E4</f>
        <v>0</v>
      </c>
      <c r="E5" s="154"/>
      <c r="F5" s="155">
        <v>1</v>
      </c>
      <c r="G5" s="155">
        <v>1</v>
      </c>
      <c r="H5" s="155">
        <v>2</v>
      </c>
      <c r="I5" s="155">
        <v>2</v>
      </c>
      <c r="J5" s="155">
        <v>2</v>
      </c>
      <c r="K5" s="155">
        <v>2</v>
      </c>
      <c r="L5" s="155">
        <v>1</v>
      </c>
      <c r="M5" s="155"/>
      <c r="N5" s="155"/>
      <c r="O5" s="156"/>
      <c r="P5" s="156"/>
      <c r="Q5" s="156"/>
      <c r="R5" s="156"/>
      <c r="S5" s="156"/>
      <c r="T5" s="157">
        <f t="shared" si="0"/>
        <v>11</v>
      </c>
      <c r="U5" s="150">
        <f t="shared" si="1"/>
        <v>8</v>
      </c>
      <c r="V5" s="151">
        <f t="shared" si="2"/>
        <v>15.277777777777779</v>
      </c>
      <c r="X5" s="158"/>
      <c r="Y5" s="159"/>
    </row>
    <row r="6" spans="2:25" ht="22.5" customHeight="1" thickBot="1">
      <c r="B6" s="144">
        <v>3</v>
      </c>
      <c r="C6" s="145" t="s">
        <v>207</v>
      </c>
      <c r="D6" s="153">
        <f>2-F4</f>
        <v>1</v>
      </c>
      <c r="E6" s="160">
        <f>2-F5</f>
        <v>1</v>
      </c>
      <c r="F6" s="154"/>
      <c r="G6" s="155">
        <v>2</v>
      </c>
      <c r="H6" s="155">
        <v>2</v>
      </c>
      <c r="I6" s="155">
        <v>2</v>
      </c>
      <c r="J6" s="155">
        <v>2</v>
      </c>
      <c r="K6" s="155">
        <v>2</v>
      </c>
      <c r="L6" s="155">
        <v>2</v>
      </c>
      <c r="M6" s="155"/>
      <c r="N6" s="155"/>
      <c r="O6" s="156"/>
      <c r="P6" s="156"/>
      <c r="Q6" s="156"/>
      <c r="R6" s="156"/>
      <c r="S6" s="156"/>
      <c r="T6" s="157">
        <f t="shared" si="0"/>
        <v>14</v>
      </c>
      <c r="U6" s="150">
        <f t="shared" si="1"/>
        <v>10</v>
      </c>
      <c r="V6" s="151">
        <f t="shared" si="2"/>
        <v>19.444444444444446</v>
      </c>
      <c r="X6" s="158"/>
      <c r="Y6" s="159"/>
    </row>
    <row r="7" spans="2:25" ht="22.5" customHeight="1" thickBot="1">
      <c r="B7" s="144">
        <v>4</v>
      </c>
      <c r="C7" s="145" t="s">
        <v>212</v>
      </c>
      <c r="D7" s="153">
        <f>2-G4</f>
        <v>0</v>
      </c>
      <c r="E7" s="160">
        <f>2-G5</f>
        <v>1</v>
      </c>
      <c r="F7" s="160">
        <f>2-G6</f>
        <v>0</v>
      </c>
      <c r="G7" s="154"/>
      <c r="H7" s="155">
        <v>1</v>
      </c>
      <c r="I7" s="155">
        <v>0</v>
      </c>
      <c r="J7" s="155">
        <v>1</v>
      </c>
      <c r="K7" s="155">
        <v>0</v>
      </c>
      <c r="L7" s="155">
        <v>1</v>
      </c>
      <c r="M7" s="155"/>
      <c r="N7" s="155"/>
      <c r="O7" s="156"/>
      <c r="P7" s="156"/>
      <c r="Q7" s="156"/>
      <c r="R7" s="156"/>
      <c r="S7" s="156"/>
      <c r="T7" s="157">
        <f t="shared" si="0"/>
        <v>4</v>
      </c>
      <c r="U7" s="150">
        <f t="shared" si="1"/>
        <v>3</v>
      </c>
      <c r="V7" s="151">
        <f t="shared" si="2"/>
        <v>5.5555555555555554</v>
      </c>
      <c r="X7" s="158"/>
      <c r="Y7" s="159"/>
    </row>
    <row r="8" spans="2:25" ht="22.5" customHeight="1" thickBot="1">
      <c r="B8" s="144">
        <v>5</v>
      </c>
      <c r="C8" s="161" t="s">
        <v>217</v>
      </c>
      <c r="D8" s="153">
        <f>2-H4</f>
        <v>0</v>
      </c>
      <c r="E8" s="160">
        <f>2-H5</f>
        <v>0</v>
      </c>
      <c r="F8" s="160">
        <f>2-H6</f>
        <v>0</v>
      </c>
      <c r="G8" s="160">
        <f>2-H7</f>
        <v>1</v>
      </c>
      <c r="H8" s="154"/>
      <c r="I8" s="155">
        <v>1</v>
      </c>
      <c r="J8" s="155">
        <v>2</v>
      </c>
      <c r="K8" s="155">
        <v>2</v>
      </c>
      <c r="L8" s="155">
        <v>1</v>
      </c>
      <c r="M8" s="155"/>
      <c r="N8" s="155"/>
      <c r="O8" s="156"/>
      <c r="P8" s="156"/>
      <c r="Q8" s="156"/>
      <c r="R8" s="156"/>
      <c r="S8" s="156"/>
      <c r="T8" s="157">
        <f t="shared" si="0"/>
        <v>7</v>
      </c>
      <c r="U8" s="150">
        <f t="shared" si="1"/>
        <v>5</v>
      </c>
      <c r="V8" s="151">
        <f t="shared" si="2"/>
        <v>9.7222222222222232</v>
      </c>
    </row>
    <row r="9" spans="2:25" ht="22.5" customHeight="1" thickBot="1">
      <c r="B9" s="144">
        <v>6</v>
      </c>
      <c r="C9" s="145" t="s">
        <v>219</v>
      </c>
      <c r="D9" s="153">
        <f>2-I4</f>
        <v>0</v>
      </c>
      <c r="E9" s="160">
        <f>2-I5</f>
        <v>0</v>
      </c>
      <c r="F9" s="160">
        <f>2-I6</f>
        <v>0</v>
      </c>
      <c r="G9" s="160">
        <f>2-I7</f>
        <v>2</v>
      </c>
      <c r="H9" s="160">
        <f>2-I8</f>
        <v>1</v>
      </c>
      <c r="I9" s="154"/>
      <c r="J9" s="155">
        <v>1</v>
      </c>
      <c r="K9" s="155">
        <v>1</v>
      </c>
      <c r="L9" s="155">
        <v>1</v>
      </c>
      <c r="M9" s="155"/>
      <c r="N9" s="155"/>
      <c r="O9" s="156"/>
      <c r="P9" s="156"/>
      <c r="Q9" s="156"/>
      <c r="R9" s="156"/>
      <c r="S9" s="156"/>
      <c r="T9" s="157">
        <f t="shared" si="0"/>
        <v>6</v>
      </c>
      <c r="U9" s="150">
        <f t="shared" si="1"/>
        <v>4</v>
      </c>
      <c r="V9" s="151">
        <f t="shared" si="2"/>
        <v>8.3333333333333321</v>
      </c>
    </row>
    <row r="10" spans="2:25" ht="22.5" customHeight="1" thickBot="1">
      <c r="B10" s="162">
        <v>7</v>
      </c>
      <c r="C10" s="145" t="s">
        <v>220</v>
      </c>
      <c r="D10" s="153">
        <f>2-J4</f>
        <v>0</v>
      </c>
      <c r="E10" s="160">
        <f>2-J5</f>
        <v>0</v>
      </c>
      <c r="F10" s="160">
        <f>2-J6</f>
        <v>0</v>
      </c>
      <c r="G10" s="160">
        <f>2-J7</f>
        <v>1</v>
      </c>
      <c r="H10" s="160">
        <f>2-J8</f>
        <v>0</v>
      </c>
      <c r="I10" s="160">
        <f>2-J9</f>
        <v>1</v>
      </c>
      <c r="J10" s="154"/>
      <c r="K10" s="155">
        <v>0</v>
      </c>
      <c r="L10" s="155">
        <v>0</v>
      </c>
      <c r="M10" s="155"/>
      <c r="N10" s="155"/>
      <c r="O10" s="156"/>
      <c r="P10" s="156"/>
      <c r="Q10" s="156"/>
      <c r="R10" s="156"/>
      <c r="S10" s="156"/>
      <c r="T10" s="157">
        <f t="shared" si="0"/>
        <v>2</v>
      </c>
      <c r="U10" s="150">
        <f t="shared" si="1"/>
        <v>1</v>
      </c>
      <c r="V10" s="151">
        <f t="shared" si="2"/>
        <v>2.7777777777777777</v>
      </c>
    </row>
    <row r="11" spans="2:25" ht="22.5" customHeight="1" thickBot="1">
      <c r="B11" s="162">
        <v>8</v>
      </c>
      <c r="C11" s="145" t="s">
        <v>223</v>
      </c>
      <c r="D11" s="153">
        <f>2-K4</f>
        <v>0</v>
      </c>
      <c r="E11" s="160">
        <f>2-K5</f>
        <v>0</v>
      </c>
      <c r="F11" s="160">
        <f>2-K6</f>
        <v>0</v>
      </c>
      <c r="G11" s="160">
        <f>2-K7</f>
        <v>2</v>
      </c>
      <c r="H11" s="160">
        <f>2-K8</f>
        <v>0</v>
      </c>
      <c r="I11" s="160">
        <f>2-K9</f>
        <v>1</v>
      </c>
      <c r="J11" s="160">
        <f>2-K10</f>
        <v>2</v>
      </c>
      <c r="K11" s="154"/>
      <c r="L11" s="155">
        <v>1</v>
      </c>
      <c r="M11" s="155"/>
      <c r="N11" s="155"/>
      <c r="O11" s="156"/>
      <c r="P11" s="156"/>
      <c r="Q11" s="156"/>
      <c r="R11" s="156"/>
      <c r="S11" s="156"/>
      <c r="T11" s="157">
        <f t="shared" si="0"/>
        <v>6</v>
      </c>
      <c r="U11" s="150">
        <f t="shared" si="1"/>
        <v>4</v>
      </c>
      <c r="V11" s="151">
        <f t="shared" si="2"/>
        <v>8.3333333333333321</v>
      </c>
    </row>
    <row r="12" spans="2:25" ht="22.5" customHeight="1" thickBot="1">
      <c r="B12" s="162">
        <v>9</v>
      </c>
      <c r="C12" s="145" t="s">
        <v>224</v>
      </c>
      <c r="D12" s="153">
        <f>2-L4</f>
        <v>1</v>
      </c>
      <c r="E12" s="160">
        <f>2-L5</f>
        <v>1</v>
      </c>
      <c r="F12" s="160">
        <f>2-L6</f>
        <v>0</v>
      </c>
      <c r="G12" s="160">
        <f>2-L7</f>
        <v>1</v>
      </c>
      <c r="H12" s="160">
        <f>2-L8</f>
        <v>1</v>
      </c>
      <c r="I12" s="160">
        <f>2-L9</f>
        <v>1</v>
      </c>
      <c r="J12" s="160">
        <f>2-L10</f>
        <v>2</v>
      </c>
      <c r="K12" s="160">
        <f>2-L11</f>
        <v>1</v>
      </c>
      <c r="L12" s="154"/>
      <c r="M12" s="155"/>
      <c r="N12" s="155"/>
      <c r="O12" s="156"/>
      <c r="P12" s="156"/>
      <c r="Q12" s="156"/>
      <c r="R12" s="156"/>
      <c r="S12" s="156"/>
      <c r="T12" s="157">
        <f t="shared" si="0"/>
        <v>8</v>
      </c>
      <c r="U12" s="150">
        <f t="shared" si="1"/>
        <v>6</v>
      </c>
      <c r="V12" s="151">
        <f t="shared" si="2"/>
        <v>11.111111111111111</v>
      </c>
    </row>
    <row r="13" spans="2:25" ht="22.5" customHeight="1" thickBot="1">
      <c r="B13" s="162">
        <v>10</v>
      </c>
      <c r="C13" s="145"/>
      <c r="D13" s="153">
        <f>2-M4</f>
        <v>2</v>
      </c>
      <c r="E13" s="160">
        <f>2-M5</f>
        <v>2</v>
      </c>
      <c r="F13" s="160">
        <f>2-M6</f>
        <v>2</v>
      </c>
      <c r="G13" s="160">
        <f>2-M7</f>
        <v>2</v>
      </c>
      <c r="H13" s="160">
        <f>2-M8</f>
        <v>2</v>
      </c>
      <c r="I13" s="160">
        <f>2-M9</f>
        <v>2</v>
      </c>
      <c r="J13" s="160">
        <f>2-M10</f>
        <v>2</v>
      </c>
      <c r="K13" s="160">
        <f>2-M11</f>
        <v>2</v>
      </c>
      <c r="L13" s="160">
        <f>2-M12</f>
        <v>2</v>
      </c>
      <c r="M13" s="154"/>
      <c r="N13" s="155"/>
      <c r="O13" s="156"/>
      <c r="P13" s="156"/>
      <c r="Q13" s="156"/>
      <c r="R13" s="156"/>
      <c r="S13" s="156"/>
      <c r="T13" s="157">
        <f t="shared" si="0"/>
        <v>0</v>
      </c>
      <c r="U13" s="150">
        <f t="shared" si="1"/>
        <v>0</v>
      </c>
      <c r="V13" s="151">
        <f t="shared" si="2"/>
        <v>0</v>
      </c>
    </row>
    <row r="14" spans="2:25" ht="22.5" customHeight="1" thickBot="1">
      <c r="B14" s="162">
        <v>11</v>
      </c>
      <c r="C14" s="163"/>
      <c r="D14" s="153">
        <f>2-N4</f>
        <v>2</v>
      </c>
      <c r="E14" s="160">
        <f>2-N5</f>
        <v>2</v>
      </c>
      <c r="F14" s="160">
        <f>2-N6</f>
        <v>2</v>
      </c>
      <c r="G14" s="160">
        <f>2-N7</f>
        <v>2</v>
      </c>
      <c r="H14" s="160">
        <f>2-N8</f>
        <v>2</v>
      </c>
      <c r="I14" s="160">
        <f>2-N9</f>
        <v>2</v>
      </c>
      <c r="J14" s="160">
        <f>2-N10</f>
        <v>2</v>
      </c>
      <c r="K14" s="160">
        <f>2-N11</f>
        <v>2</v>
      </c>
      <c r="L14" s="160">
        <f>2-N12</f>
        <v>2</v>
      </c>
      <c r="M14" s="160">
        <f>2-N13</f>
        <v>2</v>
      </c>
      <c r="N14" s="154"/>
      <c r="O14" s="164"/>
      <c r="P14" s="164"/>
      <c r="Q14" s="164"/>
      <c r="R14" s="164"/>
      <c r="S14" s="164"/>
      <c r="T14" s="165">
        <f t="shared" si="0"/>
        <v>0</v>
      </c>
      <c r="U14" s="150">
        <f t="shared" si="1"/>
        <v>0</v>
      </c>
      <c r="V14" s="151">
        <f t="shared" si="2"/>
        <v>0</v>
      </c>
    </row>
    <row r="15" spans="2:25" ht="22.5" customHeight="1" thickBot="1">
      <c r="B15" s="162">
        <v>12</v>
      </c>
      <c r="C15" s="163"/>
      <c r="D15" s="153">
        <f>2-O$4</f>
        <v>2</v>
      </c>
      <c r="E15" s="160">
        <f>2-O5</f>
        <v>2</v>
      </c>
      <c r="F15" s="160">
        <f>2-O6</f>
        <v>2</v>
      </c>
      <c r="G15" s="160">
        <f>2-O7</f>
        <v>2</v>
      </c>
      <c r="H15" s="160">
        <f>2-O8</f>
        <v>2</v>
      </c>
      <c r="I15" s="160">
        <f>2-O9</f>
        <v>2</v>
      </c>
      <c r="J15" s="160">
        <f>2-O10</f>
        <v>2</v>
      </c>
      <c r="K15" s="160">
        <f>2-O11</f>
        <v>2</v>
      </c>
      <c r="L15" s="160">
        <f>2-O12</f>
        <v>2</v>
      </c>
      <c r="M15" s="160">
        <f>2-O13</f>
        <v>2</v>
      </c>
      <c r="N15" s="160">
        <f>2-O14</f>
        <v>2</v>
      </c>
      <c r="O15" s="154"/>
      <c r="P15" s="164"/>
      <c r="Q15" s="164"/>
      <c r="R15" s="164"/>
      <c r="S15" s="164"/>
      <c r="T15" s="165">
        <f t="shared" si="0"/>
        <v>0</v>
      </c>
      <c r="U15" s="150">
        <f t="shared" si="1"/>
        <v>0</v>
      </c>
      <c r="V15" s="151">
        <f t="shared" si="2"/>
        <v>0</v>
      </c>
    </row>
    <row r="16" spans="2:25" ht="22.5" customHeight="1" thickBot="1">
      <c r="B16" s="162">
        <v>13</v>
      </c>
      <c r="C16" s="145"/>
      <c r="D16" s="153">
        <f>2-P4</f>
        <v>2</v>
      </c>
      <c r="E16" s="160">
        <f>2-P5</f>
        <v>2</v>
      </c>
      <c r="F16" s="160">
        <f>2-P6</f>
        <v>2</v>
      </c>
      <c r="G16" s="160">
        <f>2-P7</f>
        <v>2</v>
      </c>
      <c r="H16" s="160">
        <f>2-P8</f>
        <v>2</v>
      </c>
      <c r="I16" s="160">
        <f>2-P9</f>
        <v>2</v>
      </c>
      <c r="J16" s="160">
        <f>2-P10</f>
        <v>2</v>
      </c>
      <c r="K16" s="160">
        <f>2-P11</f>
        <v>2</v>
      </c>
      <c r="L16" s="160">
        <f>2-P12</f>
        <v>2</v>
      </c>
      <c r="M16" s="160">
        <f>2-P13</f>
        <v>2</v>
      </c>
      <c r="N16" s="160">
        <f>2-P14</f>
        <v>2</v>
      </c>
      <c r="O16" s="160">
        <f>2-P15</f>
        <v>2</v>
      </c>
      <c r="P16" s="154"/>
      <c r="Q16" s="166"/>
      <c r="R16" s="166"/>
      <c r="S16" s="166"/>
      <c r="T16" s="165">
        <f t="shared" si="0"/>
        <v>0</v>
      </c>
      <c r="U16" s="150">
        <f t="shared" si="1"/>
        <v>0</v>
      </c>
      <c r="V16" s="151">
        <f t="shared" si="2"/>
        <v>0</v>
      </c>
    </row>
    <row r="17" spans="2:22" ht="22.5" customHeight="1" thickBot="1">
      <c r="B17" s="162">
        <v>14</v>
      </c>
      <c r="C17" s="145"/>
      <c r="D17" s="153">
        <f>2-Q4</f>
        <v>2</v>
      </c>
      <c r="E17" s="160">
        <f>2-Q5</f>
        <v>2</v>
      </c>
      <c r="F17" s="160">
        <f>2-Q6</f>
        <v>2</v>
      </c>
      <c r="G17" s="160">
        <f>2-Q7</f>
        <v>2</v>
      </c>
      <c r="H17" s="160">
        <f>2-Q8</f>
        <v>2</v>
      </c>
      <c r="I17" s="160">
        <f>2-Q9</f>
        <v>2</v>
      </c>
      <c r="J17" s="160">
        <f>2-Q10</f>
        <v>2</v>
      </c>
      <c r="K17" s="160">
        <f>2-Q11</f>
        <v>2</v>
      </c>
      <c r="L17" s="160">
        <f>2-Q12</f>
        <v>2</v>
      </c>
      <c r="M17" s="160">
        <f>2-Q13</f>
        <v>2</v>
      </c>
      <c r="N17" s="160">
        <f>2-Q14</f>
        <v>2</v>
      </c>
      <c r="O17" s="160">
        <f>2-Q15</f>
        <v>2</v>
      </c>
      <c r="P17" s="160">
        <f>2-Q16</f>
        <v>2</v>
      </c>
      <c r="Q17" s="154"/>
      <c r="R17" s="166"/>
      <c r="S17" s="166"/>
      <c r="T17" s="165">
        <f t="shared" si="0"/>
        <v>0</v>
      </c>
      <c r="U17" s="150">
        <f t="shared" si="1"/>
        <v>0</v>
      </c>
      <c r="V17" s="151">
        <f t="shared" si="2"/>
        <v>0</v>
      </c>
    </row>
    <row r="18" spans="2:22" ht="22.5" customHeight="1" thickBot="1">
      <c r="B18" s="162">
        <v>15</v>
      </c>
      <c r="C18" s="145"/>
      <c r="D18" s="153">
        <f>2-R4</f>
        <v>2</v>
      </c>
      <c r="E18" s="160">
        <f>2-R5</f>
        <v>2</v>
      </c>
      <c r="F18" s="160">
        <f>2-R6</f>
        <v>2</v>
      </c>
      <c r="G18" s="160">
        <f>2-R7</f>
        <v>2</v>
      </c>
      <c r="H18" s="160">
        <f>2-R8</f>
        <v>2</v>
      </c>
      <c r="I18" s="160">
        <f>2-R9</f>
        <v>2</v>
      </c>
      <c r="J18" s="160">
        <f>2-R10</f>
        <v>2</v>
      </c>
      <c r="K18" s="160">
        <f>2-R11</f>
        <v>2</v>
      </c>
      <c r="L18" s="160">
        <f>2-R12</f>
        <v>2</v>
      </c>
      <c r="M18" s="160">
        <f>2-R13</f>
        <v>2</v>
      </c>
      <c r="N18" s="160">
        <f>2-R14</f>
        <v>2</v>
      </c>
      <c r="O18" s="160">
        <f>2-R15</f>
        <v>2</v>
      </c>
      <c r="P18" s="160">
        <f>2-R16</f>
        <v>2</v>
      </c>
      <c r="Q18" s="160">
        <f>2-R17</f>
        <v>2</v>
      </c>
      <c r="R18" s="154"/>
      <c r="S18" s="166"/>
      <c r="T18" s="165">
        <f t="shared" si="0"/>
        <v>0</v>
      </c>
      <c r="U18" s="150">
        <f t="shared" si="1"/>
        <v>0</v>
      </c>
      <c r="V18" s="151">
        <f t="shared" si="2"/>
        <v>0</v>
      </c>
    </row>
    <row r="19" spans="2:22" ht="22.5" customHeight="1">
      <c r="B19" s="162">
        <v>16</v>
      </c>
      <c r="C19" s="145"/>
      <c r="D19" s="153">
        <f>2-S4</f>
        <v>2</v>
      </c>
      <c r="E19" s="160">
        <f>2-S5</f>
        <v>2</v>
      </c>
      <c r="F19" s="160">
        <f>2-S6</f>
        <v>2</v>
      </c>
      <c r="G19" s="160">
        <f>2-S7</f>
        <v>2</v>
      </c>
      <c r="H19" s="160">
        <f>2-S8</f>
        <v>2</v>
      </c>
      <c r="I19" s="160">
        <f>2-S9</f>
        <v>2</v>
      </c>
      <c r="J19" s="160">
        <f>2-S10</f>
        <v>2</v>
      </c>
      <c r="K19" s="160">
        <f>2-S11</f>
        <v>2</v>
      </c>
      <c r="L19" s="160">
        <f>2-S12</f>
        <v>2</v>
      </c>
      <c r="M19" s="160">
        <f>2-S13</f>
        <v>2</v>
      </c>
      <c r="N19" s="160">
        <f>2-S14</f>
        <v>2</v>
      </c>
      <c r="O19" s="160">
        <f>2-S15</f>
        <v>2</v>
      </c>
      <c r="P19" s="160">
        <f>2-S16</f>
        <v>2</v>
      </c>
      <c r="Q19" s="160">
        <f>2-S17</f>
        <v>2</v>
      </c>
      <c r="R19" s="160">
        <f>2-S18</f>
        <v>2</v>
      </c>
      <c r="S19" s="154"/>
      <c r="T19" s="165">
        <f t="shared" si="0"/>
        <v>0</v>
      </c>
      <c r="U19" s="150">
        <f t="shared" si="1"/>
        <v>0</v>
      </c>
      <c r="V19" s="151">
        <f t="shared" si="2"/>
        <v>0</v>
      </c>
    </row>
    <row r="20" spans="2:22" ht="25.5" customHeight="1">
      <c r="C20" s="167"/>
      <c r="D20" s="168"/>
      <c r="E20" s="169"/>
      <c r="F20" s="169"/>
      <c r="G20" s="169"/>
      <c r="H20" s="169"/>
      <c r="I20" s="169"/>
      <c r="J20" s="169"/>
      <c r="K20" s="169"/>
      <c r="L20" s="169"/>
      <c r="M20" s="169"/>
      <c r="N20" s="169"/>
      <c r="O20" s="169"/>
      <c r="P20" s="169"/>
      <c r="Q20" s="169"/>
      <c r="R20" s="169"/>
      <c r="S20" s="169"/>
      <c r="T20" s="136">
        <f>MAX(T4:T19)</f>
        <v>14</v>
      </c>
      <c r="U20" s="169"/>
      <c r="V20" s="136">
        <f>MAX(V4:V19)</f>
        <v>19.444444444444446</v>
      </c>
    </row>
    <row r="21" spans="2:22">
      <c r="C21" s="167"/>
      <c r="D21" s="168"/>
      <c r="E21" s="169">
        <v>0</v>
      </c>
      <c r="F21" s="194" t="s">
        <v>143</v>
      </c>
      <c r="G21" s="169"/>
      <c r="H21" s="169"/>
      <c r="I21" s="169"/>
      <c r="J21" s="171"/>
      <c r="K21" s="169"/>
      <c r="L21" s="169"/>
      <c r="M21" s="169"/>
      <c r="N21" s="169"/>
      <c r="O21" s="169"/>
      <c r="P21" s="169"/>
      <c r="Q21" s="169"/>
      <c r="R21" s="169"/>
      <c r="S21" s="169"/>
      <c r="T21" s="169">
        <f>SUM(T4:T19)</f>
        <v>72</v>
      </c>
      <c r="U21" s="169"/>
      <c r="V21" s="136">
        <f>SUM(V4:V19)</f>
        <v>100</v>
      </c>
    </row>
    <row r="22" spans="2:22">
      <c r="C22" s="167"/>
      <c r="D22" s="168"/>
      <c r="E22" s="169">
        <v>1</v>
      </c>
      <c r="F22" s="194" t="s">
        <v>144</v>
      </c>
      <c r="G22" s="169"/>
      <c r="H22" s="169"/>
      <c r="I22" s="169"/>
      <c r="J22" s="171"/>
      <c r="K22" s="169"/>
      <c r="L22" s="169"/>
      <c r="M22" s="169"/>
      <c r="N22" s="169"/>
      <c r="O22" s="169"/>
      <c r="P22" s="169"/>
      <c r="Q22" s="169"/>
      <c r="R22" s="169"/>
      <c r="S22" s="169"/>
      <c r="T22" s="169"/>
      <c r="U22" s="169"/>
    </row>
    <row r="23" spans="2:22">
      <c r="C23" s="167"/>
      <c r="E23" s="169">
        <v>2</v>
      </c>
      <c r="F23" s="194" t="s">
        <v>145</v>
      </c>
      <c r="G23" s="169"/>
      <c r="H23" s="169"/>
      <c r="I23" s="169"/>
      <c r="J23" s="169"/>
      <c r="K23" s="169"/>
      <c r="L23" s="169"/>
      <c r="M23" s="169"/>
      <c r="N23" s="169"/>
      <c r="O23" s="169"/>
      <c r="P23" s="169"/>
      <c r="Q23" s="169"/>
      <c r="R23" s="169"/>
      <c r="S23" s="169"/>
      <c r="T23" s="169"/>
      <c r="U23" s="169"/>
    </row>
    <row r="24" spans="2:22">
      <c r="C24" s="167"/>
      <c r="D24" s="169"/>
      <c r="E24" s="169"/>
      <c r="F24" s="169"/>
      <c r="G24" s="169"/>
      <c r="H24" s="169"/>
      <c r="I24" s="169"/>
      <c r="J24" s="169"/>
      <c r="K24" s="169"/>
      <c r="L24" s="169"/>
      <c r="M24" s="169"/>
      <c r="N24" s="169"/>
      <c r="O24" s="169"/>
      <c r="P24" s="169"/>
      <c r="Q24" s="169"/>
      <c r="R24" s="169"/>
      <c r="S24" s="169"/>
      <c r="T24" s="169"/>
      <c r="U24" s="169"/>
    </row>
    <row r="25" spans="2:22">
      <c r="C25" s="167"/>
      <c r="D25" s="169"/>
      <c r="E25" s="169"/>
      <c r="F25" s="169"/>
      <c r="G25" s="169"/>
      <c r="H25" s="169"/>
      <c r="I25" s="169"/>
      <c r="J25" s="169"/>
      <c r="K25" s="169"/>
      <c r="L25" s="169"/>
      <c r="M25" s="169"/>
      <c r="N25" s="169"/>
      <c r="O25" s="169"/>
      <c r="P25" s="169"/>
      <c r="Q25" s="169"/>
      <c r="R25" s="169"/>
      <c r="S25" s="169"/>
      <c r="T25" s="169"/>
      <c r="U25" s="169"/>
    </row>
    <row r="26" spans="2:22">
      <c r="C26" s="167"/>
      <c r="D26" s="169"/>
      <c r="E26" s="169"/>
      <c r="F26" s="169"/>
      <c r="G26" s="169"/>
      <c r="H26" s="169"/>
      <c r="I26" s="169"/>
      <c r="J26" s="169"/>
      <c r="K26" s="169"/>
      <c r="L26" s="169"/>
      <c r="M26" s="169"/>
      <c r="N26" s="169"/>
      <c r="O26" s="169"/>
      <c r="P26" s="169"/>
      <c r="Q26" s="169"/>
      <c r="R26" s="169"/>
      <c r="S26" s="169"/>
      <c r="T26" s="169"/>
      <c r="U26" s="169"/>
    </row>
    <row r="27" spans="2:22">
      <c r="C27" s="167"/>
      <c r="D27" s="169"/>
      <c r="E27" s="169"/>
      <c r="F27" s="169"/>
      <c r="G27" s="169"/>
      <c r="H27" s="169"/>
      <c r="I27" s="169"/>
      <c r="J27" s="169"/>
      <c r="K27" s="169"/>
      <c r="L27" s="169"/>
      <c r="M27" s="169"/>
      <c r="N27" s="169"/>
      <c r="O27" s="169"/>
      <c r="P27" s="169"/>
      <c r="Q27" s="169"/>
      <c r="R27" s="169"/>
      <c r="S27" s="169"/>
      <c r="T27" s="169"/>
      <c r="U27" s="169"/>
    </row>
    <row r="28" spans="2:22">
      <c r="C28" s="167"/>
      <c r="D28" s="169"/>
      <c r="E28" s="169"/>
      <c r="F28" s="169"/>
      <c r="G28" s="169"/>
      <c r="H28" s="169"/>
      <c r="I28" s="169"/>
      <c r="J28" s="169"/>
      <c r="K28" s="169"/>
      <c r="L28" s="169"/>
      <c r="M28" s="169"/>
      <c r="N28" s="169"/>
      <c r="O28" s="169"/>
      <c r="P28" s="169"/>
      <c r="Q28" s="169"/>
      <c r="R28" s="169"/>
      <c r="S28" s="169"/>
      <c r="T28" s="169"/>
      <c r="U28" s="169"/>
    </row>
    <row r="29" spans="2:22">
      <c r="C29" s="167"/>
      <c r="D29" s="169"/>
      <c r="E29" s="169"/>
      <c r="F29" s="169"/>
      <c r="G29" s="169"/>
      <c r="H29" s="169"/>
      <c r="I29" s="169"/>
      <c r="J29" s="169"/>
      <c r="K29" s="169"/>
      <c r="L29" s="169"/>
      <c r="M29" s="169"/>
      <c r="N29" s="169"/>
      <c r="O29" s="169"/>
      <c r="P29" s="169"/>
      <c r="Q29" s="169"/>
      <c r="R29" s="169"/>
      <c r="S29" s="169"/>
      <c r="T29" s="169"/>
      <c r="U29" s="169"/>
    </row>
    <row r="30" spans="2:22">
      <c r="C30" s="167"/>
      <c r="D30" s="169"/>
      <c r="E30" s="169"/>
      <c r="F30" s="169"/>
      <c r="G30" s="169"/>
      <c r="H30" s="169"/>
      <c r="I30" s="169"/>
      <c r="J30" s="169"/>
      <c r="K30" s="169"/>
      <c r="L30" s="169"/>
      <c r="M30" s="169"/>
      <c r="N30" s="169"/>
      <c r="O30" s="169"/>
      <c r="P30" s="169"/>
      <c r="Q30" s="169"/>
      <c r="R30" s="169"/>
      <c r="S30" s="169"/>
      <c r="T30" s="169"/>
      <c r="U30" s="169"/>
    </row>
    <row r="31" spans="2:22">
      <c r="C31" s="167"/>
      <c r="D31" s="169"/>
      <c r="E31" s="169"/>
      <c r="F31" s="169"/>
      <c r="G31" s="169"/>
      <c r="H31" s="169"/>
      <c r="I31" s="169"/>
      <c r="J31" s="169"/>
      <c r="K31" s="169"/>
      <c r="L31" s="169"/>
      <c r="M31" s="169"/>
      <c r="N31" s="169"/>
      <c r="O31" s="169"/>
      <c r="P31" s="169"/>
      <c r="Q31" s="169"/>
      <c r="R31" s="169"/>
      <c r="S31" s="169"/>
      <c r="T31" s="169"/>
      <c r="U31" s="169"/>
    </row>
    <row r="32" spans="2:22">
      <c r="C32" s="167"/>
      <c r="D32" s="169"/>
      <c r="E32" s="169"/>
      <c r="F32" s="169"/>
      <c r="G32" s="169"/>
      <c r="H32" s="169"/>
      <c r="I32" s="169"/>
      <c r="J32" s="169"/>
      <c r="K32" s="169"/>
      <c r="L32" s="169"/>
      <c r="M32" s="169"/>
      <c r="N32" s="169"/>
      <c r="O32" s="169"/>
      <c r="P32" s="169"/>
      <c r="Q32" s="169"/>
      <c r="R32" s="169"/>
      <c r="S32" s="169"/>
      <c r="T32" s="169"/>
      <c r="U32" s="169"/>
    </row>
    <row r="33" spans="3:21">
      <c r="C33" s="167"/>
      <c r="D33" s="169"/>
      <c r="E33" s="169"/>
      <c r="F33" s="169"/>
      <c r="G33" s="169"/>
      <c r="H33" s="169"/>
      <c r="I33" s="169"/>
      <c r="J33" s="169"/>
      <c r="K33" s="169"/>
      <c r="L33" s="169"/>
      <c r="M33" s="169"/>
      <c r="N33" s="169"/>
      <c r="O33" s="169"/>
      <c r="P33" s="169"/>
      <c r="Q33" s="169"/>
      <c r="R33" s="169"/>
      <c r="S33" s="169"/>
      <c r="T33" s="169"/>
      <c r="U33" s="169"/>
    </row>
    <row r="34" spans="3:21">
      <c r="C34" s="167"/>
      <c r="D34" s="169"/>
      <c r="E34" s="169"/>
      <c r="F34" s="169"/>
      <c r="G34" s="169"/>
      <c r="H34" s="169"/>
      <c r="I34" s="169"/>
      <c r="J34" s="169"/>
      <c r="K34" s="169"/>
      <c r="L34" s="169"/>
      <c r="M34" s="169"/>
      <c r="N34" s="169"/>
      <c r="O34" s="169"/>
      <c r="P34" s="169"/>
      <c r="Q34" s="169"/>
      <c r="R34" s="169"/>
      <c r="S34" s="169"/>
      <c r="T34" s="169"/>
      <c r="U34" s="169"/>
    </row>
    <row r="35" spans="3:21">
      <c r="C35" s="167"/>
      <c r="D35" s="169"/>
      <c r="E35" s="169"/>
      <c r="F35" s="169"/>
      <c r="G35" s="169"/>
      <c r="H35" s="169"/>
      <c r="I35" s="169"/>
      <c r="J35" s="169"/>
      <c r="K35" s="169"/>
      <c r="L35" s="169"/>
      <c r="M35" s="169"/>
      <c r="N35" s="169"/>
      <c r="O35" s="169"/>
      <c r="P35" s="169"/>
      <c r="Q35" s="169"/>
      <c r="R35" s="169"/>
      <c r="S35" s="169"/>
      <c r="T35" s="169"/>
      <c r="U35" s="169"/>
    </row>
    <row r="36" spans="3:21">
      <c r="C36" s="167"/>
      <c r="D36" s="169"/>
      <c r="E36" s="169"/>
      <c r="F36" s="169"/>
      <c r="G36" s="169"/>
      <c r="H36" s="169"/>
      <c r="I36" s="169"/>
      <c r="J36" s="169"/>
      <c r="K36" s="169"/>
      <c r="L36" s="169"/>
      <c r="M36" s="169"/>
      <c r="N36" s="169"/>
      <c r="O36" s="169"/>
      <c r="P36" s="169"/>
      <c r="Q36" s="169"/>
      <c r="R36" s="169"/>
      <c r="S36" s="169"/>
      <c r="T36" s="169"/>
      <c r="U36" s="169"/>
    </row>
    <row r="37" spans="3:21">
      <c r="C37" s="167"/>
      <c r="D37" s="169"/>
      <c r="E37" s="169"/>
      <c r="F37" s="169"/>
      <c r="G37" s="169"/>
      <c r="H37" s="169"/>
      <c r="I37" s="169"/>
      <c r="J37" s="169"/>
      <c r="K37" s="169"/>
      <c r="L37" s="169"/>
      <c r="M37" s="169"/>
      <c r="N37" s="169"/>
      <c r="O37" s="169"/>
      <c r="P37" s="169"/>
      <c r="Q37" s="169"/>
      <c r="R37" s="169"/>
      <c r="S37" s="169"/>
      <c r="T37" s="169"/>
      <c r="U37" s="169"/>
    </row>
    <row r="38" spans="3:21">
      <c r="C38" s="167"/>
      <c r="D38" s="169"/>
      <c r="E38" s="169"/>
      <c r="F38" s="169"/>
      <c r="G38" s="169"/>
      <c r="H38" s="169"/>
      <c r="I38" s="169"/>
      <c r="J38" s="169"/>
      <c r="K38" s="169"/>
      <c r="L38" s="169"/>
      <c r="M38" s="169"/>
      <c r="N38" s="169"/>
      <c r="O38" s="169"/>
      <c r="P38" s="169"/>
      <c r="Q38" s="169"/>
      <c r="R38" s="169"/>
      <c r="S38" s="169"/>
      <c r="T38" s="169"/>
      <c r="U38" s="169"/>
    </row>
    <row r="39" spans="3:21">
      <c r="C39" s="167"/>
      <c r="D39" s="169"/>
      <c r="E39" s="169"/>
      <c r="F39" s="169"/>
      <c r="G39" s="169"/>
      <c r="H39" s="169"/>
      <c r="I39" s="169"/>
      <c r="J39" s="169"/>
      <c r="K39" s="169"/>
      <c r="L39" s="169"/>
      <c r="M39" s="169"/>
      <c r="N39" s="169"/>
      <c r="O39" s="169"/>
      <c r="P39" s="169"/>
      <c r="Q39" s="169"/>
      <c r="R39" s="169"/>
      <c r="S39" s="169"/>
      <c r="T39" s="169"/>
      <c r="U39" s="169"/>
    </row>
    <row r="40" spans="3:21">
      <c r="C40" s="167"/>
      <c r="D40" s="169"/>
      <c r="E40" s="169"/>
      <c r="F40" s="169"/>
      <c r="G40" s="169"/>
      <c r="H40" s="169"/>
      <c r="I40" s="169"/>
      <c r="J40" s="169"/>
      <c r="K40" s="169"/>
      <c r="L40" s="169"/>
      <c r="M40" s="169"/>
      <c r="N40" s="169"/>
      <c r="O40" s="169"/>
      <c r="P40" s="169"/>
      <c r="Q40" s="169"/>
      <c r="R40" s="169"/>
      <c r="S40" s="169"/>
      <c r="T40" s="169"/>
      <c r="U40" s="169"/>
    </row>
    <row r="41" spans="3:21">
      <c r="C41" s="167"/>
      <c r="D41" s="169"/>
      <c r="E41" s="169"/>
      <c r="F41" s="169"/>
      <c r="G41" s="169"/>
      <c r="H41" s="169"/>
      <c r="I41" s="169"/>
      <c r="J41" s="169"/>
      <c r="K41" s="169"/>
      <c r="L41" s="169"/>
      <c r="M41" s="169"/>
      <c r="N41" s="169"/>
      <c r="O41" s="169"/>
      <c r="P41" s="169"/>
      <c r="Q41" s="169"/>
      <c r="R41" s="169"/>
      <c r="S41" s="169"/>
      <c r="T41" s="169"/>
      <c r="U41" s="169"/>
    </row>
    <row r="42" spans="3:21">
      <c r="C42" s="167"/>
      <c r="D42" s="169"/>
      <c r="E42" s="169"/>
      <c r="F42" s="169"/>
      <c r="G42" s="169"/>
      <c r="H42" s="169"/>
      <c r="I42" s="169"/>
      <c r="J42" s="169"/>
      <c r="K42" s="169"/>
      <c r="L42" s="169"/>
      <c r="M42" s="169"/>
      <c r="N42" s="169"/>
      <c r="O42" s="169"/>
      <c r="P42" s="169"/>
      <c r="Q42" s="169"/>
      <c r="R42" s="169"/>
      <c r="S42" s="169"/>
      <c r="T42" s="169"/>
      <c r="U42" s="169"/>
    </row>
    <row r="43" spans="3:21">
      <c r="C43" s="167"/>
      <c r="D43" s="169"/>
      <c r="E43" s="169"/>
      <c r="F43" s="169"/>
      <c r="G43" s="169"/>
      <c r="H43" s="169"/>
      <c r="I43" s="169"/>
      <c r="J43" s="169"/>
      <c r="K43" s="169"/>
      <c r="L43" s="169"/>
      <c r="M43" s="169"/>
      <c r="N43" s="169"/>
      <c r="O43" s="169"/>
      <c r="P43" s="169"/>
      <c r="Q43" s="169"/>
      <c r="R43" s="169"/>
      <c r="S43" s="169"/>
      <c r="T43" s="169"/>
      <c r="U43" s="169"/>
    </row>
    <row r="44" spans="3:21">
      <c r="C44" s="167"/>
      <c r="D44" s="169"/>
      <c r="E44" s="169"/>
      <c r="F44" s="169"/>
      <c r="G44" s="169"/>
      <c r="H44" s="169"/>
      <c r="I44" s="169"/>
      <c r="J44" s="169"/>
      <c r="K44" s="169"/>
      <c r="L44" s="169"/>
      <c r="M44" s="169"/>
      <c r="N44" s="169"/>
      <c r="O44" s="169"/>
      <c r="P44" s="169"/>
      <c r="Q44" s="169"/>
      <c r="R44" s="169"/>
      <c r="S44" s="169"/>
      <c r="T44" s="169"/>
      <c r="U44" s="169"/>
    </row>
    <row r="45" spans="3:21">
      <c r="C45" s="167"/>
      <c r="D45" s="169"/>
      <c r="E45" s="169"/>
      <c r="F45" s="169"/>
      <c r="G45" s="169"/>
      <c r="H45" s="169"/>
      <c r="I45" s="169"/>
      <c r="J45" s="169"/>
      <c r="K45" s="169"/>
      <c r="L45" s="169"/>
      <c r="M45" s="169"/>
      <c r="N45" s="169"/>
      <c r="O45" s="169"/>
      <c r="P45" s="169"/>
      <c r="Q45" s="169"/>
      <c r="R45" s="169"/>
      <c r="S45" s="169"/>
      <c r="T45" s="169"/>
      <c r="U45" s="169"/>
    </row>
    <row r="46" spans="3:21">
      <c r="C46" s="167"/>
      <c r="D46" s="169"/>
      <c r="E46" s="169"/>
      <c r="F46" s="169"/>
      <c r="G46" s="169"/>
      <c r="H46" s="169"/>
      <c r="I46" s="169"/>
      <c r="J46" s="169"/>
      <c r="K46" s="169"/>
      <c r="L46" s="169"/>
      <c r="M46" s="169"/>
      <c r="N46" s="169"/>
      <c r="O46" s="169"/>
      <c r="P46" s="169"/>
      <c r="Q46" s="169"/>
      <c r="R46" s="169"/>
      <c r="S46" s="169"/>
      <c r="T46" s="169"/>
      <c r="U46" s="169"/>
    </row>
    <row r="47" spans="3:21">
      <c r="C47" s="167"/>
      <c r="D47" s="169"/>
      <c r="E47" s="169"/>
      <c r="F47" s="169"/>
      <c r="G47" s="169"/>
      <c r="H47" s="169"/>
      <c r="I47" s="169"/>
      <c r="J47" s="169"/>
      <c r="K47" s="169"/>
      <c r="L47" s="169"/>
      <c r="M47" s="169"/>
      <c r="N47" s="169"/>
      <c r="O47" s="169"/>
      <c r="P47" s="169"/>
      <c r="Q47" s="169"/>
      <c r="R47" s="169"/>
      <c r="S47" s="169"/>
      <c r="T47" s="169"/>
      <c r="U47" s="169"/>
    </row>
    <row r="48" spans="3:21">
      <c r="C48" s="167"/>
      <c r="D48" s="169"/>
      <c r="E48" s="169"/>
      <c r="F48" s="169"/>
      <c r="G48" s="169"/>
      <c r="H48" s="169"/>
      <c r="I48" s="169"/>
      <c r="J48" s="169"/>
      <c r="K48" s="169"/>
      <c r="L48" s="169"/>
      <c r="M48" s="169"/>
      <c r="N48" s="169"/>
      <c r="O48" s="169"/>
      <c r="P48" s="169"/>
      <c r="Q48" s="169"/>
      <c r="R48" s="169"/>
      <c r="S48" s="169"/>
      <c r="T48" s="169"/>
      <c r="U48" s="169"/>
    </row>
    <row r="49" spans="3:21">
      <c r="C49" s="167"/>
      <c r="D49" s="169"/>
      <c r="E49" s="169"/>
      <c r="F49" s="169"/>
      <c r="G49" s="169"/>
      <c r="H49" s="169"/>
      <c r="I49" s="169"/>
      <c r="J49" s="169"/>
      <c r="K49" s="169"/>
      <c r="L49" s="169"/>
      <c r="M49" s="169"/>
      <c r="N49" s="169"/>
      <c r="O49" s="169"/>
      <c r="P49" s="169"/>
      <c r="Q49" s="169"/>
      <c r="R49" s="169"/>
      <c r="S49" s="169"/>
      <c r="T49" s="169"/>
      <c r="U49" s="169"/>
    </row>
    <row r="50" spans="3:21">
      <c r="C50" s="167"/>
      <c r="D50" s="169"/>
      <c r="E50" s="169"/>
      <c r="F50" s="169"/>
      <c r="G50" s="169"/>
      <c r="H50" s="169"/>
      <c r="I50" s="169"/>
      <c r="J50" s="169"/>
      <c r="K50" s="169"/>
      <c r="L50" s="169"/>
      <c r="M50" s="169"/>
      <c r="N50" s="169"/>
      <c r="O50" s="169"/>
      <c r="P50" s="169"/>
      <c r="Q50" s="169"/>
      <c r="R50" s="169"/>
      <c r="S50" s="169"/>
      <c r="T50" s="169"/>
      <c r="U50" s="169"/>
    </row>
    <row r="51" spans="3:21">
      <c r="C51" s="167"/>
      <c r="D51" s="169"/>
      <c r="E51" s="169"/>
      <c r="F51" s="169"/>
      <c r="G51" s="169"/>
      <c r="H51" s="169"/>
      <c r="I51" s="169"/>
      <c r="J51" s="169"/>
      <c r="K51" s="169"/>
      <c r="L51" s="169"/>
      <c r="M51" s="169"/>
      <c r="N51" s="169"/>
      <c r="O51" s="169"/>
      <c r="P51" s="169"/>
      <c r="Q51" s="169"/>
      <c r="R51" s="169"/>
      <c r="S51" s="169"/>
      <c r="T51" s="169"/>
      <c r="U51" s="169"/>
    </row>
    <row r="52" spans="3:21">
      <c r="C52" s="167"/>
      <c r="D52" s="169"/>
      <c r="E52" s="169"/>
      <c r="F52" s="169"/>
      <c r="G52" s="169"/>
      <c r="H52" s="169"/>
      <c r="I52" s="169"/>
      <c r="J52" s="169"/>
      <c r="K52" s="169"/>
      <c r="L52" s="169"/>
      <c r="M52" s="169"/>
      <c r="N52" s="169"/>
      <c r="O52" s="169"/>
      <c r="P52" s="169"/>
      <c r="Q52" s="169"/>
      <c r="R52" s="169"/>
      <c r="S52" s="169"/>
      <c r="T52" s="169"/>
      <c r="U52" s="169"/>
    </row>
    <row r="53" spans="3:21">
      <c r="C53" s="167"/>
      <c r="D53" s="169"/>
      <c r="E53" s="169"/>
      <c r="F53" s="169"/>
      <c r="G53" s="169"/>
      <c r="H53" s="169"/>
      <c r="I53" s="169"/>
      <c r="J53" s="169"/>
      <c r="K53" s="169"/>
      <c r="L53" s="169"/>
      <c r="M53" s="169"/>
      <c r="N53" s="169"/>
      <c r="O53" s="169"/>
      <c r="P53" s="169"/>
      <c r="Q53" s="169"/>
      <c r="R53" s="169"/>
      <c r="S53" s="169"/>
      <c r="T53" s="169"/>
      <c r="U53" s="169"/>
    </row>
    <row r="54" spans="3:21">
      <c r="C54" s="167"/>
      <c r="D54" s="169"/>
      <c r="E54" s="169"/>
      <c r="F54" s="169"/>
      <c r="G54" s="169"/>
      <c r="H54" s="169"/>
      <c r="I54" s="169"/>
      <c r="J54" s="169"/>
      <c r="K54" s="169"/>
      <c r="L54" s="169"/>
      <c r="M54" s="169"/>
      <c r="N54" s="169"/>
      <c r="O54" s="169"/>
      <c r="P54" s="169"/>
      <c r="Q54" s="169"/>
      <c r="R54" s="169"/>
      <c r="S54" s="169"/>
      <c r="T54" s="169"/>
      <c r="U54" s="169"/>
    </row>
    <row r="55" spans="3:21">
      <c r="C55" s="167"/>
      <c r="D55" s="169"/>
      <c r="E55" s="169"/>
      <c r="F55" s="169"/>
      <c r="G55" s="169"/>
      <c r="H55" s="169"/>
      <c r="I55" s="169"/>
      <c r="J55" s="169"/>
      <c r="K55" s="169"/>
      <c r="L55" s="169"/>
      <c r="M55" s="169"/>
      <c r="N55" s="169"/>
      <c r="O55" s="169"/>
      <c r="P55" s="169"/>
      <c r="Q55" s="169"/>
      <c r="R55" s="169"/>
      <c r="S55" s="169"/>
      <c r="T55" s="169"/>
      <c r="U55" s="169"/>
    </row>
    <row r="56" spans="3:21">
      <c r="C56" s="167"/>
      <c r="D56" s="169"/>
      <c r="E56" s="169"/>
      <c r="F56" s="169"/>
      <c r="G56" s="169"/>
      <c r="H56" s="169"/>
      <c r="I56" s="169"/>
      <c r="J56" s="169"/>
      <c r="K56" s="169"/>
      <c r="L56" s="169"/>
      <c r="M56" s="169"/>
      <c r="N56" s="169"/>
      <c r="O56" s="169"/>
      <c r="P56" s="169"/>
      <c r="Q56" s="169"/>
      <c r="R56" s="169"/>
      <c r="S56" s="169"/>
      <c r="T56" s="169"/>
      <c r="U56" s="169"/>
    </row>
    <row r="57" spans="3:21">
      <c r="C57" s="167"/>
      <c r="D57" s="169"/>
      <c r="E57" s="169"/>
      <c r="F57" s="169"/>
      <c r="G57" s="169"/>
      <c r="H57" s="169"/>
      <c r="I57" s="169"/>
      <c r="J57" s="169"/>
      <c r="K57" s="169"/>
      <c r="L57" s="169"/>
      <c r="M57" s="169"/>
      <c r="N57" s="169"/>
      <c r="O57" s="169"/>
      <c r="P57" s="169"/>
      <c r="Q57" s="169"/>
      <c r="R57" s="169"/>
      <c r="S57" s="169"/>
      <c r="T57" s="169"/>
      <c r="U57" s="169"/>
    </row>
    <row r="58" spans="3:21">
      <c r="C58" s="167"/>
      <c r="D58" s="169"/>
      <c r="E58" s="169"/>
      <c r="F58" s="169"/>
      <c r="G58" s="169"/>
      <c r="H58" s="169"/>
      <c r="I58" s="169"/>
      <c r="J58" s="169"/>
      <c r="K58" s="169"/>
      <c r="L58" s="169"/>
      <c r="M58" s="169"/>
      <c r="N58" s="169"/>
      <c r="O58" s="169"/>
      <c r="P58" s="169"/>
      <c r="Q58" s="169"/>
      <c r="R58" s="169"/>
      <c r="S58" s="169"/>
      <c r="T58" s="169"/>
      <c r="U58" s="169"/>
    </row>
    <row r="59" spans="3:21">
      <c r="C59" s="167"/>
      <c r="D59" s="169"/>
      <c r="E59" s="169"/>
      <c r="F59" s="169"/>
      <c r="G59" s="169"/>
      <c r="H59" s="169"/>
      <c r="I59" s="169"/>
      <c r="J59" s="169"/>
      <c r="K59" s="169"/>
      <c r="L59" s="169"/>
      <c r="M59" s="169"/>
      <c r="N59" s="169"/>
      <c r="O59" s="169"/>
      <c r="P59" s="169"/>
      <c r="Q59" s="169"/>
      <c r="R59" s="169"/>
      <c r="S59" s="169"/>
      <c r="T59" s="169"/>
      <c r="U59" s="169"/>
    </row>
    <row r="60" spans="3:21">
      <c r="C60" s="167"/>
      <c r="D60" s="169"/>
      <c r="E60" s="169"/>
      <c r="F60" s="169"/>
      <c r="G60" s="169"/>
      <c r="H60" s="169"/>
      <c r="I60" s="169"/>
      <c r="J60" s="169"/>
      <c r="K60" s="169"/>
      <c r="L60" s="169"/>
      <c r="M60" s="169"/>
      <c r="N60" s="169"/>
      <c r="O60" s="169"/>
      <c r="P60" s="169"/>
      <c r="Q60" s="169"/>
      <c r="R60" s="169"/>
      <c r="S60" s="169"/>
      <c r="T60" s="169"/>
      <c r="U60" s="169"/>
    </row>
    <row r="61" spans="3:21">
      <c r="C61" s="167"/>
      <c r="D61" s="169"/>
      <c r="E61" s="169"/>
      <c r="F61" s="169"/>
      <c r="G61" s="169"/>
      <c r="H61" s="169"/>
      <c r="I61" s="169"/>
      <c r="J61" s="169"/>
      <c r="K61" s="169"/>
      <c r="L61" s="169"/>
      <c r="M61" s="169"/>
      <c r="N61" s="169"/>
      <c r="O61" s="169"/>
      <c r="P61" s="169"/>
      <c r="Q61" s="169"/>
      <c r="R61" s="169"/>
      <c r="S61" s="169"/>
      <c r="T61" s="169"/>
      <c r="U61" s="169"/>
    </row>
    <row r="62" spans="3:21">
      <c r="C62" s="167"/>
      <c r="D62" s="169"/>
      <c r="E62" s="169"/>
      <c r="F62" s="169"/>
      <c r="G62" s="169"/>
      <c r="H62" s="169"/>
      <c r="I62" s="169"/>
      <c r="J62" s="169"/>
      <c r="K62" s="169"/>
      <c r="L62" s="169"/>
      <c r="M62" s="169"/>
      <c r="N62" s="169"/>
      <c r="O62" s="169"/>
      <c r="P62" s="169"/>
      <c r="Q62" s="169"/>
      <c r="R62" s="169"/>
      <c r="S62" s="169"/>
      <c r="T62" s="169"/>
      <c r="U62" s="169"/>
    </row>
    <row r="63" spans="3:21">
      <c r="C63" s="167"/>
      <c r="D63" s="169"/>
      <c r="E63" s="169"/>
      <c r="F63" s="169"/>
      <c r="G63" s="169"/>
      <c r="H63" s="169"/>
      <c r="I63" s="169"/>
      <c r="J63" s="169"/>
      <c r="K63" s="169"/>
      <c r="L63" s="169"/>
      <c r="M63" s="169"/>
      <c r="N63" s="169"/>
      <c r="O63" s="169"/>
      <c r="P63" s="169"/>
      <c r="Q63" s="169"/>
      <c r="R63" s="169"/>
      <c r="S63" s="169"/>
      <c r="T63" s="169"/>
      <c r="U63" s="169"/>
    </row>
    <row r="64" spans="3:21">
      <c r="C64" s="167"/>
      <c r="D64" s="169"/>
      <c r="E64" s="169"/>
      <c r="F64" s="169"/>
      <c r="G64" s="169"/>
      <c r="H64" s="169"/>
      <c r="I64" s="169"/>
      <c r="J64" s="169"/>
      <c r="K64" s="169"/>
      <c r="L64" s="169"/>
      <c r="M64" s="169"/>
      <c r="N64" s="169"/>
      <c r="O64" s="169"/>
      <c r="P64" s="169"/>
      <c r="Q64" s="169"/>
      <c r="R64" s="169"/>
      <c r="S64" s="169"/>
      <c r="T64" s="169"/>
      <c r="U64" s="169"/>
    </row>
    <row r="65" spans="3:21">
      <c r="C65" s="167"/>
      <c r="D65" s="169"/>
      <c r="E65" s="169"/>
      <c r="F65" s="169"/>
      <c r="G65" s="169"/>
      <c r="H65" s="169"/>
      <c r="I65" s="169"/>
      <c r="J65" s="169"/>
      <c r="K65" s="169"/>
      <c r="L65" s="169"/>
      <c r="M65" s="169"/>
      <c r="N65" s="169"/>
      <c r="O65" s="169"/>
      <c r="P65" s="169"/>
      <c r="Q65" s="169"/>
      <c r="R65" s="169"/>
      <c r="S65" s="169"/>
      <c r="T65" s="169"/>
      <c r="U65" s="169"/>
    </row>
    <row r="66" spans="3:21">
      <c r="C66" s="167"/>
      <c r="D66" s="169"/>
      <c r="E66" s="169"/>
      <c r="F66" s="169"/>
      <c r="G66" s="169"/>
      <c r="H66" s="169"/>
      <c r="I66" s="169"/>
      <c r="J66" s="169"/>
      <c r="K66" s="169"/>
      <c r="L66" s="169"/>
      <c r="M66" s="169"/>
      <c r="N66" s="169"/>
      <c r="O66" s="169"/>
      <c r="P66" s="169"/>
      <c r="Q66" s="169"/>
      <c r="R66" s="169"/>
      <c r="S66" s="169"/>
      <c r="T66" s="169"/>
      <c r="U66" s="169"/>
    </row>
    <row r="67" spans="3:21">
      <c r="C67" s="167"/>
      <c r="D67" s="169"/>
      <c r="E67" s="169"/>
      <c r="F67" s="169"/>
      <c r="G67" s="169"/>
      <c r="H67" s="169"/>
      <c r="I67" s="169"/>
      <c r="J67" s="169"/>
      <c r="K67" s="169"/>
      <c r="L67" s="169"/>
      <c r="M67" s="169"/>
      <c r="N67" s="169"/>
      <c r="O67" s="169"/>
      <c r="P67" s="169"/>
      <c r="Q67" s="169"/>
      <c r="R67" s="169"/>
      <c r="S67" s="169"/>
      <c r="T67" s="169"/>
      <c r="U67" s="169"/>
    </row>
    <row r="68" spans="3:21">
      <c r="C68" s="167"/>
      <c r="D68" s="169"/>
      <c r="E68" s="169"/>
      <c r="F68" s="169"/>
      <c r="G68" s="169"/>
      <c r="H68" s="169"/>
      <c r="I68" s="169"/>
      <c r="J68" s="169"/>
      <c r="K68" s="169"/>
      <c r="L68" s="169"/>
      <c r="M68" s="169"/>
      <c r="N68" s="169"/>
      <c r="O68" s="169"/>
      <c r="P68" s="169"/>
      <c r="Q68" s="169"/>
      <c r="R68" s="169"/>
      <c r="S68" s="169"/>
      <c r="T68" s="169"/>
      <c r="U68" s="169"/>
    </row>
    <row r="69" spans="3:21">
      <c r="C69" s="167"/>
      <c r="D69" s="169"/>
      <c r="E69" s="169"/>
      <c r="F69" s="169"/>
      <c r="G69" s="169"/>
      <c r="H69" s="169"/>
      <c r="I69" s="169"/>
      <c r="J69" s="169"/>
      <c r="K69" s="169"/>
      <c r="L69" s="169"/>
      <c r="M69" s="169"/>
      <c r="N69" s="169"/>
      <c r="O69" s="169"/>
      <c r="P69" s="169"/>
      <c r="Q69" s="169"/>
      <c r="R69" s="169"/>
      <c r="S69" s="169"/>
      <c r="T69" s="169"/>
      <c r="U69" s="169"/>
    </row>
    <row r="70" spans="3:21">
      <c r="C70" s="167"/>
      <c r="D70" s="169"/>
      <c r="E70" s="169"/>
      <c r="F70" s="169"/>
      <c r="G70" s="169"/>
      <c r="H70" s="169"/>
      <c r="I70" s="169"/>
      <c r="J70" s="169"/>
      <c r="K70" s="169"/>
      <c r="L70" s="169"/>
      <c r="M70" s="169"/>
      <c r="N70" s="169"/>
      <c r="O70" s="169"/>
      <c r="P70" s="169"/>
      <c r="Q70" s="169"/>
      <c r="R70" s="169"/>
      <c r="S70" s="169"/>
      <c r="T70" s="169"/>
      <c r="U70" s="169"/>
    </row>
    <row r="71" spans="3:21">
      <c r="C71" s="167"/>
      <c r="D71" s="169"/>
      <c r="E71" s="169"/>
      <c r="F71" s="169"/>
      <c r="G71" s="169"/>
      <c r="H71" s="169"/>
      <c r="I71" s="169"/>
      <c r="J71" s="169"/>
      <c r="K71" s="169"/>
      <c r="L71" s="169"/>
      <c r="M71" s="169"/>
      <c r="N71" s="169"/>
      <c r="O71" s="169"/>
      <c r="P71" s="169"/>
      <c r="Q71" s="169"/>
      <c r="R71" s="169"/>
      <c r="S71" s="169"/>
      <c r="T71" s="169"/>
      <c r="U71" s="169"/>
    </row>
    <row r="72" spans="3:21">
      <c r="C72" s="167"/>
      <c r="D72" s="169"/>
      <c r="E72" s="169"/>
      <c r="F72" s="169"/>
      <c r="G72" s="169"/>
      <c r="H72" s="169"/>
      <c r="I72" s="169"/>
      <c r="J72" s="169"/>
      <c r="K72" s="169"/>
      <c r="L72" s="169"/>
      <c r="M72" s="169"/>
      <c r="N72" s="169"/>
      <c r="O72" s="169"/>
      <c r="P72" s="169"/>
      <c r="Q72" s="169"/>
      <c r="R72" s="169"/>
      <c r="S72" s="169"/>
      <c r="T72" s="169"/>
      <c r="U72" s="169"/>
    </row>
    <row r="73" spans="3:21">
      <c r="C73" s="167"/>
      <c r="D73" s="169"/>
      <c r="E73" s="169"/>
      <c r="F73" s="169"/>
      <c r="G73" s="169"/>
      <c r="H73" s="169"/>
      <c r="I73" s="169"/>
      <c r="J73" s="169"/>
      <c r="K73" s="169"/>
      <c r="L73" s="169"/>
      <c r="M73" s="169"/>
      <c r="N73" s="169"/>
      <c r="O73" s="169"/>
      <c r="P73" s="169"/>
      <c r="Q73" s="169"/>
      <c r="R73" s="169"/>
      <c r="S73" s="169"/>
      <c r="T73" s="169"/>
      <c r="U73" s="169"/>
    </row>
    <row r="74" spans="3:21">
      <c r="C74" s="167"/>
      <c r="D74" s="169"/>
      <c r="E74" s="169"/>
      <c r="F74" s="169"/>
      <c r="G74" s="169"/>
      <c r="H74" s="169"/>
      <c r="I74" s="169"/>
      <c r="J74" s="169"/>
      <c r="K74" s="169"/>
      <c r="L74" s="169"/>
      <c r="M74" s="169"/>
      <c r="N74" s="169"/>
      <c r="O74" s="169"/>
      <c r="P74" s="169"/>
      <c r="Q74" s="169"/>
      <c r="R74" s="169"/>
      <c r="S74" s="169"/>
      <c r="T74" s="169"/>
      <c r="U74" s="169"/>
    </row>
    <row r="75" spans="3:21">
      <c r="C75" s="167"/>
      <c r="D75" s="169"/>
      <c r="E75" s="169"/>
      <c r="F75" s="169"/>
      <c r="G75" s="169"/>
      <c r="H75" s="169"/>
      <c r="I75" s="169"/>
      <c r="J75" s="169"/>
      <c r="K75" s="169"/>
      <c r="L75" s="169"/>
      <c r="M75" s="169"/>
      <c r="N75" s="169"/>
      <c r="O75" s="169"/>
      <c r="P75" s="169"/>
      <c r="Q75" s="169"/>
      <c r="R75" s="169"/>
      <c r="S75" s="169"/>
      <c r="T75" s="169"/>
      <c r="U75" s="169"/>
    </row>
    <row r="76" spans="3:21">
      <c r="C76" s="167"/>
      <c r="D76" s="169"/>
      <c r="E76" s="169"/>
      <c r="F76" s="169"/>
      <c r="G76" s="169"/>
      <c r="H76" s="169"/>
      <c r="I76" s="169"/>
      <c r="J76" s="169"/>
      <c r="K76" s="169"/>
      <c r="L76" s="169"/>
      <c r="M76" s="169"/>
      <c r="N76" s="169"/>
      <c r="O76" s="169"/>
      <c r="P76" s="169"/>
      <c r="Q76" s="169"/>
      <c r="R76" s="169"/>
      <c r="S76" s="169"/>
      <c r="T76" s="169"/>
      <c r="U76" s="169"/>
    </row>
    <row r="77" spans="3:21">
      <c r="C77" s="167"/>
      <c r="D77" s="169"/>
      <c r="E77" s="169"/>
      <c r="F77" s="169"/>
      <c r="G77" s="169"/>
      <c r="H77" s="169"/>
      <c r="I77" s="169"/>
      <c r="J77" s="169"/>
      <c r="K77" s="169"/>
      <c r="L77" s="169"/>
      <c r="M77" s="169"/>
      <c r="N77" s="169"/>
      <c r="O77" s="169"/>
      <c r="P77" s="169"/>
      <c r="Q77" s="169"/>
      <c r="R77" s="169"/>
      <c r="S77" s="169"/>
      <c r="T77" s="169"/>
      <c r="U77" s="169"/>
    </row>
    <row r="78" spans="3:21">
      <c r="C78" s="167"/>
      <c r="D78" s="169"/>
      <c r="E78" s="169"/>
      <c r="F78" s="169"/>
      <c r="G78" s="169"/>
      <c r="H78" s="169"/>
      <c r="I78" s="169"/>
      <c r="J78" s="169"/>
      <c r="K78" s="169"/>
      <c r="L78" s="169"/>
      <c r="M78" s="169"/>
      <c r="N78" s="169"/>
      <c r="O78" s="169"/>
      <c r="P78" s="169"/>
      <c r="Q78" s="169"/>
      <c r="R78" s="169"/>
      <c r="S78" s="169"/>
      <c r="T78" s="169"/>
      <c r="U78" s="169"/>
    </row>
    <row r="79" spans="3:21">
      <c r="C79" s="167"/>
      <c r="D79" s="169"/>
      <c r="E79" s="169"/>
      <c r="F79" s="169"/>
      <c r="G79" s="169"/>
      <c r="H79" s="169"/>
      <c r="I79" s="169"/>
      <c r="J79" s="169"/>
      <c r="K79" s="169"/>
      <c r="L79" s="169"/>
      <c r="M79" s="169"/>
      <c r="N79" s="169"/>
      <c r="O79" s="169"/>
      <c r="P79" s="169"/>
      <c r="Q79" s="169"/>
      <c r="R79" s="169"/>
      <c r="S79" s="169"/>
      <c r="T79" s="169"/>
      <c r="U79" s="169"/>
    </row>
    <row r="80" spans="3:21">
      <c r="C80" s="167"/>
      <c r="D80" s="169"/>
      <c r="E80" s="169"/>
      <c r="F80" s="169"/>
      <c r="G80" s="169"/>
      <c r="H80" s="169"/>
      <c r="I80" s="169"/>
      <c r="J80" s="169"/>
      <c r="K80" s="169"/>
      <c r="L80" s="169"/>
      <c r="M80" s="169"/>
      <c r="N80" s="169"/>
      <c r="O80" s="169"/>
      <c r="P80" s="169"/>
      <c r="Q80" s="169"/>
      <c r="R80" s="169"/>
      <c r="S80" s="169"/>
      <c r="T80" s="169"/>
      <c r="U80" s="169"/>
    </row>
    <row r="81" spans="3:21">
      <c r="C81" s="167"/>
      <c r="D81" s="169"/>
      <c r="E81" s="169"/>
      <c r="F81" s="169"/>
      <c r="G81" s="169"/>
      <c r="H81" s="169"/>
      <c r="I81" s="169"/>
      <c r="J81" s="169"/>
      <c r="K81" s="169"/>
      <c r="L81" s="169"/>
      <c r="M81" s="169"/>
      <c r="N81" s="169"/>
      <c r="O81" s="169"/>
      <c r="P81" s="169"/>
      <c r="Q81" s="169"/>
      <c r="R81" s="169"/>
      <c r="S81" s="169"/>
      <c r="T81" s="169"/>
      <c r="U81" s="169"/>
    </row>
    <row r="82" spans="3:21">
      <c r="C82" s="167"/>
      <c r="D82" s="169"/>
      <c r="E82" s="169"/>
      <c r="F82" s="169"/>
      <c r="G82" s="169"/>
      <c r="H82" s="169"/>
      <c r="I82" s="169"/>
      <c r="J82" s="169"/>
      <c r="K82" s="169"/>
      <c r="L82" s="169"/>
      <c r="M82" s="169"/>
      <c r="N82" s="169"/>
      <c r="O82" s="169"/>
      <c r="P82" s="169"/>
      <c r="Q82" s="169"/>
      <c r="R82" s="169"/>
      <c r="S82" s="169"/>
      <c r="T82" s="169"/>
      <c r="U82" s="169"/>
    </row>
    <row r="83" spans="3:21">
      <c r="C83" s="167"/>
      <c r="D83" s="169"/>
      <c r="E83" s="169"/>
      <c r="F83" s="169"/>
      <c r="G83" s="169"/>
      <c r="H83" s="169"/>
      <c r="I83" s="169"/>
      <c r="J83" s="169"/>
      <c r="K83" s="169"/>
      <c r="L83" s="169"/>
      <c r="M83" s="169"/>
      <c r="N83" s="169"/>
      <c r="O83" s="169"/>
      <c r="P83" s="169"/>
      <c r="Q83" s="169"/>
      <c r="R83" s="169"/>
      <c r="S83" s="169"/>
      <c r="T83" s="169"/>
      <c r="U83" s="169"/>
    </row>
    <row r="84" spans="3:21">
      <c r="C84" s="167"/>
      <c r="D84" s="169"/>
      <c r="E84" s="169"/>
      <c r="F84" s="169"/>
      <c r="G84" s="169"/>
      <c r="H84" s="169"/>
      <c r="I84" s="169"/>
      <c r="J84" s="169"/>
      <c r="K84" s="169"/>
      <c r="L84" s="169"/>
      <c r="M84" s="169"/>
      <c r="N84" s="169"/>
      <c r="O84" s="169"/>
      <c r="P84" s="169"/>
      <c r="Q84" s="169"/>
      <c r="R84" s="169"/>
      <c r="S84" s="169"/>
      <c r="T84" s="169"/>
      <c r="U84" s="169"/>
    </row>
    <row r="85" spans="3:21">
      <c r="C85" s="167"/>
      <c r="D85" s="169"/>
      <c r="E85" s="169"/>
      <c r="F85" s="169"/>
      <c r="G85" s="169"/>
      <c r="H85" s="169"/>
      <c r="I85" s="169"/>
      <c r="J85" s="169"/>
      <c r="K85" s="169"/>
      <c r="L85" s="169"/>
      <c r="M85" s="169"/>
      <c r="N85" s="169"/>
      <c r="O85" s="169"/>
      <c r="P85" s="169"/>
      <c r="Q85" s="169"/>
      <c r="R85" s="169"/>
      <c r="S85" s="169"/>
      <c r="T85" s="169"/>
      <c r="U85" s="169"/>
    </row>
    <row r="86" spans="3:21">
      <c r="C86" s="167"/>
      <c r="D86" s="169"/>
      <c r="E86" s="169"/>
      <c r="F86" s="169"/>
      <c r="G86" s="169"/>
      <c r="H86" s="169"/>
      <c r="I86" s="169"/>
      <c r="J86" s="169"/>
      <c r="K86" s="169"/>
      <c r="L86" s="169"/>
      <c r="M86" s="169"/>
      <c r="N86" s="169"/>
      <c r="O86" s="169"/>
      <c r="P86" s="169"/>
      <c r="Q86" s="169"/>
      <c r="R86" s="169"/>
      <c r="S86" s="169"/>
      <c r="T86" s="169"/>
      <c r="U86" s="169"/>
    </row>
    <row r="87" spans="3:21">
      <c r="C87" s="167"/>
      <c r="D87" s="169"/>
      <c r="E87" s="169"/>
      <c r="F87" s="169"/>
      <c r="G87" s="169"/>
      <c r="H87" s="169"/>
      <c r="I87" s="169"/>
      <c r="J87" s="169"/>
      <c r="K87" s="169"/>
      <c r="L87" s="169"/>
      <c r="M87" s="169"/>
      <c r="N87" s="169"/>
      <c r="O87" s="169"/>
      <c r="P87" s="169"/>
      <c r="Q87" s="169"/>
      <c r="R87" s="169"/>
      <c r="S87" s="169"/>
      <c r="T87" s="169"/>
      <c r="U87" s="169"/>
    </row>
    <row r="88" spans="3:21">
      <c r="C88" s="167"/>
      <c r="D88" s="169"/>
      <c r="E88" s="169"/>
      <c r="F88" s="169"/>
      <c r="G88" s="169"/>
      <c r="H88" s="169"/>
      <c r="I88" s="169"/>
      <c r="J88" s="169"/>
      <c r="K88" s="169"/>
      <c r="L88" s="169"/>
      <c r="M88" s="169"/>
      <c r="N88" s="169"/>
      <c r="O88" s="169"/>
      <c r="P88" s="169"/>
      <c r="Q88" s="169"/>
      <c r="R88" s="169"/>
      <c r="S88" s="169"/>
      <c r="T88" s="169"/>
      <c r="U88" s="169"/>
    </row>
    <row r="89" spans="3:21">
      <c r="C89" s="167"/>
      <c r="D89" s="169"/>
      <c r="E89" s="169"/>
      <c r="F89" s="169"/>
      <c r="G89" s="169"/>
      <c r="H89" s="169"/>
      <c r="I89" s="169"/>
      <c r="J89" s="169"/>
      <c r="K89" s="169"/>
      <c r="L89" s="169"/>
      <c r="M89" s="169"/>
      <c r="N89" s="169"/>
      <c r="O89" s="169"/>
      <c r="P89" s="169"/>
      <c r="Q89" s="169"/>
      <c r="R89" s="169"/>
      <c r="S89" s="169"/>
      <c r="T89" s="169"/>
      <c r="U89" s="169"/>
    </row>
    <row r="90" spans="3:21">
      <c r="C90" s="167"/>
      <c r="D90" s="169"/>
      <c r="E90" s="169"/>
      <c r="F90" s="169"/>
      <c r="G90" s="169"/>
      <c r="H90" s="169"/>
      <c r="I90" s="169"/>
      <c r="J90" s="169"/>
      <c r="K90" s="169"/>
      <c r="L90" s="169"/>
      <c r="M90" s="169"/>
      <c r="N90" s="169"/>
      <c r="O90" s="169"/>
      <c r="P90" s="169"/>
      <c r="Q90" s="169"/>
      <c r="R90" s="169"/>
      <c r="S90" s="169"/>
      <c r="T90" s="169"/>
      <c r="U90" s="169"/>
    </row>
    <row r="91" spans="3:21">
      <c r="C91" s="167"/>
      <c r="D91" s="169"/>
      <c r="E91" s="169"/>
      <c r="F91" s="169"/>
      <c r="G91" s="169"/>
      <c r="H91" s="169"/>
      <c r="I91" s="169"/>
      <c r="J91" s="169"/>
      <c r="K91" s="169"/>
      <c r="L91" s="169"/>
      <c r="M91" s="169"/>
      <c r="N91" s="169"/>
      <c r="O91" s="169"/>
      <c r="P91" s="169"/>
      <c r="Q91" s="169"/>
      <c r="R91" s="169"/>
      <c r="S91" s="169"/>
      <c r="T91" s="169"/>
      <c r="U91" s="169"/>
    </row>
    <row r="92" spans="3:21">
      <c r="C92" s="167"/>
      <c r="D92" s="169"/>
      <c r="E92" s="169"/>
      <c r="F92" s="169"/>
      <c r="G92" s="169"/>
      <c r="H92" s="169"/>
      <c r="I92" s="169"/>
      <c r="J92" s="169"/>
      <c r="K92" s="169"/>
      <c r="L92" s="169"/>
      <c r="M92" s="169"/>
      <c r="N92" s="169"/>
      <c r="O92" s="169"/>
      <c r="P92" s="169"/>
      <c r="Q92" s="169"/>
      <c r="R92" s="169"/>
      <c r="S92" s="169"/>
      <c r="T92" s="169"/>
      <c r="U92" s="169"/>
    </row>
    <row r="93" spans="3:21">
      <c r="C93" s="167"/>
      <c r="D93" s="169"/>
      <c r="E93" s="169"/>
      <c r="F93" s="169"/>
      <c r="G93" s="169"/>
      <c r="H93" s="169"/>
      <c r="I93" s="169"/>
      <c r="J93" s="169"/>
      <c r="K93" s="169"/>
      <c r="L93" s="169"/>
      <c r="M93" s="169"/>
      <c r="N93" s="169"/>
      <c r="O93" s="169"/>
      <c r="P93" s="169"/>
      <c r="Q93" s="169"/>
      <c r="R93" s="169"/>
      <c r="S93" s="169"/>
      <c r="T93" s="169"/>
      <c r="U93" s="169"/>
    </row>
    <row r="94" spans="3:21">
      <c r="C94" s="167"/>
      <c r="D94" s="169"/>
      <c r="E94" s="169"/>
      <c r="F94" s="169"/>
      <c r="G94" s="169"/>
      <c r="H94" s="169"/>
      <c r="I94" s="169"/>
      <c r="J94" s="169"/>
      <c r="K94" s="169"/>
      <c r="L94" s="169"/>
      <c r="M94" s="169"/>
      <c r="N94" s="169"/>
      <c r="O94" s="169"/>
      <c r="P94" s="169"/>
      <c r="Q94" s="169"/>
      <c r="R94" s="169"/>
      <c r="S94" s="169"/>
      <c r="T94" s="169"/>
      <c r="U94" s="169"/>
    </row>
    <row r="95" spans="3:21">
      <c r="C95" s="167"/>
      <c r="D95" s="169"/>
      <c r="E95" s="169"/>
      <c r="F95" s="169"/>
      <c r="G95" s="169"/>
      <c r="H95" s="169"/>
      <c r="I95" s="169"/>
      <c r="J95" s="169"/>
      <c r="K95" s="169"/>
      <c r="L95" s="169"/>
      <c r="M95" s="169"/>
      <c r="N95" s="169"/>
      <c r="O95" s="169"/>
      <c r="P95" s="169"/>
      <c r="Q95" s="169"/>
      <c r="R95" s="169"/>
      <c r="S95" s="169"/>
      <c r="T95" s="169"/>
      <c r="U95" s="169"/>
    </row>
    <row r="96" spans="3:21">
      <c r="C96" s="167"/>
      <c r="D96" s="169"/>
      <c r="E96" s="169"/>
      <c r="F96" s="169"/>
      <c r="G96" s="169"/>
      <c r="H96" s="169"/>
      <c r="I96" s="169"/>
      <c r="J96" s="169"/>
      <c r="K96" s="169"/>
      <c r="L96" s="169"/>
      <c r="M96" s="169"/>
      <c r="N96" s="169"/>
      <c r="O96" s="169"/>
      <c r="P96" s="169"/>
      <c r="Q96" s="169"/>
      <c r="R96" s="169"/>
      <c r="S96" s="169"/>
      <c r="T96" s="169"/>
      <c r="U96" s="169"/>
    </row>
    <row r="97" spans="3:21">
      <c r="C97" s="167"/>
      <c r="D97" s="169"/>
      <c r="E97" s="169"/>
      <c r="F97" s="169"/>
      <c r="G97" s="169"/>
      <c r="H97" s="169"/>
      <c r="I97" s="169"/>
      <c r="J97" s="169"/>
      <c r="K97" s="169"/>
      <c r="L97" s="169"/>
      <c r="M97" s="169"/>
      <c r="N97" s="169"/>
      <c r="O97" s="169"/>
      <c r="P97" s="169"/>
      <c r="Q97" s="169"/>
      <c r="R97" s="169"/>
      <c r="S97" s="169"/>
      <c r="T97" s="169"/>
      <c r="U97" s="169"/>
    </row>
    <row r="98" spans="3:21">
      <c r="C98" s="167"/>
      <c r="D98" s="169"/>
      <c r="E98" s="169"/>
      <c r="F98" s="169"/>
      <c r="G98" s="169"/>
      <c r="H98" s="169"/>
      <c r="I98" s="169"/>
      <c r="J98" s="169"/>
      <c r="K98" s="169"/>
      <c r="L98" s="169"/>
      <c r="M98" s="169"/>
      <c r="N98" s="169"/>
      <c r="O98" s="169"/>
      <c r="P98" s="169"/>
      <c r="Q98" s="169"/>
      <c r="R98" s="169"/>
      <c r="S98" s="169"/>
      <c r="T98" s="169"/>
      <c r="U98" s="169"/>
    </row>
    <row r="99" spans="3:21">
      <c r="C99" s="167"/>
      <c r="D99" s="169"/>
      <c r="E99" s="169"/>
      <c r="F99" s="169"/>
      <c r="G99" s="169"/>
      <c r="H99" s="169"/>
      <c r="I99" s="169"/>
      <c r="J99" s="169"/>
      <c r="K99" s="169"/>
      <c r="L99" s="169"/>
      <c r="M99" s="169"/>
      <c r="N99" s="169"/>
      <c r="O99" s="169"/>
      <c r="P99" s="169"/>
      <c r="Q99" s="169"/>
      <c r="R99" s="169"/>
      <c r="S99" s="169"/>
      <c r="T99" s="169"/>
      <c r="U99" s="169"/>
    </row>
    <row r="100" spans="3:21">
      <c r="C100" s="167"/>
      <c r="D100" s="169"/>
      <c r="E100" s="169"/>
      <c r="F100" s="169"/>
      <c r="G100" s="169"/>
      <c r="H100" s="169"/>
      <c r="I100" s="169"/>
      <c r="J100" s="169"/>
      <c r="K100" s="169"/>
      <c r="L100" s="169"/>
      <c r="M100" s="169"/>
      <c r="N100" s="169"/>
      <c r="O100" s="169"/>
      <c r="P100" s="169"/>
      <c r="Q100" s="169"/>
      <c r="R100" s="169"/>
      <c r="S100" s="169"/>
      <c r="T100" s="169"/>
      <c r="U100" s="169"/>
    </row>
    <row r="101" spans="3:21">
      <c r="C101" s="167"/>
      <c r="D101" s="169"/>
      <c r="E101" s="169"/>
      <c r="F101" s="169"/>
      <c r="G101" s="169"/>
      <c r="H101" s="169"/>
      <c r="I101" s="169"/>
      <c r="J101" s="169"/>
      <c r="K101" s="169"/>
      <c r="L101" s="169"/>
      <c r="M101" s="169"/>
      <c r="N101" s="169"/>
      <c r="O101" s="169"/>
      <c r="P101" s="169"/>
      <c r="Q101" s="169"/>
      <c r="R101" s="169"/>
      <c r="S101" s="169"/>
      <c r="T101" s="169"/>
      <c r="U101" s="169"/>
    </row>
    <row r="102" spans="3:21">
      <c r="C102" s="167"/>
      <c r="D102" s="169"/>
      <c r="T102" s="169"/>
      <c r="U102" s="169"/>
    </row>
    <row r="103" spans="3:21">
      <c r="C103" s="167"/>
      <c r="D103" s="169"/>
      <c r="T103" s="169"/>
      <c r="U103" s="169"/>
    </row>
    <row r="104" spans="3:21">
      <c r="C104" s="167"/>
      <c r="D104" s="169"/>
      <c r="T104" s="169"/>
      <c r="U104" s="169"/>
    </row>
    <row r="105" spans="3:21">
      <c r="C105" s="167"/>
      <c r="D105" s="169"/>
      <c r="T105" s="169"/>
      <c r="U105" s="169"/>
    </row>
    <row r="106" spans="3:21">
      <c r="C106" s="171"/>
      <c r="D106" s="169"/>
      <c r="T106" s="169"/>
      <c r="U106" s="169"/>
    </row>
    <row r="107" spans="3:21">
      <c r="C107" s="171"/>
      <c r="D107" s="169"/>
      <c r="T107" s="169"/>
      <c r="U107" s="169"/>
    </row>
    <row r="108" spans="3:21">
      <c r="C108" s="171"/>
      <c r="D108" s="169"/>
      <c r="T108" s="169"/>
      <c r="U108" s="169"/>
    </row>
  </sheetData>
  <mergeCells count="2">
    <mergeCell ref="B1:C1"/>
    <mergeCell ref="D1:U1"/>
  </mergeCells>
  <pageMargins left="0.78740157480314998" right="0.39370078740157499" top="0.66929133858267698" bottom="0.98425196850393704" header="0.511811023622047" footer="0.511811023622047"/>
  <pageSetup paperSize="9" scale="66" orientation="portrait" horizontalDpi="300" verticalDpi="300" r:id="rId1"/>
  <headerFooter>
    <oddFooter>&amp;L&amp;"Futura Light,Regular"&amp;8Prepared: Jan Tejkl/RMS-PQP
Valid from: 05/2018&amp;C&amp;8&amp;F&amp;R&amp;"Futura Light,Regular"&amp;8&amp;P/&amp;N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8"/>
  <sheetViews>
    <sheetView topLeftCell="A2" zoomScale="80" zoomScaleNormal="80" workbookViewId="0">
      <pane xSplit="1" ySplit="3" topLeftCell="B5" activePane="bottomRight" state="frozen"/>
      <selection activeCell="M24" sqref="M24"/>
      <selection pane="topRight" activeCell="M24" sqref="M24"/>
      <selection pane="bottomLeft" activeCell="M24" sqref="M24"/>
      <selection pane="bottomRight" activeCell="U6" sqref="U6"/>
    </sheetView>
  </sheetViews>
  <sheetFormatPr baseColWidth="10" defaultColWidth="9.5" defaultRowHeight="12.75"/>
  <cols>
    <col min="1" max="1" width="10.375" style="176" customWidth="1"/>
    <col min="2" max="19" width="5.375" style="176" customWidth="1"/>
    <col min="20" max="20" width="6.5" style="176" customWidth="1"/>
    <col min="21" max="21" width="31.625" style="176" customWidth="1"/>
    <col min="22" max="32" width="4.625" style="193" customWidth="1"/>
    <col min="33" max="33" width="8.5" style="193" customWidth="1"/>
    <col min="34" max="16384" width="9.5" style="176"/>
  </cols>
  <sheetData>
    <row r="1" spans="1:34" ht="75.95" customHeight="1">
      <c r="A1" s="274"/>
      <c r="B1" s="274"/>
      <c r="C1" s="274"/>
      <c r="D1" s="274"/>
      <c r="E1" s="274"/>
      <c r="F1" s="274"/>
      <c r="G1" s="274"/>
      <c r="H1" s="274"/>
      <c r="I1" s="274"/>
      <c r="J1" s="274"/>
      <c r="K1" s="274"/>
      <c r="L1" s="274"/>
      <c r="M1" s="274"/>
      <c r="N1" s="274"/>
      <c r="O1" s="274"/>
      <c r="P1" s="274"/>
      <c r="Q1" s="274"/>
      <c r="R1" s="274"/>
      <c r="S1" s="173"/>
      <c r="T1" s="173"/>
      <c r="U1" s="173"/>
      <c r="V1" s="174"/>
      <c r="W1" s="174"/>
      <c r="X1" s="174"/>
      <c r="Y1" s="174"/>
      <c r="Z1" s="174"/>
      <c r="AA1" s="174"/>
      <c r="AB1" s="174"/>
      <c r="AC1" s="174"/>
      <c r="AD1" s="174"/>
      <c r="AE1" s="174"/>
      <c r="AF1" s="174"/>
      <c r="AG1" s="175"/>
    </row>
    <row r="2" spans="1:34" ht="23.25">
      <c r="A2" s="177"/>
      <c r="B2" s="275" t="s">
        <v>176</v>
      </c>
      <c r="C2" s="276"/>
      <c r="D2" s="276"/>
      <c r="E2" s="276"/>
      <c r="F2" s="276"/>
      <c r="G2" s="276"/>
      <c r="H2" s="276"/>
      <c r="I2" s="276"/>
      <c r="J2" s="276"/>
      <c r="K2" s="276"/>
      <c r="L2" s="276"/>
      <c r="M2" s="276"/>
      <c r="N2" s="276"/>
      <c r="O2" s="276"/>
      <c r="P2" s="276"/>
      <c r="Q2" s="276"/>
      <c r="R2" s="276"/>
      <c r="S2" s="277"/>
      <c r="T2" s="278"/>
      <c r="U2" s="279"/>
      <c r="V2" s="280" t="s">
        <v>175</v>
      </c>
      <c r="W2" s="281"/>
      <c r="X2" s="281"/>
      <c r="Y2" s="281"/>
      <c r="Z2" s="281"/>
      <c r="AA2" s="281"/>
      <c r="AB2" s="281"/>
      <c r="AC2" s="281"/>
      <c r="AD2" s="281"/>
      <c r="AE2" s="281"/>
      <c r="AF2" s="282"/>
      <c r="AG2" s="176"/>
    </row>
    <row r="3" spans="1:34" ht="162.94999999999999" customHeight="1">
      <c r="A3" s="200"/>
      <c r="B3" s="205"/>
      <c r="C3" s="206" t="s">
        <v>204</v>
      </c>
      <c r="D3" s="206" t="s">
        <v>207</v>
      </c>
      <c r="E3" s="202" t="s">
        <v>212</v>
      </c>
      <c r="F3" s="202" t="s">
        <v>217</v>
      </c>
      <c r="G3" s="202" t="s">
        <v>219</v>
      </c>
      <c r="H3" s="202" t="s">
        <v>220</v>
      </c>
      <c r="I3" s="202" t="s">
        <v>223</v>
      </c>
      <c r="J3" s="202" t="s">
        <v>224</v>
      </c>
      <c r="K3" s="202" t="s">
        <v>203</v>
      </c>
      <c r="L3" s="202" t="s">
        <v>200</v>
      </c>
      <c r="M3" s="202" t="s">
        <v>205</v>
      </c>
      <c r="N3" s="202" t="s">
        <v>210</v>
      </c>
      <c r="O3" s="202" t="s">
        <v>211</v>
      </c>
      <c r="P3" s="202" t="s">
        <v>214</v>
      </c>
      <c r="Q3" s="202" t="s">
        <v>218</v>
      </c>
      <c r="R3" s="202" t="s">
        <v>222</v>
      </c>
      <c r="S3" s="283" t="s">
        <v>170</v>
      </c>
      <c r="T3" s="283"/>
      <c r="U3" s="284"/>
      <c r="V3" s="270"/>
      <c r="W3" s="268"/>
      <c r="X3" s="268"/>
      <c r="Y3" s="268"/>
      <c r="Z3" s="268"/>
      <c r="AA3" s="268"/>
      <c r="AB3" s="270"/>
      <c r="AC3" s="270"/>
      <c r="AD3" s="272"/>
      <c r="AE3" s="272"/>
      <c r="AF3" s="272"/>
      <c r="AG3" s="178"/>
    </row>
    <row r="4" spans="1:34" ht="45">
      <c r="A4" s="179" t="s">
        <v>137</v>
      </c>
      <c r="B4" s="201"/>
      <c r="C4" s="201">
        <v>8</v>
      </c>
      <c r="D4" s="201">
        <v>10</v>
      </c>
      <c r="E4" s="201">
        <v>3</v>
      </c>
      <c r="F4" s="201">
        <v>5</v>
      </c>
      <c r="G4" s="201">
        <v>4</v>
      </c>
      <c r="H4" s="201">
        <v>1</v>
      </c>
      <c r="I4" s="201">
        <v>4</v>
      </c>
      <c r="J4" s="201">
        <v>6</v>
      </c>
      <c r="K4" s="201">
        <v>10</v>
      </c>
      <c r="L4" s="201">
        <v>10</v>
      </c>
      <c r="M4" s="201">
        <v>10</v>
      </c>
      <c r="N4" s="201">
        <v>10</v>
      </c>
      <c r="O4" s="201">
        <v>10</v>
      </c>
      <c r="P4" s="201">
        <v>10</v>
      </c>
      <c r="Q4" s="201">
        <v>10</v>
      </c>
      <c r="R4" s="201">
        <v>10</v>
      </c>
      <c r="S4" s="181" t="s">
        <v>138</v>
      </c>
      <c r="T4" s="181" t="s">
        <v>139</v>
      </c>
      <c r="U4" s="243" t="s">
        <v>140</v>
      </c>
      <c r="V4" s="271"/>
      <c r="W4" s="269"/>
      <c r="X4" s="269"/>
      <c r="Y4" s="269"/>
      <c r="Z4" s="269"/>
      <c r="AA4" s="269"/>
      <c r="AB4" s="271"/>
      <c r="AC4" s="271"/>
      <c r="AD4" s="273"/>
      <c r="AE4" s="273"/>
      <c r="AF4" s="273"/>
      <c r="AG4" s="181" t="s">
        <v>134</v>
      </c>
    </row>
    <row r="5" spans="1:34" ht="22.5" customHeight="1">
      <c r="A5" s="266" t="s">
        <v>141</v>
      </c>
      <c r="C5" s="182">
        <v>1</v>
      </c>
      <c r="D5" s="182">
        <v>0</v>
      </c>
      <c r="E5" s="182">
        <v>0</v>
      </c>
      <c r="F5" s="182">
        <v>1</v>
      </c>
      <c r="G5" s="182">
        <v>0</v>
      </c>
      <c r="H5" s="182">
        <v>1</v>
      </c>
      <c r="I5" s="189">
        <v>3</v>
      </c>
      <c r="J5" s="182">
        <v>0</v>
      </c>
      <c r="K5" s="182">
        <v>0</v>
      </c>
      <c r="L5" s="182">
        <v>1</v>
      </c>
      <c r="M5" s="182">
        <v>1</v>
      </c>
      <c r="N5" s="182">
        <v>0</v>
      </c>
      <c r="O5" s="182">
        <v>1</v>
      </c>
      <c r="P5" s="182">
        <v>0</v>
      </c>
      <c r="Q5" s="182">
        <v>0</v>
      </c>
      <c r="R5" s="182">
        <v>1</v>
      </c>
      <c r="S5" s="183">
        <f t="shared" ref="S5:S14" si="0">SUMPRODUCT(B$4:R$4,B5:R5)</f>
        <v>66</v>
      </c>
      <c r="T5" s="238">
        <f t="shared" ref="T5:T14" si="1">S5/MAX(S$5:S$14)*10</f>
        <v>2.4264705882352939</v>
      </c>
      <c r="U5" s="239" t="s">
        <v>233</v>
      </c>
      <c r="V5" s="182"/>
      <c r="W5" s="182"/>
      <c r="X5" s="182"/>
      <c r="Y5" s="182"/>
      <c r="Z5" s="182"/>
      <c r="AA5" s="182"/>
      <c r="AB5" s="182"/>
      <c r="AC5" s="182"/>
      <c r="AD5" s="186"/>
      <c r="AE5" s="186"/>
      <c r="AF5" s="186"/>
      <c r="AG5" s="188">
        <f>SUM(V5:AC5)</f>
        <v>0</v>
      </c>
      <c r="AH5" s="266" t="s">
        <v>142</v>
      </c>
    </row>
    <row r="6" spans="1:34" ht="22.5" customHeight="1">
      <c r="A6" s="267"/>
      <c r="C6" s="189">
        <v>3</v>
      </c>
      <c r="D6" s="189">
        <v>3</v>
      </c>
      <c r="E6" s="189">
        <v>2</v>
      </c>
      <c r="F6" s="189">
        <v>1</v>
      </c>
      <c r="G6" s="189">
        <v>3</v>
      </c>
      <c r="H6" s="189">
        <v>3</v>
      </c>
      <c r="I6" s="189">
        <v>1</v>
      </c>
      <c r="J6" s="189">
        <v>3</v>
      </c>
      <c r="K6" s="189">
        <v>2</v>
      </c>
      <c r="L6" s="189">
        <v>3</v>
      </c>
      <c r="M6" s="189">
        <v>3</v>
      </c>
      <c r="N6" s="189">
        <v>2</v>
      </c>
      <c r="O6" s="189">
        <v>1</v>
      </c>
      <c r="P6" s="189">
        <v>3</v>
      </c>
      <c r="Q6" s="189">
        <v>0</v>
      </c>
      <c r="R6" s="189">
        <v>3</v>
      </c>
      <c r="S6" s="183">
        <f t="shared" si="0"/>
        <v>272</v>
      </c>
      <c r="T6" s="238">
        <f t="shared" si="1"/>
        <v>10</v>
      </c>
      <c r="U6" s="239" t="s">
        <v>234</v>
      </c>
      <c r="V6" s="182"/>
      <c r="W6" s="182"/>
      <c r="X6" s="182"/>
      <c r="Y6" s="182"/>
      <c r="Z6" s="182"/>
      <c r="AA6" s="182"/>
      <c r="AB6" s="182"/>
      <c r="AC6" s="182"/>
      <c r="AD6" s="186"/>
      <c r="AE6" s="186"/>
      <c r="AF6" s="186"/>
      <c r="AG6" s="188">
        <f t="shared" ref="AG6:AG14" si="2">SUM(V6:AC6)</f>
        <v>0</v>
      </c>
      <c r="AH6" s="267"/>
    </row>
    <row r="7" spans="1:34" ht="22.5" customHeight="1">
      <c r="A7" s="267"/>
      <c r="C7" s="189">
        <v>1</v>
      </c>
      <c r="D7" s="189">
        <v>1</v>
      </c>
      <c r="E7" s="189">
        <v>3</v>
      </c>
      <c r="F7" s="189">
        <v>1</v>
      </c>
      <c r="G7" s="189">
        <v>0</v>
      </c>
      <c r="H7" s="189">
        <v>3</v>
      </c>
      <c r="I7" s="189">
        <v>0</v>
      </c>
      <c r="J7" s="189">
        <v>3</v>
      </c>
      <c r="K7" s="189">
        <v>3</v>
      </c>
      <c r="L7" s="189">
        <v>2</v>
      </c>
      <c r="M7" s="189">
        <v>1</v>
      </c>
      <c r="N7" s="189">
        <v>3</v>
      </c>
      <c r="O7" s="189">
        <v>1</v>
      </c>
      <c r="P7" s="189">
        <v>0</v>
      </c>
      <c r="Q7" s="189">
        <v>0</v>
      </c>
      <c r="R7" s="189">
        <v>1</v>
      </c>
      <c r="S7" s="183">
        <f t="shared" si="0"/>
        <v>163</v>
      </c>
      <c r="T7" s="238">
        <f t="shared" si="1"/>
        <v>5.992647058823529</v>
      </c>
      <c r="U7" s="239" t="s">
        <v>235</v>
      </c>
      <c r="V7" s="182"/>
      <c r="W7" s="182"/>
      <c r="X7" s="182"/>
      <c r="Y7" s="182"/>
      <c r="Z7" s="182"/>
      <c r="AA7" s="182"/>
      <c r="AB7" s="182"/>
      <c r="AC7" s="182"/>
      <c r="AD7" s="186"/>
      <c r="AE7" s="186"/>
      <c r="AF7" s="186"/>
      <c r="AG7" s="188">
        <f t="shared" si="2"/>
        <v>0</v>
      </c>
      <c r="AH7" s="267"/>
    </row>
    <row r="8" spans="1:34" ht="22.5" customHeight="1">
      <c r="A8" s="267"/>
      <c r="C8" s="182">
        <v>1</v>
      </c>
      <c r="D8" s="182">
        <v>1</v>
      </c>
      <c r="E8" s="182">
        <v>0</v>
      </c>
      <c r="F8" s="182">
        <v>0</v>
      </c>
      <c r="G8" s="182">
        <v>1</v>
      </c>
      <c r="H8" s="182">
        <v>1</v>
      </c>
      <c r="I8" s="182">
        <v>1</v>
      </c>
      <c r="J8" s="182">
        <v>0</v>
      </c>
      <c r="K8" s="182">
        <v>0</v>
      </c>
      <c r="L8" s="182">
        <v>1</v>
      </c>
      <c r="M8" s="182">
        <v>1</v>
      </c>
      <c r="N8" s="182">
        <v>0</v>
      </c>
      <c r="O8" s="182">
        <v>1</v>
      </c>
      <c r="P8" s="182">
        <v>0</v>
      </c>
      <c r="Q8" s="182">
        <v>0</v>
      </c>
      <c r="R8" s="182">
        <v>0</v>
      </c>
      <c r="S8" s="183">
        <f t="shared" si="0"/>
        <v>57</v>
      </c>
      <c r="T8" s="238">
        <f t="shared" si="1"/>
        <v>2.0955882352941178</v>
      </c>
      <c r="U8" s="239" t="s">
        <v>236</v>
      </c>
      <c r="V8" s="182"/>
      <c r="W8" s="182"/>
      <c r="X8" s="182"/>
      <c r="Y8" s="182"/>
      <c r="Z8" s="182"/>
      <c r="AA8" s="182"/>
      <c r="AB8" s="182"/>
      <c r="AC8" s="182"/>
      <c r="AD8" s="186"/>
      <c r="AE8" s="186"/>
      <c r="AF8" s="186"/>
      <c r="AG8" s="188">
        <f t="shared" si="2"/>
        <v>0</v>
      </c>
      <c r="AH8" s="267"/>
    </row>
    <row r="9" spans="1:34" ht="22.5" customHeight="1">
      <c r="A9" s="267"/>
      <c r="C9" s="182">
        <v>1</v>
      </c>
      <c r="D9" s="182">
        <v>1</v>
      </c>
      <c r="E9" s="182">
        <v>0</v>
      </c>
      <c r="F9" s="182">
        <v>0</v>
      </c>
      <c r="G9" s="182">
        <v>1</v>
      </c>
      <c r="H9" s="182">
        <v>1</v>
      </c>
      <c r="I9" s="182">
        <v>1</v>
      </c>
      <c r="J9" s="182">
        <v>0</v>
      </c>
      <c r="K9" s="182">
        <v>0</v>
      </c>
      <c r="L9" s="182">
        <v>1</v>
      </c>
      <c r="M9" s="182">
        <v>1</v>
      </c>
      <c r="N9" s="182">
        <v>0</v>
      </c>
      <c r="O9" s="182">
        <v>0</v>
      </c>
      <c r="P9" s="182">
        <v>0</v>
      </c>
      <c r="Q9" s="182">
        <v>0</v>
      </c>
      <c r="R9" s="182">
        <v>2</v>
      </c>
      <c r="S9" s="183">
        <f t="shared" si="0"/>
        <v>67</v>
      </c>
      <c r="T9" s="184">
        <f t="shared" si="1"/>
        <v>2.4632352941176472</v>
      </c>
      <c r="U9" s="185" t="s">
        <v>237</v>
      </c>
      <c r="V9" s="182"/>
      <c r="W9" s="182"/>
      <c r="X9" s="182"/>
      <c r="Y9" s="182"/>
      <c r="Z9" s="182"/>
      <c r="AA9" s="182"/>
      <c r="AB9" s="182"/>
      <c r="AC9" s="182"/>
      <c r="AD9" s="186"/>
      <c r="AE9" s="186"/>
      <c r="AF9" s="186"/>
      <c r="AG9" s="188">
        <f t="shared" si="2"/>
        <v>0</v>
      </c>
      <c r="AH9" s="267"/>
    </row>
    <row r="10" spans="1:34" ht="22.5" customHeight="1">
      <c r="A10" s="267"/>
      <c r="C10" s="182">
        <v>1</v>
      </c>
      <c r="D10" s="182">
        <v>1</v>
      </c>
      <c r="E10" s="182">
        <v>2</v>
      </c>
      <c r="F10" s="182">
        <v>0</v>
      </c>
      <c r="G10" s="182">
        <v>0</v>
      </c>
      <c r="H10" s="182">
        <v>3</v>
      </c>
      <c r="I10" s="182">
        <v>0</v>
      </c>
      <c r="J10" s="182">
        <v>2</v>
      </c>
      <c r="K10" s="182">
        <v>0</v>
      </c>
      <c r="L10" s="182">
        <v>1</v>
      </c>
      <c r="M10" s="182">
        <v>1</v>
      </c>
      <c r="N10" s="182">
        <v>3</v>
      </c>
      <c r="O10" s="182">
        <v>0</v>
      </c>
      <c r="P10" s="182">
        <v>0</v>
      </c>
      <c r="Q10" s="182">
        <v>0</v>
      </c>
      <c r="R10" s="182">
        <v>1</v>
      </c>
      <c r="S10" s="183">
        <f t="shared" si="0"/>
        <v>99</v>
      </c>
      <c r="T10" s="184">
        <f t="shared" si="1"/>
        <v>3.6397058823529411</v>
      </c>
      <c r="U10" s="185" t="s">
        <v>238</v>
      </c>
      <c r="V10" s="182"/>
      <c r="W10" s="182"/>
      <c r="X10" s="182"/>
      <c r="Y10" s="182"/>
      <c r="Z10" s="182"/>
      <c r="AA10" s="182"/>
      <c r="AB10" s="182"/>
      <c r="AC10" s="182"/>
      <c r="AD10" s="186"/>
      <c r="AE10" s="186"/>
      <c r="AF10" s="186"/>
      <c r="AG10" s="188">
        <f t="shared" si="2"/>
        <v>0</v>
      </c>
      <c r="AH10" s="267"/>
    </row>
    <row r="11" spans="1:34" ht="22.5" customHeight="1">
      <c r="A11" s="267"/>
      <c r="C11" s="189">
        <v>1</v>
      </c>
      <c r="D11" s="189">
        <v>3</v>
      </c>
      <c r="E11" s="189">
        <v>1</v>
      </c>
      <c r="F11" s="189">
        <v>0</v>
      </c>
      <c r="G11" s="189">
        <v>1</v>
      </c>
      <c r="H11" s="189">
        <v>3</v>
      </c>
      <c r="I11" s="189">
        <v>0</v>
      </c>
      <c r="J11" s="189">
        <v>1</v>
      </c>
      <c r="K11" s="189">
        <v>3</v>
      </c>
      <c r="L11" s="189">
        <v>3</v>
      </c>
      <c r="M11" s="189">
        <v>3</v>
      </c>
      <c r="N11" s="189">
        <v>0</v>
      </c>
      <c r="O11" s="189">
        <v>0</v>
      </c>
      <c r="P11" s="189">
        <v>3</v>
      </c>
      <c r="Q11" s="189">
        <v>0</v>
      </c>
      <c r="R11" s="189">
        <v>2</v>
      </c>
      <c r="S11" s="183">
        <f t="shared" si="0"/>
        <v>194</v>
      </c>
      <c r="T11" s="184">
        <f t="shared" si="1"/>
        <v>7.132352941176471</v>
      </c>
      <c r="U11" s="185" t="s">
        <v>239</v>
      </c>
      <c r="V11" s="182"/>
      <c r="W11" s="182"/>
      <c r="X11" s="182"/>
      <c r="Y11" s="182"/>
      <c r="Z11" s="182"/>
      <c r="AA11" s="182"/>
      <c r="AB11" s="182"/>
      <c r="AC11" s="182"/>
      <c r="AD11" s="186"/>
      <c r="AE11" s="186"/>
      <c r="AF11" s="186"/>
      <c r="AG11" s="188">
        <f t="shared" si="2"/>
        <v>0</v>
      </c>
      <c r="AH11" s="267"/>
    </row>
    <row r="12" spans="1:34" ht="22.5" customHeight="1">
      <c r="A12" s="267"/>
      <c r="C12" s="189">
        <v>1</v>
      </c>
      <c r="D12" s="189">
        <v>3</v>
      </c>
      <c r="E12" s="189">
        <v>1</v>
      </c>
      <c r="F12" s="189">
        <v>0</v>
      </c>
      <c r="G12" s="189">
        <v>1</v>
      </c>
      <c r="H12" s="189">
        <v>3</v>
      </c>
      <c r="I12" s="189">
        <v>0</v>
      </c>
      <c r="J12" s="189">
        <v>1</v>
      </c>
      <c r="K12" s="189">
        <v>3</v>
      </c>
      <c r="L12" s="189">
        <v>3</v>
      </c>
      <c r="M12" s="189">
        <v>3</v>
      </c>
      <c r="N12" s="189">
        <v>0</v>
      </c>
      <c r="O12" s="189">
        <v>0</v>
      </c>
      <c r="P12" s="189">
        <v>3</v>
      </c>
      <c r="Q12" s="189">
        <v>0</v>
      </c>
      <c r="R12" s="189">
        <v>2</v>
      </c>
      <c r="S12" s="183">
        <f t="shared" si="0"/>
        <v>194</v>
      </c>
      <c r="T12" s="184">
        <f t="shared" si="1"/>
        <v>7.132352941176471</v>
      </c>
      <c r="U12" s="185" t="s">
        <v>240</v>
      </c>
      <c r="V12" s="182"/>
      <c r="W12" s="182"/>
      <c r="X12" s="182"/>
      <c r="Y12" s="182"/>
      <c r="Z12" s="182"/>
      <c r="AA12" s="182"/>
      <c r="AB12" s="182"/>
      <c r="AC12" s="182"/>
      <c r="AD12" s="186"/>
      <c r="AE12" s="186"/>
      <c r="AF12" s="186"/>
      <c r="AG12" s="188">
        <f t="shared" si="2"/>
        <v>0</v>
      </c>
      <c r="AH12" s="267"/>
    </row>
    <row r="13" spans="1:34" ht="22.5" customHeight="1">
      <c r="A13" s="267"/>
      <c r="C13" s="182">
        <v>1</v>
      </c>
      <c r="D13" s="182">
        <v>1</v>
      </c>
      <c r="E13" s="182">
        <v>3</v>
      </c>
      <c r="F13" s="182">
        <v>0</v>
      </c>
      <c r="G13" s="182">
        <v>0</v>
      </c>
      <c r="H13" s="182">
        <v>3</v>
      </c>
      <c r="I13" s="182">
        <v>0</v>
      </c>
      <c r="J13" s="182">
        <v>3</v>
      </c>
      <c r="K13" s="182">
        <v>1</v>
      </c>
      <c r="L13" s="182">
        <v>0</v>
      </c>
      <c r="M13" s="182">
        <v>2</v>
      </c>
      <c r="N13" s="182">
        <v>2</v>
      </c>
      <c r="O13" s="182">
        <v>0</v>
      </c>
      <c r="P13" s="182">
        <v>0</v>
      </c>
      <c r="Q13" s="182">
        <v>0</v>
      </c>
      <c r="R13" s="182">
        <v>2</v>
      </c>
      <c r="S13" s="183">
        <f t="shared" si="0"/>
        <v>118</v>
      </c>
      <c r="T13" s="184">
        <f t="shared" si="1"/>
        <v>4.3382352941176467</v>
      </c>
      <c r="U13" s="185" t="s">
        <v>241</v>
      </c>
      <c r="V13" s="182"/>
      <c r="W13" s="182"/>
      <c r="X13" s="182"/>
      <c r="Y13" s="182"/>
      <c r="Z13" s="182"/>
      <c r="AA13" s="182"/>
      <c r="AB13" s="182"/>
      <c r="AC13" s="182"/>
      <c r="AD13" s="186"/>
      <c r="AE13" s="186"/>
      <c r="AF13" s="186"/>
      <c r="AG13" s="188">
        <f t="shared" si="2"/>
        <v>0</v>
      </c>
      <c r="AH13" s="267"/>
    </row>
    <row r="14" spans="1:34" ht="23.25">
      <c r="A14" s="267"/>
      <c r="B14" s="182"/>
      <c r="C14" s="182">
        <v>3</v>
      </c>
      <c r="D14" s="182">
        <v>2</v>
      </c>
      <c r="E14" s="182">
        <v>0</v>
      </c>
      <c r="F14" s="182">
        <v>0</v>
      </c>
      <c r="G14" s="182">
        <v>2</v>
      </c>
      <c r="H14" s="182">
        <v>3</v>
      </c>
      <c r="I14" s="182">
        <v>0</v>
      </c>
      <c r="J14" s="182">
        <v>0</v>
      </c>
      <c r="K14" s="182">
        <v>1</v>
      </c>
      <c r="L14" s="182">
        <v>3</v>
      </c>
      <c r="M14" s="182">
        <v>1</v>
      </c>
      <c r="N14" s="182">
        <v>0</v>
      </c>
      <c r="O14" s="182">
        <v>0</v>
      </c>
      <c r="P14" s="182">
        <v>3</v>
      </c>
      <c r="Q14" s="182">
        <v>0</v>
      </c>
      <c r="R14" s="182">
        <v>0</v>
      </c>
      <c r="S14" s="183">
        <f t="shared" si="0"/>
        <v>135</v>
      </c>
      <c r="T14" s="184">
        <f t="shared" si="1"/>
        <v>4.9632352941176467</v>
      </c>
      <c r="U14" s="185" t="s">
        <v>242</v>
      </c>
      <c r="V14" s="186"/>
      <c r="W14" s="186"/>
      <c r="X14" s="186"/>
      <c r="Y14" s="186"/>
      <c r="Z14" s="186"/>
      <c r="AA14" s="186"/>
      <c r="AB14" s="186"/>
      <c r="AC14" s="187"/>
      <c r="AD14" s="186"/>
      <c r="AE14" s="186"/>
      <c r="AF14" s="186"/>
      <c r="AG14" s="188">
        <f t="shared" si="2"/>
        <v>0</v>
      </c>
      <c r="AH14" s="267"/>
    </row>
    <row r="15" spans="1:34">
      <c r="A15" s="180" t="s">
        <v>134</v>
      </c>
      <c r="B15" s="190">
        <f t="shared" ref="B15:J15" si="3">SUM(B5:B14)</f>
        <v>0</v>
      </c>
      <c r="C15" s="190">
        <f t="shared" si="3"/>
        <v>14</v>
      </c>
      <c r="D15" s="190">
        <f t="shared" si="3"/>
        <v>16</v>
      </c>
      <c r="E15" s="190">
        <f t="shared" si="3"/>
        <v>12</v>
      </c>
      <c r="F15" s="190">
        <f t="shared" si="3"/>
        <v>3</v>
      </c>
      <c r="G15" s="190">
        <f t="shared" si="3"/>
        <v>9</v>
      </c>
      <c r="H15" s="190">
        <f t="shared" si="3"/>
        <v>24</v>
      </c>
      <c r="I15" s="190">
        <f t="shared" si="3"/>
        <v>6</v>
      </c>
      <c r="J15" s="190">
        <f t="shared" si="3"/>
        <v>13</v>
      </c>
      <c r="K15" s="190">
        <f t="shared" ref="K15:P15" si="4">SUM(K5:K14)</f>
        <v>13</v>
      </c>
      <c r="L15" s="190">
        <f t="shared" si="4"/>
        <v>18</v>
      </c>
      <c r="M15" s="190">
        <f t="shared" si="4"/>
        <v>17</v>
      </c>
      <c r="N15" s="190">
        <f t="shared" si="4"/>
        <v>10</v>
      </c>
      <c r="O15" s="190">
        <f t="shared" si="4"/>
        <v>4</v>
      </c>
      <c r="P15" s="190">
        <f t="shared" si="4"/>
        <v>12</v>
      </c>
      <c r="Q15" s="190">
        <f>SUM(Q5:Q14)</f>
        <v>0</v>
      </c>
      <c r="R15" s="190">
        <f>SUM(R5:R14)</f>
        <v>14</v>
      </c>
      <c r="S15" s="191"/>
      <c r="T15" s="191"/>
      <c r="U15" s="191"/>
      <c r="V15" s="192">
        <f t="shared" ref="V15:AF15" si="5">SUM(V5:V14)</f>
        <v>0</v>
      </c>
      <c r="W15" s="192">
        <f t="shared" si="5"/>
        <v>0</v>
      </c>
      <c r="X15" s="192">
        <f t="shared" si="5"/>
        <v>0</v>
      </c>
      <c r="Y15" s="192">
        <f t="shared" si="5"/>
        <v>0</v>
      </c>
      <c r="Z15" s="192">
        <f t="shared" si="5"/>
        <v>0</v>
      </c>
      <c r="AA15" s="192">
        <f t="shared" si="5"/>
        <v>0</v>
      </c>
      <c r="AB15" s="192">
        <f t="shared" si="5"/>
        <v>0</v>
      </c>
      <c r="AC15" s="192">
        <f t="shared" si="5"/>
        <v>0</v>
      </c>
      <c r="AD15" s="192">
        <f t="shared" si="5"/>
        <v>0</v>
      </c>
      <c r="AE15" s="192">
        <f t="shared" si="5"/>
        <v>0</v>
      </c>
      <c r="AF15" s="192">
        <f t="shared" si="5"/>
        <v>0</v>
      </c>
      <c r="AG15" s="192"/>
      <c r="AH15" s="180" t="s">
        <v>134</v>
      </c>
    </row>
    <row r="18" spans="2:2" ht="15">
      <c r="B18" s="222" t="s">
        <v>286</v>
      </c>
    </row>
  </sheetData>
  <mergeCells count="18">
    <mergeCell ref="A1:R1"/>
    <mergeCell ref="B2:R2"/>
    <mergeCell ref="S2:U2"/>
    <mergeCell ref="V2:AF2"/>
    <mergeCell ref="S3:U3"/>
    <mergeCell ref="V3:V4"/>
    <mergeCell ref="W3:W4"/>
    <mergeCell ref="X3:X4"/>
    <mergeCell ref="Y3:Y4"/>
    <mergeCell ref="Z3:Z4"/>
    <mergeCell ref="A5:A14"/>
    <mergeCell ref="AH5:AH14"/>
    <mergeCell ref="AA3:AA4"/>
    <mergeCell ref="AB3:AB4"/>
    <mergeCell ref="AC3:AC4"/>
    <mergeCell ref="AD3:AD4"/>
    <mergeCell ref="AE3:AE4"/>
    <mergeCell ref="AF3:AF4"/>
  </mergeCells>
  <conditionalFormatting sqref="C5:R14">
    <cfRule type="cellIs" dxfId="49" priority="1" operator="equal">
      <formula>3</formula>
    </cfRule>
  </conditionalFormatting>
  <pageMargins left="0.7" right="0.7" top="0.78740157499999996" bottom="0.78740157499999996" header="0.3" footer="0.3"/>
  <pageSetup paperSize="9" scale="66" orientation="landscape" r:id="rId1"/>
  <headerFooter>
    <oddFooter>&amp;L&amp;8Prepared: Jan Tejkl/RMS-PQP
Valid from: 05/2018&amp;C&amp;8&amp;F&amp;R&amp;8&amp;P/&amp;N</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D162"/>
  <sheetViews>
    <sheetView topLeftCell="F1" zoomScale="70" zoomScaleNormal="70" zoomScalePageLayoutView="55" workbookViewId="0">
      <pane ySplit="9" topLeftCell="A10" activePane="bottomLeft" state="frozen"/>
      <selection pane="bottomLeft" activeCell="V23" sqref="V23"/>
    </sheetView>
  </sheetViews>
  <sheetFormatPr baseColWidth="10" defaultColWidth="2.125" defaultRowHeight="15" outlineLevelRow="1" outlineLevelCol="2"/>
  <cols>
    <col min="1" max="1" width="5.5" style="7" hidden="1" customWidth="1"/>
    <col min="2" max="2" width="6.625" style="7" hidden="1" customWidth="1"/>
    <col min="3" max="3" width="5.5" style="7" customWidth="1"/>
    <col min="4" max="4" width="25.875" style="253" customWidth="1"/>
    <col min="5" max="5" width="41.625" style="253" customWidth="1"/>
    <col min="6" max="7" width="41.625" style="7" customWidth="1"/>
    <col min="8" max="8" width="6" style="27" customWidth="1"/>
    <col min="9" max="10" width="6" style="26" customWidth="1"/>
    <col min="11" max="11" width="10.625" style="19" customWidth="1" collapsed="1"/>
    <col min="12" max="12" width="6" style="19" customWidth="1"/>
    <col min="13" max="13" width="44.375" style="7" customWidth="1" outlineLevel="1"/>
    <col min="14" max="16" width="5.625" style="19" customWidth="1" outlineLevel="1"/>
    <col min="17" max="17" width="10" style="78" customWidth="1" outlineLevel="1"/>
    <col min="18" max="18" width="5.625" style="19" customWidth="1" outlineLevel="1"/>
    <col min="19" max="21" width="5.625" style="217" customWidth="1" outlineLevel="2"/>
    <col min="22" max="22" width="6.125" style="19" customWidth="1" outlineLevel="1"/>
    <col min="23" max="24" width="8.625" style="217" customWidth="1" outlineLevel="1"/>
    <col min="25" max="25" width="10.625" style="218" customWidth="1" outlineLevel="1"/>
    <col min="26" max="28" width="10" style="7" customWidth="1"/>
    <col min="29" max="29" width="8.875" style="7" customWidth="1"/>
    <col min="30" max="30" width="11.625" style="7" customWidth="1"/>
    <col min="31" max="16384" width="2.125" style="7"/>
  </cols>
  <sheetData>
    <row r="1" spans="1:30" ht="14.25" customHeight="1" outlineLevel="1">
      <c r="D1" s="288" t="s">
        <v>17</v>
      </c>
      <c r="E1" s="290" t="s">
        <v>286</v>
      </c>
      <c r="F1" s="244" t="s">
        <v>124</v>
      </c>
      <c r="G1" s="296" t="s">
        <v>15</v>
      </c>
      <c r="H1" s="297"/>
      <c r="I1" s="297"/>
      <c r="J1" s="297"/>
      <c r="K1" s="297"/>
      <c r="L1" s="297"/>
      <c r="M1" s="297"/>
      <c r="N1" s="297"/>
      <c r="O1" s="297"/>
      <c r="P1" s="297"/>
      <c r="Q1" s="297"/>
      <c r="R1" s="297"/>
      <c r="S1" s="297"/>
      <c r="T1" s="297"/>
      <c r="U1" s="297"/>
      <c r="V1" s="297"/>
      <c r="W1" s="297"/>
      <c r="X1" s="297"/>
      <c r="Y1" s="298"/>
      <c r="AA1" s="77">
        <v>1</v>
      </c>
      <c r="AB1" s="80" t="s">
        <v>47</v>
      </c>
      <c r="AC1" s="80" t="s">
        <v>190</v>
      </c>
      <c r="AD1" s="80" t="s">
        <v>192</v>
      </c>
    </row>
    <row r="2" spans="1:30" ht="14.25" customHeight="1" outlineLevel="1">
      <c r="D2" s="289"/>
      <c r="E2" s="291"/>
      <c r="F2" s="285"/>
      <c r="G2" s="299"/>
      <c r="H2" s="300"/>
      <c r="I2" s="300"/>
      <c r="J2" s="300"/>
      <c r="K2" s="300"/>
      <c r="L2" s="300"/>
      <c r="M2" s="300"/>
      <c r="N2" s="300"/>
      <c r="O2" s="300"/>
      <c r="P2" s="300"/>
      <c r="Q2" s="300"/>
      <c r="R2" s="300"/>
      <c r="S2" s="300"/>
      <c r="T2" s="300"/>
      <c r="U2" s="300"/>
      <c r="V2" s="300"/>
      <c r="W2" s="300"/>
      <c r="X2" s="300"/>
      <c r="Y2" s="301"/>
      <c r="AA2" s="77">
        <v>3</v>
      </c>
      <c r="AB2" s="80" t="s">
        <v>60</v>
      </c>
      <c r="AC2" s="80" t="s">
        <v>191</v>
      </c>
      <c r="AD2" s="80" t="s">
        <v>193</v>
      </c>
    </row>
    <row r="3" spans="1:30" ht="14.25" customHeight="1" outlineLevel="1">
      <c r="D3" s="289"/>
      <c r="E3" s="292"/>
      <c r="F3" s="285"/>
      <c r="G3" s="299"/>
      <c r="H3" s="300"/>
      <c r="I3" s="300"/>
      <c r="J3" s="300"/>
      <c r="K3" s="300"/>
      <c r="L3" s="300"/>
      <c r="M3" s="300"/>
      <c r="N3" s="300"/>
      <c r="O3" s="300"/>
      <c r="P3" s="300"/>
      <c r="Q3" s="300"/>
      <c r="R3" s="300"/>
      <c r="S3" s="300"/>
      <c r="T3" s="300"/>
      <c r="U3" s="300"/>
      <c r="V3" s="300"/>
      <c r="W3" s="300"/>
      <c r="X3" s="300"/>
      <c r="Y3" s="301"/>
      <c r="AA3" s="77">
        <v>5</v>
      </c>
      <c r="AB3" s="80" t="s">
        <v>55</v>
      </c>
      <c r="AD3" s="80" t="s">
        <v>194</v>
      </c>
    </row>
    <row r="4" spans="1:30" ht="14.25" customHeight="1" outlineLevel="1">
      <c r="D4" s="288" t="s">
        <v>92</v>
      </c>
      <c r="E4" s="293">
        <f ca="1">TODAY()</f>
        <v>44475</v>
      </c>
      <c r="F4" s="285"/>
      <c r="G4" s="299"/>
      <c r="H4" s="300"/>
      <c r="I4" s="300"/>
      <c r="J4" s="300"/>
      <c r="K4" s="300"/>
      <c r="L4" s="300"/>
      <c r="M4" s="300"/>
      <c r="N4" s="300"/>
      <c r="O4" s="300"/>
      <c r="P4" s="300"/>
      <c r="Q4" s="300"/>
      <c r="R4" s="300"/>
      <c r="S4" s="300"/>
      <c r="T4" s="300"/>
      <c r="U4" s="300"/>
      <c r="V4" s="300"/>
      <c r="W4" s="300"/>
      <c r="X4" s="300"/>
      <c r="Y4" s="301"/>
      <c r="AA4" s="77">
        <v>7</v>
      </c>
    </row>
    <row r="5" spans="1:30" ht="14.25" customHeight="1" outlineLevel="1">
      <c r="D5" s="289"/>
      <c r="E5" s="294"/>
      <c r="F5" s="285"/>
      <c r="G5" s="299"/>
      <c r="H5" s="300"/>
      <c r="I5" s="300"/>
      <c r="J5" s="300"/>
      <c r="K5" s="300"/>
      <c r="L5" s="300"/>
      <c r="M5" s="300"/>
      <c r="N5" s="300"/>
      <c r="O5" s="300"/>
      <c r="P5" s="300"/>
      <c r="Q5" s="300"/>
      <c r="R5" s="300"/>
      <c r="S5" s="300"/>
      <c r="T5" s="300"/>
      <c r="U5" s="300"/>
      <c r="V5" s="300"/>
      <c r="W5" s="300"/>
      <c r="X5" s="300"/>
      <c r="Y5" s="301"/>
      <c r="AA5" s="77">
        <v>10</v>
      </c>
    </row>
    <row r="6" spans="1:30" ht="14.25" customHeight="1" outlineLevel="1" thickBot="1">
      <c r="D6" s="289"/>
      <c r="E6" s="295"/>
      <c r="F6" s="286"/>
      <c r="G6" s="299"/>
      <c r="H6" s="300"/>
      <c r="I6" s="300"/>
      <c r="J6" s="300"/>
      <c r="K6" s="300"/>
      <c r="L6" s="300"/>
      <c r="M6" s="300"/>
      <c r="N6" s="300"/>
      <c r="O6" s="300"/>
      <c r="P6" s="300"/>
      <c r="Q6" s="300"/>
      <c r="R6" s="300"/>
      <c r="S6" s="300"/>
      <c r="T6" s="300"/>
      <c r="U6" s="300"/>
      <c r="V6" s="300"/>
      <c r="W6" s="300"/>
      <c r="X6" s="300"/>
      <c r="Y6" s="301"/>
    </row>
    <row r="7" spans="1:30" s="3" customFormat="1" ht="45.75" customHeight="1">
      <c r="D7" s="314" t="s">
        <v>243</v>
      </c>
      <c r="E7" s="316" t="s">
        <v>245</v>
      </c>
      <c r="F7" s="304" t="s">
        <v>89</v>
      </c>
      <c r="G7" s="304" t="s">
        <v>123</v>
      </c>
      <c r="H7" s="28" t="s">
        <v>3</v>
      </c>
      <c r="I7" s="28" t="s">
        <v>29</v>
      </c>
      <c r="J7" s="28" t="s">
        <v>4</v>
      </c>
      <c r="K7" s="75" t="s">
        <v>2</v>
      </c>
      <c r="L7" s="75" t="s">
        <v>88</v>
      </c>
      <c r="M7" s="306" t="s">
        <v>30</v>
      </c>
      <c r="N7" s="302" t="s">
        <v>95</v>
      </c>
      <c r="O7" s="302" t="s">
        <v>177</v>
      </c>
      <c r="P7" s="310" t="s">
        <v>96</v>
      </c>
      <c r="Q7" s="312" t="s">
        <v>16</v>
      </c>
      <c r="R7" s="313" t="s">
        <v>94</v>
      </c>
      <c r="S7" s="308" t="s">
        <v>178</v>
      </c>
      <c r="T7" s="308" t="s">
        <v>179</v>
      </c>
      <c r="U7" s="308" t="s">
        <v>180</v>
      </c>
      <c r="V7" s="287" t="s">
        <v>93</v>
      </c>
      <c r="W7" s="309" t="s">
        <v>181</v>
      </c>
      <c r="X7" s="309" t="s">
        <v>182</v>
      </c>
      <c r="Y7" s="309" t="s">
        <v>183</v>
      </c>
    </row>
    <row r="8" spans="1:30" s="3" customFormat="1" ht="36" customHeight="1">
      <c r="D8" s="315"/>
      <c r="E8" s="317"/>
      <c r="F8" s="305"/>
      <c r="G8" s="305"/>
      <c r="H8" s="28" t="s">
        <v>5</v>
      </c>
      <c r="I8" s="28" t="s">
        <v>28</v>
      </c>
      <c r="J8" s="23" t="s">
        <v>6</v>
      </c>
      <c r="K8" s="22" t="s">
        <v>91</v>
      </c>
      <c r="L8" s="22" t="s">
        <v>43</v>
      </c>
      <c r="M8" s="307"/>
      <c r="N8" s="303"/>
      <c r="O8" s="303"/>
      <c r="P8" s="311"/>
      <c r="Q8" s="312"/>
      <c r="R8" s="313"/>
      <c r="S8" s="308"/>
      <c r="T8" s="308"/>
      <c r="U8" s="308"/>
      <c r="V8" s="287"/>
      <c r="W8" s="309"/>
      <c r="X8" s="309"/>
      <c r="Y8" s="309"/>
    </row>
    <row r="9" spans="1:30" s="3" customFormat="1" ht="15" customHeight="1">
      <c r="A9" s="3" t="s">
        <v>125</v>
      </c>
      <c r="D9" s="248"/>
      <c r="E9" s="248"/>
      <c r="F9" s="5"/>
      <c r="G9" s="5"/>
      <c r="H9" s="21"/>
      <c r="I9" s="28"/>
      <c r="J9" s="24"/>
      <c r="K9" s="22"/>
      <c r="L9" s="76"/>
      <c r="M9" s="4"/>
      <c r="N9" s="25"/>
      <c r="O9" s="25"/>
      <c r="P9" s="79"/>
      <c r="Q9" s="210"/>
      <c r="R9" s="25"/>
      <c r="S9" s="211"/>
      <c r="T9" s="211"/>
      <c r="U9" s="211"/>
      <c r="V9" s="96"/>
      <c r="W9" s="212"/>
      <c r="X9" s="213"/>
      <c r="Y9" s="213"/>
    </row>
    <row r="10" spans="1:30" s="3" customFormat="1" ht="63" customHeight="1">
      <c r="A10" s="3">
        <f>IF(B10&gt;0.1,RANK(B10,B:B,0),"")</f>
        <v>3</v>
      </c>
      <c r="B10" s="3">
        <f>SUM(K10,0.000000001+COUNT($B$1:B9)*0.000000001)</f>
        <v>490.00000000099999</v>
      </c>
      <c r="C10" s="91">
        <v>1</v>
      </c>
      <c r="D10" s="249" t="s">
        <v>234</v>
      </c>
      <c r="E10" s="249" t="s">
        <v>244</v>
      </c>
      <c r="F10" s="256" t="s">
        <v>246</v>
      </c>
      <c r="G10" s="2" t="s">
        <v>197</v>
      </c>
      <c r="H10" s="28">
        <v>10</v>
      </c>
      <c r="I10" s="20">
        <v>7</v>
      </c>
      <c r="J10" s="92">
        <v>7</v>
      </c>
      <c r="K10" s="22">
        <f t="shared" ref="K10:K43" si="0">H10*I10*J10</f>
        <v>490</v>
      </c>
      <c r="L10" s="22" t="str">
        <f>IFERROR(VLOOKUP(CONCATENATE(H10,I10,J10),'Task Priority (TP)'!$P:$Q,2,FALSE),"")</f>
        <v>H</v>
      </c>
      <c r="M10" s="257" t="s">
        <v>249</v>
      </c>
      <c r="N10" s="20">
        <v>10</v>
      </c>
      <c r="O10" s="20">
        <v>1</v>
      </c>
      <c r="P10" s="28">
        <v>5</v>
      </c>
      <c r="Q10" s="97">
        <f>N10*O10*P10</f>
        <v>50</v>
      </c>
      <c r="R10" s="20" t="str">
        <f>IFERROR(VLOOKUP(CONCATENATE(N10,O10,P10),'Task Priority (TP)'!$P:$Q,2,FALSE),"")</f>
        <v>M</v>
      </c>
      <c r="S10" s="214" t="s">
        <v>60</v>
      </c>
      <c r="T10" s="214" t="s">
        <v>55</v>
      </c>
      <c r="U10" s="214" t="s">
        <v>55</v>
      </c>
      <c r="V10" s="30" t="s">
        <v>190</v>
      </c>
      <c r="W10" s="215" t="s">
        <v>248</v>
      </c>
      <c r="X10" s="215" t="s">
        <v>250</v>
      </c>
      <c r="Y10" s="215" t="s">
        <v>193</v>
      </c>
    </row>
    <row r="11" spans="1:30" s="3" customFormat="1" ht="56.25" customHeight="1">
      <c r="A11" s="3">
        <f t="shared" ref="A11:A74" si="1">IF(B11&gt;0.1,RANK(B11,B:B,0),"")</f>
        <v>12</v>
      </c>
      <c r="B11" s="240">
        <f>SUM(K11,0.000000001+COUNT($B$1:B10)*0.000000001)</f>
        <v>210.00000000200001</v>
      </c>
      <c r="C11" s="91">
        <v>2</v>
      </c>
      <c r="D11" s="249" t="s">
        <v>234</v>
      </c>
      <c r="E11" s="249" t="s">
        <v>244</v>
      </c>
      <c r="F11" s="256" t="s">
        <v>251</v>
      </c>
      <c r="G11" s="2" t="s">
        <v>90</v>
      </c>
      <c r="H11" s="28">
        <v>10</v>
      </c>
      <c r="I11" s="20">
        <v>3</v>
      </c>
      <c r="J11" s="92">
        <v>7</v>
      </c>
      <c r="K11" s="22">
        <f t="shared" si="0"/>
        <v>210</v>
      </c>
      <c r="L11" s="22" t="str">
        <f>IFERROR(VLOOKUP(CONCATENATE(H11,I11,J11),'Task Priority (TP)'!$P:$Q,2,FALSE),"")</f>
        <v>H</v>
      </c>
      <c r="M11" s="257" t="s">
        <v>252</v>
      </c>
      <c r="N11" s="20">
        <v>10</v>
      </c>
      <c r="O11" s="20">
        <v>1</v>
      </c>
      <c r="P11" s="28">
        <v>7</v>
      </c>
      <c r="Q11" s="97">
        <f t="shared" ref="Q11:Q76" si="2">N11*O11*P11</f>
        <v>70</v>
      </c>
      <c r="R11" s="20" t="str">
        <f>IFERROR(VLOOKUP(CONCATENATE(N11,O11,P11),'Task Priority (TP)'!$P:$Q,2,FALSE),"")</f>
        <v>H</v>
      </c>
      <c r="S11" s="214" t="s">
        <v>60</v>
      </c>
      <c r="T11" s="214" t="s">
        <v>60</v>
      </c>
      <c r="U11" s="214" t="s">
        <v>60</v>
      </c>
      <c r="V11" s="30" t="s">
        <v>190</v>
      </c>
      <c r="W11" s="215" t="s">
        <v>253</v>
      </c>
      <c r="X11" s="215" t="s">
        <v>254</v>
      </c>
      <c r="Y11" s="215" t="s">
        <v>192</v>
      </c>
    </row>
    <row r="12" spans="1:30" s="3" customFormat="1" ht="55.5" customHeight="1">
      <c r="A12" s="3">
        <f t="shared" si="1"/>
        <v>11</v>
      </c>
      <c r="B12" s="3">
        <f>SUM(K12,0.000000001+COUNT($B$1:B11)*0.000000001)</f>
        <v>210.000000003</v>
      </c>
      <c r="C12" s="91">
        <v>3</v>
      </c>
      <c r="D12" s="249" t="s">
        <v>234</v>
      </c>
      <c r="E12" s="249" t="s">
        <v>244</v>
      </c>
      <c r="F12" s="256" t="s">
        <v>255</v>
      </c>
      <c r="G12" s="2" t="s">
        <v>90</v>
      </c>
      <c r="H12" s="28">
        <v>10</v>
      </c>
      <c r="I12" s="20">
        <v>3</v>
      </c>
      <c r="J12" s="92">
        <v>7</v>
      </c>
      <c r="K12" s="22">
        <f t="shared" si="0"/>
        <v>210</v>
      </c>
      <c r="L12" s="22" t="str">
        <f>IFERROR(VLOOKUP(CONCATENATE(H12,I12,J12),'Task Priority (TP)'!$P:$Q,2,FALSE),"")</f>
        <v>H</v>
      </c>
      <c r="M12" s="257" t="s">
        <v>256</v>
      </c>
      <c r="N12" s="20">
        <v>10</v>
      </c>
      <c r="O12" s="20">
        <v>1</v>
      </c>
      <c r="P12" s="28">
        <v>7</v>
      </c>
      <c r="Q12" s="97">
        <f t="shared" si="2"/>
        <v>70</v>
      </c>
      <c r="R12" s="20" t="str">
        <f>IFERROR(VLOOKUP(CONCATENATE(N12,O12,P12),'Task Priority (TP)'!$P:$Q,2,FALSE),"")</f>
        <v>H</v>
      </c>
      <c r="S12" s="214" t="s">
        <v>60</v>
      </c>
      <c r="T12" s="214" t="s">
        <v>60</v>
      </c>
      <c r="U12" s="214" t="s">
        <v>60</v>
      </c>
      <c r="V12" s="30" t="s">
        <v>190</v>
      </c>
      <c r="W12" s="215" t="s">
        <v>247</v>
      </c>
      <c r="X12" s="215" t="s">
        <v>258</v>
      </c>
      <c r="Y12" s="215" t="s">
        <v>192</v>
      </c>
    </row>
    <row r="13" spans="1:30" s="3" customFormat="1" ht="52.5" customHeight="1">
      <c r="A13" s="3">
        <f t="shared" si="1"/>
        <v>10</v>
      </c>
      <c r="B13" s="3">
        <f>SUM(K13,0.000000001+COUNT($B$1:B12)*0.000000001)</f>
        <v>210.00000000399999</v>
      </c>
      <c r="C13" s="91">
        <v>4</v>
      </c>
      <c r="D13" s="249" t="s">
        <v>234</v>
      </c>
      <c r="E13" s="249" t="s">
        <v>244</v>
      </c>
      <c r="F13" s="256" t="s">
        <v>255</v>
      </c>
      <c r="G13" s="2" t="s">
        <v>90</v>
      </c>
      <c r="H13" s="28">
        <v>10</v>
      </c>
      <c r="I13" s="20">
        <v>3</v>
      </c>
      <c r="J13" s="92">
        <v>7</v>
      </c>
      <c r="K13" s="22">
        <f t="shared" ref="K13" si="3">H13*I13*J13</f>
        <v>210</v>
      </c>
      <c r="L13" s="22" t="str">
        <f>IFERROR(VLOOKUP(CONCATENATE(H13,I13,J13),'Task Priority (TP)'!$P:$Q,2,FALSE),"")</f>
        <v>H</v>
      </c>
      <c r="M13" s="257" t="s">
        <v>257</v>
      </c>
      <c r="N13" s="20">
        <v>10</v>
      </c>
      <c r="O13" s="20">
        <v>1</v>
      </c>
      <c r="P13" s="28">
        <v>5</v>
      </c>
      <c r="Q13" s="97">
        <f t="shared" si="2"/>
        <v>50</v>
      </c>
      <c r="R13" s="20" t="str">
        <f>IFERROR(VLOOKUP(CONCATENATE(N13,O13,P13),'Task Priority (TP)'!$P:$Q,2,FALSE),"")</f>
        <v>M</v>
      </c>
      <c r="S13" s="214" t="s">
        <v>47</v>
      </c>
      <c r="T13" s="214" t="s">
        <v>55</v>
      </c>
      <c r="U13" s="214" t="s">
        <v>47</v>
      </c>
      <c r="V13" s="30" t="s">
        <v>190</v>
      </c>
      <c r="W13" s="215" t="s">
        <v>259</v>
      </c>
      <c r="X13" s="215" t="s">
        <v>250</v>
      </c>
      <c r="Y13" s="215" t="s">
        <v>192</v>
      </c>
    </row>
    <row r="14" spans="1:30" s="3" customFormat="1" ht="33" customHeight="1">
      <c r="A14" s="3">
        <f t="shared" si="1"/>
        <v>9</v>
      </c>
      <c r="B14" s="3">
        <f>SUM(K14,0.000000001+COUNT($B$1:B13)*0.000000001)</f>
        <v>300.000000005</v>
      </c>
      <c r="C14" s="91">
        <v>5</v>
      </c>
      <c r="D14" s="249" t="s">
        <v>234</v>
      </c>
      <c r="E14" s="249" t="s">
        <v>244</v>
      </c>
      <c r="F14" s="256" t="s">
        <v>260</v>
      </c>
      <c r="G14" s="2" t="s">
        <v>90</v>
      </c>
      <c r="H14" s="28">
        <v>10</v>
      </c>
      <c r="I14" s="20">
        <v>3</v>
      </c>
      <c r="J14" s="92">
        <v>10</v>
      </c>
      <c r="K14" s="22">
        <f t="shared" si="0"/>
        <v>300</v>
      </c>
      <c r="L14" s="22" t="str">
        <f>IFERROR(VLOOKUP(CONCATENATE(H14,I14,J14),'Task Priority (TP)'!$P:$Q,2,FALSE),"")</f>
        <v>H</v>
      </c>
      <c r="M14" s="257" t="s">
        <v>261</v>
      </c>
      <c r="N14" s="20">
        <v>10</v>
      </c>
      <c r="O14" s="20">
        <v>3</v>
      </c>
      <c r="P14" s="28">
        <v>3</v>
      </c>
      <c r="Q14" s="97">
        <f t="shared" si="2"/>
        <v>90</v>
      </c>
      <c r="R14" s="20" t="str">
        <f>IFERROR(VLOOKUP(CONCATENATE(N14,O14,P14),'Task Priority (TP)'!$P:$Q,2,FALSE),"")</f>
        <v>L</v>
      </c>
      <c r="S14" s="214" t="s">
        <v>55</v>
      </c>
      <c r="T14" s="214" t="s">
        <v>55</v>
      </c>
      <c r="U14" s="214" t="s">
        <v>55</v>
      </c>
      <c r="V14" s="30" t="s">
        <v>190</v>
      </c>
      <c r="W14" s="215" t="s">
        <v>273</v>
      </c>
      <c r="X14" s="215" t="s">
        <v>250</v>
      </c>
      <c r="Y14" s="215" t="s">
        <v>192</v>
      </c>
    </row>
    <row r="15" spans="1:30" s="3" customFormat="1" ht="48.75" customHeight="1">
      <c r="A15" s="3">
        <f t="shared" si="1"/>
        <v>2</v>
      </c>
      <c r="B15" s="3">
        <f>SUM(K15,0.000000001+COUNT($B$1:B14)*0.000000001)</f>
        <v>490.00000000599999</v>
      </c>
      <c r="C15" s="91">
        <v>6</v>
      </c>
      <c r="D15" s="249" t="s">
        <v>234</v>
      </c>
      <c r="E15" s="249" t="s">
        <v>244</v>
      </c>
      <c r="F15" s="256" t="s">
        <v>262</v>
      </c>
      <c r="G15" s="2" t="s">
        <v>90</v>
      </c>
      <c r="H15" s="28">
        <v>10</v>
      </c>
      <c r="I15" s="20">
        <v>7</v>
      </c>
      <c r="J15" s="92">
        <v>7</v>
      </c>
      <c r="K15" s="22">
        <f t="shared" si="0"/>
        <v>490</v>
      </c>
      <c r="L15" s="22" t="str">
        <f>IFERROR(VLOOKUP(CONCATENATE(H15,I15,J15),'Task Priority (TP)'!$P:$Q,2,FALSE),"")</f>
        <v>H</v>
      </c>
      <c r="M15" s="257" t="s">
        <v>272</v>
      </c>
      <c r="N15" s="20">
        <v>10</v>
      </c>
      <c r="O15" s="20">
        <v>3</v>
      </c>
      <c r="P15" s="28">
        <v>3</v>
      </c>
      <c r="Q15" s="97">
        <f t="shared" si="2"/>
        <v>90</v>
      </c>
      <c r="R15" s="20" t="str">
        <f>IFERROR(VLOOKUP(CONCATENATE(N15,O15,P15),'Task Priority (TP)'!$P:$Q,2,FALSE),"")</f>
        <v>L</v>
      </c>
      <c r="S15" s="214" t="s">
        <v>60</v>
      </c>
      <c r="T15" s="214" t="s">
        <v>60</v>
      </c>
      <c r="U15" s="214" t="s">
        <v>60</v>
      </c>
      <c r="V15" s="30" t="s">
        <v>190</v>
      </c>
      <c r="W15" s="215" t="s">
        <v>273</v>
      </c>
      <c r="X15" s="215" t="s">
        <v>254</v>
      </c>
      <c r="Y15" s="215" t="s">
        <v>192</v>
      </c>
    </row>
    <row r="16" spans="1:30" s="3" customFormat="1" ht="33" customHeight="1">
      <c r="A16" s="3">
        <f t="shared" si="1"/>
        <v>14</v>
      </c>
      <c r="B16" s="3">
        <f>SUM(K16,0.000000001+COUNT($B$1:B15)*0.000000001)</f>
        <v>100.000000007</v>
      </c>
      <c r="C16" s="91">
        <v>7</v>
      </c>
      <c r="D16" s="249" t="s">
        <v>234</v>
      </c>
      <c r="E16" s="249" t="s">
        <v>244</v>
      </c>
      <c r="F16" s="256" t="s">
        <v>263</v>
      </c>
      <c r="G16" s="2" t="s">
        <v>90</v>
      </c>
      <c r="H16" s="28">
        <v>10</v>
      </c>
      <c r="I16" s="20">
        <v>10</v>
      </c>
      <c r="J16" s="92">
        <v>1</v>
      </c>
      <c r="K16" s="22">
        <f t="shared" si="0"/>
        <v>100</v>
      </c>
      <c r="L16" s="22" t="str">
        <f>IFERROR(VLOOKUP(CONCATENATE(H16,I16,J16),'Task Priority (TP)'!$P:$Q,2,FALSE),"")</f>
        <v>H</v>
      </c>
      <c r="M16" s="257" t="s">
        <v>274</v>
      </c>
      <c r="N16" s="20">
        <v>10</v>
      </c>
      <c r="O16" s="20">
        <v>5</v>
      </c>
      <c r="P16" s="28">
        <v>1</v>
      </c>
      <c r="Q16" s="97">
        <f t="shared" si="2"/>
        <v>50</v>
      </c>
      <c r="R16" s="20" t="str">
        <f>IFERROR(VLOOKUP(CONCATENATE(N16,O16,P16),'Task Priority (TP)'!$P:$Q,2,FALSE),"")</f>
        <v>M</v>
      </c>
      <c r="S16" s="214" t="s">
        <v>60</v>
      </c>
      <c r="T16" s="214" t="s">
        <v>60</v>
      </c>
      <c r="U16" s="214" t="s">
        <v>60</v>
      </c>
      <c r="V16" s="30" t="s">
        <v>190</v>
      </c>
      <c r="W16" s="215" t="s">
        <v>273</v>
      </c>
      <c r="X16" s="215" t="s">
        <v>254</v>
      </c>
      <c r="Y16" s="215" t="s">
        <v>192</v>
      </c>
    </row>
    <row r="17" spans="1:25" s="3" customFormat="1" ht="33" customHeight="1">
      <c r="A17" s="3">
        <f t="shared" si="1"/>
        <v>8</v>
      </c>
      <c r="B17" s="3">
        <f>SUM(K17,0.000000001+COUNT($B$1:B16)*0.000000001)</f>
        <v>350.00000000799997</v>
      </c>
      <c r="C17" s="91">
        <v>8</v>
      </c>
      <c r="D17" s="249" t="s">
        <v>234</v>
      </c>
      <c r="E17" s="249" t="s">
        <v>244</v>
      </c>
      <c r="F17" s="256" t="s">
        <v>264</v>
      </c>
      <c r="G17" s="2" t="s">
        <v>90</v>
      </c>
      <c r="H17" s="28">
        <v>10</v>
      </c>
      <c r="I17" s="20">
        <v>7</v>
      </c>
      <c r="J17" s="92">
        <v>5</v>
      </c>
      <c r="K17" s="22">
        <f t="shared" si="0"/>
        <v>350</v>
      </c>
      <c r="L17" s="22" t="str">
        <f>IFERROR(VLOOKUP(CONCATENATE(H17,I17,J17),'Task Priority (TP)'!$P:$Q,2,FALSE),"")</f>
        <v>H</v>
      </c>
      <c r="M17" s="257" t="s">
        <v>275</v>
      </c>
      <c r="N17" s="20">
        <v>10</v>
      </c>
      <c r="O17" s="20">
        <v>3</v>
      </c>
      <c r="P17" s="28">
        <v>1</v>
      </c>
      <c r="Q17" s="97">
        <f t="shared" si="2"/>
        <v>30</v>
      </c>
      <c r="R17" s="20" t="str">
        <f>IFERROR(VLOOKUP(CONCATENATE(N17,O17,P17),'Task Priority (TP)'!$P:$Q,2,FALSE),"")</f>
        <v>L</v>
      </c>
      <c r="S17" s="214" t="s">
        <v>60</v>
      </c>
      <c r="T17" s="214" t="s">
        <v>60</v>
      </c>
      <c r="U17" s="214" t="s">
        <v>60</v>
      </c>
      <c r="V17" s="30" t="s">
        <v>190</v>
      </c>
      <c r="W17" s="215" t="s">
        <v>259</v>
      </c>
      <c r="X17" s="215" t="s">
        <v>277</v>
      </c>
      <c r="Y17" s="215" t="s">
        <v>192</v>
      </c>
    </row>
    <row r="18" spans="1:25" s="3" customFormat="1" ht="33" customHeight="1">
      <c r="A18" s="3">
        <f t="shared" si="1"/>
        <v>7</v>
      </c>
      <c r="B18" s="3">
        <f>SUM(K18,0.000000001+COUNT($B$1:B17)*0.000000001)</f>
        <v>350.00000000900002</v>
      </c>
      <c r="C18" s="91">
        <v>9</v>
      </c>
      <c r="D18" s="249" t="s">
        <v>234</v>
      </c>
      <c r="E18" s="249" t="s">
        <v>244</v>
      </c>
      <c r="F18" s="256" t="s">
        <v>265</v>
      </c>
      <c r="G18" s="2" t="s">
        <v>90</v>
      </c>
      <c r="H18" s="28">
        <v>10</v>
      </c>
      <c r="I18" s="20">
        <v>5</v>
      </c>
      <c r="J18" s="92">
        <v>7</v>
      </c>
      <c r="K18" s="22">
        <f t="shared" si="0"/>
        <v>350</v>
      </c>
      <c r="L18" s="22" t="str">
        <f>IFERROR(VLOOKUP(CONCATENATE(H18,I18,J18),'Task Priority (TP)'!$P:$Q,2,FALSE),"")</f>
        <v>H</v>
      </c>
      <c r="M18" s="257" t="s">
        <v>278</v>
      </c>
      <c r="N18" s="20">
        <v>10</v>
      </c>
      <c r="O18" s="20">
        <v>3</v>
      </c>
      <c r="P18" s="28">
        <v>1</v>
      </c>
      <c r="Q18" s="97">
        <f t="shared" ref="Q18" si="4">N18*O18*P18</f>
        <v>30</v>
      </c>
      <c r="R18" s="20" t="str">
        <f>IFERROR(VLOOKUP(CONCATENATE(N18,O18,P18),'Task Priority (TP)'!$P:$Q,2,FALSE),"")</f>
        <v>L</v>
      </c>
      <c r="S18" s="214" t="s">
        <v>60</v>
      </c>
      <c r="T18" s="214" t="s">
        <v>60</v>
      </c>
      <c r="U18" s="214" t="s">
        <v>60</v>
      </c>
      <c r="V18" s="30" t="s">
        <v>190</v>
      </c>
      <c r="W18" s="215" t="s">
        <v>273</v>
      </c>
      <c r="X18" s="215" t="s">
        <v>254</v>
      </c>
      <c r="Y18" s="215" t="s">
        <v>192</v>
      </c>
    </row>
    <row r="19" spans="1:25" s="3" customFormat="1" ht="33" customHeight="1">
      <c r="A19" s="3">
        <f t="shared" si="1"/>
        <v>6</v>
      </c>
      <c r="B19" s="3">
        <f>SUM(K19,0.000000001+COUNT($B$1:B18)*0.000000001)</f>
        <v>350.00000001000001</v>
      </c>
      <c r="C19" s="91">
        <v>10</v>
      </c>
      <c r="D19" s="249" t="s">
        <v>234</v>
      </c>
      <c r="E19" s="249" t="s">
        <v>244</v>
      </c>
      <c r="F19" s="256" t="s">
        <v>266</v>
      </c>
      <c r="G19" s="2" t="s">
        <v>90</v>
      </c>
      <c r="H19" s="28">
        <v>10</v>
      </c>
      <c r="I19" s="20">
        <v>5</v>
      </c>
      <c r="J19" s="92">
        <v>7</v>
      </c>
      <c r="K19" s="22">
        <f t="shared" ref="K19:K20" si="5">H19*I19*J19</f>
        <v>350</v>
      </c>
      <c r="L19" s="22" t="str">
        <f>IFERROR(VLOOKUP(CONCATENATE(H19,I19,J19),'Task Priority (TP)'!$P:$Q,2,FALSE),"")</f>
        <v>H</v>
      </c>
      <c r="M19" s="257" t="s">
        <v>279</v>
      </c>
      <c r="N19" s="20">
        <v>10</v>
      </c>
      <c r="O19" s="20">
        <v>3</v>
      </c>
      <c r="P19" s="28">
        <v>1</v>
      </c>
      <c r="Q19" s="97">
        <f t="shared" ref="Q19:Q20" si="6">N19*O19*P19</f>
        <v>30</v>
      </c>
      <c r="R19" s="20" t="str">
        <f>IFERROR(VLOOKUP(CONCATENATE(N19,O19,P19),'Task Priority (TP)'!$P:$Q,2,FALSE),"")</f>
        <v>L</v>
      </c>
      <c r="S19" s="214" t="s">
        <v>60</v>
      </c>
      <c r="T19" s="214" t="s">
        <v>60</v>
      </c>
      <c r="U19" s="214" t="s">
        <v>60</v>
      </c>
      <c r="V19" s="30" t="s">
        <v>190</v>
      </c>
      <c r="W19" s="215" t="s">
        <v>273</v>
      </c>
      <c r="X19" s="215" t="s">
        <v>254</v>
      </c>
      <c r="Y19" s="215" t="s">
        <v>192</v>
      </c>
    </row>
    <row r="20" spans="1:25" s="1" customFormat="1" ht="33" customHeight="1">
      <c r="A20" s="3">
        <f t="shared" si="1"/>
        <v>5</v>
      </c>
      <c r="B20" s="3">
        <f>SUM(K20,0.000000001+COUNT($B$1:B19)*0.000000001)</f>
        <v>350.000000011</v>
      </c>
      <c r="C20" s="91">
        <v>11</v>
      </c>
      <c r="D20" s="249" t="s">
        <v>234</v>
      </c>
      <c r="E20" s="249" t="s">
        <v>244</v>
      </c>
      <c r="F20" s="256" t="s">
        <v>267</v>
      </c>
      <c r="G20" s="2" t="s">
        <v>90</v>
      </c>
      <c r="H20" s="28">
        <v>10</v>
      </c>
      <c r="I20" s="20">
        <v>5</v>
      </c>
      <c r="J20" s="92">
        <v>7</v>
      </c>
      <c r="K20" s="22">
        <f t="shared" si="5"/>
        <v>350</v>
      </c>
      <c r="L20" s="22" t="str">
        <f>IFERROR(VLOOKUP(CONCATENATE(H20,I20,J20),'Task Priority (TP)'!$P:$Q,2,FALSE),"")</f>
        <v>H</v>
      </c>
      <c r="M20" s="257" t="s">
        <v>280</v>
      </c>
      <c r="N20" s="20">
        <v>10</v>
      </c>
      <c r="O20" s="20">
        <v>3</v>
      </c>
      <c r="P20" s="28">
        <v>1</v>
      </c>
      <c r="Q20" s="97">
        <f t="shared" si="6"/>
        <v>30</v>
      </c>
      <c r="R20" s="20" t="str">
        <f>IFERROR(VLOOKUP(CONCATENATE(N20,O20,P20),'Task Priority (TP)'!$P:$Q,2,FALSE),"")</f>
        <v>L</v>
      </c>
      <c r="S20" s="214" t="s">
        <v>60</v>
      </c>
      <c r="T20" s="214" t="s">
        <v>60</v>
      </c>
      <c r="U20" s="214" t="s">
        <v>60</v>
      </c>
      <c r="V20" s="30" t="s">
        <v>190</v>
      </c>
      <c r="W20" s="215" t="s">
        <v>273</v>
      </c>
      <c r="X20" s="215" t="s">
        <v>254</v>
      </c>
      <c r="Y20" s="215" t="s">
        <v>192</v>
      </c>
    </row>
    <row r="21" spans="1:25" s="1" customFormat="1" ht="33" customHeight="1">
      <c r="A21" s="3">
        <f t="shared" si="1"/>
        <v>1</v>
      </c>
      <c r="B21" s="3">
        <f>SUM(K21,0.000000001+COUNT($B$1:B20)*0.000000001)</f>
        <v>490.00000001199999</v>
      </c>
      <c r="C21" s="91">
        <v>12</v>
      </c>
      <c r="D21" s="249" t="s">
        <v>234</v>
      </c>
      <c r="E21" s="249" t="s">
        <v>244</v>
      </c>
      <c r="F21" s="254" t="s">
        <v>268</v>
      </c>
      <c r="G21" s="2" t="s">
        <v>90</v>
      </c>
      <c r="H21" s="28">
        <v>10</v>
      </c>
      <c r="I21" s="20">
        <v>7</v>
      </c>
      <c r="J21" s="29">
        <v>7</v>
      </c>
      <c r="K21" s="22">
        <f t="shared" si="0"/>
        <v>490</v>
      </c>
      <c r="L21" s="22" t="str">
        <f>IFERROR(VLOOKUP(CONCATENATE(H21,I21,J21),'Task Priority (TP)'!$P:$Q,2,FALSE),"")</f>
        <v>H</v>
      </c>
      <c r="M21" s="258" t="s">
        <v>281</v>
      </c>
      <c r="N21" s="20">
        <v>10</v>
      </c>
      <c r="O21" s="20">
        <v>1</v>
      </c>
      <c r="P21" s="28">
        <v>7</v>
      </c>
      <c r="Q21" s="97">
        <f t="shared" si="2"/>
        <v>70</v>
      </c>
      <c r="R21" s="20" t="str">
        <f>IFERROR(VLOOKUP(CONCATENATE(N21,O21,P21),'Task Priority (TP)'!$P:$Q,2,FALSE),"")</f>
        <v>H</v>
      </c>
      <c r="S21" s="214" t="s">
        <v>60</v>
      </c>
      <c r="T21" s="214" t="s">
        <v>60</v>
      </c>
      <c r="U21" s="214" t="s">
        <v>60</v>
      </c>
      <c r="V21" s="30" t="s">
        <v>190</v>
      </c>
      <c r="W21" s="215" t="s">
        <v>273</v>
      </c>
      <c r="X21" s="215" t="s">
        <v>254</v>
      </c>
      <c r="Y21" s="215" t="s">
        <v>192</v>
      </c>
    </row>
    <row r="22" spans="1:25" s="1" customFormat="1" ht="33" customHeight="1">
      <c r="A22" s="3">
        <f t="shared" si="1"/>
        <v>4</v>
      </c>
      <c r="B22" s="3">
        <f>SUM(K22,0.000000001+COUNT($B$1:B21)*0.000000001)</f>
        <v>350.00000001299998</v>
      </c>
      <c r="C22" s="91">
        <v>13</v>
      </c>
      <c r="D22" s="249" t="s">
        <v>234</v>
      </c>
      <c r="E22" s="249" t="s">
        <v>269</v>
      </c>
      <c r="F22" s="254" t="s">
        <v>270</v>
      </c>
      <c r="G22" s="2" t="s">
        <v>90</v>
      </c>
      <c r="H22" s="28">
        <v>10</v>
      </c>
      <c r="I22" s="20">
        <v>5</v>
      </c>
      <c r="J22" s="92">
        <v>7</v>
      </c>
      <c r="K22" s="22">
        <f t="shared" ref="K22" si="7">H22*I22*J22</f>
        <v>350</v>
      </c>
      <c r="L22" s="22" t="str">
        <f>IFERROR(VLOOKUP(CONCATENATE(H22,I22,J22),'Task Priority (TP)'!$P:$Q,2,FALSE),"")</f>
        <v>H</v>
      </c>
      <c r="M22" s="257" t="s">
        <v>282</v>
      </c>
      <c r="N22" s="20">
        <v>10</v>
      </c>
      <c r="O22" s="20">
        <v>3</v>
      </c>
      <c r="P22" s="28">
        <v>1</v>
      </c>
      <c r="Q22" s="97">
        <f t="shared" si="2"/>
        <v>30</v>
      </c>
      <c r="R22" s="20" t="str">
        <f>IFERROR(VLOOKUP(CONCATENATE(N22,O22,P22),'Task Priority (TP)'!$P:$Q,2,FALSE),"")</f>
        <v>L</v>
      </c>
      <c r="S22" s="214" t="s">
        <v>60</v>
      </c>
      <c r="T22" s="214" t="s">
        <v>60</v>
      </c>
      <c r="U22" s="214" t="s">
        <v>60</v>
      </c>
      <c r="V22" s="30" t="s">
        <v>190</v>
      </c>
      <c r="W22" s="215" t="s">
        <v>273</v>
      </c>
      <c r="X22" s="215" t="s">
        <v>254</v>
      </c>
      <c r="Y22" s="215" t="s">
        <v>192</v>
      </c>
    </row>
    <row r="23" spans="1:25" s="1" customFormat="1" ht="33" customHeight="1">
      <c r="A23" s="3">
        <f t="shared" si="1"/>
        <v>13</v>
      </c>
      <c r="B23" s="3">
        <f>SUM(K23,0.000000001+COUNT($B$1:B22)*0.000000001)</f>
        <v>150.00000001399999</v>
      </c>
      <c r="C23" s="91">
        <v>14</v>
      </c>
      <c r="D23" s="249" t="s">
        <v>234</v>
      </c>
      <c r="E23" s="249" t="s">
        <v>269</v>
      </c>
      <c r="F23" s="254" t="s">
        <v>271</v>
      </c>
      <c r="G23" s="2" t="s">
        <v>90</v>
      </c>
      <c r="H23" s="28">
        <v>10</v>
      </c>
      <c r="I23" s="20">
        <v>5</v>
      </c>
      <c r="J23" s="29">
        <v>3</v>
      </c>
      <c r="K23" s="22">
        <f t="shared" si="0"/>
        <v>150</v>
      </c>
      <c r="L23" s="22" t="str">
        <f>IFERROR(VLOOKUP(CONCATENATE(H23,I23,J23),'Task Priority (TP)'!$P:$Q,2,FALSE),"")</f>
        <v>M</v>
      </c>
      <c r="M23" s="8" t="s">
        <v>283</v>
      </c>
      <c r="N23" s="20">
        <v>10</v>
      </c>
      <c r="O23" s="20">
        <v>3</v>
      </c>
      <c r="P23" s="28">
        <v>1</v>
      </c>
      <c r="Q23" s="97">
        <f t="shared" si="2"/>
        <v>30</v>
      </c>
      <c r="R23" s="20" t="str">
        <f>IFERROR(VLOOKUP(CONCATENATE(N23,O23,P23),'Task Priority (TP)'!$P:$Q,2,FALSE),"")</f>
        <v>L</v>
      </c>
      <c r="S23" s="214" t="s">
        <v>60</v>
      </c>
      <c r="T23" s="214" t="s">
        <v>60</v>
      </c>
      <c r="U23" s="214" t="s">
        <v>60</v>
      </c>
      <c r="V23" s="30" t="s">
        <v>190</v>
      </c>
      <c r="W23" s="215" t="s">
        <v>273</v>
      </c>
      <c r="X23" s="215" t="s">
        <v>276</v>
      </c>
      <c r="Y23" s="215" t="s">
        <v>192</v>
      </c>
    </row>
    <row r="24" spans="1:25" s="1" customFormat="1" ht="33" customHeight="1">
      <c r="A24" s="3" t="str">
        <f t="shared" si="1"/>
        <v/>
      </c>
      <c r="B24" s="3">
        <f>SUM(K24,0.000000001+COUNT($B$1:B23)*0.000000001)</f>
        <v>1.5000000000000002E-8</v>
      </c>
      <c r="C24" s="91">
        <v>15</v>
      </c>
      <c r="D24" s="249"/>
      <c r="E24" s="249"/>
      <c r="F24" s="207"/>
      <c r="G24" s="2" t="s">
        <v>90</v>
      </c>
      <c r="H24" s="20"/>
      <c r="I24" s="20"/>
      <c r="J24" s="29"/>
      <c r="K24" s="22">
        <f t="shared" si="0"/>
        <v>0</v>
      </c>
      <c r="L24" s="22" t="str">
        <f>IFERROR(VLOOKUP(CONCATENATE(H24,I24,J24),'Task Priority (TP)'!$P:$Q,2,FALSE),"")</f>
        <v/>
      </c>
      <c r="M24" s="8"/>
      <c r="N24" s="20"/>
      <c r="O24" s="20"/>
      <c r="P24" s="28"/>
      <c r="Q24" s="97">
        <f t="shared" si="2"/>
        <v>0</v>
      </c>
      <c r="R24" s="20" t="str">
        <f>IFERROR(VLOOKUP(CONCATENATE(N24,O24,P24),'Task Priority (TP)'!$P:$Q,2,FALSE),"")</f>
        <v/>
      </c>
      <c r="S24" s="214"/>
      <c r="T24" s="214"/>
      <c r="U24" s="214"/>
      <c r="V24" s="209"/>
      <c r="W24" s="216"/>
      <c r="X24" s="215"/>
      <c r="Y24" s="215"/>
    </row>
    <row r="25" spans="1:25" s="1" customFormat="1" ht="33" customHeight="1">
      <c r="A25" s="3" t="str">
        <f t="shared" si="1"/>
        <v/>
      </c>
      <c r="B25" s="3">
        <f>SUM(K25,0.000000001+COUNT($B$1:B24)*0.000000001)</f>
        <v>1.6000000000000001E-8</v>
      </c>
      <c r="C25" s="91">
        <v>16</v>
      </c>
      <c r="D25" s="249"/>
      <c r="E25" s="249"/>
      <c r="F25" s="208"/>
      <c r="G25" s="2" t="s">
        <v>90</v>
      </c>
      <c r="H25" s="20"/>
      <c r="I25" s="20"/>
      <c r="J25" s="29"/>
      <c r="K25" s="22">
        <f t="shared" si="0"/>
        <v>0</v>
      </c>
      <c r="L25" s="22" t="str">
        <f>IFERROR(VLOOKUP(CONCATENATE(H25,I25,J25),'Task Priority (TP)'!$P:$Q,2,FALSE),"")</f>
        <v/>
      </c>
      <c r="M25" s="8"/>
      <c r="N25" s="20"/>
      <c r="O25" s="20"/>
      <c r="P25" s="28"/>
      <c r="Q25" s="97">
        <f t="shared" si="2"/>
        <v>0</v>
      </c>
      <c r="R25" s="20" t="str">
        <f>IFERROR(VLOOKUP(CONCATENATE(N25,O25,P25),'Task Priority (TP)'!$P:$Q,2,FALSE),"")</f>
        <v/>
      </c>
      <c r="S25" s="214"/>
      <c r="T25" s="214"/>
      <c r="U25" s="214"/>
      <c r="V25" s="209"/>
      <c r="W25" s="216"/>
      <c r="X25" s="216"/>
      <c r="Y25" s="215"/>
    </row>
    <row r="26" spans="1:25" s="1" customFormat="1" ht="33" customHeight="1">
      <c r="A26" s="3" t="str">
        <f t="shared" si="1"/>
        <v/>
      </c>
      <c r="B26" s="3">
        <f>SUM(K26,0.000000001+COUNT($B$1:B25)*0.000000001)</f>
        <v>1.7E-8</v>
      </c>
      <c r="C26" s="91">
        <v>17</v>
      </c>
      <c r="D26" s="249"/>
      <c r="E26" s="249"/>
      <c r="F26" s="219"/>
      <c r="G26" s="2" t="s">
        <v>90</v>
      </c>
      <c r="H26" s="20"/>
      <c r="I26" s="20"/>
      <c r="J26" s="29"/>
      <c r="K26" s="22">
        <f t="shared" si="0"/>
        <v>0</v>
      </c>
      <c r="L26" s="22" t="str">
        <f>IFERROR(VLOOKUP(CONCATENATE(H26,I26,J26),'Task Priority (TP)'!$P:$Q,2,FALSE),"")</f>
        <v/>
      </c>
      <c r="M26" s="8"/>
      <c r="N26" s="20"/>
      <c r="O26" s="20"/>
      <c r="P26" s="28"/>
      <c r="Q26" s="97">
        <f t="shared" si="2"/>
        <v>0</v>
      </c>
      <c r="R26" s="20" t="str">
        <f>IFERROR(VLOOKUP(CONCATENATE(N26,O26,P26),'Task Priority (TP)'!$P:$Q,2,FALSE),"")</f>
        <v/>
      </c>
      <c r="S26" s="214"/>
      <c r="T26" s="214"/>
      <c r="U26" s="214"/>
      <c r="V26" s="209"/>
      <c r="W26" s="216"/>
      <c r="X26" s="216"/>
      <c r="Y26" s="215"/>
    </row>
    <row r="27" spans="1:25" s="1" customFormat="1" ht="33" customHeight="1">
      <c r="A27" s="3" t="str">
        <f t="shared" si="1"/>
        <v/>
      </c>
      <c r="B27" s="3">
        <f>SUM(K27,0.000000001+COUNT($B$1:B26)*0.000000001)</f>
        <v>1.7999999999999999E-8</v>
      </c>
      <c r="C27" s="91">
        <v>18</v>
      </c>
      <c r="D27" s="249"/>
      <c r="E27" s="249"/>
      <c r="F27" s="219"/>
      <c r="G27" s="2" t="s">
        <v>90</v>
      </c>
      <c r="H27" s="20"/>
      <c r="I27" s="20"/>
      <c r="J27" s="29"/>
      <c r="K27" s="22">
        <f t="shared" si="0"/>
        <v>0</v>
      </c>
      <c r="L27" s="22" t="str">
        <f>IFERROR(VLOOKUP(CONCATENATE(H27,I27,J27),'Task Priority (TP)'!$P:$Q,2,FALSE),"")</f>
        <v/>
      </c>
      <c r="M27" s="8"/>
      <c r="N27" s="20"/>
      <c r="O27" s="20"/>
      <c r="P27" s="28"/>
      <c r="Q27" s="97">
        <f t="shared" si="2"/>
        <v>0</v>
      </c>
      <c r="R27" s="20" t="str">
        <f>IFERROR(VLOOKUP(CONCATENATE(N27,O27,P27),'Task Priority (TP)'!$P:$Q,2,FALSE),"")</f>
        <v/>
      </c>
      <c r="S27" s="214"/>
      <c r="T27" s="214"/>
      <c r="U27" s="214"/>
      <c r="V27" s="209"/>
      <c r="W27" s="216"/>
      <c r="X27" s="216"/>
      <c r="Y27" s="215"/>
    </row>
    <row r="28" spans="1:25" s="1" customFormat="1" ht="33" customHeight="1">
      <c r="A28" s="3" t="str">
        <f t="shared" si="1"/>
        <v/>
      </c>
      <c r="B28" s="3">
        <f>SUM(K28,0.000000001+COUNT($B$1:B27)*0.000000001)</f>
        <v>1.9000000000000001E-8</v>
      </c>
      <c r="C28" s="91"/>
      <c r="D28" s="250"/>
      <c r="E28" s="255"/>
      <c r="F28" s="89"/>
      <c r="G28" s="2" t="s">
        <v>90</v>
      </c>
      <c r="H28" s="20"/>
      <c r="I28" s="20"/>
      <c r="J28" s="29"/>
      <c r="K28" s="22">
        <f t="shared" si="0"/>
        <v>0</v>
      </c>
      <c r="L28" s="22" t="str">
        <f>IFERROR(VLOOKUP(CONCATENATE(H28,I28,J28),'Task Priority (TP)'!$P:$Q,2,FALSE),"")</f>
        <v/>
      </c>
      <c r="M28" s="8"/>
      <c r="N28" s="20"/>
      <c r="O28" s="20"/>
      <c r="P28" s="28"/>
      <c r="Q28" s="97">
        <f t="shared" si="2"/>
        <v>0</v>
      </c>
      <c r="R28" s="20" t="str">
        <f>IFERROR(VLOOKUP(CONCATENATE(N28,O28,P28),'Task Priority (TP)'!$P:$Q,2,FALSE),"")</f>
        <v/>
      </c>
      <c r="S28" s="214"/>
      <c r="T28" s="214"/>
      <c r="U28" s="214"/>
      <c r="V28" s="209"/>
      <c r="W28" s="216"/>
      <c r="X28" s="216"/>
      <c r="Y28" s="215"/>
    </row>
    <row r="29" spans="1:25" s="1" customFormat="1" ht="33" customHeight="1">
      <c r="A29" s="3" t="str">
        <f t="shared" si="1"/>
        <v/>
      </c>
      <c r="B29" s="3">
        <f>SUM(K29,0.000000001+COUNT($B$1:B28)*0.000000001)</f>
        <v>2E-8</v>
      </c>
      <c r="C29" s="91"/>
      <c r="D29" s="250"/>
      <c r="E29" s="255"/>
      <c r="F29" s="90"/>
      <c r="G29" s="2" t="s">
        <v>90</v>
      </c>
      <c r="H29" s="20"/>
      <c r="I29" s="20"/>
      <c r="J29" s="29"/>
      <c r="K29" s="22">
        <f t="shared" si="0"/>
        <v>0</v>
      </c>
      <c r="L29" s="22" t="str">
        <f>IFERROR(VLOOKUP(CONCATENATE(H29,I29,J29),'Task Priority (TP)'!$P:$Q,2,FALSE),"")</f>
        <v/>
      </c>
      <c r="M29" s="8"/>
      <c r="N29" s="20"/>
      <c r="O29" s="20"/>
      <c r="P29" s="28"/>
      <c r="Q29" s="97">
        <f t="shared" si="2"/>
        <v>0</v>
      </c>
      <c r="R29" s="20" t="str">
        <f>IFERROR(VLOOKUP(CONCATENATE(N29,O29,P29),'Task Priority (TP)'!$P:$Q,2,FALSE),"")</f>
        <v/>
      </c>
      <c r="S29" s="214"/>
      <c r="T29" s="214"/>
      <c r="U29" s="214"/>
      <c r="V29" s="209"/>
      <c r="W29" s="216"/>
      <c r="X29" s="216"/>
      <c r="Y29" s="215"/>
    </row>
    <row r="30" spans="1:25" s="1" customFormat="1" ht="33" customHeight="1">
      <c r="A30" s="3" t="str">
        <f t="shared" si="1"/>
        <v/>
      </c>
      <c r="B30" s="3">
        <f>SUM(K30,0.000000001+COUNT($B$1:B29)*0.000000001)</f>
        <v>2.0999999999999999E-8</v>
      </c>
      <c r="C30" s="91"/>
      <c r="D30" s="250"/>
      <c r="E30" s="255"/>
      <c r="F30" s="90"/>
      <c r="G30" s="2" t="s">
        <v>90</v>
      </c>
      <c r="H30" s="20"/>
      <c r="I30" s="20"/>
      <c r="J30" s="29"/>
      <c r="K30" s="22">
        <f t="shared" si="0"/>
        <v>0</v>
      </c>
      <c r="L30" s="22" t="str">
        <f>IFERROR(VLOOKUP(CONCATENATE(H30,I30,J30),'Task Priority (TP)'!$P:$Q,2,FALSE),"")</f>
        <v/>
      </c>
      <c r="M30" s="8"/>
      <c r="N30" s="20"/>
      <c r="O30" s="20"/>
      <c r="P30" s="28"/>
      <c r="Q30" s="97">
        <f t="shared" si="2"/>
        <v>0</v>
      </c>
      <c r="R30" s="20" t="str">
        <f>IFERROR(VLOOKUP(CONCATENATE(N30,O30,P30),'Task Priority (TP)'!$P:$Q,2,FALSE),"")</f>
        <v/>
      </c>
      <c r="S30" s="214"/>
      <c r="T30" s="214"/>
      <c r="U30" s="214"/>
      <c r="V30" s="209"/>
      <c r="W30" s="216"/>
      <c r="X30" s="216"/>
      <c r="Y30" s="215"/>
    </row>
    <row r="31" spans="1:25" s="1" customFormat="1" ht="33" customHeight="1">
      <c r="A31" s="3" t="str">
        <f t="shared" si="1"/>
        <v/>
      </c>
      <c r="B31" s="3">
        <f>SUM(K31,0.000000001+COUNT($B$1:B30)*0.000000001)</f>
        <v>2.2000000000000002E-8</v>
      </c>
      <c r="C31" s="91"/>
      <c r="D31" s="250"/>
      <c r="E31" s="255"/>
      <c r="F31" s="90"/>
      <c r="G31" s="2" t="s">
        <v>90</v>
      </c>
      <c r="H31" s="20"/>
      <c r="I31" s="20"/>
      <c r="J31" s="29"/>
      <c r="K31" s="22">
        <f t="shared" si="0"/>
        <v>0</v>
      </c>
      <c r="L31" s="22" t="str">
        <f>IFERROR(VLOOKUP(CONCATENATE(H31,I31,J31),'Task Priority (TP)'!$P:$Q,2,FALSE),"")</f>
        <v/>
      </c>
      <c r="M31" s="8"/>
      <c r="N31" s="20"/>
      <c r="O31" s="20"/>
      <c r="P31" s="28"/>
      <c r="Q31" s="97">
        <f t="shared" si="2"/>
        <v>0</v>
      </c>
      <c r="R31" s="20" t="str">
        <f>IFERROR(VLOOKUP(CONCATENATE(N31,O31,P31),'Task Priority (TP)'!$P:$Q,2,FALSE),"")</f>
        <v/>
      </c>
      <c r="S31" s="214"/>
      <c r="T31" s="214"/>
      <c r="U31" s="214"/>
      <c r="V31" s="209"/>
      <c r="W31" s="216"/>
      <c r="X31" s="216"/>
      <c r="Y31" s="215"/>
    </row>
    <row r="32" spans="1:25" s="1" customFormat="1" ht="33" customHeight="1">
      <c r="A32" s="3" t="str">
        <f t="shared" si="1"/>
        <v/>
      </c>
      <c r="B32" s="3">
        <f>SUM(K32,0.000000001+COUNT($B$1:B31)*0.000000001)</f>
        <v>2.3000000000000001E-8</v>
      </c>
      <c r="C32" s="91"/>
      <c r="D32" s="250"/>
      <c r="E32" s="255"/>
      <c r="F32" s="90"/>
      <c r="G32" s="2" t="s">
        <v>90</v>
      </c>
      <c r="H32" s="20"/>
      <c r="I32" s="20"/>
      <c r="J32" s="29"/>
      <c r="K32" s="22">
        <f t="shared" si="0"/>
        <v>0</v>
      </c>
      <c r="L32" s="22" t="str">
        <f>IFERROR(VLOOKUP(CONCATENATE(H32,I32,J32),'Task Priority (TP)'!$P:$Q,2,FALSE),"")</f>
        <v/>
      </c>
      <c r="M32" s="8"/>
      <c r="N32" s="20"/>
      <c r="O32" s="20"/>
      <c r="P32" s="28"/>
      <c r="Q32" s="97">
        <f t="shared" si="2"/>
        <v>0</v>
      </c>
      <c r="R32" s="20" t="str">
        <f>IFERROR(VLOOKUP(CONCATENATE(N32,O32,P32),'Task Priority (TP)'!$P:$Q,2,FALSE),"")</f>
        <v/>
      </c>
      <c r="S32" s="214"/>
      <c r="T32" s="214"/>
      <c r="U32" s="214"/>
      <c r="V32" s="209"/>
      <c r="W32" s="216"/>
      <c r="X32" s="216"/>
      <c r="Y32" s="215"/>
    </row>
    <row r="33" spans="1:25" s="1" customFormat="1" ht="33" customHeight="1">
      <c r="A33" s="3" t="str">
        <f t="shared" si="1"/>
        <v/>
      </c>
      <c r="B33" s="3">
        <f>SUM(K33,0.000000001+COUNT($B$1:B32)*0.000000001)</f>
        <v>2.4E-8</v>
      </c>
      <c r="C33" s="91"/>
      <c r="D33" s="250"/>
      <c r="E33" s="255"/>
      <c r="F33" s="90"/>
      <c r="G33" s="2" t="s">
        <v>90</v>
      </c>
      <c r="H33" s="20"/>
      <c r="I33" s="20"/>
      <c r="J33" s="29"/>
      <c r="K33" s="22">
        <f t="shared" si="0"/>
        <v>0</v>
      </c>
      <c r="L33" s="22" t="str">
        <f>IFERROR(VLOOKUP(CONCATENATE(H33,I33,J33),'Task Priority (TP)'!$P:$Q,2,FALSE),"")</f>
        <v/>
      </c>
      <c r="M33" s="8"/>
      <c r="N33" s="20"/>
      <c r="O33" s="20"/>
      <c r="P33" s="28"/>
      <c r="Q33" s="97">
        <f t="shared" si="2"/>
        <v>0</v>
      </c>
      <c r="R33" s="20" t="str">
        <f>IFERROR(VLOOKUP(CONCATENATE(N33,O33,P33),'Task Priority (TP)'!$P:$Q,2,FALSE),"")</f>
        <v/>
      </c>
      <c r="S33" s="214"/>
      <c r="T33" s="214"/>
      <c r="U33" s="214"/>
      <c r="V33" s="209"/>
      <c r="W33" s="216"/>
      <c r="X33" s="216"/>
      <c r="Y33" s="215"/>
    </row>
    <row r="34" spans="1:25" s="1" customFormat="1" ht="33" customHeight="1">
      <c r="A34" s="3" t="str">
        <f t="shared" si="1"/>
        <v/>
      </c>
      <c r="B34" s="3">
        <f>SUM(K34,0.000000001+COUNT($B$1:B33)*0.000000001)</f>
        <v>2.5000000000000002E-8</v>
      </c>
      <c r="C34" s="91"/>
      <c r="D34" s="250"/>
      <c r="E34" s="255"/>
      <c r="F34" s="90"/>
      <c r="G34" s="2" t="s">
        <v>90</v>
      </c>
      <c r="H34" s="20"/>
      <c r="I34" s="20"/>
      <c r="J34" s="29"/>
      <c r="K34" s="22">
        <f t="shared" si="0"/>
        <v>0</v>
      </c>
      <c r="L34" s="22" t="str">
        <f>IFERROR(VLOOKUP(CONCATENATE(H34,I34,J34),'Task Priority (TP)'!$P:$Q,2,FALSE),"")</f>
        <v/>
      </c>
      <c r="M34" s="8"/>
      <c r="N34" s="20"/>
      <c r="O34" s="20"/>
      <c r="P34" s="28"/>
      <c r="Q34" s="97">
        <f t="shared" si="2"/>
        <v>0</v>
      </c>
      <c r="R34" s="20" t="str">
        <f>IFERROR(VLOOKUP(CONCATENATE(N34,O34,P34),'Task Priority (TP)'!$P:$Q,2,FALSE),"")</f>
        <v/>
      </c>
      <c r="S34" s="214"/>
      <c r="T34" s="214"/>
      <c r="U34" s="214"/>
      <c r="V34" s="209"/>
      <c r="W34" s="216"/>
      <c r="X34" s="216"/>
      <c r="Y34" s="215"/>
    </row>
    <row r="35" spans="1:25" s="1" customFormat="1" ht="33" customHeight="1">
      <c r="A35" s="3" t="str">
        <f t="shared" si="1"/>
        <v/>
      </c>
      <c r="B35" s="3">
        <f>SUM(K35,0.000000001+COUNT($B$1:B34)*0.000000001)</f>
        <v>2.6000000000000001E-8</v>
      </c>
      <c r="C35" s="91"/>
      <c r="D35" s="250"/>
      <c r="E35" s="255"/>
      <c r="F35" s="90"/>
      <c r="G35" s="2" t="s">
        <v>90</v>
      </c>
      <c r="H35" s="20"/>
      <c r="I35" s="20"/>
      <c r="J35" s="29"/>
      <c r="K35" s="22">
        <f t="shared" si="0"/>
        <v>0</v>
      </c>
      <c r="L35" s="22" t="str">
        <f>IFERROR(VLOOKUP(CONCATENATE(H35,I35,J35),'Task Priority (TP)'!$P:$Q,2,FALSE),"")</f>
        <v/>
      </c>
      <c r="M35" s="8"/>
      <c r="N35" s="20"/>
      <c r="O35" s="20"/>
      <c r="P35" s="28"/>
      <c r="Q35" s="97">
        <f t="shared" si="2"/>
        <v>0</v>
      </c>
      <c r="R35" s="20" t="str">
        <f>IFERROR(VLOOKUP(CONCATENATE(N35,O35,P35),'Task Priority (TP)'!$P:$Q,2,FALSE),"")</f>
        <v/>
      </c>
      <c r="S35" s="214"/>
      <c r="T35" s="214"/>
      <c r="U35" s="214"/>
      <c r="V35" s="209"/>
      <c r="W35" s="216"/>
      <c r="X35" s="216"/>
      <c r="Y35" s="215"/>
    </row>
    <row r="36" spans="1:25" s="1" customFormat="1" ht="33" customHeight="1">
      <c r="A36" s="3" t="str">
        <f t="shared" si="1"/>
        <v/>
      </c>
      <c r="B36" s="3">
        <f>SUM(K36,0.000000001+COUNT($B$1:B35)*0.000000001)</f>
        <v>2.7E-8</v>
      </c>
      <c r="C36" s="91"/>
      <c r="D36" s="250"/>
      <c r="E36" s="255"/>
      <c r="F36" s="89"/>
      <c r="G36" s="2" t="s">
        <v>90</v>
      </c>
      <c r="H36" s="20"/>
      <c r="I36" s="20"/>
      <c r="J36" s="29"/>
      <c r="K36" s="22">
        <f t="shared" si="0"/>
        <v>0</v>
      </c>
      <c r="L36" s="22" t="str">
        <f>IFERROR(VLOOKUP(CONCATENATE(H36,I36,J36),'Task Priority (TP)'!$P:$Q,2,FALSE),"")</f>
        <v/>
      </c>
      <c r="M36" s="8"/>
      <c r="N36" s="20"/>
      <c r="O36" s="20"/>
      <c r="P36" s="28"/>
      <c r="Q36" s="97">
        <f t="shared" si="2"/>
        <v>0</v>
      </c>
      <c r="R36" s="20" t="str">
        <f>IFERROR(VLOOKUP(CONCATENATE(N36,O36,P36),'Task Priority (TP)'!$P:$Q,2,FALSE),"")</f>
        <v/>
      </c>
      <c r="S36" s="214"/>
      <c r="T36" s="214"/>
      <c r="U36" s="214"/>
      <c r="V36" s="209"/>
      <c r="W36" s="216"/>
      <c r="X36" s="216"/>
      <c r="Y36" s="215"/>
    </row>
    <row r="37" spans="1:25" s="1" customFormat="1" ht="33" customHeight="1">
      <c r="A37" s="3" t="str">
        <f t="shared" si="1"/>
        <v/>
      </c>
      <c r="B37" s="3">
        <f>SUM(K37,0.000000001+COUNT($B$1:B36)*0.000000001)</f>
        <v>2.7999999999999999E-8</v>
      </c>
      <c r="C37" s="91"/>
      <c r="D37" s="250"/>
      <c r="E37" s="255"/>
      <c r="F37" s="89"/>
      <c r="G37" s="2" t="s">
        <v>90</v>
      </c>
      <c r="H37" s="20"/>
      <c r="I37" s="20"/>
      <c r="J37" s="29"/>
      <c r="K37" s="22">
        <f t="shared" si="0"/>
        <v>0</v>
      </c>
      <c r="L37" s="22" t="str">
        <f>IFERROR(VLOOKUP(CONCATENATE(H37,I37,J37),'Task Priority (TP)'!$P:$Q,2,FALSE),"")</f>
        <v/>
      </c>
      <c r="M37" s="8"/>
      <c r="N37" s="20"/>
      <c r="O37" s="20"/>
      <c r="P37" s="28"/>
      <c r="Q37" s="97">
        <f t="shared" si="2"/>
        <v>0</v>
      </c>
      <c r="R37" s="20" t="str">
        <f>IFERROR(VLOOKUP(CONCATENATE(N37,O37,P37),'Task Priority (TP)'!$P:$Q,2,FALSE),"")</f>
        <v/>
      </c>
      <c r="S37" s="214"/>
      <c r="T37" s="214"/>
      <c r="U37" s="214"/>
      <c r="V37" s="209"/>
      <c r="W37" s="216"/>
      <c r="X37" s="216"/>
      <c r="Y37" s="215"/>
    </row>
    <row r="38" spans="1:25" s="1" customFormat="1" ht="33" customHeight="1">
      <c r="A38" s="3" t="str">
        <f t="shared" si="1"/>
        <v/>
      </c>
      <c r="B38" s="3">
        <f>SUM(K38,0.000000001+COUNT($B$1:B37)*0.000000001)</f>
        <v>2.9000000000000002E-8</v>
      </c>
      <c r="C38" s="91"/>
      <c r="D38" s="250"/>
      <c r="E38" s="255"/>
      <c r="F38" s="2"/>
      <c r="G38" s="2" t="s">
        <v>90</v>
      </c>
      <c r="H38" s="20"/>
      <c r="I38" s="20"/>
      <c r="J38" s="29"/>
      <c r="K38" s="22">
        <f t="shared" si="0"/>
        <v>0</v>
      </c>
      <c r="L38" s="22" t="str">
        <f>IFERROR(VLOOKUP(CONCATENATE(H38,I38,J38),'Task Priority (TP)'!$P:$Q,2,FALSE),"")</f>
        <v/>
      </c>
      <c r="M38" s="8"/>
      <c r="N38" s="20"/>
      <c r="O38" s="20"/>
      <c r="P38" s="28"/>
      <c r="Q38" s="97">
        <f t="shared" si="2"/>
        <v>0</v>
      </c>
      <c r="R38" s="20" t="str">
        <f>IFERROR(VLOOKUP(CONCATENATE(N38,O38,P38),'Task Priority (TP)'!$P:$Q,2,FALSE),"")</f>
        <v/>
      </c>
      <c r="S38" s="214"/>
      <c r="T38" s="214"/>
      <c r="U38" s="214"/>
      <c r="V38" s="209"/>
      <c r="W38" s="216"/>
      <c r="X38" s="216"/>
      <c r="Y38" s="215"/>
    </row>
    <row r="39" spans="1:25" s="1" customFormat="1" ht="33" customHeight="1">
      <c r="A39" s="3" t="str">
        <f t="shared" si="1"/>
        <v/>
      </c>
      <c r="B39" s="3">
        <f>SUM(K39,0.000000001+COUNT($B$1:B38)*0.000000001)</f>
        <v>3.0000000000000004E-8</v>
      </c>
      <c r="C39" s="91"/>
      <c r="D39" s="250"/>
      <c r="E39" s="255"/>
      <c r="F39" s="2"/>
      <c r="G39" s="2" t="s">
        <v>90</v>
      </c>
      <c r="H39" s="20"/>
      <c r="I39" s="20"/>
      <c r="J39" s="29"/>
      <c r="K39" s="22">
        <f t="shared" si="0"/>
        <v>0</v>
      </c>
      <c r="L39" s="22" t="str">
        <f>IFERROR(VLOOKUP(CONCATENATE(H39,I39,J39),'Task Priority (TP)'!$P:$Q,2,FALSE),"")</f>
        <v/>
      </c>
      <c r="M39" s="8"/>
      <c r="N39" s="20"/>
      <c r="O39" s="20"/>
      <c r="P39" s="28"/>
      <c r="Q39" s="97">
        <f t="shared" si="2"/>
        <v>0</v>
      </c>
      <c r="R39" s="20" t="str">
        <f>IFERROR(VLOOKUP(CONCATENATE(N39,O39,P39),'Task Priority (TP)'!$P:$Q,2,FALSE),"")</f>
        <v/>
      </c>
      <c r="S39" s="214"/>
      <c r="T39" s="214"/>
      <c r="U39" s="214"/>
      <c r="V39" s="209"/>
      <c r="W39" s="216"/>
      <c r="X39" s="216"/>
      <c r="Y39" s="215"/>
    </row>
    <row r="40" spans="1:25" s="1" customFormat="1" ht="33" customHeight="1">
      <c r="A40" s="3" t="str">
        <f t="shared" si="1"/>
        <v/>
      </c>
      <c r="B40" s="3">
        <f>SUM(K40,0.000000001+COUNT($B$1:B39)*0.000000001)</f>
        <v>3.1000000000000006E-8</v>
      </c>
      <c r="C40" s="91"/>
      <c r="D40" s="250"/>
      <c r="E40" s="255"/>
      <c r="F40" s="2"/>
      <c r="G40" s="2" t="s">
        <v>90</v>
      </c>
      <c r="H40" s="20"/>
      <c r="I40" s="20"/>
      <c r="J40" s="29"/>
      <c r="K40" s="22">
        <f t="shared" si="0"/>
        <v>0</v>
      </c>
      <c r="L40" s="22" t="str">
        <f>IFERROR(VLOOKUP(CONCATENATE(H40,I40,J40),'Task Priority (TP)'!$P:$Q,2,FALSE),"")</f>
        <v/>
      </c>
      <c r="M40" s="8"/>
      <c r="N40" s="20"/>
      <c r="O40" s="20"/>
      <c r="P40" s="28"/>
      <c r="Q40" s="97">
        <f t="shared" si="2"/>
        <v>0</v>
      </c>
      <c r="R40" s="20" t="str">
        <f>IFERROR(VLOOKUP(CONCATENATE(N40,O40,P40),'Task Priority (TP)'!$P:$Q,2,FALSE),"")</f>
        <v/>
      </c>
      <c r="S40" s="214"/>
      <c r="T40" s="214"/>
      <c r="U40" s="214"/>
      <c r="V40" s="209"/>
      <c r="W40" s="216"/>
      <c r="X40" s="216"/>
      <c r="Y40" s="215"/>
    </row>
    <row r="41" spans="1:25" s="1" customFormat="1" ht="33" customHeight="1">
      <c r="A41" s="3" t="str">
        <f t="shared" si="1"/>
        <v/>
      </c>
      <c r="B41" s="3">
        <f>SUM(K41,0.000000001+COUNT($B$1:B40)*0.000000001)</f>
        <v>3.2000000000000002E-8</v>
      </c>
      <c r="C41" s="91"/>
      <c r="D41" s="250"/>
      <c r="E41" s="255"/>
      <c r="F41" s="2"/>
      <c r="G41" s="2" t="s">
        <v>90</v>
      </c>
      <c r="H41" s="20"/>
      <c r="I41" s="20"/>
      <c r="J41" s="29"/>
      <c r="K41" s="22">
        <f t="shared" si="0"/>
        <v>0</v>
      </c>
      <c r="L41" s="22" t="str">
        <f>IFERROR(VLOOKUP(CONCATENATE(H41,I41,J41),'Task Priority (TP)'!$P:$Q,2,FALSE),"")</f>
        <v/>
      </c>
      <c r="M41" s="8"/>
      <c r="N41" s="20"/>
      <c r="O41" s="20"/>
      <c r="P41" s="28"/>
      <c r="Q41" s="97">
        <f t="shared" si="2"/>
        <v>0</v>
      </c>
      <c r="R41" s="20" t="str">
        <f>IFERROR(VLOOKUP(CONCATENATE(N41,O41,P41),'Task Priority (TP)'!$P:$Q,2,FALSE),"")</f>
        <v/>
      </c>
      <c r="S41" s="214"/>
      <c r="T41" s="214"/>
      <c r="U41" s="214"/>
      <c r="V41" s="209"/>
      <c r="W41" s="216"/>
      <c r="X41" s="216"/>
      <c r="Y41" s="215"/>
    </row>
    <row r="42" spans="1:25" s="1" customFormat="1" ht="33" customHeight="1">
      <c r="A42" s="3" t="str">
        <f t="shared" si="1"/>
        <v/>
      </c>
      <c r="B42" s="3">
        <f>SUM(K42,0.000000001+COUNT($B$1:B41)*0.000000001)</f>
        <v>3.3000000000000004E-8</v>
      </c>
      <c r="C42" s="91"/>
      <c r="D42" s="250"/>
      <c r="E42" s="255"/>
      <c r="F42" s="2"/>
      <c r="G42" s="2" t="s">
        <v>90</v>
      </c>
      <c r="H42" s="20"/>
      <c r="I42" s="20"/>
      <c r="J42" s="29"/>
      <c r="K42" s="22">
        <f t="shared" si="0"/>
        <v>0</v>
      </c>
      <c r="L42" s="22" t="str">
        <f>IFERROR(VLOOKUP(CONCATENATE(H42,I42,J42),'Task Priority (TP)'!$P:$Q,2,FALSE),"")</f>
        <v/>
      </c>
      <c r="M42" s="8"/>
      <c r="N42" s="20"/>
      <c r="O42" s="20"/>
      <c r="P42" s="28"/>
      <c r="Q42" s="97">
        <f t="shared" si="2"/>
        <v>0</v>
      </c>
      <c r="R42" s="20" t="str">
        <f>IFERROR(VLOOKUP(CONCATENATE(N42,O42,P42),'Task Priority (TP)'!$P:$Q,2,FALSE),"")</f>
        <v/>
      </c>
      <c r="S42" s="214"/>
      <c r="T42" s="214"/>
      <c r="U42" s="214"/>
      <c r="V42" s="209"/>
      <c r="W42" s="216"/>
      <c r="X42" s="216"/>
      <c r="Y42" s="215"/>
    </row>
    <row r="43" spans="1:25" s="1" customFormat="1" ht="33" customHeight="1">
      <c r="A43" s="3" t="str">
        <f t="shared" si="1"/>
        <v/>
      </c>
      <c r="B43" s="3">
        <f>SUM(K43,0.000000001+COUNT($B$1:B42)*0.000000001)</f>
        <v>3.4000000000000007E-8</v>
      </c>
      <c r="C43" s="91"/>
      <c r="D43" s="250"/>
      <c r="E43" s="255"/>
      <c r="F43" s="2"/>
      <c r="G43" s="2" t="s">
        <v>90</v>
      </c>
      <c r="H43" s="20"/>
      <c r="I43" s="20"/>
      <c r="J43" s="29"/>
      <c r="K43" s="22">
        <f t="shared" si="0"/>
        <v>0</v>
      </c>
      <c r="L43" s="22" t="str">
        <f>IFERROR(VLOOKUP(CONCATENATE(H43,I43,J43),'Task Priority (TP)'!$P:$Q,2,FALSE),"")</f>
        <v/>
      </c>
      <c r="M43" s="8"/>
      <c r="N43" s="20"/>
      <c r="O43" s="20"/>
      <c r="P43" s="28"/>
      <c r="Q43" s="97">
        <f t="shared" si="2"/>
        <v>0</v>
      </c>
      <c r="R43" s="20" t="str">
        <f>IFERROR(VLOOKUP(CONCATENATE(N43,O43,P43),'Task Priority (TP)'!$P:$Q,2,FALSE),"")</f>
        <v/>
      </c>
      <c r="S43" s="214"/>
      <c r="T43" s="214"/>
      <c r="U43" s="214"/>
      <c r="V43" s="209"/>
      <c r="W43" s="216"/>
      <c r="X43" s="216"/>
      <c r="Y43" s="215"/>
    </row>
    <row r="44" spans="1:25" s="1" customFormat="1" ht="33" customHeight="1">
      <c r="A44" s="3" t="str">
        <f t="shared" si="1"/>
        <v/>
      </c>
      <c r="B44" s="3">
        <f>SUM(K44,0.000000001+COUNT($B$1:B43)*0.000000001)</f>
        <v>3.5000000000000002E-8</v>
      </c>
      <c r="C44" s="91"/>
      <c r="D44" s="250"/>
      <c r="E44" s="255"/>
      <c r="F44" s="2"/>
      <c r="G44" s="2" t="s">
        <v>90</v>
      </c>
      <c r="H44" s="20"/>
      <c r="I44" s="20"/>
      <c r="J44" s="29"/>
      <c r="K44" s="22">
        <f t="shared" ref="K44:K75" si="8">H44*I44*J44</f>
        <v>0</v>
      </c>
      <c r="L44" s="22" t="str">
        <f>IFERROR(VLOOKUP(CONCATENATE(H44,I44,J44),'Task Priority (TP)'!$P:$Q,2,FALSE),"")</f>
        <v/>
      </c>
      <c r="M44" s="8"/>
      <c r="N44" s="20"/>
      <c r="O44" s="20"/>
      <c r="P44" s="28"/>
      <c r="Q44" s="97">
        <f t="shared" si="2"/>
        <v>0</v>
      </c>
      <c r="R44" s="20" t="str">
        <f>IFERROR(VLOOKUP(CONCATENATE(N44,O44,P44),'Task Priority (TP)'!$P:$Q,2,FALSE),"")</f>
        <v/>
      </c>
      <c r="S44" s="214"/>
      <c r="T44" s="214"/>
      <c r="U44" s="214"/>
      <c r="V44" s="209"/>
      <c r="W44" s="216"/>
      <c r="X44" s="216"/>
      <c r="Y44" s="215"/>
    </row>
    <row r="45" spans="1:25" s="1" customFormat="1" ht="33" customHeight="1">
      <c r="A45" s="3" t="str">
        <f t="shared" si="1"/>
        <v/>
      </c>
      <c r="B45" s="3">
        <f>SUM(K45,0.000000001+COUNT($B$1:B44)*0.000000001)</f>
        <v>3.6000000000000005E-8</v>
      </c>
      <c r="C45" s="91"/>
      <c r="D45" s="250"/>
      <c r="E45" s="255"/>
      <c r="F45" s="2"/>
      <c r="G45" s="2" t="s">
        <v>90</v>
      </c>
      <c r="H45" s="20"/>
      <c r="I45" s="20"/>
      <c r="J45" s="29"/>
      <c r="K45" s="22">
        <f t="shared" si="8"/>
        <v>0</v>
      </c>
      <c r="L45" s="22" t="str">
        <f>IFERROR(VLOOKUP(CONCATENATE(H45,I45,J45),'Task Priority (TP)'!$P:$Q,2,FALSE),"")</f>
        <v/>
      </c>
      <c r="M45" s="8"/>
      <c r="N45" s="20"/>
      <c r="O45" s="20"/>
      <c r="P45" s="28"/>
      <c r="Q45" s="97">
        <f t="shared" si="2"/>
        <v>0</v>
      </c>
      <c r="R45" s="20" t="str">
        <f>IFERROR(VLOOKUP(CONCATENATE(N45,O45,P45),'Task Priority (TP)'!$P:$Q,2,FALSE),"")</f>
        <v/>
      </c>
      <c r="S45" s="214"/>
      <c r="T45" s="214"/>
      <c r="U45" s="214"/>
      <c r="V45" s="209"/>
      <c r="W45" s="216"/>
      <c r="X45" s="216"/>
      <c r="Y45" s="215"/>
    </row>
    <row r="46" spans="1:25" s="1" customFormat="1" ht="33" customHeight="1">
      <c r="A46" s="3" t="str">
        <f t="shared" si="1"/>
        <v/>
      </c>
      <c r="B46" s="3">
        <f>SUM(K46,0.000000001+COUNT($B$1:B45)*0.000000001)</f>
        <v>3.7000000000000007E-8</v>
      </c>
      <c r="C46" s="91"/>
      <c r="D46" s="250"/>
      <c r="E46" s="255"/>
      <c r="F46" s="2"/>
      <c r="G46" s="2" t="s">
        <v>90</v>
      </c>
      <c r="H46" s="20"/>
      <c r="I46" s="20"/>
      <c r="J46" s="29"/>
      <c r="K46" s="22">
        <f t="shared" si="8"/>
        <v>0</v>
      </c>
      <c r="L46" s="22" t="str">
        <f>IFERROR(VLOOKUP(CONCATENATE(H46,I46,J46),'Task Priority (TP)'!$P:$Q,2,FALSE),"")</f>
        <v/>
      </c>
      <c r="M46" s="8"/>
      <c r="N46" s="20"/>
      <c r="O46" s="20"/>
      <c r="P46" s="28"/>
      <c r="Q46" s="97">
        <f t="shared" si="2"/>
        <v>0</v>
      </c>
      <c r="R46" s="20" t="str">
        <f>IFERROR(VLOOKUP(CONCATENATE(N46,O46,P46),'Task Priority (TP)'!$P:$Q,2,FALSE),"")</f>
        <v/>
      </c>
      <c r="S46" s="214"/>
      <c r="T46" s="214"/>
      <c r="U46" s="214"/>
      <c r="V46" s="209"/>
      <c r="W46" s="216"/>
      <c r="X46" s="216"/>
      <c r="Y46" s="215"/>
    </row>
    <row r="47" spans="1:25" s="1" customFormat="1" ht="33" customHeight="1">
      <c r="A47" s="3" t="str">
        <f t="shared" si="1"/>
        <v/>
      </c>
      <c r="B47" s="3">
        <f>SUM(K47,0.000000001+COUNT($B$1:B46)*0.000000001)</f>
        <v>3.8000000000000003E-8</v>
      </c>
      <c r="C47" s="91"/>
      <c r="D47" s="250"/>
      <c r="E47" s="255"/>
      <c r="F47" s="2"/>
      <c r="G47" s="2" t="s">
        <v>90</v>
      </c>
      <c r="H47" s="20"/>
      <c r="I47" s="20"/>
      <c r="J47" s="29"/>
      <c r="K47" s="22">
        <f t="shared" si="8"/>
        <v>0</v>
      </c>
      <c r="L47" s="22" t="str">
        <f>IFERROR(VLOOKUP(CONCATENATE(H47,I47,J47),'Task Priority (TP)'!$P:$Q,2,FALSE),"")</f>
        <v/>
      </c>
      <c r="M47" s="8"/>
      <c r="N47" s="20"/>
      <c r="O47" s="20"/>
      <c r="P47" s="28"/>
      <c r="Q47" s="97">
        <f t="shared" si="2"/>
        <v>0</v>
      </c>
      <c r="R47" s="20" t="str">
        <f>IFERROR(VLOOKUP(CONCATENATE(N47,O47,P47),'Task Priority (TP)'!$P:$Q,2,FALSE),"")</f>
        <v/>
      </c>
      <c r="S47" s="214"/>
      <c r="T47" s="214"/>
      <c r="U47" s="214"/>
      <c r="V47" s="209"/>
      <c r="W47" s="216"/>
      <c r="X47" s="216"/>
      <c r="Y47" s="215"/>
    </row>
    <row r="48" spans="1:25" s="1" customFormat="1" ht="33" customHeight="1">
      <c r="A48" s="3" t="str">
        <f t="shared" si="1"/>
        <v/>
      </c>
      <c r="B48" s="3">
        <f>SUM(K48,0.000000001+COUNT($B$1:B47)*0.000000001)</f>
        <v>3.9000000000000005E-8</v>
      </c>
      <c r="C48" s="91"/>
      <c r="D48" s="250"/>
      <c r="E48" s="255"/>
      <c r="F48" s="2"/>
      <c r="G48" s="2" t="s">
        <v>90</v>
      </c>
      <c r="H48" s="20"/>
      <c r="I48" s="20"/>
      <c r="J48" s="29"/>
      <c r="K48" s="22">
        <f t="shared" si="8"/>
        <v>0</v>
      </c>
      <c r="L48" s="22" t="str">
        <f>IFERROR(VLOOKUP(CONCATENATE(H48,I48,J48),'Task Priority (TP)'!$P:$Q,2,FALSE),"")</f>
        <v/>
      </c>
      <c r="M48" s="8"/>
      <c r="N48" s="20"/>
      <c r="O48" s="20"/>
      <c r="P48" s="28"/>
      <c r="Q48" s="97">
        <f t="shared" si="2"/>
        <v>0</v>
      </c>
      <c r="R48" s="20" t="str">
        <f>IFERROR(VLOOKUP(CONCATENATE(N48,O48,P48),'Task Priority (TP)'!$P:$Q,2,FALSE),"")</f>
        <v/>
      </c>
      <c r="S48" s="214"/>
      <c r="T48" s="214"/>
      <c r="U48" s="214"/>
      <c r="V48" s="209"/>
      <c r="W48" s="216"/>
      <c r="X48" s="216"/>
      <c r="Y48" s="215"/>
    </row>
    <row r="49" spans="1:25" s="1" customFormat="1" ht="33" customHeight="1">
      <c r="A49" s="3" t="str">
        <f t="shared" si="1"/>
        <v/>
      </c>
      <c r="B49" s="3">
        <f>SUM(K49,0.000000001+COUNT($B$1:B48)*0.000000001)</f>
        <v>4.0000000000000007E-8</v>
      </c>
      <c r="C49" s="91"/>
      <c r="D49" s="250"/>
      <c r="E49" s="255"/>
      <c r="F49" s="2"/>
      <c r="G49" s="2" t="s">
        <v>90</v>
      </c>
      <c r="H49" s="20"/>
      <c r="I49" s="20"/>
      <c r="J49" s="29"/>
      <c r="K49" s="22">
        <f t="shared" si="8"/>
        <v>0</v>
      </c>
      <c r="L49" s="22" t="str">
        <f>IFERROR(VLOOKUP(CONCATENATE(H49,I49,J49),'Task Priority (TP)'!$P:$Q,2,FALSE),"")</f>
        <v/>
      </c>
      <c r="M49" s="8"/>
      <c r="N49" s="20"/>
      <c r="O49" s="20"/>
      <c r="P49" s="28"/>
      <c r="Q49" s="97">
        <f t="shared" si="2"/>
        <v>0</v>
      </c>
      <c r="R49" s="20" t="str">
        <f>IFERROR(VLOOKUP(CONCATENATE(N49,O49,P49),'Task Priority (TP)'!$P:$Q,2,FALSE),"")</f>
        <v/>
      </c>
      <c r="S49" s="214"/>
      <c r="T49" s="214"/>
      <c r="U49" s="214"/>
      <c r="V49" s="209"/>
      <c r="W49" s="216"/>
      <c r="X49" s="216"/>
      <c r="Y49" s="215"/>
    </row>
    <row r="50" spans="1:25" s="1" customFormat="1" ht="33" customHeight="1">
      <c r="A50" s="3" t="str">
        <f t="shared" si="1"/>
        <v/>
      </c>
      <c r="B50" s="3">
        <f>SUM(K50,0.000000001+COUNT($B$1:B49)*0.000000001)</f>
        <v>4.1000000000000003E-8</v>
      </c>
      <c r="C50" s="91"/>
      <c r="D50" s="250"/>
      <c r="E50" s="255"/>
      <c r="F50" s="2"/>
      <c r="G50" s="2" t="s">
        <v>90</v>
      </c>
      <c r="H50" s="20"/>
      <c r="I50" s="20"/>
      <c r="J50" s="29"/>
      <c r="K50" s="22">
        <f t="shared" si="8"/>
        <v>0</v>
      </c>
      <c r="L50" s="22" t="str">
        <f>IFERROR(VLOOKUP(CONCATENATE(H50,I50,J50),'Task Priority (TP)'!$P:$Q,2,FALSE),"")</f>
        <v/>
      </c>
      <c r="M50" s="8"/>
      <c r="N50" s="20"/>
      <c r="O50" s="20"/>
      <c r="P50" s="28"/>
      <c r="Q50" s="97">
        <f t="shared" si="2"/>
        <v>0</v>
      </c>
      <c r="R50" s="20" t="str">
        <f>IFERROR(VLOOKUP(CONCATENATE(N50,O50,P50),'Task Priority (TP)'!$P:$Q,2,FALSE),"")</f>
        <v/>
      </c>
      <c r="S50" s="214"/>
      <c r="T50" s="214"/>
      <c r="U50" s="214"/>
      <c r="V50" s="209"/>
      <c r="W50" s="216"/>
      <c r="X50" s="216"/>
      <c r="Y50" s="215"/>
    </row>
    <row r="51" spans="1:25" s="1" customFormat="1" ht="33" customHeight="1">
      <c r="A51" s="3" t="str">
        <f t="shared" si="1"/>
        <v/>
      </c>
      <c r="B51" s="3">
        <f>SUM(K51,0.000000001+COUNT($B$1:B50)*0.000000001)</f>
        <v>4.2000000000000006E-8</v>
      </c>
      <c r="C51" s="91"/>
      <c r="D51" s="250"/>
      <c r="E51" s="255"/>
      <c r="F51" s="2"/>
      <c r="G51" s="2" t="s">
        <v>90</v>
      </c>
      <c r="H51" s="20"/>
      <c r="I51" s="20"/>
      <c r="J51" s="29"/>
      <c r="K51" s="22">
        <f t="shared" si="8"/>
        <v>0</v>
      </c>
      <c r="L51" s="22" t="str">
        <f>IFERROR(VLOOKUP(CONCATENATE(H51,I51,J51),'Task Priority (TP)'!$P:$Q,2,FALSE),"")</f>
        <v/>
      </c>
      <c r="M51" s="8"/>
      <c r="N51" s="20"/>
      <c r="O51" s="20"/>
      <c r="P51" s="28"/>
      <c r="Q51" s="97">
        <f t="shared" si="2"/>
        <v>0</v>
      </c>
      <c r="R51" s="20" t="str">
        <f>IFERROR(VLOOKUP(CONCATENATE(N51,O51,P51),'Task Priority (TP)'!$P:$Q,2,FALSE),"")</f>
        <v/>
      </c>
      <c r="S51" s="214"/>
      <c r="T51" s="214"/>
      <c r="U51" s="214"/>
      <c r="V51" s="209"/>
      <c r="W51" s="216"/>
      <c r="X51" s="216"/>
      <c r="Y51" s="215"/>
    </row>
    <row r="52" spans="1:25" ht="33" customHeight="1">
      <c r="A52" s="3" t="str">
        <f t="shared" si="1"/>
        <v/>
      </c>
      <c r="B52" s="3">
        <f>SUM(K52,0.000000001+COUNT($B$1:B51)*0.000000001)</f>
        <v>4.3000000000000008E-8</v>
      </c>
      <c r="D52" s="251"/>
      <c r="E52" s="252"/>
      <c r="F52" s="6"/>
      <c r="G52" s="2" t="s">
        <v>90</v>
      </c>
      <c r="H52" s="20"/>
      <c r="I52" s="20"/>
      <c r="J52" s="29"/>
      <c r="K52" s="22">
        <f t="shared" si="8"/>
        <v>0</v>
      </c>
      <c r="L52" s="22" t="str">
        <f>IFERROR(VLOOKUP(CONCATENATE(H52,I52,J52),'Task Priority (TP)'!$P:$Q,2,FALSE),"")</f>
        <v/>
      </c>
      <c r="M52" s="8"/>
      <c r="N52" s="20"/>
      <c r="O52" s="20"/>
      <c r="P52" s="28"/>
      <c r="Q52" s="97">
        <f t="shared" si="2"/>
        <v>0</v>
      </c>
      <c r="R52" s="20" t="str">
        <f>IFERROR(VLOOKUP(CONCATENATE(N52,O52,P52),'Task Priority (TP)'!$P:$Q,2,FALSE),"")</f>
        <v/>
      </c>
      <c r="S52" s="214"/>
      <c r="T52" s="214"/>
      <c r="U52" s="214"/>
      <c r="V52" s="209"/>
      <c r="W52" s="216"/>
      <c r="X52" s="216"/>
      <c r="Y52" s="215"/>
    </row>
    <row r="53" spans="1:25" ht="33" customHeight="1">
      <c r="A53" s="3" t="str">
        <f t="shared" si="1"/>
        <v/>
      </c>
      <c r="B53" s="3">
        <f>SUM(K53,0.000000001+COUNT($B$1:B52)*0.000000001)</f>
        <v>4.4000000000000004E-8</v>
      </c>
      <c r="D53" s="252"/>
      <c r="E53" s="252"/>
      <c r="F53" s="6"/>
      <c r="G53" s="2" t="s">
        <v>90</v>
      </c>
      <c r="H53" s="20"/>
      <c r="I53" s="20"/>
      <c r="J53" s="29"/>
      <c r="K53" s="22">
        <f t="shared" si="8"/>
        <v>0</v>
      </c>
      <c r="L53" s="22" t="str">
        <f>IFERROR(VLOOKUP(CONCATENATE(H53,I53,J53),'Task Priority (TP)'!$P:$Q,2,FALSE),"")</f>
        <v/>
      </c>
      <c r="M53" s="8"/>
      <c r="N53" s="20"/>
      <c r="O53" s="20"/>
      <c r="P53" s="28"/>
      <c r="Q53" s="97">
        <f t="shared" si="2"/>
        <v>0</v>
      </c>
      <c r="R53" s="20" t="str">
        <f>IFERROR(VLOOKUP(CONCATENATE(N53,O53,P53),'Task Priority (TP)'!$P:$Q,2,FALSE),"")</f>
        <v/>
      </c>
      <c r="S53" s="214"/>
      <c r="T53" s="214"/>
      <c r="U53" s="214"/>
      <c r="V53" s="209"/>
      <c r="W53" s="216"/>
      <c r="X53" s="216"/>
      <c r="Y53" s="215"/>
    </row>
    <row r="54" spans="1:25" ht="33" customHeight="1">
      <c r="A54" s="3" t="str">
        <f t="shared" si="1"/>
        <v/>
      </c>
      <c r="B54" s="3">
        <f>SUM(K54,0.000000001+COUNT($B$1:B53)*0.000000001)</f>
        <v>4.5000000000000006E-8</v>
      </c>
      <c r="D54" s="252"/>
      <c r="E54" s="252"/>
      <c r="F54" s="6"/>
      <c r="G54" s="2" t="s">
        <v>90</v>
      </c>
      <c r="H54" s="20"/>
      <c r="I54" s="20"/>
      <c r="J54" s="29"/>
      <c r="K54" s="22">
        <f t="shared" si="8"/>
        <v>0</v>
      </c>
      <c r="L54" s="22" t="str">
        <f>IFERROR(VLOOKUP(CONCATENATE(H54,I54,J54),'Task Priority (TP)'!$P:$Q,2,FALSE),"")</f>
        <v/>
      </c>
      <c r="M54" s="8"/>
      <c r="N54" s="20"/>
      <c r="O54" s="20"/>
      <c r="P54" s="28"/>
      <c r="Q54" s="97">
        <f t="shared" si="2"/>
        <v>0</v>
      </c>
      <c r="R54" s="20" t="str">
        <f>IFERROR(VLOOKUP(CONCATENATE(N54,O54,P54),'Task Priority (TP)'!$P:$Q,2,FALSE),"")</f>
        <v/>
      </c>
      <c r="S54" s="214"/>
      <c r="T54" s="214"/>
      <c r="U54" s="214"/>
      <c r="V54" s="209"/>
      <c r="W54" s="216"/>
      <c r="X54" s="216"/>
      <c r="Y54" s="215"/>
    </row>
    <row r="55" spans="1:25" ht="33" customHeight="1">
      <c r="A55" s="3" t="str">
        <f t="shared" si="1"/>
        <v/>
      </c>
      <c r="B55" s="3">
        <f>SUM(K55,0.000000001+COUNT($B$1:B54)*0.000000001)</f>
        <v>4.6000000000000008E-8</v>
      </c>
      <c r="D55" s="252"/>
      <c r="E55" s="252"/>
      <c r="F55" s="6"/>
      <c r="G55" s="2" t="s">
        <v>90</v>
      </c>
      <c r="H55" s="20"/>
      <c r="I55" s="20"/>
      <c r="J55" s="29"/>
      <c r="K55" s="22">
        <f t="shared" si="8"/>
        <v>0</v>
      </c>
      <c r="L55" s="22" t="str">
        <f>IFERROR(VLOOKUP(CONCATENATE(H55,I55,J55),'Task Priority (TP)'!$P:$Q,2,FALSE),"")</f>
        <v/>
      </c>
      <c r="M55" s="8"/>
      <c r="N55" s="20"/>
      <c r="O55" s="20"/>
      <c r="P55" s="28"/>
      <c r="Q55" s="97">
        <f t="shared" si="2"/>
        <v>0</v>
      </c>
      <c r="R55" s="20" t="str">
        <f>IFERROR(VLOOKUP(CONCATENATE(N55,O55,P55),'Task Priority (TP)'!$P:$Q,2,FALSE),"")</f>
        <v/>
      </c>
      <c r="S55" s="214"/>
      <c r="T55" s="214"/>
      <c r="U55" s="214"/>
      <c r="V55" s="209"/>
      <c r="W55" s="216"/>
      <c r="X55" s="216"/>
      <c r="Y55" s="215"/>
    </row>
    <row r="56" spans="1:25" ht="33" customHeight="1">
      <c r="A56" s="3" t="str">
        <f t="shared" si="1"/>
        <v/>
      </c>
      <c r="B56" s="3">
        <f>SUM(K56,0.000000001+COUNT($B$1:B55)*0.000000001)</f>
        <v>4.7000000000000004E-8</v>
      </c>
      <c r="D56" s="252"/>
      <c r="E56" s="252"/>
      <c r="F56" s="6"/>
      <c r="G56" s="2" t="s">
        <v>90</v>
      </c>
      <c r="H56" s="20"/>
      <c r="I56" s="20"/>
      <c r="J56" s="29"/>
      <c r="K56" s="22">
        <f t="shared" si="8"/>
        <v>0</v>
      </c>
      <c r="L56" s="22" t="str">
        <f>IFERROR(VLOOKUP(CONCATENATE(H56,I56,J56),'Task Priority (TP)'!$P:$Q,2,FALSE),"")</f>
        <v/>
      </c>
      <c r="M56" s="8"/>
      <c r="N56" s="20"/>
      <c r="O56" s="20"/>
      <c r="P56" s="28"/>
      <c r="Q56" s="97">
        <f t="shared" si="2"/>
        <v>0</v>
      </c>
      <c r="R56" s="20" t="str">
        <f>IFERROR(VLOOKUP(CONCATENATE(N56,O56,P56),'Task Priority (TP)'!$P:$Q,2,FALSE),"")</f>
        <v/>
      </c>
      <c r="S56" s="214"/>
      <c r="T56" s="214"/>
      <c r="U56" s="214"/>
      <c r="V56" s="209"/>
      <c r="W56" s="216"/>
      <c r="X56" s="216"/>
      <c r="Y56" s="215"/>
    </row>
    <row r="57" spans="1:25" ht="33" customHeight="1">
      <c r="A57" s="3" t="str">
        <f t="shared" si="1"/>
        <v/>
      </c>
      <c r="B57" s="3">
        <f>SUM(K57,0.000000001+COUNT($B$1:B56)*0.000000001)</f>
        <v>4.8000000000000006E-8</v>
      </c>
      <c r="D57" s="252"/>
      <c r="E57" s="252"/>
      <c r="F57" s="6"/>
      <c r="G57" s="2" t="s">
        <v>90</v>
      </c>
      <c r="H57" s="20"/>
      <c r="I57" s="20"/>
      <c r="J57" s="29"/>
      <c r="K57" s="22">
        <f t="shared" si="8"/>
        <v>0</v>
      </c>
      <c r="L57" s="22" t="str">
        <f>IFERROR(VLOOKUP(CONCATENATE(H57,I57,J57),'Task Priority (TP)'!$P:$Q,2,FALSE),"")</f>
        <v/>
      </c>
      <c r="M57" s="8"/>
      <c r="N57" s="20"/>
      <c r="O57" s="20"/>
      <c r="P57" s="28"/>
      <c r="Q57" s="97">
        <f t="shared" si="2"/>
        <v>0</v>
      </c>
      <c r="R57" s="20" t="str">
        <f>IFERROR(VLOOKUP(CONCATENATE(N57,O57,P57),'Task Priority (TP)'!$P:$Q,2,FALSE),"")</f>
        <v/>
      </c>
      <c r="S57" s="214"/>
      <c r="T57" s="214"/>
      <c r="U57" s="214"/>
      <c r="V57" s="209"/>
      <c r="W57" s="216"/>
      <c r="X57" s="216"/>
      <c r="Y57" s="215"/>
    </row>
    <row r="58" spans="1:25" ht="33" customHeight="1">
      <c r="A58" s="3" t="str">
        <f t="shared" si="1"/>
        <v/>
      </c>
      <c r="B58" s="3">
        <f>SUM(K58,0.000000001+COUNT($B$1:B57)*0.000000001)</f>
        <v>4.9000000000000009E-8</v>
      </c>
      <c r="D58" s="252"/>
      <c r="E58" s="252"/>
      <c r="F58" s="6"/>
      <c r="G58" s="2" t="s">
        <v>90</v>
      </c>
      <c r="H58" s="20"/>
      <c r="I58" s="20"/>
      <c r="J58" s="29"/>
      <c r="K58" s="22">
        <f t="shared" si="8"/>
        <v>0</v>
      </c>
      <c r="L58" s="22" t="str">
        <f>IFERROR(VLOOKUP(CONCATENATE(H58,I58,J58),'Task Priority (TP)'!$P:$Q,2,FALSE),"")</f>
        <v/>
      </c>
      <c r="M58" s="8"/>
      <c r="N58" s="20"/>
      <c r="O58" s="20"/>
      <c r="P58" s="28"/>
      <c r="Q58" s="97">
        <f t="shared" si="2"/>
        <v>0</v>
      </c>
      <c r="R58" s="20" t="str">
        <f>IFERROR(VLOOKUP(CONCATENATE(N58,O58,P58),'Task Priority (TP)'!$P:$Q,2,FALSE),"")</f>
        <v/>
      </c>
      <c r="S58" s="214"/>
      <c r="T58" s="214"/>
      <c r="U58" s="214"/>
      <c r="V58" s="209"/>
      <c r="W58" s="216"/>
      <c r="X58" s="216"/>
      <c r="Y58" s="215"/>
    </row>
    <row r="59" spans="1:25" ht="33" customHeight="1">
      <c r="A59" s="3" t="str">
        <f t="shared" si="1"/>
        <v/>
      </c>
      <c r="B59" s="3">
        <f>SUM(K59,0.000000001+COUNT($B$1:B58)*0.000000001)</f>
        <v>5.0000000000000004E-8</v>
      </c>
      <c r="D59" s="252"/>
      <c r="E59" s="252"/>
      <c r="F59" s="6"/>
      <c r="G59" s="2" t="s">
        <v>90</v>
      </c>
      <c r="H59" s="20"/>
      <c r="I59" s="20"/>
      <c r="J59" s="29"/>
      <c r="K59" s="22">
        <f t="shared" si="8"/>
        <v>0</v>
      </c>
      <c r="L59" s="22" t="str">
        <f>IFERROR(VLOOKUP(CONCATENATE(H59,I59,J59),'Task Priority (TP)'!$P:$Q,2,FALSE),"")</f>
        <v/>
      </c>
      <c r="M59" s="8"/>
      <c r="N59" s="20"/>
      <c r="O59" s="20"/>
      <c r="P59" s="28"/>
      <c r="Q59" s="97">
        <f t="shared" si="2"/>
        <v>0</v>
      </c>
      <c r="R59" s="20" t="str">
        <f>IFERROR(VLOOKUP(CONCATENATE(N59,O59,P59),'Task Priority (TP)'!$P:$Q,2,FALSE),"")</f>
        <v/>
      </c>
      <c r="S59" s="214"/>
      <c r="T59" s="214"/>
      <c r="U59" s="214"/>
      <c r="V59" s="209"/>
      <c r="W59" s="216"/>
      <c r="X59" s="216"/>
      <c r="Y59" s="215"/>
    </row>
    <row r="60" spans="1:25" ht="33" customHeight="1">
      <c r="A60" s="3" t="str">
        <f t="shared" si="1"/>
        <v/>
      </c>
      <c r="B60" s="3">
        <f>SUM(K60,0.000000001+COUNT($B$1:B59)*0.000000001)</f>
        <v>5.1000000000000007E-8</v>
      </c>
      <c r="D60" s="252"/>
      <c r="E60" s="252"/>
      <c r="F60" s="6"/>
      <c r="G60" s="2" t="s">
        <v>90</v>
      </c>
      <c r="H60" s="20"/>
      <c r="I60" s="20"/>
      <c r="J60" s="29"/>
      <c r="K60" s="22">
        <f t="shared" si="8"/>
        <v>0</v>
      </c>
      <c r="L60" s="22" t="str">
        <f>IFERROR(VLOOKUP(CONCATENATE(H60,I60,J60),'Task Priority (TP)'!$P:$Q,2,FALSE),"")</f>
        <v/>
      </c>
      <c r="M60" s="8"/>
      <c r="N60" s="20"/>
      <c r="O60" s="20"/>
      <c r="P60" s="28"/>
      <c r="Q60" s="97">
        <f t="shared" si="2"/>
        <v>0</v>
      </c>
      <c r="R60" s="20" t="str">
        <f>IFERROR(VLOOKUP(CONCATENATE(N60,O60,P60),'Task Priority (TP)'!$P:$Q,2,FALSE),"")</f>
        <v/>
      </c>
      <c r="S60" s="214"/>
      <c r="T60" s="214"/>
      <c r="U60" s="214"/>
      <c r="V60" s="209"/>
      <c r="W60" s="216"/>
      <c r="X60" s="216"/>
      <c r="Y60" s="215"/>
    </row>
    <row r="61" spans="1:25" ht="33" customHeight="1">
      <c r="A61" s="3" t="str">
        <f t="shared" si="1"/>
        <v/>
      </c>
      <c r="B61" s="3">
        <f>SUM(K61,0.000000001+COUNT($B$1:B60)*0.000000001)</f>
        <v>5.2000000000000002E-8</v>
      </c>
      <c r="D61" s="252"/>
      <c r="E61" s="252"/>
      <c r="F61" s="6"/>
      <c r="G61" s="2" t="s">
        <v>90</v>
      </c>
      <c r="H61" s="20"/>
      <c r="I61" s="20"/>
      <c r="J61" s="29"/>
      <c r="K61" s="22">
        <f t="shared" si="8"/>
        <v>0</v>
      </c>
      <c r="L61" s="22" t="str">
        <f>IFERROR(VLOOKUP(CONCATENATE(H61,I61,J61),'Task Priority (TP)'!$P:$Q,2,FALSE),"")</f>
        <v/>
      </c>
      <c r="M61" s="8"/>
      <c r="N61" s="20"/>
      <c r="O61" s="20"/>
      <c r="P61" s="28"/>
      <c r="Q61" s="97">
        <f t="shared" si="2"/>
        <v>0</v>
      </c>
      <c r="R61" s="20" t="str">
        <f>IFERROR(VLOOKUP(CONCATENATE(N61,O61,P61),'Task Priority (TP)'!$P:$Q,2,FALSE),"")</f>
        <v/>
      </c>
      <c r="S61" s="214"/>
      <c r="T61" s="214"/>
      <c r="U61" s="214"/>
      <c r="V61" s="209"/>
      <c r="W61" s="216"/>
      <c r="X61" s="216"/>
      <c r="Y61" s="215"/>
    </row>
    <row r="62" spans="1:25" ht="33" customHeight="1">
      <c r="A62" s="3" t="str">
        <f t="shared" si="1"/>
        <v/>
      </c>
      <c r="B62" s="3">
        <f>SUM(K62,0.000000001+COUNT($B$1:B61)*0.000000001)</f>
        <v>5.3000000000000005E-8</v>
      </c>
      <c r="D62" s="252"/>
      <c r="E62" s="252"/>
      <c r="F62" s="6"/>
      <c r="G62" s="2" t="s">
        <v>90</v>
      </c>
      <c r="H62" s="20"/>
      <c r="I62" s="20"/>
      <c r="J62" s="29"/>
      <c r="K62" s="22">
        <f t="shared" si="8"/>
        <v>0</v>
      </c>
      <c r="L62" s="22" t="str">
        <f>IFERROR(VLOOKUP(CONCATENATE(H62,I62,J62),'Task Priority (TP)'!$P:$Q,2,FALSE),"")</f>
        <v/>
      </c>
      <c r="M62" s="8"/>
      <c r="N62" s="20"/>
      <c r="O62" s="20"/>
      <c r="P62" s="28"/>
      <c r="Q62" s="97">
        <f t="shared" si="2"/>
        <v>0</v>
      </c>
      <c r="R62" s="20" t="str">
        <f>IFERROR(VLOOKUP(CONCATENATE(N62,O62,P62),'Task Priority (TP)'!$P:$Q,2,FALSE),"")</f>
        <v/>
      </c>
      <c r="S62" s="214"/>
      <c r="T62" s="214"/>
      <c r="U62" s="214"/>
      <c r="V62" s="209"/>
      <c r="W62" s="216"/>
      <c r="X62" s="216"/>
      <c r="Y62" s="215"/>
    </row>
    <row r="63" spans="1:25" ht="33" customHeight="1">
      <c r="A63" s="3" t="str">
        <f t="shared" si="1"/>
        <v/>
      </c>
      <c r="B63" s="3">
        <f>SUM(K63,0.000000001+COUNT($B$1:B62)*0.000000001)</f>
        <v>5.4000000000000007E-8</v>
      </c>
      <c r="D63" s="252"/>
      <c r="E63" s="252"/>
      <c r="F63" s="6"/>
      <c r="G63" s="2" t="s">
        <v>90</v>
      </c>
      <c r="H63" s="20"/>
      <c r="I63" s="20"/>
      <c r="J63" s="29"/>
      <c r="K63" s="22">
        <f t="shared" si="8"/>
        <v>0</v>
      </c>
      <c r="L63" s="22" t="str">
        <f>IFERROR(VLOOKUP(CONCATENATE(H63,I63,J63),'Task Priority (TP)'!$P:$Q,2,FALSE),"")</f>
        <v/>
      </c>
      <c r="M63" s="8"/>
      <c r="N63" s="20"/>
      <c r="O63" s="20"/>
      <c r="P63" s="28"/>
      <c r="Q63" s="97">
        <f t="shared" si="2"/>
        <v>0</v>
      </c>
      <c r="R63" s="20" t="str">
        <f>IFERROR(VLOOKUP(CONCATENATE(N63,O63,P63),'Task Priority (TP)'!$P:$Q,2,FALSE),"")</f>
        <v/>
      </c>
      <c r="S63" s="214"/>
      <c r="T63" s="214"/>
      <c r="U63" s="214"/>
      <c r="V63" s="209"/>
      <c r="W63" s="216"/>
      <c r="X63" s="216"/>
      <c r="Y63" s="215"/>
    </row>
    <row r="64" spans="1:25" ht="33" customHeight="1">
      <c r="A64" s="3" t="str">
        <f t="shared" si="1"/>
        <v/>
      </c>
      <c r="B64" s="3">
        <f>SUM(K64,0.000000001+COUNT($B$1:B63)*0.000000001)</f>
        <v>5.5000000000000003E-8</v>
      </c>
      <c r="D64" s="252"/>
      <c r="E64" s="252"/>
      <c r="F64" s="6"/>
      <c r="G64" s="2" t="s">
        <v>90</v>
      </c>
      <c r="H64" s="20"/>
      <c r="I64" s="20"/>
      <c r="J64" s="29"/>
      <c r="K64" s="22">
        <f t="shared" si="8"/>
        <v>0</v>
      </c>
      <c r="L64" s="22" t="str">
        <f>IFERROR(VLOOKUP(CONCATENATE(H64,I64,J64),'Task Priority (TP)'!$P:$Q,2,FALSE),"")</f>
        <v/>
      </c>
      <c r="M64" s="8"/>
      <c r="N64" s="20"/>
      <c r="O64" s="20"/>
      <c r="P64" s="28"/>
      <c r="Q64" s="97">
        <f t="shared" si="2"/>
        <v>0</v>
      </c>
      <c r="R64" s="20" t="str">
        <f>IFERROR(VLOOKUP(CONCATENATE(N64,O64,P64),'Task Priority (TP)'!$P:$Q,2,FALSE),"")</f>
        <v/>
      </c>
      <c r="S64" s="214"/>
      <c r="T64" s="214"/>
      <c r="U64" s="214"/>
      <c r="V64" s="209"/>
      <c r="W64" s="216"/>
      <c r="X64" s="216"/>
      <c r="Y64" s="215"/>
    </row>
    <row r="65" spans="1:25" ht="33" customHeight="1">
      <c r="A65" s="3" t="str">
        <f t="shared" si="1"/>
        <v/>
      </c>
      <c r="B65" s="3">
        <f>SUM(K65,0.000000001+COUNT($B$1:B64)*0.000000001)</f>
        <v>5.6000000000000005E-8</v>
      </c>
      <c r="D65" s="252"/>
      <c r="E65" s="252"/>
      <c r="F65" s="6"/>
      <c r="G65" s="2" t="s">
        <v>90</v>
      </c>
      <c r="H65" s="20"/>
      <c r="I65" s="20"/>
      <c r="J65" s="29"/>
      <c r="K65" s="22">
        <f t="shared" si="8"/>
        <v>0</v>
      </c>
      <c r="L65" s="22" t="str">
        <f>IFERROR(VLOOKUP(CONCATENATE(H65,I65,J65),'Task Priority (TP)'!$P:$Q,2,FALSE),"")</f>
        <v/>
      </c>
      <c r="M65" s="8"/>
      <c r="N65" s="20"/>
      <c r="O65" s="20"/>
      <c r="P65" s="28"/>
      <c r="Q65" s="97">
        <f t="shared" si="2"/>
        <v>0</v>
      </c>
      <c r="R65" s="20" t="str">
        <f>IFERROR(VLOOKUP(CONCATENATE(N65,O65,P65),'Task Priority (TP)'!$P:$Q,2,FALSE),"")</f>
        <v/>
      </c>
      <c r="S65" s="214"/>
      <c r="T65" s="214"/>
      <c r="U65" s="214"/>
      <c r="V65" s="209"/>
      <c r="W65" s="216"/>
      <c r="X65" s="216"/>
      <c r="Y65" s="215"/>
    </row>
    <row r="66" spans="1:25" ht="33" customHeight="1">
      <c r="A66" s="3" t="str">
        <f t="shared" si="1"/>
        <v/>
      </c>
      <c r="B66" s="3">
        <f>SUM(K66,0.000000001+COUNT($B$1:B65)*0.000000001)</f>
        <v>5.7000000000000007E-8</v>
      </c>
      <c r="D66" s="252"/>
      <c r="E66" s="252"/>
      <c r="F66" s="6"/>
      <c r="G66" s="2" t="s">
        <v>90</v>
      </c>
      <c r="H66" s="20"/>
      <c r="I66" s="20"/>
      <c r="J66" s="29"/>
      <c r="K66" s="22">
        <f t="shared" si="8"/>
        <v>0</v>
      </c>
      <c r="L66" s="22" t="str">
        <f>IFERROR(VLOOKUP(CONCATENATE(H66,I66,J66),'Task Priority (TP)'!$P:$Q,2,FALSE),"")</f>
        <v/>
      </c>
      <c r="M66" s="8"/>
      <c r="N66" s="20"/>
      <c r="O66" s="20"/>
      <c r="P66" s="28"/>
      <c r="Q66" s="97">
        <f t="shared" si="2"/>
        <v>0</v>
      </c>
      <c r="R66" s="20" t="str">
        <f>IFERROR(VLOOKUP(CONCATENATE(N66,O66,P66),'Task Priority (TP)'!$P:$Q,2,FALSE),"")</f>
        <v/>
      </c>
      <c r="S66" s="214"/>
      <c r="T66" s="214"/>
      <c r="U66" s="214"/>
      <c r="V66" s="209"/>
      <c r="W66" s="216"/>
      <c r="X66" s="216"/>
      <c r="Y66" s="215"/>
    </row>
    <row r="67" spans="1:25" ht="33" customHeight="1">
      <c r="A67" s="3" t="str">
        <f t="shared" si="1"/>
        <v/>
      </c>
      <c r="B67" s="3">
        <f>SUM(K67,0.000000001+COUNT($B$1:B66)*0.000000001)</f>
        <v>5.8000000000000003E-8</v>
      </c>
      <c r="D67" s="252"/>
      <c r="E67" s="252"/>
      <c r="F67" s="6"/>
      <c r="G67" s="2" t="s">
        <v>90</v>
      </c>
      <c r="H67" s="20"/>
      <c r="I67" s="20"/>
      <c r="J67" s="29"/>
      <c r="K67" s="22">
        <f t="shared" si="8"/>
        <v>0</v>
      </c>
      <c r="L67" s="22" t="str">
        <f>IFERROR(VLOOKUP(CONCATENATE(H67,I67,J67),'Task Priority (TP)'!$P:$Q,2,FALSE),"")</f>
        <v/>
      </c>
      <c r="M67" s="8"/>
      <c r="N67" s="20"/>
      <c r="O67" s="20"/>
      <c r="P67" s="28"/>
      <c r="Q67" s="97">
        <f t="shared" si="2"/>
        <v>0</v>
      </c>
      <c r="R67" s="20" t="str">
        <f>IFERROR(VLOOKUP(CONCATENATE(N67,O67,P67),'Task Priority (TP)'!$P:$Q,2,FALSE),"")</f>
        <v/>
      </c>
      <c r="S67" s="214"/>
      <c r="T67" s="214"/>
      <c r="U67" s="214"/>
      <c r="V67" s="209"/>
      <c r="W67" s="216"/>
      <c r="X67" s="216"/>
      <c r="Y67" s="215"/>
    </row>
    <row r="68" spans="1:25" ht="33" customHeight="1">
      <c r="A68" s="3" t="str">
        <f t="shared" si="1"/>
        <v/>
      </c>
      <c r="B68" s="3">
        <f>SUM(K68,0.000000001+COUNT($B$1:B67)*0.000000001)</f>
        <v>5.9000000000000006E-8</v>
      </c>
      <c r="D68" s="252"/>
      <c r="E68" s="252"/>
      <c r="F68" s="6"/>
      <c r="G68" s="2" t="s">
        <v>90</v>
      </c>
      <c r="H68" s="20"/>
      <c r="I68" s="20"/>
      <c r="J68" s="29"/>
      <c r="K68" s="22">
        <f t="shared" si="8"/>
        <v>0</v>
      </c>
      <c r="L68" s="22" t="str">
        <f>IFERROR(VLOOKUP(CONCATENATE(H68,I68,J68),'Task Priority (TP)'!$P:$Q,2,FALSE),"")</f>
        <v/>
      </c>
      <c r="M68" s="8"/>
      <c r="N68" s="20"/>
      <c r="O68" s="20"/>
      <c r="P68" s="28"/>
      <c r="Q68" s="97">
        <f t="shared" si="2"/>
        <v>0</v>
      </c>
      <c r="R68" s="20" t="str">
        <f>IFERROR(VLOOKUP(CONCATENATE(N68,O68,P68),'Task Priority (TP)'!$P:$Q,2,FALSE),"")</f>
        <v/>
      </c>
      <c r="S68" s="214"/>
      <c r="T68" s="214"/>
      <c r="U68" s="214"/>
      <c r="V68" s="209"/>
      <c r="W68" s="216"/>
      <c r="X68" s="216"/>
      <c r="Y68" s="215"/>
    </row>
    <row r="69" spans="1:25" ht="33" customHeight="1">
      <c r="A69" s="3" t="str">
        <f t="shared" si="1"/>
        <v/>
      </c>
      <c r="B69" s="3">
        <f>SUM(K69,0.000000001+COUNT($B$1:B68)*0.000000001)</f>
        <v>6.0000000000000008E-8</v>
      </c>
      <c r="D69" s="252"/>
      <c r="E69" s="252"/>
      <c r="F69" s="6"/>
      <c r="G69" s="2" t="s">
        <v>90</v>
      </c>
      <c r="H69" s="20"/>
      <c r="I69" s="20"/>
      <c r="J69" s="29"/>
      <c r="K69" s="22">
        <f t="shared" si="8"/>
        <v>0</v>
      </c>
      <c r="L69" s="22" t="str">
        <f>IFERROR(VLOOKUP(CONCATENATE(H69,I69,J69),'Task Priority (TP)'!$P:$Q,2,FALSE),"")</f>
        <v/>
      </c>
      <c r="M69" s="8"/>
      <c r="N69" s="20"/>
      <c r="O69" s="20"/>
      <c r="P69" s="28"/>
      <c r="Q69" s="97">
        <f t="shared" si="2"/>
        <v>0</v>
      </c>
      <c r="R69" s="20" t="str">
        <f>IFERROR(VLOOKUP(CONCATENATE(N69,O69,P69),'Task Priority (TP)'!$P:$Q,2,FALSE),"")</f>
        <v/>
      </c>
      <c r="S69" s="214"/>
      <c r="T69" s="214"/>
      <c r="U69" s="214"/>
      <c r="V69" s="209"/>
      <c r="W69" s="216"/>
      <c r="X69" s="216"/>
      <c r="Y69" s="215"/>
    </row>
    <row r="70" spans="1:25" ht="33" customHeight="1">
      <c r="A70" s="3" t="str">
        <f t="shared" si="1"/>
        <v/>
      </c>
      <c r="B70" s="3">
        <f>SUM(K70,0.000000001+COUNT($B$1:B69)*0.000000001)</f>
        <v>6.1000000000000004E-8</v>
      </c>
      <c r="D70" s="252"/>
      <c r="E70" s="252"/>
      <c r="F70" s="6"/>
      <c r="G70" s="2" t="s">
        <v>90</v>
      </c>
      <c r="H70" s="20"/>
      <c r="I70" s="20"/>
      <c r="J70" s="29"/>
      <c r="K70" s="22">
        <f t="shared" si="8"/>
        <v>0</v>
      </c>
      <c r="L70" s="22" t="str">
        <f>IFERROR(VLOOKUP(CONCATENATE(H70,I70,J70),'Task Priority (TP)'!$P:$Q,2,FALSE),"")</f>
        <v/>
      </c>
      <c r="M70" s="8"/>
      <c r="N70" s="20"/>
      <c r="O70" s="20"/>
      <c r="P70" s="28"/>
      <c r="Q70" s="97">
        <f t="shared" si="2"/>
        <v>0</v>
      </c>
      <c r="R70" s="20" t="str">
        <f>IFERROR(VLOOKUP(CONCATENATE(N70,O70,P70),'Task Priority (TP)'!$P:$Q,2,FALSE),"")</f>
        <v/>
      </c>
      <c r="S70" s="214"/>
      <c r="T70" s="214"/>
      <c r="U70" s="214"/>
      <c r="V70" s="209"/>
      <c r="W70" s="216"/>
      <c r="X70" s="216"/>
      <c r="Y70" s="215"/>
    </row>
    <row r="71" spans="1:25" ht="33" customHeight="1">
      <c r="A71" s="3" t="str">
        <f t="shared" si="1"/>
        <v/>
      </c>
      <c r="B71" s="3">
        <f>SUM(K71,0.000000001+COUNT($B$1:B70)*0.000000001)</f>
        <v>6.1999999999999999E-8</v>
      </c>
      <c r="D71" s="252"/>
      <c r="E71" s="252"/>
      <c r="F71" s="6"/>
      <c r="G71" s="2" t="s">
        <v>90</v>
      </c>
      <c r="H71" s="20"/>
      <c r="I71" s="20"/>
      <c r="J71" s="29"/>
      <c r="K71" s="22">
        <f t="shared" si="8"/>
        <v>0</v>
      </c>
      <c r="L71" s="22" t="str">
        <f>IFERROR(VLOOKUP(CONCATENATE(H71,I71,J71),'Task Priority (TP)'!$P:$Q,2,FALSE),"")</f>
        <v/>
      </c>
      <c r="M71" s="8"/>
      <c r="N71" s="20"/>
      <c r="O71" s="20"/>
      <c r="P71" s="28"/>
      <c r="Q71" s="97">
        <f t="shared" si="2"/>
        <v>0</v>
      </c>
      <c r="R71" s="20" t="str">
        <f>IFERROR(VLOOKUP(CONCATENATE(N71,O71,P71),'Task Priority (TP)'!$P:$Q,2,FALSE),"")</f>
        <v/>
      </c>
      <c r="S71" s="214"/>
      <c r="T71" s="214"/>
      <c r="U71" s="214"/>
      <c r="V71" s="209"/>
      <c r="W71" s="216"/>
      <c r="X71" s="216"/>
      <c r="Y71" s="215"/>
    </row>
    <row r="72" spans="1:25" ht="33" customHeight="1">
      <c r="A72" s="3" t="str">
        <f t="shared" si="1"/>
        <v/>
      </c>
      <c r="B72" s="3">
        <f>SUM(K72,0.000000001+COUNT($B$1:B71)*0.000000001)</f>
        <v>6.2999999999999995E-8</v>
      </c>
      <c r="D72" s="252"/>
      <c r="E72" s="252"/>
      <c r="F72" s="6"/>
      <c r="G72" s="2" t="s">
        <v>90</v>
      </c>
      <c r="H72" s="20"/>
      <c r="I72" s="20"/>
      <c r="J72" s="29"/>
      <c r="K72" s="22">
        <f t="shared" si="8"/>
        <v>0</v>
      </c>
      <c r="L72" s="22" t="str">
        <f>IFERROR(VLOOKUP(CONCATENATE(H72,I72,J72),'Task Priority (TP)'!$P:$Q,2,FALSE),"")</f>
        <v/>
      </c>
      <c r="M72" s="8"/>
      <c r="N72" s="20"/>
      <c r="O72" s="20"/>
      <c r="P72" s="28"/>
      <c r="Q72" s="97">
        <f t="shared" si="2"/>
        <v>0</v>
      </c>
      <c r="R72" s="20" t="str">
        <f>IFERROR(VLOOKUP(CONCATENATE(N72,O72,P72),'Task Priority (TP)'!$P:$Q,2,FALSE),"")</f>
        <v/>
      </c>
      <c r="S72" s="214"/>
      <c r="T72" s="214"/>
      <c r="U72" s="214"/>
      <c r="V72" s="209"/>
      <c r="W72" s="216"/>
      <c r="X72" s="216"/>
      <c r="Y72" s="215"/>
    </row>
    <row r="73" spans="1:25" ht="33" customHeight="1">
      <c r="A73" s="3" t="str">
        <f t="shared" si="1"/>
        <v/>
      </c>
      <c r="B73" s="3">
        <f>SUM(K73,0.000000001+COUNT($B$1:B72)*0.000000001)</f>
        <v>6.4000000000000004E-8</v>
      </c>
      <c r="D73" s="252"/>
      <c r="E73" s="252"/>
      <c r="F73" s="6"/>
      <c r="G73" s="2" t="s">
        <v>90</v>
      </c>
      <c r="H73" s="20"/>
      <c r="I73" s="20"/>
      <c r="J73" s="29"/>
      <c r="K73" s="22">
        <f t="shared" si="8"/>
        <v>0</v>
      </c>
      <c r="L73" s="22" t="str">
        <f>IFERROR(VLOOKUP(CONCATENATE(H73,I73,J73),'Task Priority (TP)'!$P:$Q,2,FALSE),"")</f>
        <v/>
      </c>
      <c r="M73" s="8"/>
      <c r="N73" s="20"/>
      <c r="O73" s="20"/>
      <c r="P73" s="28"/>
      <c r="Q73" s="97">
        <f t="shared" si="2"/>
        <v>0</v>
      </c>
      <c r="R73" s="20" t="str">
        <f>IFERROR(VLOOKUP(CONCATENATE(N73,O73,P73),'Task Priority (TP)'!$P:$Q,2,FALSE),"")</f>
        <v/>
      </c>
      <c r="S73" s="214"/>
      <c r="T73" s="214"/>
      <c r="U73" s="214"/>
      <c r="V73" s="209"/>
      <c r="W73" s="216"/>
      <c r="X73" s="216"/>
      <c r="Y73" s="215"/>
    </row>
    <row r="74" spans="1:25" ht="33" customHeight="1">
      <c r="A74" s="3" t="str">
        <f t="shared" si="1"/>
        <v/>
      </c>
      <c r="B74" s="3">
        <f>SUM(K74,0.000000001+COUNT($B$1:B73)*0.000000001)</f>
        <v>6.5E-8</v>
      </c>
      <c r="D74" s="252"/>
      <c r="E74" s="252"/>
      <c r="F74" s="6"/>
      <c r="G74" s="2" t="s">
        <v>90</v>
      </c>
      <c r="H74" s="20"/>
      <c r="I74" s="20"/>
      <c r="J74" s="29"/>
      <c r="K74" s="22">
        <f t="shared" si="8"/>
        <v>0</v>
      </c>
      <c r="L74" s="22" t="str">
        <f>IFERROR(VLOOKUP(CONCATENATE(H74,I74,J74),'Task Priority (TP)'!$P:$Q,2,FALSE),"")</f>
        <v/>
      </c>
      <c r="M74" s="8"/>
      <c r="N74" s="20"/>
      <c r="O74" s="20"/>
      <c r="P74" s="28"/>
      <c r="Q74" s="97">
        <f t="shared" si="2"/>
        <v>0</v>
      </c>
      <c r="R74" s="20" t="str">
        <f>IFERROR(VLOOKUP(CONCATENATE(N74,O74,P74),'Task Priority (TP)'!$P:$Q,2,FALSE),"")</f>
        <v/>
      </c>
      <c r="S74" s="214"/>
      <c r="T74" s="214"/>
      <c r="U74" s="214"/>
      <c r="V74" s="209"/>
      <c r="W74" s="216"/>
      <c r="X74" s="216"/>
      <c r="Y74" s="215"/>
    </row>
    <row r="75" spans="1:25" ht="33" customHeight="1">
      <c r="A75" s="3" t="str">
        <f t="shared" ref="A75:A138" si="9">IF(B75&gt;0.1,RANK(B75,B:B,0),"")</f>
        <v/>
      </c>
      <c r="B75" s="3">
        <f>SUM(K75,0.000000001+COUNT($B$1:B74)*0.000000001)</f>
        <v>6.5999999999999995E-8</v>
      </c>
      <c r="D75" s="252"/>
      <c r="E75" s="252"/>
      <c r="F75" s="6"/>
      <c r="G75" s="2" t="s">
        <v>90</v>
      </c>
      <c r="H75" s="20"/>
      <c r="I75" s="20"/>
      <c r="J75" s="29"/>
      <c r="K75" s="22">
        <f t="shared" si="8"/>
        <v>0</v>
      </c>
      <c r="L75" s="22" t="str">
        <f>IFERROR(VLOOKUP(CONCATENATE(H75,I75,J75),'Task Priority (TP)'!$P:$Q,2,FALSE),"")</f>
        <v/>
      </c>
      <c r="M75" s="8"/>
      <c r="N75" s="20"/>
      <c r="O75" s="20"/>
      <c r="P75" s="28"/>
      <c r="Q75" s="97">
        <f t="shared" si="2"/>
        <v>0</v>
      </c>
      <c r="R75" s="20" t="str">
        <f>IFERROR(VLOOKUP(CONCATENATE(N75,O75,P75),'Task Priority (TP)'!$P:$Q,2,FALSE),"")</f>
        <v/>
      </c>
      <c r="S75" s="214"/>
      <c r="T75" s="214"/>
      <c r="U75" s="214"/>
      <c r="V75" s="209"/>
      <c r="W75" s="216"/>
      <c r="X75" s="216"/>
      <c r="Y75" s="215"/>
    </row>
    <row r="76" spans="1:25" ht="33" customHeight="1">
      <c r="A76" s="3" t="str">
        <f t="shared" si="9"/>
        <v/>
      </c>
      <c r="B76" s="3">
        <f>SUM(K76,0.000000001+COUNT($B$1:B75)*0.000000001)</f>
        <v>6.7000000000000004E-8</v>
      </c>
      <c r="D76" s="252"/>
      <c r="E76" s="252"/>
      <c r="F76" s="6"/>
      <c r="G76" s="2" t="s">
        <v>90</v>
      </c>
      <c r="H76" s="20"/>
      <c r="I76" s="20"/>
      <c r="J76" s="29"/>
      <c r="K76" s="22">
        <f t="shared" ref="K76:K107" si="10">H76*I76*J76</f>
        <v>0</v>
      </c>
      <c r="L76" s="22" t="str">
        <f>IFERROR(VLOOKUP(CONCATENATE(H76,I76,J76),'Task Priority (TP)'!$P:$Q,2,FALSE),"")</f>
        <v/>
      </c>
      <c r="M76" s="8"/>
      <c r="N76" s="20"/>
      <c r="O76" s="20"/>
      <c r="P76" s="28"/>
      <c r="Q76" s="97">
        <f t="shared" si="2"/>
        <v>0</v>
      </c>
      <c r="R76" s="20" t="str">
        <f>IFERROR(VLOOKUP(CONCATENATE(N76,O76,P76),'Task Priority (TP)'!$P:$Q,2,FALSE),"")</f>
        <v/>
      </c>
      <c r="S76" s="214"/>
      <c r="T76" s="214"/>
      <c r="U76" s="214"/>
      <c r="V76" s="209"/>
      <c r="W76" s="216"/>
      <c r="X76" s="216"/>
      <c r="Y76" s="215"/>
    </row>
    <row r="77" spans="1:25" ht="33" customHeight="1">
      <c r="A77" s="3" t="str">
        <f t="shared" si="9"/>
        <v/>
      </c>
      <c r="B77" s="3">
        <f>SUM(K77,0.000000001+COUNT($B$1:B76)*0.000000001)</f>
        <v>6.8E-8</v>
      </c>
      <c r="D77" s="252"/>
      <c r="E77" s="252"/>
      <c r="F77" s="6"/>
      <c r="G77" s="2" t="s">
        <v>90</v>
      </c>
      <c r="H77" s="20"/>
      <c r="I77" s="20"/>
      <c r="J77" s="29"/>
      <c r="K77" s="22">
        <f t="shared" si="10"/>
        <v>0</v>
      </c>
      <c r="L77" s="22" t="str">
        <f>IFERROR(VLOOKUP(CONCATENATE(H77,I77,J77),'Task Priority (TP)'!$P:$Q,2,FALSE),"")</f>
        <v/>
      </c>
      <c r="M77" s="8"/>
      <c r="N77" s="20"/>
      <c r="O77" s="20"/>
      <c r="P77" s="28"/>
      <c r="Q77" s="97">
        <f t="shared" ref="Q77:Q140" si="11">N77*O77*P77</f>
        <v>0</v>
      </c>
      <c r="R77" s="20" t="str">
        <f>IFERROR(VLOOKUP(CONCATENATE(N77,O77,P77),'Task Priority (TP)'!$P:$Q,2,FALSE),"")</f>
        <v/>
      </c>
      <c r="S77" s="214"/>
      <c r="T77" s="214"/>
      <c r="U77" s="214"/>
      <c r="V77" s="209"/>
      <c r="W77" s="216"/>
      <c r="X77" s="216"/>
      <c r="Y77" s="215"/>
    </row>
    <row r="78" spans="1:25" ht="33" customHeight="1">
      <c r="A78" s="3" t="str">
        <f t="shared" si="9"/>
        <v/>
      </c>
      <c r="B78" s="3">
        <f>SUM(K78,0.000000001+COUNT($B$1:B77)*0.000000001)</f>
        <v>6.8999999999999996E-8</v>
      </c>
      <c r="D78" s="252"/>
      <c r="E78" s="252"/>
      <c r="F78" s="6"/>
      <c r="G78" s="2" t="s">
        <v>90</v>
      </c>
      <c r="H78" s="20"/>
      <c r="I78" s="20"/>
      <c r="J78" s="29"/>
      <c r="K78" s="22">
        <f t="shared" si="10"/>
        <v>0</v>
      </c>
      <c r="L78" s="22" t="str">
        <f>IFERROR(VLOOKUP(CONCATENATE(H78,I78,J78),'Task Priority (TP)'!$P:$Q,2,FALSE),"")</f>
        <v/>
      </c>
      <c r="M78" s="8"/>
      <c r="N78" s="20"/>
      <c r="O78" s="20"/>
      <c r="P78" s="28"/>
      <c r="Q78" s="97">
        <f t="shared" si="11"/>
        <v>0</v>
      </c>
      <c r="R78" s="20" t="str">
        <f>IFERROR(VLOOKUP(CONCATENATE(N78,O78,P78),'Task Priority (TP)'!$P:$Q,2,FALSE),"")</f>
        <v/>
      </c>
      <c r="S78" s="214"/>
      <c r="T78" s="214"/>
      <c r="U78" s="214"/>
      <c r="V78" s="209"/>
      <c r="W78" s="216"/>
      <c r="X78" s="216"/>
      <c r="Y78" s="215"/>
    </row>
    <row r="79" spans="1:25" ht="33" customHeight="1">
      <c r="A79" s="3" t="str">
        <f t="shared" si="9"/>
        <v/>
      </c>
      <c r="B79" s="3">
        <f>SUM(K79,0.000000001+COUNT($B$1:B78)*0.000000001)</f>
        <v>7.0000000000000005E-8</v>
      </c>
      <c r="D79" s="252"/>
      <c r="E79" s="252"/>
      <c r="F79" s="6"/>
      <c r="G79" s="2" t="s">
        <v>90</v>
      </c>
      <c r="H79" s="20"/>
      <c r="I79" s="20"/>
      <c r="J79" s="29"/>
      <c r="K79" s="22">
        <f t="shared" si="10"/>
        <v>0</v>
      </c>
      <c r="L79" s="22" t="str">
        <f>IFERROR(VLOOKUP(CONCATENATE(H79,I79,J79),'Task Priority (TP)'!$P:$Q,2,FALSE),"")</f>
        <v/>
      </c>
      <c r="M79" s="8"/>
      <c r="N79" s="20"/>
      <c r="O79" s="20"/>
      <c r="P79" s="28"/>
      <c r="Q79" s="97">
        <f t="shared" si="11"/>
        <v>0</v>
      </c>
      <c r="R79" s="20" t="str">
        <f>IFERROR(VLOOKUP(CONCATENATE(N79,O79,P79),'Task Priority (TP)'!$P:$Q,2,FALSE),"")</f>
        <v/>
      </c>
      <c r="S79" s="214"/>
      <c r="T79" s="214"/>
      <c r="U79" s="214"/>
      <c r="V79" s="209"/>
      <c r="W79" s="216"/>
      <c r="X79" s="216"/>
      <c r="Y79" s="215"/>
    </row>
    <row r="80" spans="1:25" ht="33" customHeight="1">
      <c r="A80" s="3" t="str">
        <f t="shared" si="9"/>
        <v/>
      </c>
      <c r="B80" s="3">
        <f>SUM(K80,0.000000001+COUNT($B$1:B79)*0.000000001)</f>
        <v>7.1E-8</v>
      </c>
      <c r="D80" s="252"/>
      <c r="E80" s="252"/>
      <c r="F80" s="6"/>
      <c r="G80" s="2" t="s">
        <v>90</v>
      </c>
      <c r="H80" s="20"/>
      <c r="I80" s="20"/>
      <c r="J80" s="29"/>
      <c r="K80" s="22">
        <f t="shared" si="10"/>
        <v>0</v>
      </c>
      <c r="L80" s="22" t="str">
        <f>IFERROR(VLOOKUP(CONCATENATE(H80,I80,J80),'Task Priority (TP)'!$P:$Q,2,FALSE),"")</f>
        <v/>
      </c>
      <c r="M80" s="8"/>
      <c r="N80" s="20"/>
      <c r="O80" s="20"/>
      <c r="P80" s="28"/>
      <c r="Q80" s="97">
        <f t="shared" si="11"/>
        <v>0</v>
      </c>
      <c r="R80" s="20" t="str">
        <f>IFERROR(VLOOKUP(CONCATENATE(N80,O80,P80),'Task Priority (TP)'!$P:$Q,2,FALSE),"")</f>
        <v/>
      </c>
      <c r="S80" s="214"/>
      <c r="T80" s="214"/>
      <c r="U80" s="214"/>
      <c r="V80" s="209"/>
      <c r="W80" s="216"/>
      <c r="X80" s="216"/>
      <c r="Y80" s="215"/>
    </row>
    <row r="81" spans="1:25" ht="33" customHeight="1">
      <c r="A81" s="3" t="str">
        <f t="shared" si="9"/>
        <v/>
      </c>
      <c r="B81" s="3">
        <f>SUM(K81,0.000000001+COUNT($B$1:B80)*0.000000001)</f>
        <v>7.1999999999999996E-8</v>
      </c>
      <c r="D81" s="252"/>
      <c r="E81" s="252"/>
      <c r="F81" s="6"/>
      <c r="G81" s="2" t="s">
        <v>90</v>
      </c>
      <c r="H81" s="20"/>
      <c r="I81" s="20"/>
      <c r="J81" s="29"/>
      <c r="K81" s="22">
        <f t="shared" si="10"/>
        <v>0</v>
      </c>
      <c r="L81" s="22" t="str">
        <f>IFERROR(VLOOKUP(CONCATENATE(H81,I81,J81),'Task Priority (TP)'!$P:$Q,2,FALSE),"")</f>
        <v/>
      </c>
      <c r="M81" s="8"/>
      <c r="N81" s="20"/>
      <c r="O81" s="20"/>
      <c r="P81" s="28"/>
      <c r="Q81" s="97">
        <f t="shared" si="11"/>
        <v>0</v>
      </c>
      <c r="R81" s="20" t="str">
        <f>IFERROR(VLOOKUP(CONCATENATE(N81,O81,P81),'Task Priority (TP)'!$P:$Q,2,FALSE),"")</f>
        <v/>
      </c>
      <c r="S81" s="214"/>
      <c r="T81" s="214"/>
      <c r="U81" s="214"/>
      <c r="V81" s="209"/>
      <c r="W81" s="216"/>
      <c r="X81" s="216"/>
      <c r="Y81" s="215"/>
    </row>
    <row r="82" spans="1:25" ht="33" customHeight="1">
      <c r="A82" s="3" t="str">
        <f t="shared" si="9"/>
        <v/>
      </c>
      <c r="B82" s="3">
        <f>SUM(K82,0.000000001+COUNT($B$1:B81)*0.000000001)</f>
        <v>7.3000000000000005E-8</v>
      </c>
      <c r="D82" s="252"/>
      <c r="E82" s="252"/>
      <c r="F82" s="6"/>
      <c r="G82" s="2" t="s">
        <v>90</v>
      </c>
      <c r="H82" s="20"/>
      <c r="I82" s="20"/>
      <c r="J82" s="29"/>
      <c r="K82" s="22">
        <f t="shared" si="10"/>
        <v>0</v>
      </c>
      <c r="L82" s="22" t="str">
        <f>IFERROR(VLOOKUP(CONCATENATE(H82,I82,J82),'Task Priority (TP)'!$P:$Q,2,FALSE),"")</f>
        <v/>
      </c>
      <c r="M82" s="8"/>
      <c r="N82" s="20"/>
      <c r="O82" s="20"/>
      <c r="P82" s="28"/>
      <c r="Q82" s="97">
        <f t="shared" si="11"/>
        <v>0</v>
      </c>
      <c r="R82" s="20" t="str">
        <f>IFERROR(VLOOKUP(CONCATENATE(N82,O82,P82),'Task Priority (TP)'!$P:$Q,2,FALSE),"")</f>
        <v/>
      </c>
      <c r="S82" s="214"/>
      <c r="T82" s="214"/>
      <c r="U82" s="214"/>
      <c r="V82" s="209"/>
      <c r="W82" s="216"/>
      <c r="X82" s="216"/>
      <c r="Y82" s="215"/>
    </row>
    <row r="83" spans="1:25" ht="33" customHeight="1">
      <c r="A83" s="3" t="str">
        <f t="shared" si="9"/>
        <v/>
      </c>
      <c r="B83" s="3">
        <f>SUM(K83,0.000000001+COUNT($B$1:B82)*0.000000001)</f>
        <v>7.4000000000000001E-8</v>
      </c>
      <c r="D83" s="252"/>
      <c r="E83" s="252"/>
      <c r="F83" s="6"/>
      <c r="G83" s="2" t="s">
        <v>90</v>
      </c>
      <c r="H83" s="20"/>
      <c r="I83" s="20"/>
      <c r="J83" s="29"/>
      <c r="K83" s="22">
        <f t="shared" si="10"/>
        <v>0</v>
      </c>
      <c r="L83" s="22" t="str">
        <f>IFERROR(VLOOKUP(CONCATENATE(H83,I83,J83),'Task Priority (TP)'!$P:$Q,2,FALSE),"")</f>
        <v/>
      </c>
      <c r="M83" s="8"/>
      <c r="N83" s="20"/>
      <c r="O83" s="20"/>
      <c r="P83" s="28"/>
      <c r="Q83" s="97">
        <f t="shared" si="11"/>
        <v>0</v>
      </c>
      <c r="R83" s="20" t="str">
        <f>IFERROR(VLOOKUP(CONCATENATE(N83,O83,P83),'Task Priority (TP)'!$P:$Q,2,FALSE),"")</f>
        <v/>
      </c>
      <c r="S83" s="214"/>
      <c r="T83" s="214"/>
      <c r="U83" s="214"/>
      <c r="V83" s="209"/>
      <c r="W83" s="216"/>
      <c r="X83" s="216"/>
      <c r="Y83" s="215"/>
    </row>
    <row r="84" spans="1:25" ht="33" customHeight="1">
      <c r="A84" s="3" t="str">
        <f t="shared" si="9"/>
        <v/>
      </c>
      <c r="B84" s="3">
        <f>SUM(K84,0.000000001+COUNT($B$1:B83)*0.000000001)</f>
        <v>7.4999999999999997E-8</v>
      </c>
      <c r="D84" s="252"/>
      <c r="E84" s="252"/>
      <c r="F84" s="6"/>
      <c r="G84" s="2" t="s">
        <v>90</v>
      </c>
      <c r="H84" s="20"/>
      <c r="I84" s="20"/>
      <c r="J84" s="29"/>
      <c r="K84" s="22">
        <f t="shared" si="10"/>
        <v>0</v>
      </c>
      <c r="L84" s="22" t="str">
        <f>IFERROR(VLOOKUP(CONCATENATE(H84,I84,J84),'Task Priority (TP)'!$P:$Q,2,FALSE),"")</f>
        <v/>
      </c>
      <c r="M84" s="8"/>
      <c r="N84" s="20"/>
      <c r="O84" s="20"/>
      <c r="P84" s="28"/>
      <c r="Q84" s="97">
        <f t="shared" si="11"/>
        <v>0</v>
      </c>
      <c r="R84" s="20" t="str">
        <f>IFERROR(VLOOKUP(CONCATENATE(N84,O84,P84),'Task Priority (TP)'!$P:$Q,2,FALSE),"")</f>
        <v/>
      </c>
      <c r="S84" s="214"/>
      <c r="T84" s="214"/>
      <c r="U84" s="214"/>
      <c r="V84" s="209"/>
      <c r="W84" s="216"/>
      <c r="X84" s="216"/>
      <c r="Y84" s="215"/>
    </row>
    <row r="85" spans="1:25" ht="33" customHeight="1">
      <c r="A85" s="3" t="str">
        <f t="shared" si="9"/>
        <v/>
      </c>
      <c r="B85" s="3">
        <f>SUM(K85,0.000000001+COUNT($B$1:B84)*0.000000001)</f>
        <v>7.6000000000000006E-8</v>
      </c>
      <c r="D85" s="252"/>
      <c r="E85" s="252"/>
      <c r="F85" s="6"/>
      <c r="G85" s="2" t="s">
        <v>90</v>
      </c>
      <c r="H85" s="20"/>
      <c r="I85" s="20"/>
      <c r="J85" s="29"/>
      <c r="K85" s="22">
        <f t="shared" si="10"/>
        <v>0</v>
      </c>
      <c r="L85" s="22" t="str">
        <f>IFERROR(VLOOKUP(CONCATENATE(H85,I85,J85),'Task Priority (TP)'!$P:$Q,2,FALSE),"")</f>
        <v/>
      </c>
      <c r="M85" s="8"/>
      <c r="N85" s="20"/>
      <c r="O85" s="20"/>
      <c r="P85" s="28"/>
      <c r="Q85" s="97">
        <f t="shared" si="11"/>
        <v>0</v>
      </c>
      <c r="R85" s="20" t="str">
        <f>IFERROR(VLOOKUP(CONCATENATE(N85,O85,P85),'Task Priority (TP)'!$P:$Q,2,FALSE),"")</f>
        <v/>
      </c>
      <c r="S85" s="214"/>
      <c r="T85" s="214"/>
      <c r="U85" s="214"/>
      <c r="V85" s="209"/>
      <c r="W85" s="216"/>
      <c r="X85" s="216"/>
      <c r="Y85" s="215"/>
    </row>
    <row r="86" spans="1:25" ht="33" customHeight="1">
      <c r="A86" s="3" t="str">
        <f t="shared" si="9"/>
        <v/>
      </c>
      <c r="B86" s="3">
        <f>SUM(K86,0.000000001+COUNT($B$1:B85)*0.000000001)</f>
        <v>7.7000000000000001E-8</v>
      </c>
      <c r="D86" s="252"/>
      <c r="E86" s="252"/>
      <c r="F86" s="6"/>
      <c r="G86" s="2" t="s">
        <v>90</v>
      </c>
      <c r="H86" s="20"/>
      <c r="I86" s="20"/>
      <c r="J86" s="29"/>
      <c r="K86" s="22">
        <f t="shared" si="10"/>
        <v>0</v>
      </c>
      <c r="L86" s="22" t="str">
        <f>IFERROR(VLOOKUP(CONCATENATE(H86,I86,J86),'Task Priority (TP)'!$P:$Q,2,FALSE),"")</f>
        <v/>
      </c>
      <c r="M86" s="8"/>
      <c r="N86" s="20"/>
      <c r="O86" s="20"/>
      <c r="P86" s="28"/>
      <c r="Q86" s="97">
        <f t="shared" si="11"/>
        <v>0</v>
      </c>
      <c r="R86" s="20" t="str">
        <f>IFERROR(VLOOKUP(CONCATENATE(N86,O86,P86),'Task Priority (TP)'!$P:$Q,2,FALSE),"")</f>
        <v/>
      </c>
      <c r="S86" s="214"/>
      <c r="T86" s="214"/>
      <c r="U86" s="214"/>
      <c r="V86" s="209"/>
      <c r="W86" s="216"/>
      <c r="X86" s="216"/>
      <c r="Y86" s="215"/>
    </row>
    <row r="87" spans="1:25" ht="33" customHeight="1">
      <c r="A87" s="3" t="str">
        <f t="shared" si="9"/>
        <v/>
      </c>
      <c r="B87" s="3">
        <f>SUM(K87,0.000000001+COUNT($B$1:B86)*0.000000001)</f>
        <v>7.7999999999999997E-8</v>
      </c>
      <c r="D87" s="252"/>
      <c r="E87" s="252"/>
      <c r="F87" s="6"/>
      <c r="G87" s="2" t="s">
        <v>90</v>
      </c>
      <c r="H87" s="20"/>
      <c r="I87" s="20"/>
      <c r="J87" s="29"/>
      <c r="K87" s="22">
        <f t="shared" si="10"/>
        <v>0</v>
      </c>
      <c r="L87" s="22" t="str">
        <f>IFERROR(VLOOKUP(CONCATENATE(H87,I87,J87),'Task Priority (TP)'!$P:$Q,2,FALSE),"")</f>
        <v/>
      </c>
      <c r="M87" s="8"/>
      <c r="N87" s="20"/>
      <c r="O87" s="20"/>
      <c r="P87" s="28"/>
      <c r="Q87" s="97">
        <f t="shared" si="11"/>
        <v>0</v>
      </c>
      <c r="R87" s="20" t="str">
        <f>IFERROR(VLOOKUP(CONCATENATE(N87,O87,P87),'Task Priority (TP)'!$P:$Q,2,FALSE),"")</f>
        <v/>
      </c>
      <c r="S87" s="214"/>
      <c r="T87" s="214"/>
      <c r="U87" s="214"/>
      <c r="V87" s="209"/>
      <c r="W87" s="216"/>
      <c r="X87" s="216"/>
      <c r="Y87" s="215"/>
    </row>
    <row r="88" spans="1:25" ht="33" customHeight="1">
      <c r="A88" s="3" t="str">
        <f t="shared" si="9"/>
        <v/>
      </c>
      <c r="B88" s="3">
        <f>SUM(K88,0.000000001+COUNT($B$1:B87)*0.000000001)</f>
        <v>7.9000000000000006E-8</v>
      </c>
      <c r="D88" s="252"/>
      <c r="E88" s="252"/>
      <c r="F88" s="6"/>
      <c r="G88" s="2" t="s">
        <v>90</v>
      </c>
      <c r="H88" s="20"/>
      <c r="I88" s="20"/>
      <c r="J88" s="29"/>
      <c r="K88" s="22">
        <f t="shared" si="10"/>
        <v>0</v>
      </c>
      <c r="L88" s="22" t="str">
        <f>IFERROR(VLOOKUP(CONCATENATE(H88,I88,J88),'Task Priority (TP)'!$P:$Q,2,FALSE),"")</f>
        <v/>
      </c>
      <c r="M88" s="8"/>
      <c r="N88" s="20"/>
      <c r="O88" s="20"/>
      <c r="P88" s="28"/>
      <c r="Q88" s="97">
        <f t="shared" si="11"/>
        <v>0</v>
      </c>
      <c r="R88" s="20" t="str">
        <f>IFERROR(VLOOKUP(CONCATENATE(N88,O88,P88),'Task Priority (TP)'!$P:$Q,2,FALSE),"")</f>
        <v/>
      </c>
      <c r="S88" s="214"/>
      <c r="T88" s="214"/>
      <c r="U88" s="214"/>
      <c r="V88" s="209"/>
      <c r="W88" s="216"/>
      <c r="X88" s="216"/>
      <c r="Y88" s="215"/>
    </row>
    <row r="89" spans="1:25" ht="33" customHeight="1">
      <c r="A89" s="3" t="str">
        <f t="shared" si="9"/>
        <v/>
      </c>
      <c r="B89" s="3">
        <f>SUM(K89,0.000000001+COUNT($B$1:B88)*0.000000001)</f>
        <v>8.0000000000000002E-8</v>
      </c>
      <c r="D89" s="252"/>
      <c r="E89" s="252"/>
      <c r="F89" s="6"/>
      <c r="G89" s="2" t="s">
        <v>90</v>
      </c>
      <c r="H89" s="20"/>
      <c r="I89" s="20"/>
      <c r="J89" s="29"/>
      <c r="K89" s="22">
        <f t="shared" si="10"/>
        <v>0</v>
      </c>
      <c r="L89" s="22" t="str">
        <f>IFERROR(VLOOKUP(CONCATENATE(H89,I89,J89),'Task Priority (TP)'!$P:$Q,2,FALSE),"")</f>
        <v/>
      </c>
      <c r="M89" s="8"/>
      <c r="N89" s="20"/>
      <c r="O89" s="20"/>
      <c r="P89" s="28"/>
      <c r="Q89" s="97">
        <f t="shared" si="11"/>
        <v>0</v>
      </c>
      <c r="R89" s="20" t="str">
        <f>IFERROR(VLOOKUP(CONCATENATE(N89,O89,P89),'Task Priority (TP)'!$P:$Q,2,FALSE),"")</f>
        <v/>
      </c>
      <c r="S89" s="214"/>
      <c r="T89" s="214"/>
      <c r="U89" s="214"/>
      <c r="V89" s="209"/>
      <c r="W89" s="216"/>
      <c r="X89" s="216"/>
      <c r="Y89" s="215"/>
    </row>
    <row r="90" spans="1:25" ht="33" customHeight="1">
      <c r="A90" s="3" t="str">
        <f t="shared" si="9"/>
        <v/>
      </c>
      <c r="B90" s="3">
        <f>SUM(K90,0.000000001+COUNT($B$1:B89)*0.000000001)</f>
        <v>8.0999999999999997E-8</v>
      </c>
      <c r="D90" s="252"/>
      <c r="E90" s="252"/>
      <c r="F90" s="6"/>
      <c r="G90" s="2" t="s">
        <v>90</v>
      </c>
      <c r="H90" s="20"/>
      <c r="I90" s="20"/>
      <c r="J90" s="29"/>
      <c r="K90" s="22">
        <f t="shared" si="10"/>
        <v>0</v>
      </c>
      <c r="L90" s="22" t="str">
        <f>IFERROR(VLOOKUP(CONCATENATE(H90,I90,J90),'Task Priority (TP)'!$P:$Q,2,FALSE),"")</f>
        <v/>
      </c>
      <c r="M90" s="8"/>
      <c r="N90" s="20"/>
      <c r="O90" s="20"/>
      <c r="P90" s="28"/>
      <c r="Q90" s="97">
        <f t="shared" si="11"/>
        <v>0</v>
      </c>
      <c r="R90" s="20" t="str">
        <f>IFERROR(VLOOKUP(CONCATENATE(N90,O90,P90),'Task Priority (TP)'!$P:$Q,2,FALSE),"")</f>
        <v/>
      </c>
      <c r="S90" s="214"/>
      <c r="T90" s="214"/>
      <c r="U90" s="214"/>
      <c r="V90" s="209"/>
      <c r="W90" s="216"/>
      <c r="X90" s="216"/>
      <c r="Y90" s="215"/>
    </row>
    <row r="91" spans="1:25" ht="33" customHeight="1">
      <c r="A91" s="3" t="str">
        <f t="shared" si="9"/>
        <v/>
      </c>
      <c r="B91" s="3">
        <f>SUM(K91,0.000000001+COUNT($B$1:B90)*0.000000001)</f>
        <v>8.2000000000000006E-8</v>
      </c>
      <c r="D91" s="252"/>
      <c r="E91" s="252"/>
      <c r="F91" s="6"/>
      <c r="G91" s="2" t="s">
        <v>90</v>
      </c>
      <c r="H91" s="20"/>
      <c r="I91" s="20"/>
      <c r="J91" s="29"/>
      <c r="K91" s="22">
        <f t="shared" si="10"/>
        <v>0</v>
      </c>
      <c r="L91" s="22" t="str">
        <f>IFERROR(VLOOKUP(CONCATENATE(H91,I91,J91),'Task Priority (TP)'!$P:$Q,2,FALSE),"")</f>
        <v/>
      </c>
      <c r="M91" s="8"/>
      <c r="N91" s="20"/>
      <c r="O91" s="20"/>
      <c r="P91" s="28"/>
      <c r="Q91" s="97">
        <f t="shared" si="11"/>
        <v>0</v>
      </c>
      <c r="R91" s="20" t="str">
        <f>IFERROR(VLOOKUP(CONCATENATE(N91,O91,P91),'Task Priority (TP)'!$P:$Q,2,FALSE),"")</f>
        <v/>
      </c>
      <c r="S91" s="214"/>
      <c r="T91" s="214"/>
      <c r="U91" s="214"/>
      <c r="V91" s="209"/>
      <c r="W91" s="216"/>
      <c r="X91" s="216"/>
      <c r="Y91" s="215"/>
    </row>
    <row r="92" spans="1:25" ht="33" customHeight="1">
      <c r="A92" s="3" t="str">
        <f t="shared" si="9"/>
        <v/>
      </c>
      <c r="B92" s="3">
        <f>SUM(K92,0.000000001+COUNT($B$1:B91)*0.000000001)</f>
        <v>8.3000000000000002E-8</v>
      </c>
      <c r="D92" s="252"/>
      <c r="E92" s="252"/>
      <c r="F92" s="6"/>
      <c r="G92" s="2" t="s">
        <v>90</v>
      </c>
      <c r="H92" s="20"/>
      <c r="I92" s="20"/>
      <c r="J92" s="29"/>
      <c r="K92" s="22">
        <f t="shared" si="10"/>
        <v>0</v>
      </c>
      <c r="L92" s="22" t="str">
        <f>IFERROR(VLOOKUP(CONCATENATE(H92,I92,J92),'Task Priority (TP)'!$P:$Q,2,FALSE),"")</f>
        <v/>
      </c>
      <c r="M92" s="8"/>
      <c r="N92" s="20"/>
      <c r="O92" s="20"/>
      <c r="P92" s="28"/>
      <c r="Q92" s="97">
        <f t="shared" si="11"/>
        <v>0</v>
      </c>
      <c r="R92" s="20" t="str">
        <f>IFERROR(VLOOKUP(CONCATENATE(N92,O92,P92),'Task Priority (TP)'!$P:$Q,2,FALSE),"")</f>
        <v/>
      </c>
      <c r="S92" s="214"/>
      <c r="T92" s="214"/>
      <c r="U92" s="214"/>
      <c r="V92" s="209"/>
      <c r="W92" s="216"/>
      <c r="X92" s="216"/>
      <c r="Y92" s="215"/>
    </row>
    <row r="93" spans="1:25" ht="33" customHeight="1">
      <c r="A93" s="3" t="str">
        <f t="shared" si="9"/>
        <v/>
      </c>
      <c r="B93" s="3">
        <f>SUM(K93,0.000000001+COUNT($B$1:B92)*0.000000001)</f>
        <v>8.3999999999999998E-8</v>
      </c>
      <c r="D93" s="252"/>
      <c r="E93" s="252"/>
      <c r="F93" s="6"/>
      <c r="G93" s="2" t="s">
        <v>90</v>
      </c>
      <c r="H93" s="20"/>
      <c r="I93" s="20"/>
      <c r="J93" s="29"/>
      <c r="K93" s="22">
        <f t="shared" si="10"/>
        <v>0</v>
      </c>
      <c r="L93" s="22" t="str">
        <f>IFERROR(VLOOKUP(CONCATENATE(H93,I93,J93),'Task Priority (TP)'!$P:$Q,2,FALSE),"")</f>
        <v/>
      </c>
      <c r="M93" s="8"/>
      <c r="N93" s="20"/>
      <c r="O93" s="20"/>
      <c r="P93" s="28"/>
      <c r="Q93" s="97">
        <f t="shared" si="11"/>
        <v>0</v>
      </c>
      <c r="R93" s="20" t="str">
        <f>IFERROR(VLOOKUP(CONCATENATE(N93,O93,P93),'Task Priority (TP)'!$P:$Q,2,FALSE),"")</f>
        <v/>
      </c>
      <c r="S93" s="214"/>
      <c r="T93" s="214"/>
      <c r="U93" s="214"/>
      <c r="V93" s="209"/>
      <c r="W93" s="216"/>
      <c r="X93" s="216"/>
      <c r="Y93" s="215"/>
    </row>
    <row r="94" spans="1:25" ht="33" customHeight="1">
      <c r="A94" s="3" t="str">
        <f t="shared" si="9"/>
        <v/>
      </c>
      <c r="B94" s="3">
        <f>SUM(K94,0.000000001+COUNT($B$1:B93)*0.000000001)</f>
        <v>8.5000000000000007E-8</v>
      </c>
      <c r="D94" s="252"/>
      <c r="E94" s="252"/>
      <c r="F94" s="6"/>
      <c r="G94" s="2" t="s">
        <v>90</v>
      </c>
      <c r="H94" s="20"/>
      <c r="I94" s="20"/>
      <c r="J94" s="29"/>
      <c r="K94" s="22">
        <f t="shared" si="10"/>
        <v>0</v>
      </c>
      <c r="L94" s="22" t="str">
        <f>IFERROR(VLOOKUP(CONCATENATE(H94,I94,J94),'Task Priority (TP)'!$P:$Q,2,FALSE),"")</f>
        <v/>
      </c>
      <c r="M94" s="8"/>
      <c r="N94" s="20"/>
      <c r="O94" s="20"/>
      <c r="P94" s="28"/>
      <c r="Q94" s="97">
        <f t="shared" si="11"/>
        <v>0</v>
      </c>
      <c r="R94" s="20" t="str">
        <f>IFERROR(VLOOKUP(CONCATENATE(N94,O94,P94),'Task Priority (TP)'!$P:$Q,2,FALSE),"")</f>
        <v/>
      </c>
      <c r="S94" s="214"/>
      <c r="T94" s="214"/>
      <c r="U94" s="214"/>
      <c r="V94" s="209"/>
      <c r="W94" s="216"/>
      <c r="X94" s="216"/>
      <c r="Y94" s="215"/>
    </row>
    <row r="95" spans="1:25" ht="33" customHeight="1">
      <c r="A95" s="3" t="str">
        <f t="shared" si="9"/>
        <v/>
      </c>
      <c r="B95" s="3">
        <f>SUM(K95,0.000000001+COUNT($B$1:B94)*0.000000001)</f>
        <v>8.6000000000000002E-8</v>
      </c>
      <c r="D95" s="252"/>
      <c r="E95" s="252"/>
      <c r="F95" s="6"/>
      <c r="G95" s="2" t="s">
        <v>90</v>
      </c>
      <c r="H95" s="20"/>
      <c r="I95" s="20"/>
      <c r="J95" s="29"/>
      <c r="K95" s="22">
        <f t="shared" si="10"/>
        <v>0</v>
      </c>
      <c r="L95" s="22" t="str">
        <f>IFERROR(VLOOKUP(CONCATENATE(H95,I95,J95),'Task Priority (TP)'!$P:$Q,2,FALSE),"")</f>
        <v/>
      </c>
      <c r="M95" s="8"/>
      <c r="N95" s="20"/>
      <c r="O95" s="20"/>
      <c r="P95" s="28"/>
      <c r="Q95" s="97">
        <f t="shared" si="11"/>
        <v>0</v>
      </c>
      <c r="R95" s="20" t="str">
        <f>IFERROR(VLOOKUP(CONCATENATE(N95,O95,P95),'Task Priority (TP)'!$P:$Q,2,FALSE),"")</f>
        <v/>
      </c>
      <c r="S95" s="214"/>
      <c r="T95" s="214"/>
      <c r="U95" s="214"/>
      <c r="V95" s="209"/>
      <c r="W95" s="216"/>
      <c r="X95" s="216"/>
      <c r="Y95" s="215"/>
    </row>
    <row r="96" spans="1:25" ht="33" customHeight="1">
      <c r="A96" s="3" t="str">
        <f t="shared" si="9"/>
        <v/>
      </c>
      <c r="B96" s="3">
        <f>SUM(K96,0.000000001+COUNT($B$1:B95)*0.000000001)</f>
        <v>8.6999999999999998E-8</v>
      </c>
      <c r="D96" s="252"/>
      <c r="E96" s="252"/>
      <c r="F96" s="6"/>
      <c r="G96" s="2" t="s">
        <v>90</v>
      </c>
      <c r="H96" s="20"/>
      <c r="I96" s="20"/>
      <c r="J96" s="29"/>
      <c r="K96" s="22">
        <f t="shared" si="10"/>
        <v>0</v>
      </c>
      <c r="L96" s="22" t="str">
        <f>IFERROR(VLOOKUP(CONCATENATE(H96,I96,J96),'Task Priority (TP)'!$P:$Q,2,FALSE),"")</f>
        <v/>
      </c>
      <c r="M96" s="8"/>
      <c r="N96" s="20"/>
      <c r="O96" s="20"/>
      <c r="P96" s="28"/>
      <c r="Q96" s="97">
        <f t="shared" si="11"/>
        <v>0</v>
      </c>
      <c r="R96" s="20" t="str">
        <f>IFERROR(VLOOKUP(CONCATENATE(N96,O96,P96),'Task Priority (TP)'!$P:$Q,2,FALSE),"")</f>
        <v/>
      </c>
      <c r="S96" s="214"/>
      <c r="T96" s="214"/>
      <c r="U96" s="214"/>
      <c r="V96" s="209"/>
      <c r="W96" s="216"/>
      <c r="X96" s="216"/>
      <c r="Y96" s="215"/>
    </row>
    <row r="97" spans="1:25" ht="33" customHeight="1">
      <c r="A97" s="3" t="str">
        <f t="shared" si="9"/>
        <v/>
      </c>
      <c r="B97" s="3">
        <f>SUM(K97,0.000000001+COUNT($B$1:B96)*0.000000001)</f>
        <v>8.8000000000000007E-8</v>
      </c>
      <c r="D97" s="252"/>
      <c r="E97" s="252"/>
      <c r="F97" s="6"/>
      <c r="G97" s="2" t="s">
        <v>90</v>
      </c>
      <c r="H97" s="20"/>
      <c r="I97" s="20"/>
      <c r="J97" s="29"/>
      <c r="K97" s="22">
        <f t="shared" si="10"/>
        <v>0</v>
      </c>
      <c r="L97" s="22" t="str">
        <f>IFERROR(VLOOKUP(CONCATENATE(H97,I97,J97),'Task Priority (TP)'!$P:$Q,2,FALSE),"")</f>
        <v/>
      </c>
      <c r="M97" s="8"/>
      <c r="N97" s="20"/>
      <c r="O97" s="20"/>
      <c r="P97" s="28"/>
      <c r="Q97" s="97">
        <f t="shared" si="11"/>
        <v>0</v>
      </c>
      <c r="R97" s="20" t="str">
        <f>IFERROR(VLOOKUP(CONCATENATE(N97,O97,P97),'Task Priority (TP)'!$P:$Q,2,FALSE),"")</f>
        <v/>
      </c>
      <c r="S97" s="214"/>
      <c r="T97" s="214"/>
      <c r="U97" s="214"/>
      <c r="V97" s="209"/>
      <c r="W97" s="216"/>
      <c r="X97" s="216"/>
      <c r="Y97" s="215"/>
    </row>
    <row r="98" spans="1:25" ht="33" customHeight="1">
      <c r="A98" s="3" t="str">
        <f t="shared" si="9"/>
        <v/>
      </c>
      <c r="B98" s="3">
        <f>SUM(K98,0.000000001+COUNT($B$1:B97)*0.000000001)</f>
        <v>8.9000000000000003E-8</v>
      </c>
      <c r="D98" s="252"/>
      <c r="E98" s="252"/>
      <c r="F98" s="6"/>
      <c r="G98" s="2" t="s">
        <v>90</v>
      </c>
      <c r="H98" s="20"/>
      <c r="I98" s="20"/>
      <c r="J98" s="29"/>
      <c r="K98" s="22">
        <f t="shared" si="10"/>
        <v>0</v>
      </c>
      <c r="L98" s="22" t="str">
        <f>IFERROR(VLOOKUP(CONCATENATE(H98,I98,J98),'Task Priority (TP)'!$P:$Q,2,FALSE),"")</f>
        <v/>
      </c>
      <c r="M98" s="8"/>
      <c r="N98" s="20"/>
      <c r="O98" s="20"/>
      <c r="P98" s="28"/>
      <c r="Q98" s="97">
        <f t="shared" si="11"/>
        <v>0</v>
      </c>
      <c r="R98" s="20" t="str">
        <f>IFERROR(VLOOKUP(CONCATENATE(N98,O98,P98),'Task Priority (TP)'!$P:$Q,2,FALSE),"")</f>
        <v/>
      </c>
      <c r="S98" s="214"/>
      <c r="T98" s="214"/>
      <c r="U98" s="214"/>
      <c r="V98" s="209"/>
      <c r="W98" s="216"/>
      <c r="X98" s="216"/>
      <c r="Y98" s="215"/>
    </row>
    <row r="99" spans="1:25" ht="33" customHeight="1">
      <c r="A99" s="3" t="str">
        <f t="shared" si="9"/>
        <v/>
      </c>
      <c r="B99" s="3">
        <f>SUM(K99,0.000000001+COUNT($B$1:B98)*0.000000001)</f>
        <v>8.9999999999999999E-8</v>
      </c>
      <c r="D99" s="252"/>
      <c r="E99" s="252"/>
      <c r="F99" s="6"/>
      <c r="G99" s="2" t="s">
        <v>90</v>
      </c>
      <c r="H99" s="20"/>
      <c r="I99" s="20"/>
      <c r="J99" s="29"/>
      <c r="K99" s="22">
        <f t="shared" si="10"/>
        <v>0</v>
      </c>
      <c r="L99" s="22" t="str">
        <f>IFERROR(VLOOKUP(CONCATENATE(H99,I99,J99),'Task Priority (TP)'!$P:$Q,2,FALSE),"")</f>
        <v/>
      </c>
      <c r="M99" s="8"/>
      <c r="N99" s="20"/>
      <c r="O99" s="20"/>
      <c r="P99" s="28"/>
      <c r="Q99" s="97">
        <f t="shared" si="11"/>
        <v>0</v>
      </c>
      <c r="R99" s="20" t="str">
        <f>IFERROR(VLOOKUP(CONCATENATE(N99,O99,P99),'Task Priority (TP)'!$P:$Q,2,FALSE),"")</f>
        <v/>
      </c>
      <c r="S99" s="214"/>
      <c r="T99" s="214"/>
      <c r="U99" s="214"/>
      <c r="V99" s="209"/>
      <c r="W99" s="216"/>
      <c r="X99" s="216"/>
      <c r="Y99" s="215"/>
    </row>
    <row r="100" spans="1:25" ht="33" customHeight="1">
      <c r="A100" s="3" t="str">
        <f t="shared" si="9"/>
        <v/>
      </c>
      <c r="B100" s="3">
        <f>SUM(K100,0.000000001+COUNT($B$1:B99)*0.000000001)</f>
        <v>9.1000000000000008E-8</v>
      </c>
      <c r="D100" s="252"/>
      <c r="E100" s="252"/>
      <c r="F100" s="6"/>
      <c r="G100" s="2" t="s">
        <v>90</v>
      </c>
      <c r="H100" s="20"/>
      <c r="I100" s="20"/>
      <c r="J100" s="29"/>
      <c r="K100" s="22">
        <f t="shared" si="10"/>
        <v>0</v>
      </c>
      <c r="L100" s="22" t="str">
        <f>IFERROR(VLOOKUP(CONCATENATE(H100,I100,J100),'Task Priority (TP)'!$P:$Q,2,FALSE),"")</f>
        <v/>
      </c>
      <c r="M100" s="8"/>
      <c r="N100" s="20"/>
      <c r="O100" s="20"/>
      <c r="P100" s="28"/>
      <c r="Q100" s="97">
        <f t="shared" si="11"/>
        <v>0</v>
      </c>
      <c r="R100" s="20" t="str">
        <f>IFERROR(VLOOKUP(CONCATENATE(N100,O100,P100),'Task Priority (TP)'!$P:$Q,2,FALSE),"")</f>
        <v/>
      </c>
      <c r="S100" s="214"/>
      <c r="T100" s="214"/>
      <c r="U100" s="214"/>
      <c r="V100" s="209"/>
      <c r="W100" s="216"/>
      <c r="X100" s="216"/>
      <c r="Y100" s="215"/>
    </row>
    <row r="101" spans="1:25" ht="33" customHeight="1">
      <c r="A101" s="3" t="str">
        <f t="shared" si="9"/>
        <v/>
      </c>
      <c r="B101" s="3">
        <f>SUM(K101,0.000000001+COUNT($B$1:B100)*0.000000001)</f>
        <v>9.2000000000000003E-8</v>
      </c>
      <c r="D101" s="252"/>
      <c r="E101" s="252"/>
      <c r="F101" s="6"/>
      <c r="G101" s="2" t="s">
        <v>90</v>
      </c>
      <c r="H101" s="20"/>
      <c r="I101" s="20"/>
      <c r="J101" s="29"/>
      <c r="K101" s="22">
        <f t="shared" si="10"/>
        <v>0</v>
      </c>
      <c r="L101" s="22" t="str">
        <f>IFERROR(VLOOKUP(CONCATENATE(H101,I101,J101),'Task Priority (TP)'!$P:$Q,2,FALSE),"")</f>
        <v/>
      </c>
      <c r="M101" s="8"/>
      <c r="N101" s="20"/>
      <c r="O101" s="20"/>
      <c r="P101" s="28"/>
      <c r="Q101" s="97">
        <f t="shared" si="11"/>
        <v>0</v>
      </c>
      <c r="R101" s="20" t="str">
        <f>IFERROR(VLOOKUP(CONCATENATE(N101,O101,P101),'Task Priority (TP)'!$P:$Q,2,FALSE),"")</f>
        <v/>
      </c>
      <c r="S101" s="214"/>
      <c r="T101" s="214"/>
      <c r="U101" s="214"/>
      <c r="V101" s="209"/>
      <c r="W101" s="216"/>
      <c r="X101" s="216"/>
      <c r="Y101" s="215"/>
    </row>
    <row r="102" spans="1:25" ht="33" customHeight="1">
      <c r="A102" s="3" t="str">
        <f t="shared" si="9"/>
        <v/>
      </c>
      <c r="B102" s="3">
        <f>SUM(K102,0.000000001+COUNT($B$1:B101)*0.000000001)</f>
        <v>9.2999999999999999E-8</v>
      </c>
      <c r="D102" s="252"/>
      <c r="E102" s="252"/>
      <c r="F102" s="6"/>
      <c r="G102" s="2" t="s">
        <v>90</v>
      </c>
      <c r="H102" s="20"/>
      <c r="I102" s="20"/>
      <c r="J102" s="29"/>
      <c r="K102" s="22">
        <f t="shared" si="10"/>
        <v>0</v>
      </c>
      <c r="L102" s="22" t="str">
        <f>IFERROR(VLOOKUP(CONCATENATE(H102,I102,J102),'Task Priority (TP)'!$P:$Q,2,FALSE),"")</f>
        <v/>
      </c>
      <c r="M102" s="8"/>
      <c r="N102" s="20"/>
      <c r="O102" s="20"/>
      <c r="P102" s="28"/>
      <c r="Q102" s="97">
        <f t="shared" si="11"/>
        <v>0</v>
      </c>
      <c r="R102" s="20" t="str">
        <f>IFERROR(VLOOKUP(CONCATENATE(N102,O102,P102),'Task Priority (TP)'!$P:$Q,2,FALSE),"")</f>
        <v/>
      </c>
      <c r="S102" s="214"/>
      <c r="T102" s="214"/>
      <c r="U102" s="214"/>
      <c r="V102" s="209"/>
      <c r="W102" s="216"/>
      <c r="X102" s="216"/>
      <c r="Y102" s="215"/>
    </row>
    <row r="103" spans="1:25" ht="33" customHeight="1">
      <c r="A103" s="3" t="str">
        <f t="shared" si="9"/>
        <v/>
      </c>
      <c r="B103" s="3">
        <f>SUM(K103,0.000000001+COUNT($B$1:B102)*0.000000001)</f>
        <v>9.4000000000000008E-8</v>
      </c>
      <c r="D103" s="252"/>
      <c r="E103" s="252"/>
      <c r="F103" s="6"/>
      <c r="G103" s="2" t="s">
        <v>90</v>
      </c>
      <c r="H103" s="20"/>
      <c r="I103" s="20"/>
      <c r="J103" s="29"/>
      <c r="K103" s="22">
        <f t="shared" si="10"/>
        <v>0</v>
      </c>
      <c r="L103" s="22" t="str">
        <f>IFERROR(VLOOKUP(CONCATENATE(H103,I103,J103),'Task Priority (TP)'!$P:$Q,2,FALSE),"")</f>
        <v/>
      </c>
      <c r="M103" s="8"/>
      <c r="N103" s="20"/>
      <c r="O103" s="20"/>
      <c r="P103" s="28"/>
      <c r="Q103" s="97">
        <f t="shared" si="11"/>
        <v>0</v>
      </c>
      <c r="R103" s="20" t="str">
        <f>IFERROR(VLOOKUP(CONCATENATE(N103,O103,P103),'Task Priority (TP)'!$P:$Q,2,FALSE),"")</f>
        <v/>
      </c>
      <c r="S103" s="214"/>
      <c r="T103" s="214"/>
      <c r="U103" s="214"/>
      <c r="V103" s="209"/>
      <c r="W103" s="216"/>
      <c r="X103" s="216"/>
      <c r="Y103" s="215"/>
    </row>
    <row r="104" spans="1:25" ht="33" customHeight="1">
      <c r="A104" s="3" t="str">
        <f t="shared" si="9"/>
        <v/>
      </c>
      <c r="B104" s="3">
        <f>SUM(K104,0.000000001+COUNT($B$1:B103)*0.000000001)</f>
        <v>9.5000000000000004E-8</v>
      </c>
      <c r="D104" s="252"/>
      <c r="E104" s="252"/>
      <c r="F104" s="6"/>
      <c r="G104" s="2" t="s">
        <v>90</v>
      </c>
      <c r="H104" s="20"/>
      <c r="I104" s="20"/>
      <c r="J104" s="29"/>
      <c r="K104" s="22">
        <f t="shared" si="10"/>
        <v>0</v>
      </c>
      <c r="L104" s="22" t="str">
        <f>IFERROR(VLOOKUP(CONCATENATE(H104,I104,J104),'Task Priority (TP)'!$P:$Q,2,FALSE),"")</f>
        <v/>
      </c>
      <c r="M104" s="8"/>
      <c r="N104" s="20"/>
      <c r="O104" s="20"/>
      <c r="P104" s="28"/>
      <c r="Q104" s="97">
        <f t="shared" si="11"/>
        <v>0</v>
      </c>
      <c r="R104" s="20" t="str">
        <f>IFERROR(VLOOKUP(CONCATENATE(N104,O104,P104),'Task Priority (TP)'!$P:$Q,2,FALSE),"")</f>
        <v/>
      </c>
      <c r="S104" s="214"/>
      <c r="T104" s="214"/>
      <c r="U104" s="214"/>
      <c r="V104" s="209"/>
      <c r="W104" s="216"/>
      <c r="X104" s="216"/>
      <c r="Y104" s="215"/>
    </row>
    <row r="105" spans="1:25" ht="33" customHeight="1">
      <c r="A105" s="3" t="str">
        <f t="shared" si="9"/>
        <v/>
      </c>
      <c r="B105" s="3">
        <f>SUM(K105,0.000000001+COUNT($B$1:B104)*0.000000001)</f>
        <v>9.5999999999999999E-8</v>
      </c>
      <c r="D105" s="252"/>
      <c r="E105" s="252"/>
      <c r="F105" s="6"/>
      <c r="G105" s="2" t="s">
        <v>90</v>
      </c>
      <c r="H105" s="20"/>
      <c r="I105" s="20"/>
      <c r="J105" s="29"/>
      <c r="K105" s="22">
        <f t="shared" si="10"/>
        <v>0</v>
      </c>
      <c r="L105" s="22" t="str">
        <f>IFERROR(VLOOKUP(CONCATENATE(H105,I105,J105),'Task Priority (TP)'!$P:$Q,2,FALSE),"")</f>
        <v/>
      </c>
      <c r="M105" s="8"/>
      <c r="N105" s="20"/>
      <c r="O105" s="20"/>
      <c r="P105" s="28"/>
      <c r="Q105" s="97">
        <f t="shared" si="11"/>
        <v>0</v>
      </c>
      <c r="R105" s="20" t="str">
        <f>IFERROR(VLOOKUP(CONCATENATE(N105,O105,P105),'Task Priority (TP)'!$P:$Q,2,FALSE),"")</f>
        <v/>
      </c>
      <c r="S105" s="214"/>
      <c r="T105" s="214"/>
      <c r="U105" s="214"/>
      <c r="V105" s="209"/>
      <c r="W105" s="216"/>
      <c r="X105" s="216"/>
      <c r="Y105" s="215"/>
    </row>
    <row r="106" spans="1:25" ht="33" customHeight="1">
      <c r="A106" s="3" t="str">
        <f t="shared" si="9"/>
        <v/>
      </c>
      <c r="B106" s="3">
        <f>SUM(K106,0.000000001+COUNT($B$1:B105)*0.000000001)</f>
        <v>9.7000000000000008E-8</v>
      </c>
      <c r="D106" s="252"/>
      <c r="E106" s="252"/>
      <c r="F106" s="6"/>
      <c r="G106" s="2" t="s">
        <v>90</v>
      </c>
      <c r="H106" s="20"/>
      <c r="I106" s="20"/>
      <c r="J106" s="29"/>
      <c r="K106" s="22">
        <f t="shared" si="10"/>
        <v>0</v>
      </c>
      <c r="L106" s="22" t="str">
        <f>IFERROR(VLOOKUP(CONCATENATE(H106,I106,J106),'Task Priority (TP)'!$P:$Q,2,FALSE),"")</f>
        <v/>
      </c>
      <c r="M106" s="8"/>
      <c r="N106" s="20"/>
      <c r="O106" s="20"/>
      <c r="P106" s="28"/>
      <c r="Q106" s="97">
        <f t="shared" si="11"/>
        <v>0</v>
      </c>
      <c r="R106" s="20" t="str">
        <f>IFERROR(VLOOKUP(CONCATENATE(N106,O106,P106),'Task Priority (TP)'!$P:$Q,2,FALSE),"")</f>
        <v/>
      </c>
      <c r="S106" s="214"/>
      <c r="T106" s="214"/>
      <c r="U106" s="214"/>
      <c r="V106" s="209"/>
      <c r="W106" s="216"/>
      <c r="X106" s="216"/>
      <c r="Y106" s="215"/>
    </row>
    <row r="107" spans="1:25" ht="33" customHeight="1">
      <c r="A107" s="3" t="str">
        <f t="shared" si="9"/>
        <v/>
      </c>
      <c r="B107" s="3">
        <f>SUM(K107,0.000000001+COUNT($B$1:B106)*0.000000001)</f>
        <v>9.8000000000000004E-8</v>
      </c>
      <c r="D107" s="252"/>
      <c r="E107" s="252"/>
      <c r="F107" s="6"/>
      <c r="G107" s="2" t="s">
        <v>90</v>
      </c>
      <c r="H107" s="20"/>
      <c r="I107" s="20"/>
      <c r="J107" s="29"/>
      <c r="K107" s="22">
        <f t="shared" si="10"/>
        <v>0</v>
      </c>
      <c r="L107" s="22" t="str">
        <f>IFERROR(VLOOKUP(CONCATENATE(H107,I107,J107),'Task Priority (TP)'!$P:$Q,2,FALSE),"")</f>
        <v/>
      </c>
      <c r="M107" s="8"/>
      <c r="N107" s="20"/>
      <c r="O107" s="20"/>
      <c r="P107" s="28"/>
      <c r="Q107" s="97">
        <f t="shared" si="11"/>
        <v>0</v>
      </c>
      <c r="R107" s="20" t="str">
        <f>IFERROR(VLOOKUP(CONCATENATE(N107,O107,P107),'Task Priority (TP)'!$P:$Q,2,FALSE),"")</f>
        <v/>
      </c>
      <c r="S107" s="214"/>
      <c r="T107" s="214"/>
      <c r="U107" s="214"/>
      <c r="V107" s="209"/>
      <c r="W107" s="216"/>
      <c r="X107" s="216"/>
      <c r="Y107" s="215"/>
    </row>
    <row r="108" spans="1:25" ht="33" customHeight="1">
      <c r="A108" s="3" t="str">
        <f t="shared" si="9"/>
        <v/>
      </c>
      <c r="B108" s="3">
        <f>SUM(K108,0.000000001+COUNT($B$1:B107)*0.000000001)</f>
        <v>9.9E-8</v>
      </c>
      <c r="D108" s="252"/>
      <c r="E108" s="252"/>
      <c r="F108" s="6"/>
      <c r="G108" s="2" t="s">
        <v>90</v>
      </c>
      <c r="H108" s="20"/>
      <c r="I108" s="20"/>
      <c r="J108" s="29"/>
      <c r="K108" s="22">
        <f t="shared" ref="K108:K139" si="12">H108*I108*J108</f>
        <v>0</v>
      </c>
      <c r="L108" s="22" t="str">
        <f>IFERROR(VLOOKUP(CONCATENATE(H108,I108,J108),'Task Priority (TP)'!$P:$Q,2,FALSE),"")</f>
        <v/>
      </c>
      <c r="M108" s="8"/>
      <c r="N108" s="20"/>
      <c r="O108" s="20"/>
      <c r="P108" s="28"/>
      <c r="Q108" s="97">
        <f t="shared" si="11"/>
        <v>0</v>
      </c>
      <c r="R108" s="20" t="str">
        <f>IFERROR(VLOOKUP(CONCATENATE(N108,O108,P108),'Task Priority (TP)'!$P:$Q,2,FALSE),"")</f>
        <v/>
      </c>
      <c r="S108" s="214"/>
      <c r="T108" s="214"/>
      <c r="U108" s="214"/>
      <c r="V108" s="209"/>
      <c r="W108" s="216"/>
      <c r="X108" s="216"/>
      <c r="Y108" s="215"/>
    </row>
    <row r="109" spans="1:25" ht="33" customHeight="1">
      <c r="A109" s="3" t="str">
        <f t="shared" si="9"/>
        <v/>
      </c>
      <c r="B109" s="3">
        <f>SUM(K109,0.000000001+COUNT($B$1:B108)*0.000000001)</f>
        <v>9.9999999999999995E-8</v>
      </c>
      <c r="D109" s="252"/>
      <c r="E109" s="252"/>
      <c r="F109" s="6"/>
      <c r="G109" s="2" t="s">
        <v>90</v>
      </c>
      <c r="H109" s="20"/>
      <c r="I109" s="20"/>
      <c r="J109" s="29"/>
      <c r="K109" s="22">
        <f t="shared" si="12"/>
        <v>0</v>
      </c>
      <c r="L109" s="22" t="str">
        <f>IFERROR(VLOOKUP(CONCATENATE(H109,I109,J109),'Task Priority (TP)'!$P:$Q,2,FALSE),"")</f>
        <v/>
      </c>
      <c r="M109" s="8"/>
      <c r="N109" s="20"/>
      <c r="O109" s="20"/>
      <c r="P109" s="28"/>
      <c r="Q109" s="97">
        <f t="shared" si="11"/>
        <v>0</v>
      </c>
      <c r="R109" s="20" t="str">
        <f>IFERROR(VLOOKUP(CONCATENATE(N109,O109,P109),'Task Priority (TP)'!$P:$Q,2,FALSE),"")</f>
        <v/>
      </c>
      <c r="S109" s="214"/>
      <c r="T109" s="214"/>
      <c r="U109" s="214"/>
      <c r="V109" s="209"/>
      <c r="W109" s="216"/>
      <c r="X109" s="216"/>
      <c r="Y109" s="215"/>
    </row>
    <row r="110" spans="1:25" ht="33" customHeight="1">
      <c r="A110" s="3" t="str">
        <f t="shared" si="9"/>
        <v/>
      </c>
      <c r="B110" s="3">
        <f>SUM(K110,0.000000001+COUNT($B$1:B109)*0.000000001)</f>
        <v>1.01E-7</v>
      </c>
      <c r="D110" s="252"/>
      <c r="E110" s="252"/>
      <c r="F110" s="6"/>
      <c r="G110" s="2" t="s">
        <v>90</v>
      </c>
      <c r="H110" s="20"/>
      <c r="I110" s="20"/>
      <c r="J110" s="29"/>
      <c r="K110" s="22">
        <f t="shared" si="12"/>
        <v>0</v>
      </c>
      <c r="L110" s="22" t="str">
        <f>IFERROR(VLOOKUP(CONCATENATE(H110,I110,J110),'Task Priority (TP)'!$P:$Q,2,FALSE),"")</f>
        <v/>
      </c>
      <c r="M110" s="8"/>
      <c r="N110" s="20"/>
      <c r="O110" s="20"/>
      <c r="P110" s="28"/>
      <c r="Q110" s="97">
        <f t="shared" si="11"/>
        <v>0</v>
      </c>
      <c r="R110" s="20" t="str">
        <f>IFERROR(VLOOKUP(CONCATENATE(N110,O110,P110),'Task Priority (TP)'!$P:$Q,2,FALSE),"")</f>
        <v/>
      </c>
      <c r="S110" s="214"/>
      <c r="T110" s="214"/>
      <c r="U110" s="214"/>
      <c r="V110" s="209"/>
      <c r="W110" s="216"/>
      <c r="X110" s="216"/>
      <c r="Y110" s="215"/>
    </row>
    <row r="111" spans="1:25" ht="33" customHeight="1">
      <c r="A111" s="3" t="str">
        <f t="shared" si="9"/>
        <v/>
      </c>
      <c r="B111" s="3">
        <f>SUM(K111,0.000000001+COUNT($B$1:B110)*0.000000001)</f>
        <v>1.02E-7</v>
      </c>
      <c r="D111" s="252"/>
      <c r="E111" s="252"/>
      <c r="F111" s="6"/>
      <c r="G111" s="2" t="s">
        <v>90</v>
      </c>
      <c r="H111" s="20"/>
      <c r="I111" s="20"/>
      <c r="J111" s="29"/>
      <c r="K111" s="22">
        <f t="shared" si="12"/>
        <v>0</v>
      </c>
      <c r="L111" s="22" t="str">
        <f>IFERROR(VLOOKUP(CONCATENATE(H111,I111,J111),'Task Priority (TP)'!$P:$Q,2,FALSE),"")</f>
        <v/>
      </c>
      <c r="M111" s="8"/>
      <c r="N111" s="20"/>
      <c r="O111" s="20"/>
      <c r="P111" s="28"/>
      <c r="Q111" s="97">
        <f t="shared" si="11"/>
        <v>0</v>
      </c>
      <c r="R111" s="20" t="str">
        <f>IFERROR(VLOOKUP(CONCATENATE(N111,O111,P111),'Task Priority (TP)'!$P:$Q,2,FALSE),"")</f>
        <v/>
      </c>
      <c r="S111" s="214"/>
      <c r="T111" s="214"/>
      <c r="U111" s="214"/>
      <c r="V111" s="209"/>
      <c r="W111" s="216"/>
      <c r="X111" s="216"/>
      <c r="Y111" s="215"/>
    </row>
    <row r="112" spans="1:25" ht="33" customHeight="1">
      <c r="A112" s="3" t="str">
        <f t="shared" si="9"/>
        <v/>
      </c>
      <c r="B112" s="3">
        <f>SUM(K112,0.000000001+COUNT($B$1:B111)*0.000000001)</f>
        <v>1.03E-7</v>
      </c>
      <c r="D112" s="252"/>
      <c r="E112" s="252"/>
      <c r="F112" s="6"/>
      <c r="G112" s="2" t="s">
        <v>90</v>
      </c>
      <c r="H112" s="20"/>
      <c r="I112" s="20"/>
      <c r="J112" s="29"/>
      <c r="K112" s="22">
        <f t="shared" si="12"/>
        <v>0</v>
      </c>
      <c r="L112" s="22" t="str">
        <f>IFERROR(VLOOKUP(CONCATENATE(H112,I112,J112),'Task Priority (TP)'!$P:$Q,2,FALSE),"")</f>
        <v/>
      </c>
      <c r="M112" s="8"/>
      <c r="N112" s="20"/>
      <c r="O112" s="20"/>
      <c r="P112" s="28"/>
      <c r="Q112" s="97">
        <f t="shared" si="11"/>
        <v>0</v>
      </c>
      <c r="R112" s="20" t="str">
        <f>IFERROR(VLOOKUP(CONCATENATE(N112,O112,P112),'Task Priority (TP)'!$P:$Q,2,FALSE),"")</f>
        <v/>
      </c>
      <c r="S112" s="214"/>
      <c r="T112" s="214"/>
      <c r="U112" s="214"/>
      <c r="V112" s="209"/>
      <c r="W112" s="216"/>
      <c r="X112" s="216"/>
      <c r="Y112" s="215"/>
    </row>
    <row r="113" spans="1:25" ht="33" customHeight="1">
      <c r="A113" s="3" t="str">
        <f t="shared" si="9"/>
        <v/>
      </c>
      <c r="B113" s="3">
        <f>SUM(K113,0.000000001+COUNT($B$1:B112)*0.000000001)</f>
        <v>1.04E-7</v>
      </c>
      <c r="D113" s="252"/>
      <c r="E113" s="252"/>
      <c r="F113" s="6"/>
      <c r="G113" s="2" t="s">
        <v>90</v>
      </c>
      <c r="H113" s="20"/>
      <c r="I113" s="20"/>
      <c r="J113" s="29"/>
      <c r="K113" s="22">
        <f t="shared" si="12"/>
        <v>0</v>
      </c>
      <c r="L113" s="22" t="str">
        <f>IFERROR(VLOOKUP(CONCATENATE(H113,I113,J113),'Task Priority (TP)'!$P:$Q,2,FALSE),"")</f>
        <v/>
      </c>
      <c r="M113" s="8"/>
      <c r="N113" s="20"/>
      <c r="O113" s="20"/>
      <c r="P113" s="28"/>
      <c r="Q113" s="97">
        <f t="shared" si="11"/>
        <v>0</v>
      </c>
      <c r="R113" s="20" t="str">
        <f>IFERROR(VLOOKUP(CONCATENATE(N113,O113,P113),'Task Priority (TP)'!$P:$Q,2,FALSE),"")</f>
        <v/>
      </c>
      <c r="S113" s="214"/>
      <c r="T113" s="214"/>
      <c r="U113" s="214"/>
      <c r="V113" s="209"/>
      <c r="W113" s="216"/>
      <c r="X113" s="216"/>
      <c r="Y113" s="215"/>
    </row>
    <row r="114" spans="1:25" ht="33" customHeight="1">
      <c r="A114" s="3" t="str">
        <f t="shared" si="9"/>
        <v/>
      </c>
      <c r="B114" s="3">
        <f>SUM(K114,0.000000001+COUNT($B$1:B113)*0.000000001)</f>
        <v>1.05E-7</v>
      </c>
      <c r="D114" s="252"/>
      <c r="E114" s="252"/>
      <c r="F114" s="6"/>
      <c r="G114" s="2" t="s">
        <v>90</v>
      </c>
      <c r="H114" s="20"/>
      <c r="I114" s="20"/>
      <c r="J114" s="29"/>
      <c r="K114" s="22">
        <f t="shared" si="12"/>
        <v>0</v>
      </c>
      <c r="L114" s="22" t="str">
        <f>IFERROR(VLOOKUP(CONCATENATE(H114,I114,J114),'Task Priority (TP)'!$P:$Q,2,FALSE),"")</f>
        <v/>
      </c>
      <c r="M114" s="8"/>
      <c r="N114" s="20"/>
      <c r="O114" s="20"/>
      <c r="P114" s="28"/>
      <c r="Q114" s="97">
        <f t="shared" si="11"/>
        <v>0</v>
      </c>
      <c r="R114" s="20" t="str">
        <f>IFERROR(VLOOKUP(CONCATENATE(N114,O114,P114),'Task Priority (TP)'!$P:$Q,2,FALSE),"")</f>
        <v/>
      </c>
      <c r="S114" s="214"/>
      <c r="T114" s="214"/>
      <c r="U114" s="214"/>
      <c r="V114" s="209"/>
      <c r="W114" s="216"/>
      <c r="X114" s="216"/>
      <c r="Y114" s="215"/>
    </row>
    <row r="115" spans="1:25" ht="33" customHeight="1">
      <c r="A115" s="3" t="str">
        <f t="shared" si="9"/>
        <v/>
      </c>
      <c r="B115" s="3">
        <f>SUM(K115,0.000000001+COUNT($B$1:B114)*0.000000001)</f>
        <v>1.06E-7</v>
      </c>
      <c r="D115" s="252"/>
      <c r="E115" s="252"/>
      <c r="F115" s="6"/>
      <c r="G115" s="2" t="s">
        <v>90</v>
      </c>
      <c r="H115" s="20"/>
      <c r="I115" s="20"/>
      <c r="J115" s="29"/>
      <c r="K115" s="22">
        <f t="shared" si="12"/>
        <v>0</v>
      </c>
      <c r="L115" s="22" t="str">
        <f>IFERROR(VLOOKUP(CONCATENATE(H115,I115,J115),'Task Priority (TP)'!$P:$Q,2,FALSE),"")</f>
        <v/>
      </c>
      <c r="M115" s="8"/>
      <c r="N115" s="20"/>
      <c r="O115" s="20"/>
      <c r="P115" s="28"/>
      <c r="Q115" s="97">
        <f t="shared" si="11"/>
        <v>0</v>
      </c>
      <c r="R115" s="20" t="str">
        <f>IFERROR(VLOOKUP(CONCATENATE(N115,O115,P115),'Task Priority (TP)'!$P:$Q,2,FALSE),"")</f>
        <v/>
      </c>
      <c r="S115" s="214"/>
      <c r="T115" s="214"/>
      <c r="U115" s="214"/>
      <c r="V115" s="209"/>
      <c r="W115" s="216"/>
      <c r="X115" s="216"/>
      <c r="Y115" s="215"/>
    </row>
    <row r="116" spans="1:25" ht="33" customHeight="1">
      <c r="A116" s="3" t="str">
        <f t="shared" si="9"/>
        <v/>
      </c>
      <c r="B116" s="3">
        <f>SUM(K116,0.000000001+COUNT($B$1:B115)*0.000000001)</f>
        <v>1.0700000000000001E-7</v>
      </c>
      <c r="D116" s="252"/>
      <c r="E116" s="252"/>
      <c r="F116" s="6"/>
      <c r="G116" s="2" t="s">
        <v>90</v>
      </c>
      <c r="H116" s="20"/>
      <c r="I116" s="20"/>
      <c r="J116" s="29"/>
      <c r="K116" s="22">
        <f t="shared" si="12"/>
        <v>0</v>
      </c>
      <c r="L116" s="22" t="str">
        <f>IFERROR(VLOOKUP(CONCATENATE(H116,I116,J116),'Task Priority (TP)'!$P:$Q,2,FALSE),"")</f>
        <v/>
      </c>
      <c r="M116" s="8"/>
      <c r="N116" s="20"/>
      <c r="O116" s="20"/>
      <c r="P116" s="28"/>
      <c r="Q116" s="97">
        <f t="shared" si="11"/>
        <v>0</v>
      </c>
      <c r="R116" s="20" t="str">
        <f>IFERROR(VLOOKUP(CONCATENATE(N116,O116,P116),'Task Priority (TP)'!$P:$Q,2,FALSE),"")</f>
        <v/>
      </c>
      <c r="S116" s="214"/>
      <c r="T116" s="214"/>
      <c r="U116" s="214"/>
      <c r="V116" s="209"/>
      <c r="W116" s="216"/>
      <c r="X116" s="216"/>
      <c r="Y116" s="215"/>
    </row>
    <row r="117" spans="1:25" ht="33" customHeight="1">
      <c r="A117" s="3" t="str">
        <f t="shared" si="9"/>
        <v/>
      </c>
      <c r="B117" s="3">
        <f>SUM(K117,0.000000001+COUNT($B$1:B116)*0.000000001)</f>
        <v>1.08E-7</v>
      </c>
      <c r="D117" s="252"/>
      <c r="E117" s="252"/>
      <c r="F117" s="6"/>
      <c r="G117" s="2" t="s">
        <v>90</v>
      </c>
      <c r="H117" s="20"/>
      <c r="I117" s="20"/>
      <c r="J117" s="29"/>
      <c r="K117" s="22">
        <f t="shared" si="12"/>
        <v>0</v>
      </c>
      <c r="L117" s="22" t="str">
        <f>IFERROR(VLOOKUP(CONCATENATE(H117,I117,J117),'Task Priority (TP)'!$P:$Q,2,FALSE),"")</f>
        <v/>
      </c>
      <c r="M117" s="8"/>
      <c r="N117" s="20"/>
      <c r="O117" s="20"/>
      <c r="P117" s="28"/>
      <c r="Q117" s="97">
        <f t="shared" si="11"/>
        <v>0</v>
      </c>
      <c r="R117" s="20" t="str">
        <f>IFERROR(VLOOKUP(CONCATENATE(N117,O117,P117),'Task Priority (TP)'!$P:$Q,2,FALSE),"")</f>
        <v/>
      </c>
      <c r="S117" s="214"/>
      <c r="T117" s="214"/>
      <c r="U117" s="214"/>
      <c r="V117" s="209"/>
      <c r="W117" s="216"/>
      <c r="X117" s="216"/>
      <c r="Y117" s="215"/>
    </row>
    <row r="118" spans="1:25" ht="33" customHeight="1">
      <c r="A118" s="3" t="str">
        <f t="shared" si="9"/>
        <v/>
      </c>
      <c r="B118" s="3">
        <f>SUM(K118,0.000000001+COUNT($B$1:B117)*0.000000001)</f>
        <v>1.09E-7</v>
      </c>
      <c r="D118" s="252"/>
      <c r="E118" s="252"/>
      <c r="F118" s="6"/>
      <c r="G118" s="2" t="s">
        <v>90</v>
      </c>
      <c r="H118" s="20"/>
      <c r="I118" s="20"/>
      <c r="J118" s="29"/>
      <c r="K118" s="22">
        <f t="shared" si="12"/>
        <v>0</v>
      </c>
      <c r="L118" s="22" t="str">
        <f>IFERROR(VLOOKUP(CONCATENATE(H118,I118,J118),'Task Priority (TP)'!$P:$Q,2,FALSE),"")</f>
        <v/>
      </c>
      <c r="M118" s="8"/>
      <c r="N118" s="20"/>
      <c r="O118" s="20"/>
      <c r="P118" s="28"/>
      <c r="Q118" s="97">
        <f t="shared" si="11"/>
        <v>0</v>
      </c>
      <c r="R118" s="20" t="str">
        <f>IFERROR(VLOOKUP(CONCATENATE(N118,O118,P118),'Task Priority (TP)'!$P:$Q,2,FALSE),"")</f>
        <v/>
      </c>
      <c r="S118" s="214"/>
      <c r="T118" s="214"/>
      <c r="U118" s="214"/>
      <c r="V118" s="209"/>
      <c r="W118" s="216"/>
      <c r="X118" s="216"/>
      <c r="Y118" s="215"/>
    </row>
    <row r="119" spans="1:25" ht="33" customHeight="1">
      <c r="A119" s="3" t="str">
        <f t="shared" si="9"/>
        <v/>
      </c>
      <c r="B119" s="3">
        <f>SUM(K119,0.000000001+COUNT($B$1:B118)*0.000000001)</f>
        <v>1.1000000000000001E-7</v>
      </c>
      <c r="D119" s="252"/>
      <c r="E119" s="252"/>
      <c r="F119" s="6"/>
      <c r="G119" s="2" t="s">
        <v>90</v>
      </c>
      <c r="H119" s="20"/>
      <c r="I119" s="20"/>
      <c r="J119" s="29"/>
      <c r="K119" s="22">
        <f t="shared" si="12"/>
        <v>0</v>
      </c>
      <c r="L119" s="22" t="str">
        <f>IFERROR(VLOOKUP(CONCATENATE(H119,I119,J119),'Task Priority (TP)'!$P:$Q,2,FALSE),"")</f>
        <v/>
      </c>
      <c r="M119" s="8"/>
      <c r="N119" s="20"/>
      <c r="O119" s="20"/>
      <c r="P119" s="28"/>
      <c r="Q119" s="97">
        <f t="shared" si="11"/>
        <v>0</v>
      </c>
      <c r="R119" s="20" t="str">
        <f>IFERROR(VLOOKUP(CONCATENATE(N119,O119,P119),'Task Priority (TP)'!$P:$Q,2,FALSE),"")</f>
        <v/>
      </c>
      <c r="S119" s="214"/>
      <c r="T119" s="214"/>
      <c r="U119" s="214"/>
      <c r="V119" s="209"/>
      <c r="W119" s="216"/>
      <c r="X119" s="216"/>
      <c r="Y119" s="215"/>
    </row>
    <row r="120" spans="1:25" ht="33" customHeight="1">
      <c r="A120" s="3" t="str">
        <f t="shared" si="9"/>
        <v/>
      </c>
      <c r="B120" s="3">
        <f>SUM(K120,0.000000001+COUNT($B$1:B119)*0.000000001)</f>
        <v>1.11E-7</v>
      </c>
      <c r="D120" s="252"/>
      <c r="E120" s="252"/>
      <c r="F120" s="6"/>
      <c r="G120" s="2" t="s">
        <v>90</v>
      </c>
      <c r="H120" s="20"/>
      <c r="I120" s="20"/>
      <c r="J120" s="29"/>
      <c r="K120" s="22">
        <f t="shared" si="12"/>
        <v>0</v>
      </c>
      <c r="L120" s="22" t="str">
        <f>IFERROR(VLOOKUP(CONCATENATE(H120,I120,J120),'Task Priority (TP)'!$P:$Q,2,FALSE),"")</f>
        <v/>
      </c>
      <c r="M120" s="8"/>
      <c r="N120" s="20"/>
      <c r="O120" s="20"/>
      <c r="P120" s="28"/>
      <c r="Q120" s="97">
        <f t="shared" si="11"/>
        <v>0</v>
      </c>
      <c r="R120" s="20" t="str">
        <f>IFERROR(VLOOKUP(CONCATENATE(N120,O120,P120),'Task Priority (TP)'!$P:$Q,2,FALSE),"")</f>
        <v/>
      </c>
      <c r="S120" s="214"/>
      <c r="T120" s="214"/>
      <c r="U120" s="214"/>
      <c r="V120" s="209"/>
      <c r="W120" s="216"/>
      <c r="X120" s="216"/>
      <c r="Y120" s="215"/>
    </row>
    <row r="121" spans="1:25" ht="33" customHeight="1">
      <c r="A121" s="3" t="str">
        <f t="shared" si="9"/>
        <v/>
      </c>
      <c r="B121" s="3">
        <f>SUM(K121,0.000000001+COUNT($B$1:B120)*0.000000001)</f>
        <v>1.12E-7</v>
      </c>
      <c r="D121" s="252"/>
      <c r="E121" s="252"/>
      <c r="F121" s="6"/>
      <c r="G121" s="2" t="s">
        <v>90</v>
      </c>
      <c r="H121" s="20"/>
      <c r="I121" s="20"/>
      <c r="J121" s="29"/>
      <c r="K121" s="22">
        <f t="shared" si="12"/>
        <v>0</v>
      </c>
      <c r="L121" s="22" t="str">
        <f>IFERROR(VLOOKUP(CONCATENATE(H121,I121,J121),'Task Priority (TP)'!$P:$Q,2,FALSE),"")</f>
        <v/>
      </c>
      <c r="M121" s="8"/>
      <c r="N121" s="20"/>
      <c r="O121" s="20"/>
      <c r="P121" s="28"/>
      <c r="Q121" s="97">
        <f t="shared" si="11"/>
        <v>0</v>
      </c>
      <c r="R121" s="20" t="str">
        <f>IFERROR(VLOOKUP(CONCATENATE(N121,O121,P121),'Task Priority (TP)'!$P:$Q,2,FALSE),"")</f>
        <v/>
      </c>
      <c r="S121" s="214"/>
      <c r="T121" s="214"/>
      <c r="U121" s="214"/>
      <c r="V121" s="209"/>
      <c r="W121" s="216"/>
      <c r="X121" s="216"/>
      <c r="Y121" s="215"/>
    </row>
    <row r="122" spans="1:25" ht="33" customHeight="1">
      <c r="A122" s="3" t="str">
        <f t="shared" si="9"/>
        <v/>
      </c>
      <c r="B122" s="3">
        <f>SUM(K122,0.000000001+COUNT($B$1:B121)*0.000000001)</f>
        <v>1.1300000000000001E-7</v>
      </c>
      <c r="D122" s="252"/>
      <c r="E122" s="252"/>
      <c r="F122" s="6"/>
      <c r="G122" s="2" t="s">
        <v>90</v>
      </c>
      <c r="H122" s="20"/>
      <c r="I122" s="20"/>
      <c r="J122" s="29"/>
      <c r="K122" s="22">
        <f t="shared" si="12"/>
        <v>0</v>
      </c>
      <c r="L122" s="22" t="str">
        <f>IFERROR(VLOOKUP(CONCATENATE(H122,I122,J122),'Task Priority (TP)'!$P:$Q,2,FALSE),"")</f>
        <v/>
      </c>
      <c r="M122" s="8"/>
      <c r="N122" s="20"/>
      <c r="O122" s="20"/>
      <c r="P122" s="28"/>
      <c r="Q122" s="97">
        <f t="shared" si="11"/>
        <v>0</v>
      </c>
      <c r="R122" s="20" t="str">
        <f>IFERROR(VLOOKUP(CONCATENATE(N122,O122,P122),'Task Priority (TP)'!$P:$Q,2,FALSE),"")</f>
        <v/>
      </c>
      <c r="S122" s="214"/>
      <c r="T122" s="214"/>
      <c r="U122" s="214"/>
      <c r="V122" s="209"/>
      <c r="W122" s="216"/>
      <c r="X122" s="216"/>
      <c r="Y122" s="215"/>
    </row>
    <row r="123" spans="1:25" ht="33" customHeight="1">
      <c r="A123" s="3" t="str">
        <f t="shared" si="9"/>
        <v/>
      </c>
      <c r="B123" s="3">
        <f>SUM(K123,0.000000001+COUNT($B$1:B122)*0.000000001)</f>
        <v>1.14E-7</v>
      </c>
      <c r="D123" s="252"/>
      <c r="E123" s="252"/>
      <c r="F123" s="6"/>
      <c r="G123" s="2" t="s">
        <v>90</v>
      </c>
      <c r="H123" s="20"/>
      <c r="I123" s="20"/>
      <c r="J123" s="29"/>
      <c r="K123" s="22">
        <f t="shared" si="12"/>
        <v>0</v>
      </c>
      <c r="L123" s="22" t="str">
        <f>IFERROR(VLOOKUP(CONCATENATE(H123,I123,J123),'Task Priority (TP)'!$P:$Q,2,FALSE),"")</f>
        <v/>
      </c>
      <c r="M123" s="8"/>
      <c r="N123" s="20"/>
      <c r="O123" s="20"/>
      <c r="P123" s="28"/>
      <c r="Q123" s="97">
        <f t="shared" si="11"/>
        <v>0</v>
      </c>
      <c r="R123" s="20" t="str">
        <f>IFERROR(VLOOKUP(CONCATENATE(N123,O123,P123),'Task Priority (TP)'!$P:$Q,2,FALSE),"")</f>
        <v/>
      </c>
      <c r="S123" s="214"/>
      <c r="T123" s="214"/>
      <c r="U123" s="214"/>
      <c r="V123" s="209"/>
      <c r="W123" s="216"/>
      <c r="X123" s="216"/>
      <c r="Y123" s="215"/>
    </row>
    <row r="124" spans="1:25" ht="33" customHeight="1">
      <c r="A124" s="3" t="str">
        <f t="shared" si="9"/>
        <v/>
      </c>
      <c r="B124" s="3">
        <f>SUM(K124,0.000000001+COUNT($B$1:B123)*0.000000001)</f>
        <v>1.15E-7</v>
      </c>
      <c r="D124" s="252"/>
      <c r="E124" s="252"/>
      <c r="F124" s="6"/>
      <c r="G124" s="2" t="s">
        <v>90</v>
      </c>
      <c r="H124" s="20"/>
      <c r="I124" s="20"/>
      <c r="J124" s="29"/>
      <c r="K124" s="22">
        <f t="shared" si="12"/>
        <v>0</v>
      </c>
      <c r="L124" s="22" t="str">
        <f>IFERROR(VLOOKUP(CONCATENATE(H124,I124,J124),'Task Priority (TP)'!$P:$Q,2,FALSE),"")</f>
        <v/>
      </c>
      <c r="M124" s="8"/>
      <c r="N124" s="20"/>
      <c r="O124" s="20"/>
      <c r="P124" s="28"/>
      <c r="Q124" s="97">
        <f t="shared" si="11"/>
        <v>0</v>
      </c>
      <c r="R124" s="20" t="str">
        <f>IFERROR(VLOOKUP(CONCATENATE(N124,O124,P124),'Task Priority (TP)'!$P:$Q,2,FALSE),"")</f>
        <v/>
      </c>
      <c r="S124" s="214"/>
      <c r="T124" s="214"/>
      <c r="U124" s="214"/>
      <c r="V124" s="209"/>
      <c r="W124" s="216"/>
      <c r="X124" s="216"/>
      <c r="Y124" s="215"/>
    </row>
    <row r="125" spans="1:25" ht="33" customHeight="1">
      <c r="A125" s="3" t="str">
        <f t="shared" si="9"/>
        <v/>
      </c>
      <c r="B125" s="3">
        <f>SUM(K125,0.000000001+COUNT($B$1:B124)*0.000000001)</f>
        <v>1.1600000000000001E-7</v>
      </c>
      <c r="D125" s="252"/>
      <c r="E125" s="252"/>
      <c r="F125" s="6"/>
      <c r="G125" s="2" t="s">
        <v>90</v>
      </c>
      <c r="H125" s="20"/>
      <c r="I125" s="20"/>
      <c r="J125" s="29"/>
      <c r="K125" s="22">
        <f t="shared" si="12"/>
        <v>0</v>
      </c>
      <c r="L125" s="22" t="str">
        <f>IFERROR(VLOOKUP(CONCATENATE(H125,I125,J125),'Task Priority (TP)'!$P:$Q,2,FALSE),"")</f>
        <v/>
      </c>
      <c r="M125" s="8"/>
      <c r="N125" s="20"/>
      <c r="O125" s="20"/>
      <c r="P125" s="28"/>
      <c r="Q125" s="97">
        <f t="shared" si="11"/>
        <v>0</v>
      </c>
      <c r="R125" s="20" t="str">
        <f>IFERROR(VLOOKUP(CONCATENATE(N125,O125,P125),'Task Priority (TP)'!$P:$Q,2,FALSE),"")</f>
        <v/>
      </c>
      <c r="S125" s="214"/>
      <c r="T125" s="214"/>
      <c r="U125" s="214"/>
      <c r="V125" s="209"/>
      <c r="W125" s="216"/>
      <c r="X125" s="216"/>
      <c r="Y125" s="215"/>
    </row>
    <row r="126" spans="1:25" ht="33" customHeight="1">
      <c r="A126" s="3" t="str">
        <f t="shared" si="9"/>
        <v/>
      </c>
      <c r="B126" s="3">
        <f>SUM(K126,0.000000001+COUNT($B$1:B125)*0.000000001)</f>
        <v>1.17E-7</v>
      </c>
      <c r="D126" s="252"/>
      <c r="E126" s="252"/>
      <c r="F126" s="6"/>
      <c r="G126" s="2" t="s">
        <v>90</v>
      </c>
      <c r="H126" s="20"/>
      <c r="I126" s="20"/>
      <c r="J126" s="29"/>
      <c r="K126" s="22">
        <f t="shared" si="12"/>
        <v>0</v>
      </c>
      <c r="L126" s="22" t="str">
        <f>IFERROR(VLOOKUP(CONCATENATE(H126,I126,J126),'Task Priority (TP)'!$P:$Q,2,FALSE),"")</f>
        <v/>
      </c>
      <c r="M126" s="8"/>
      <c r="N126" s="20"/>
      <c r="O126" s="20"/>
      <c r="P126" s="28"/>
      <c r="Q126" s="97">
        <f t="shared" si="11"/>
        <v>0</v>
      </c>
      <c r="R126" s="20" t="str">
        <f>IFERROR(VLOOKUP(CONCATENATE(N126,O126,P126),'Task Priority (TP)'!$P:$Q,2,FALSE),"")</f>
        <v/>
      </c>
      <c r="S126" s="214"/>
      <c r="T126" s="214"/>
      <c r="U126" s="214"/>
      <c r="V126" s="209"/>
      <c r="W126" s="216"/>
      <c r="X126" s="216"/>
      <c r="Y126" s="215"/>
    </row>
    <row r="127" spans="1:25" ht="33" customHeight="1">
      <c r="A127" s="3" t="str">
        <f t="shared" si="9"/>
        <v/>
      </c>
      <c r="B127" s="3">
        <f>SUM(K127,0.000000001+COUNT($B$1:B126)*0.000000001)</f>
        <v>1.18E-7</v>
      </c>
      <c r="D127" s="252"/>
      <c r="E127" s="252"/>
      <c r="F127" s="6"/>
      <c r="G127" s="2" t="s">
        <v>90</v>
      </c>
      <c r="H127" s="20"/>
      <c r="I127" s="20"/>
      <c r="J127" s="29"/>
      <c r="K127" s="22">
        <f t="shared" si="12"/>
        <v>0</v>
      </c>
      <c r="L127" s="22" t="str">
        <f>IFERROR(VLOOKUP(CONCATENATE(H127,I127,J127),'Task Priority (TP)'!$P:$Q,2,FALSE),"")</f>
        <v/>
      </c>
      <c r="M127" s="8"/>
      <c r="N127" s="20"/>
      <c r="O127" s="20"/>
      <c r="P127" s="28"/>
      <c r="Q127" s="97">
        <f t="shared" si="11"/>
        <v>0</v>
      </c>
      <c r="R127" s="20" t="str">
        <f>IFERROR(VLOOKUP(CONCATENATE(N127,O127,P127),'Task Priority (TP)'!$P:$Q,2,FALSE),"")</f>
        <v/>
      </c>
      <c r="S127" s="214"/>
      <c r="T127" s="214"/>
      <c r="U127" s="214"/>
      <c r="V127" s="209"/>
      <c r="W127" s="216"/>
      <c r="X127" s="216"/>
      <c r="Y127" s="215"/>
    </row>
    <row r="128" spans="1:25" ht="33" customHeight="1">
      <c r="A128" s="3" t="str">
        <f t="shared" si="9"/>
        <v/>
      </c>
      <c r="B128" s="3">
        <f>SUM(K128,0.000000001+COUNT($B$1:B127)*0.000000001)</f>
        <v>1.1900000000000001E-7</v>
      </c>
      <c r="D128" s="252"/>
      <c r="E128" s="252"/>
      <c r="F128" s="6"/>
      <c r="G128" s="2" t="s">
        <v>90</v>
      </c>
      <c r="H128" s="20"/>
      <c r="I128" s="20"/>
      <c r="J128" s="29"/>
      <c r="K128" s="22">
        <f t="shared" si="12"/>
        <v>0</v>
      </c>
      <c r="L128" s="22" t="str">
        <f>IFERROR(VLOOKUP(CONCATENATE(H128,I128,J128),'Task Priority (TP)'!$P:$Q,2,FALSE),"")</f>
        <v/>
      </c>
      <c r="M128" s="8"/>
      <c r="N128" s="20"/>
      <c r="O128" s="20"/>
      <c r="P128" s="28"/>
      <c r="Q128" s="97">
        <f t="shared" si="11"/>
        <v>0</v>
      </c>
      <c r="R128" s="20" t="str">
        <f>IFERROR(VLOOKUP(CONCATENATE(N128,O128,P128),'Task Priority (TP)'!$P:$Q,2,FALSE),"")</f>
        <v/>
      </c>
      <c r="S128" s="214"/>
      <c r="T128" s="214"/>
      <c r="U128" s="214"/>
      <c r="V128" s="209"/>
      <c r="W128" s="216"/>
      <c r="X128" s="216"/>
      <c r="Y128" s="215"/>
    </row>
    <row r="129" spans="1:25" ht="33" customHeight="1">
      <c r="A129" s="3" t="str">
        <f t="shared" si="9"/>
        <v/>
      </c>
      <c r="B129" s="3">
        <f>SUM(K129,0.000000001+COUNT($B$1:B128)*0.000000001)</f>
        <v>1.2000000000000002E-7</v>
      </c>
      <c r="D129" s="252"/>
      <c r="E129" s="252"/>
      <c r="F129" s="6"/>
      <c r="G129" s="2" t="s">
        <v>90</v>
      </c>
      <c r="H129" s="20"/>
      <c r="I129" s="20"/>
      <c r="J129" s="29"/>
      <c r="K129" s="22">
        <f t="shared" si="12"/>
        <v>0</v>
      </c>
      <c r="L129" s="22" t="str">
        <f>IFERROR(VLOOKUP(CONCATENATE(H129,I129,J129),'Task Priority (TP)'!$P:$Q,2,FALSE),"")</f>
        <v/>
      </c>
      <c r="M129" s="8"/>
      <c r="N129" s="20"/>
      <c r="O129" s="20"/>
      <c r="P129" s="28"/>
      <c r="Q129" s="97">
        <f t="shared" si="11"/>
        <v>0</v>
      </c>
      <c r="R129" s="20" t="str">
        <f>IFERROR(VLOOKUP(CONCATENATE(N129,O129,P129),'Task Priority (TP)'!$P:$Q,2,FALSE),"")</f>
        <v/>
      </c>
      <c r="S129" s="214"/>
      <c r="T129" s="214"/>
      <c r="U129" s="214"/>
      <c r="V129" s="209"/>
      <c r="W129" s="216"/>
      <c r="X129" s="216"/>
      <c r="Y129" s="215"/>
    </row>
    <row r="130" spans="1:25" ht="33" customHeight="1">
      <c r="A130" s="3" t="str">
        <f t="shared" si="9"/>
        <v/>
      </c>
      <c r="B130" s="3">
        <f>SUM(K130,0.000000001+COUNT($B$1:B129)*0.000000001)</f>
        <v>1.2100000000000001E-7</v>
      </c>
      <c r="D130" s="252"/>
      <c r="E130" s="252"/>
      <c r="F130" s="6"/>
      <c r="G130" s="2" t="s">
        <v>90</v>
      </c>
      <c r="H130" s="20"/>
      <c r="I130" s="20"/>
      <c r="J130" s="29"/>
      <c r="K130" s="22">
        <f t="shared" si="12"/>
        <v>0</v>
      </c>
      <c r="L130" s="22" t="str">
        <f>IFERROR(VLOOKUP(CONCATENATE(H130,I130,J130),'Task Priority (TP)'!$P:$Q,2,FALSE),"")</f>
        <v/>
      </c>
      <c r="M130" s="8"/>
      <c r="N130" s="20"/>
      <c r="O130" s="20"/>
      <c r="P130" s="28"/>
      <c r="Q130" s="97">
        <f t="shared" si="11"/>
        <v>0</v>
      </c>
      <c r="R130" s="20" t="str">
        <f>IFERROR(VLOOKUP(CONCATENATE(N130,O130,P130),'Task Priority (TP)'!$P:$Q,2,FALSE),"")</f>
        <v/>
      </c>
      <c r="S130" s="214"/>
      <c r="T130" s="214"/>
      <c r="U130" s="214"/>
      <c r="V130" s="209"/>
      <c r="W130" s="216"/>
      <c r="X130" s="216"/>
      <c r="Y130" s="215"/>
    </row>
    <row r="131" spans="1:25" ht="33" customHeight="1">
      <c r="A131" s="3" t="str">
        <f t="shared" si="9"/>
        <v/>
      </c>
      <c r="B131" s="3">
        <f>SUM(K131,0.000000001+COUNT($B$1:B130)*0.000000001)</f>
        <v>1.2200000000000001E-7</v>
      </c>
      <c r="D131" s="252"/>
      <c r="E131" s="252"/>
      <c r="F131" s="6"/>
      <c r="G131" s="2" t="s">
        <v>90</v>
      </c>
      <c r="H131" s="20"/>
      <c r="I131" s="20"/>
      <c r="J131" s="29"/>
      <c r="K131" s="22">
        <f t="shared" si="12"/>
        <v>0</v>
      </c>
      <c r="L131" s="22" t="str">
        <f>IFERROR(VLOOKUP(CONCATENATE(H131,I131,J131),'Task Priority (TP)'!$P:$Q,2,FALSE),"")</f>
        <v/>
      </c>
      <c r="M131" s="8"/>
      <c r="N131" s="20"/>
      <c r="O131" s="20"/>
      <c r="P131" s="28"/>
      <c r="Q131" s="97">
        <f t="shared" si="11"/>
        <v>0</v>
      </c>
      <c r="R131" s="20" t="str">
        <f>IFERROR(VLOOKUP(CONCATENATE(N131,O131,P131),'Task Priority (TP)'!$P:$Q,2,FALSE),"")</f>
        <v/>
      </c>
      <c r="S131" s="214"/>
      <c r="T131" s="214"/>
      <c r="U131" s="214"/>
      <c r="V131" s="209"/>
      <c r="W131" s="216"/>
      <c r="X131" s="216"/>
      <c r="Y131" s="215"/>
    </row>
    <row r="132" spans="1:25" ht="33" customHeight="1">
      <c r="A132" s="3" t="str">
        <f t="shared" si="9"/>
        <v/>
      </c>
      <c r="B132" s="3">
        <f>SUM(K132,0.000000001+COUNT($B$1:B131)*0.000000001)</f>
        <v>1.23E-7</v>
      </c>
      <c r="D132" s="252"/>
      <c r="E132" s="252"/>
      <c r="F132" s="6"/>
      <c r="G132" s="2" t="s">
        <v>90</v>
      </c>
      <c r="H132" s="20"/>
      <c r="I132" s="20"/>
      <c r="J132" s="29"/>
      <c r="K132" s="22">
        <f t="shared" si="12"/>
        <v>0</v>
      </c>
      <c r="L132" s="22" t="str">
        <f>IFERROR(VLOOKUP(CONCATENATE(H132,I132,J132),'Task Priority (TP)'!$P:$Q,2,FALSE),"")</f>
        <v/>
      </c>
      <c r="M132" s="8"/>
      <c r="N132" s="20"/>
      <c r="O132" s="20"/>
      <c r="P132" s="28"/>
      <c r="Q132" s="97">
        <f t="shared" si="11"/>
        <v>0</v>
      </c>
      <c r="R132" s="20" t="str">
        <f>IFERROR(VLOOKUP(CONCATENATE(N132,O132,P132),'Task Priority (TP)'!$P:$Q,2,FALSE),"")</f>
        <v/>
      </c>
      <c r="S132" s="214"/>
      <c r="T132" s="214"/>
      <c r="U132" s="214"/>
      <c r="V132" s="209"/>
      <c r="W132" s="216"/>
      <c r="X132" s="216"/>
      <c r="Y132" s="215"/>
    </row>
    <row r="133" spans="1:25" ht="33" customHeight="1">
      <c r="A133" s="3" t="str">
        <f t="shared" si="9"/>
        <v/>
      </c>
      <c r="B133" s="3">
        <f>SUM(K133,0.000000001+COUNT($B$1:B132)*0.000000001)</f>
        <v>1.24E-7</v>
      </c>
      <c r="D133" s="252"/>
      <c r="E133" s="252"/>
      <c r="F133" s="6"/>
      <c r="G133" s="2" t="s">
        <v>90</v>
      </c>
      <c r="H133" s="20"/>
      <c r="I133" s="20"/>
      <c r="J133" s="29"/>
      <c r="K133" s="22">
        <f t="shared" si="12"/>
        <v>0</v>
      </c>
      <c r="L133" s="22" t="str">
        <f>IFERROR(VLOOKUP(CONCATENATE(H133,I133,J133),'Task Priority (TP)'!$P:$Q,2,FALSE),"")</f>
        <v/>
      </c>
      <c r="M133" s="8"/>
      <c r="N133" s="20"/>
      <c r="O133" s="20"/>
      <c r="P133" s="28"/>
      <c r="Q133" s="97">
        <f t="shared" si="11"/>
        <v>0</v>
      </c>
      <c r="R133" s="20" t="str">
        <f>IFERROR(VLOOKUP(CONCATENATE(N133,O133,P133),'Task Priority (TP)'!$P:$Q,2,FALSE),"")</f>
        <v/>
      </c>
      <c r="S133" s="214"/>
      <c r="T133" s="214"/>
      <c r="U133" s="214"/>
      <c r="V133" s="209"/>
      <c r="W133" s="216"/>
      <c r="X133" s="216"/>
      <c r="Y133" s="215"/>
    </row>
    <row r="134" spans="1:25" ht="33" customHeight="1">
      <c r="A134" s="3" t="str">
        <f t="shared" si="9"/>
        <v/>
      </c>
      <c r="B134" s="3">
        <f>SUM(K134,0.000000001+COUNT($B$1:B133)*0.000000001)</f>
        <v>1.2499999999999999E-7</v>
      </c>
      <c r="D134" s="252"/>
      <c r="E134" s="252"/>
      <c r="F134" s="6"/>
      <c r="G134" s="2" t="s">
        <v>90</v>
      </c>
      <c r="H134" s="20"/>
      <c r="I134" s="20"/>
      <c r="J134" s="29"/>
      <c r="K134" s="22">
        <f t="shared" si="12"/>
        <v>0</v>
      </c>
      <c r="L134" s="22" t="str">
        <f>IFERROR(VLOOKUP(CONCATENATE(H134,I134,J134),'Task Priority (TP)'!$P:$Q,2,FALSE),"")</f>
        <v/>
      </c>
      <c r="M134" s="8"/>
      <c r="N134" s="20"/>
      <c r="O134" s="20"/>
      <c r="P134" s="28"/>
      <c r="Q134" s="97">
        <f t="shared" si="11"/>
        <v>0</v>
      </c>
      <c r="R134" s="20" t="str">
        <f>IFERROR(VLOOKUP(CONCATENATE(N134,O134,P134),'Task Priority (TP)'!$P:$Q,2,FALSE),"")</f>
        <v/>
      </c>
      <c r="S134" s="214"/>
      <c r="T134" s="214"/>
      <c r="U134" s="214"/>
      <c r="V134" s="209"/>
      <c r="W134" s="216"/>
      <c r="X134" s="216"/>
      <c r="Y134" s="215"/>
    </row>
    <row r="135" spans="1:25" ht="33" customHeight="1">
      <c r="A135" s="3" t="str">
        <f t="shared" si="9"/>
        <v/>
      </c>
      <c r="B135" s="3">
        <f>SUM(K135,0.000000001+COUNT($B$1:B134)*0.000000001)</f>
        <v>1.2600000000000002E-7</v>
      </c>
      <c r="D135" s="252"/>
      <c r="E135" s="252"/>
      <c r="F135" s="6"/>
      <c r="G135" s="2" t="s">
        <v>90</v>
      </c>
      <c r="H135" s="20"/>
      <c r="I135" s="20"/>
      <c r="J135" s="29"/>
      <c r="K135" s="22">
        <f t="shared" si="12"/>
        <v>0</v>
      </c>
      <c r="L135" s="22" t="str">
        <f>IFERROR(VLOOKUP(CONCATENATE(H135,I135,J135),'Task Priority (TP)'!$P:$Q,2,FALSE),"")</f>
        <v/>
      </c>
      <c r="M135" s="8"/>
      <c r="N135" s="20"/>
      <c r="O135" s="20"/>
      <c r="P135" s="28"/>
      <c r="Q135" s="97">
        <f t="shared" si="11"/>
        <v>0</v>
      </c>
      <c r="R135" s="20" t="str">
        <f>IFERROR(VLOOKUP(CONCATENATE(N135,O135,P135),'Task Priority (TP)'!$P:$Q,2,FALSE),"")</f>
        <v/>
      </c>
      <c r="S135" s="214"/>
      <c r="T135" s="214"/>
      <c r="U135" s="214"/>
      <c r="V135" s="209"/>
      <c r="W135" s="216"/>
      <c r="X135" s="216"/>
      <c r="Y135" s="215"/>
    </row>
    <row r="136" spans="1:25" ht="33" customHeight="1">
      <c r="A136" s="3" t="str">
        <f t="shared" si="9"/>
        <v/>
      </c>
      <c r="B136" s="3">
        <f>SUM(K136,0.000000001+COUNT($B$1:B135)*0.000000001)</f>
        <v>1.2700000000000001E-7</v>
      </c>
      <c r="D136" s="252"/>
      <c r="E136" s="252"/>
      <c r="F136" s="6"/>
      <c r="G136" s="2" t="s">
        <v>90</v>
      </c>
      <c r="H136" s="20"/>
      <c r="I136" s="20"/>
      <c r="J136" s="29"/>
      <c r="K136" s="22">
        <f t="shared" si="12"/>
        <v>0</v>
      </c>
      <c r="L136" s="22" t="str">
        <f>IFERROR(VLOOKUP(CONCATENATE(H136,I136,J136),'Task Priority (TP)'!$P:$Q,2,FALSE),"")</f>
        <v/>
      </c>
      <c r="M136" s="8"/>
      <c r="N136" s="20"/>
      <c r="O136" s="20"/>
      <c r="P136" s="28"/>
      <c r="Q136" s="97">
        <f t="shared" si="11"/>
        <v>0</v>
      </c>
      <c r="R136" s="20" t="str">
        <f>IFERROR(VLOOKUP(CONCATENATE(N136,O136,P136),'Task Priority (TP)'!$P:$Q,2,FALSE),"")</f>
        <v/>
      </c>
      <c r="S136" s="214"/>
      <c r="T136" s="214"/>
      <c r="U136" s="214"/>
      <c r="V136" s="209"/>
      <c r="W136" s="216"/>
      <c r="X136" s="216"/>
      <c r="Y136" s="215"/>
    </row>
    <row r="137" spans="1:25" ht="33" customHeight="1">
      <c r="A137" s="3" t="str">
        <f t="shared" si="9"/>
        <v/>
      </c>
      <c r="B137" s="3">
        <f>SUM(K137,0.000000001+COUNT($B$1:B136)*0.000000001)</f>
        <v>1.2800000000000001E-7</v>
      </c>
      <c r="D137" s="252"/>
      <c r="E137" s="252"/>
      <c r="F137" s="6"/>
      <c r="G137" s="2" t="s">
        <v>90</v>
      </c>
      <c r="H137" s="20"/>
      <c r="I137" s="20"/>
      <c r="J137" s="29"/>
      <c r="K137" s="22">
        <f t="shared" si="12"/>
        <v>0</v>
      </c>
      <c r="L137" s="22" t="str">
        <f>IFERROR(VLOOKUP(CONCATENATE(H137,I137,J137),'Task Priority (TP)'!$P:$Q,2,FALSE),"")</f>
        <v/>
      </c>
      <c r="M137" s="8"/>
      <c r="N137" s="20"/>
      <c r="O137" s="20"/>
      <c r="P137" s="28"/>
      <c r="Q137" s="97">
        <f t="shared" si="11"/>
        <v>0</v>
      </c>
      <c r="R137" s="20" t="str">
        <f>IFERROR(VLOOKUP(CONCATENATE(N137,O137,P137),'Task Priority (TP)'!$P:$Q,2,FALSE),"")</f>
        <v/>
      </c>
      <c r="S137" s="214"/>
      <c r="T137" s="214"/>
      <c r="U137" s="214"/>
      <c r="V137" s="209"/>
      <c r="W137" s="216"/>
      <c r="X137" s="216"/>
      <c r="Y137" s="215"/>
    </row>
    <row r="138" spans="1:25" ht="33" customHeight="1">
      <c r="A138" s="3" t="str">
        <f t="shared" si="9"/>
        <v/>
      </c>
      <c r="B138" s="3">
        <f>SUM(K138,0.000000001+COUNT($B$1:B137)*0.000000001)</f>
        <v>1.29E-7</v>
      </c>
      <c r="D138" s="252"/>
      <c r="E138" s="252"/>
      <c r="F138" s="6"/>
      <c r="G138" s="2" t="s">
        <v>90</v>
      </c>
      <c r="H138" s="20"/>
      <c r="I138" s="20"/>
      <c r="J138" s="29"/>
      <c r="K138" s="22">
        <f t="shared" si="12"/>
        <v>0</v>
      </c>
      <c r="L138" s="22" t="str">
        <f>IFERROR(VLOOKUP(CONCATENATE(H138,I138,J138),'Task Priority (TP)'!$P:$Q,2,FALSE),"")</f>
        <v/>
      </c>
      <c r="M138" s="8"/>
      <c r="N138" s="20"/>
      <c r="O138" s="20"/>
      <c r="P138" s="28"/>
      <c r="Q138" s="97">
        <f t="shared" si="11"/>
        <v>0</v>
      </c>
      <c r="R138" s="20" t="str">
        <f>IFERROR(VLOOKUP(CONCATENATE(N138,O138,P138),'Task Priority (TP)'!$P:$Q,2,FALSE),"")</f>
        <v/>
      </c>
      <c r="S138" s="214"/>
      <c r="T138" s="214"/>
      <c r="U138" s="214"/>
      <c r="V138" s="209"/>
      <c r="W138" s="216"/>
      <c r="X138" s="216"/>
      <c r="Y138" s="215"/>
    </row>
    <row r="139" spans="1:25" ht="33" customHeight="1">
      <c r="A139" s="3" t="str">
        <f t="shared" ref="A139:A162" si="13">IF(B139&gt;0.1,RANK(B139,B:B,0),"")</f>
        <v/>
      </c>
      <c r="B139" s="3">
        <f>SUM(K139,0.000000001+COUNT($B$1:B138)*0.000000001)</f>
        <v>1.3E-7</v>
      </c>
      <c r="D139" s="252"/>
      <c r="E139" s="252"/>
      <c r="F139" s="6"/>
      <c r="G139" s="2" t="s">
        <v>90</v>
      </c>
      <c r="H139" s="20"/>
      <c r="I139" s="20"/>
      <c r="J139" s="29"/>
      <c r="K139" s="22">
        <f t="shared" si="12"/>
        <v>0</v>
      </c>
      <c r="L139" s="22" t="str">
        <f>IFERROR(VLOOKUP(CONCATENATE(H139,I139,J139),'Task Priority (TP)'!$P:$Q,2,FALSE),"")</f>
        <v/>
      </c>
      <c r="M139" s="8"/>
      <c r="N139" s="20"/>
      <c r="O139" s="20"/>
      <c r="P139" s="28"/>
      <c r="Q139" s="97">
        <f t="shared" si="11"/>
        <v>0</v>
      </c>
      <c r="R139" s="20" t="str">
        <f>IFERROR(VLOOKUP(CONCATENATE(N139,O139,P139),'Task Priority (TP)'!$P:$Q,2,FALSE),"")</f>
        <v/>
      </c>
      <c r="S139" s="214"/>
      <c r="T139" s="214"/>
      <c r="U139" s="214"/>
      <c r="V139" s="209"/>
      <c r="W139" s="216"/>
      <c r="X139" s="216"/>
      <c r="Y139" s="215"/>
    </row>
    <row r="140" spans="1:25" ht="33" customHeight="1">
      <c r="A140" s="3" t="str">
        <f t="shared" si="13"/>
        <v/>
      </c>
      <c r="B140" s="3">
        <f>SUM(K140,0.000000001+COUNT($B$1:B139)*0.000000001)</f>
        <v>1.31E-7</v>
      </c>
      <c r="D140" s="252"/>
      <c r="E140" s="252"/>
      <c r="F140" s="6"/>
      <c r="G140" s="2" t="s">
        <v>90</v>
      </c>
      <c r="H140" s="20"/>
      <c r="I140" s="20"/>
      <c r="J140" s="29"/>
      <c r="K140" s="22">
        <f t="shared" ref="K140:K162" si="14">H140*I140*J140</f>
        <v>0</v>
      </c>
      <c r="L140" s="22" t="str">
        <f>IFERROR(VLOOKUP(CONCATENATE(H140,I140,J140),'Task Priority (TP)'!$P:$Q,2,FALSE),"")</f>
        <v/>
      </c>
      <c r="M140" s="8"/>
      <c r="N140" s="20"/>
      <c r="O140" s="20"/>
      <c r="P140" s="28"/>
      <c r="Q140" s="97">
        <f t="shared" si="11"/>
        <v>0</v>
      </c>
      <c r="R140" s="20" t="str">
        <f>IFERROR(VLOOKUP(CONCATENATE(N140,O140,P140),'Task Priority (TP)'!$P:$Q,2,FALSE),"")</f>
        <v/>
      </c>
      <c r="S140" s="214"/>
      <c r="T140" s="214"/>
      <c r="U140" s="214"/>
      <c r="V140" s="209"/>
      <c r="W140" s="216"/>
      <c r="X140" s="216"/>
      <c r="Y140" s="215"/>
    </row>
    <row r="141" spans="1:25" ht="33" customHeight="1">
      <c r="A141" s="3" t="str">
        <f t="shared" si="13"/>
        <v/>
      </c>
      <c r="B141" s="3">
        <f>SUM(K141,0.000000001+COUNT($B$1:B140)*0.000000001)</f>
        <v>1.3199999999999999E-7</v>
      </c>
      <c r="D141" s="252"/>
      <c r="E141" s="252"/>
      <c r="F141" s="6"/>
      <c r="G141" s="2" t="s">
        <v>90</v>
      </c>
      <c r="H141" s="20"/>
      <c r="I141" s="20"/>
      <c r="J141" s="29"/>
      <c r="K141" s="22">
        <f t="shared" si="14"/>
        <v>0</v>
      </c>
      <c r="L141" s="22" t="str">
        <f>IFERROR(VLOOKUP(CONCATENATE(H141,I141,J141),'Task Priority (TP)'!$P:$Q,2,FALSE),"")</f>
        <v/>
      </c>
      <c r="M141" s="8"/>
      <c r="N141" s="20"/>
      <c r="O141" s="20"/>
      <c r="P141" s="28"/>
      <c r="Q141" s="97">
        <f t="shared" ref="Q141:Q162" si="15">N141*O141*P141</f>
        <v>0</v>
      </c>
      <c r="R141" s="20" t="str">
        <f>IFERROR(VLOOKUP(CONCATENATE(N141,O141,P141),'Task Priority (TP)'!$P:$Q,2,FALSE),"")</f>
        <v/>
      </c>
      <c r="S141" s="214"/>
      <c r="T141" s="214"/>
      <c r="U141" s="214"/>
      <c r="V141" s="209"/>
      <c r="W141" s="216"/>
      <c r="X141" s="216"/>
      <c r="Y141" s="215"/>
    </row>
    <row r="142" spans="1:25" ht="33" customHeight="1">
      <c r="A142" s="3" t="str">
        <f t="shared" si="13"/>
        <v/>
      </c>
      <c r="B142" s="3">
        <f>SUM(K142,0.000000001+COUNT($B$1:B141)*0.000000001)</f>
        <v>1.3300000000000001E-7</v>
      </c>
      <c r="D142" s="252"/>
      <c r="E142" s="252"/>
      <c r="F142" s="6"/>
      <c r="G142" s="2" t="s">
        <v>90</v>
      </c>
      <c r="H142" s="20"/>
      <c r="I142" s="20"/>
      <c r="J142" s="29"/>
      <c r="K142" s="22">
        <f t="shared" si="14"/>
        <v>0</v>
      </c>
      <c r="L142" s="22" t="str">
        <f>IFERROR(VLOOKUP(CONCATENATE(H142,I142,J142),'Task Priority (TP)'!$P:$Q,2,FALSE),"")</f>
        <v/>
      </c>
      <c r="M142" s="8"/>
      <c r="N142" s="20"/>
      <c r="O142" s="20"/>
      <c r="P142" s="28"/>
      <c r="Q142" s="97">
        <f t="shared" si="15"/>
        <v>0</v>
      </c>
      <c r="R142" s="20" t="str">
        <f>IFERROR(VLOOKUP(CONCATENATE(N142,O142,P142),'Task Priority (TP)'!$P:$Q,2,FALSE),"")</f>
        <v/>
      </c>
      <c r="S142" s="214"/>
      <c r="T142" s="214"/>
      <c r="U142" s="214"/>
      <c r="V142" s="209"/>
      <c r="W142" s="216"/>
      <c r="X142" s="216"/>
      <c r="Y142" s="215"/>
    </row>
    <row r="143" spans="1:25" ht="33" customHeight="1">
      <c r="A143" s="3" t="str">
        <f t="shared" si="13"/>
        <v/>
      </c>
      <c r="B143" s="3">
        <f>SUM(K143,0.000000001+COUNT($B$1:B142)*0.000000001)</f>
        <v>1.3400000000000001E-7</v>
      </c>
      <c r="D143" s="252"/>
      <c r="E143" s="252"/>
      <c r="F143" s="6"/>
      <c r="G143" s="2" t="s">
        <v>90</v>
      </c>
      <c r="H143" s="20"/>
      <c r="I143" s="20"/>
      <c r="J143" s="29"/>
      <c r="K143" s="22">
        <f t="shared" si="14"/>
        <v>0</v>
      </c>
      <c r="L143" s="22" t="str">
        <f>IFERROR(VLOOKUP(CONCATENATE(H143,I143,J143),'Task Priority (TP)'!$P:$Q,2,FALSE),"")</f>
        <v/>
      </c>
      <c r="M143" s="8"/>
      <c r="N143" s="20"/>
      <c r="O143" s="20"/>
      <c r="P143" s="28"/>
      <c r="Q143" s="97">
        <f t="shared" si="15"/>
        <v>0</v>
      </c>
      <c r="R143" s="20" t="str">
        <f>IFERROR(VLOOKUP(CONCATENATE(N143,O143,P143),'Task Priority (TP)'!$P:$Q,2,FALSE),"")</f>
        <v/>
      </c>
      <c r="S143" s="214"/>
      <c r="T143" s="214"/>
      <c r="U143" s="214"/>
      <c r="V143" s="209"/>
      <c r="W143" s="216"/>
      <c r="X143" s="216"/>
      <c r="Y143" s="215"/>
    </row>
    <row r="144" spans="1:25" ht="33" customHeight="1">
      <c r="A144" s="3" t="str">
        <f t="shared" si="13"/>
        <v/>
      </c>
      <c r="B144" s="3">
        <f>SUM(K144,0.000000001+COUNT($B$1:B143)*0.000000001)</f>
        <v>1.35E-7</v>
      </c>
      <c r="D144" s="252"/>
      <c r="E144" s="252"/>
      <c r="F144" s="6"/>
      <c r="G144" s="2" t="s">
        <v>90</v>
      </c>
      <c r="H144" s="20"/>
      <c r="I144" s="20"/>
      <c r="J144" s="29"/>
      <c r="K144" s="22">
        <f t="shared" si="14"/>
        <v>0</v>
      </c>
      <c r="L144" s="22" t="str">
        <f>IFERROR(VLOOKUP(CONCATENATE(H144,I144,J144),'Task Priority (TP)'!$P:$Q,2,FALSE),"")</f>
        <v/>
      </c>
      <c r="M144" s="8"/>
      <c r="N144" s="20"/>
      <c r="O144" s="20"/>
      <c r="P144" s="28"/>
      <c r="Q144" s="97">
        <f t="shared" si="15"/>
        <v>0</v>
      </c>
      <c r="R144" s="20" t="str">
        <f>IFERROR(VLOOKUP(CONCATENATE(N144,O144,P144),'Task Priority (TP)'!$P:$Q,2,FALSE),"")</f>
        <v/>
      </c>
      <c r="S144" s="214"/>
      <c r="T144" s="214"/>
      <c r="U144" s="214"/>
      <c r="V144" s="209"/>
      <c r="W144" s="216"/>
      <c r="X144" s="216"/>
      <c r="Y144" s="215"/>
    </row>
    <row r="145" spans="1:25" ht="33" customHeight="1">
      <c r="A145" s="3" t="str">
        <f t="shared" si="13"/>
        <v/>
      </c>
      <c r="B145" s="3">
        <f>SUM(K145,0.000000001+COUNT($B$1:B144)*0.000000001)</f>
        <v>1.36E-7</v>
      </c>
      <c r="D145" s="252"/>
      <c r="E145" s="252"/>
      <c r="F145" s="6"/>
      <c r="G145" s="2" t="s">
        <v>90</v>
      </c>
      <c r="H145" s="20"/>
      <c r="I145" s="20"/>
      <c r="J145" s="29"/>
      <c r="K145" s="22">
        <f t="shared" si="14"/>
        <v>0</v>
      </c>
      <c r="L145" s="22" t="str">
        <f>IFERROR(VLOOKUP(CONCATENATE(H145,I145,J145),'Task Priority (TP)'!$P:$Q,2,FALSE),"")</f>
        <v/>
      </c>
      <c r="M145" s="8"/>
      <c r="N145" s="20"/>
      <c r="O145" s="20"/>
      <c r="P145" s="28"/>
      <c r="Q145" s="97">
        <f t="shared" si="15"/>
        <v>0</v>
      </c>
      <c r="R145" s="20" t="str">
        <f>IFERROR(VLOOKUP(CONCATENATE(N145,O145,P145),'Task Priority (TP)'!$P:$Q,2,FALSE),"")</f>
        <v/>
      </c>
      <c r="S145" s="214"/>
      <c r="T145" s="214"/>
      <c r="U145" s="214"/>
      <c r="V145" s="209"/>
      <c r="W145" s="216"/>
      <c r="X145" s="216"/>
      <c r="Y145" s="215"/>
    </row>
    <row r="146" spans="1:25" ht="33" customHeight="1">
      <c r="A146" s="3" t="str">
        <f t="shared" si="13"/>
        <v/>
      </c>
      <c r="B146" s="3">
        <f>SUM(K146,0.000000001+COUNT($B$1:B145)*0.000000001)</f>
        <v>1.37E-7</v>
      </c>
      <c r="D146" s="252"/>
      <c r="E146" s="252"/>
      <c r="F146" s="6"/>
      <c r="G146" s="2" t="s">
        <v>90</v>
      </c>
      <c r="H146" s="20"/>
      <c r="I146" s="20"/>
      <c r="J146" s="29"/>
      <c r="K146" s="22">
        <f t="shared" si="14"/>
        <v>0</v>
      </c>
      <c r="L146" s="22" t="str">
        <f>IFERROR(VLOOKUP(CONCATENATE(H146,I146,J146),'Task Priority (TP)'!$P:$Q,2,FALSE),"")</f>
        <v/>
      </c>
      <c r="M146" s="8"/>
      <c r="N146" s="20"/>
      <c r="O146" s="20"/>
      <c r="P146" s="28"/>
      <c r="Q146" s="97">
        <f t="shared" si="15"/>
        <v>0</v>
      </c>
      <c r="R146" s="20" t="str">
        <f>IFERROR(VLOOKUP(CONCATENATE(N146,O146,P146),'Task Priority (TP)'!$P:$Q,2,FALSE),"")</f>
        <v/>
      </c>
      <c r="S146" s="214"/>
      <c r="T146" s="214"/>
      <c r="U146" s="214"/>
      <c r="V146" s="209"/>
      <c r="W146" s="216"/>
      <c r="X146" s="216"/>
      <c r="Y146" s="215"/>
    </row>
    <row r="147" spans="1:25" ht="33" customHeight="1">
      <c r="A147" s="3" t="str">
        <f t="shared" si="13"/>
        <v/>
      </c>
      <c r="B147" s="3">
        <f>SUM(K147,0.000000001+COUNT($B$1:B146)*0.000000001)</f>
        <v>1.3799999999999999E-7</v>
      </c>
      <c r="D147" s="252"/>
      <c r="E147" s="252"/>
      <c r="F147" s="6"/>
      <c r="G147" s="2" t="s">
        <v>90</v>
      </c>
      <c r="H147" s="20"/>
      <c r="I147" s="20"/>
      <c r="J147" s="29"/>
      <c r="K147" s="22">
        <f t="shared" si="14"/>
        <v>0</v>
      </c>
      <c r="L147" s="22" t="str">
        <f>IFERROR(VLOOKUP(CONCATENATE(H147,I147,J147),'Task Priority (TP)'!$P:$Q,2,FALSE),"")</f>
        <v/>
      </c>
      <c r="M147" s="8"/>
      <c r="N147" s="20"/>
      <c r="O147" s="20"/>
      <c r="P147" s="28"/>
      <c r="Q147" s="97">
        <f t="shared" si="15"/>
        <v>0</v>
      </c>
      <c r="R147" s="20" t="str">
        <f>IFERROR(VLOOKUP(CONCATENATE(N147,O147,P147),'Task Priority (TP)'!$P:$Q,2,FALSE),"")</f>
        <v/>
      </c>
      <c r="S147" s="214"/>
      <c r="T147" s="214"/>
      <c r="U147" s="214"/>
      <c r="V147" s="209"/>
      <c r="W147" s="216"/>
      <c r="X147" s="216"/>
      <c r="Y147" s="215"/>
    </row>
    <row r="148" spans="1:25" ht="33" customHeight="1">
      <c r="A148" s="3" t="str">
        <f t="shared" si="13"/>
        <v/>
      </c>
      <c r="B148" s="3">
        <f>SUM(K148,0.000000001+COUNT($B$1:B147)*0.000000001)</f>
        <v>1.3900000000000001E-7</v>
      </c>
      <c r="D148" s="252"/>
      <c r="E148" s="252"/>
      <c r="F148" s="6"/>
      <c r="G148" s="2" t="s">
        <v>90</v>
      </c>
      <c r="H148" s="20"/>
      <c r="I148" s="20"/>
      <c r="J148" s="29"/>
      <c r="K148" s="22">
        <f t="shared" si="14"/>
        <v>0</v>
      </c>
      <c r="L148" s="22" t="str">
        <f>IFERROR(VLOOKUP(CONCATENATE(H148,I148,J148),'Task Priority (TP)'!$P:$Q,2,FALSE),"")</f>
        <v/>
      </c>
      <c r="M148" s="8"/>
      <c r="N148" s="20"/>
      <c r="O148" s="20"/>
      <c r="P148" s="28"/>
      <c r="Q148" s="97">
        <f t="shared" si="15"/>
        <v>0</v>
      </c>
      <c r="R148" s="20" t="str">
        <f>IFERROR(VLOOKUP(CONCATENATE(N148,O148,P148),'Task Priority (TP)'!$P:$Q,2,FALSE),"")</f>
        <v/>
      </c>
      <c r="S148" s="214"/>
      <c r="T148" s="214"/>
      <c r="U148" s="214"/>
      <c r="V148" s="209"/>
      <c r="W148" s="216"/>
      <c r="X148" s="216"/>
      <c r="Y148" s="215"/>
    </row>
    <row r="149" spans="1:25" ht="33" customHeight="1">
      <c r="A149" s="3" t="str">
        <f t="shared" si="13"/>
        <v/>
      </c>
      <c r="B149" s="3">
        <f>SUM(K149,0.000000001+COUNT($B$1:B148)*0.000000001)</f>
        <v>1.4000000000000001E-7</v>
      </c>
      <c r="D149" s="252"/>
      <c r="E149" s="252"/>
      <c r="F149" s="6"/>
      <c r="G149" s="2" t="s">
        <v>90</v>
      </c>
      <c r="H149" s="20"/>
      <c r="I149" s="20"/>
      <c r="J149" s="29"/>
      <c r="K149" s="22">
        <f t="shared" si="14"/>
        <v>0</v>
      </c>
      <c r="L149" s="22" t="str">
        <f>IFERROR(VLOOKUP(CONCATENATE(H149,I149,J149),'Task Priority (TP)'!$P:$Q,2,FALSE),"")</f>
        <v/>
      </c>
      <c r="M149" s="8"/>
      <c r="N149" s="20"/>
      <c r="O149" s="20"/>
      <c r="P149" s="28"/>
      <c r="Q149" s="97">
        <f t="shared" si="15"/>
        <v>0</v>
      </c>
      <c r="R149" s="20" t="str">
        <f>IFERROR(VLOOKUP(CONCATENATE(N149,O149,P149),'Task Priority (TP)'!$P:$Q,2,FALSE),"")</f>
        <v/>
      </c>
      <c r="S149" s="214"/>
      <c r="T149" s="214"/>
      <c r="U149" s="214"/>
      <c r="V149" s="209"/>
      <c r="W149" s="216"/>
      <c r="X149" s="216"/>
      <c r="Y149" s="215"/>
    </row>
    <row r="150" spans="1:25" ht="33" customHeight="1">
      <c r="A150" s="3" t="str">
        <f t="shared" si="13"/>
        <v/>
      </c>
      <c r="B150" s="3">
        <f>SUM(K150,0.000000001+COUNT($B$1:B149)*0.000000001)</f>
        <v>1.4100000000000001E-7</v>
      </c>
      <c r="D150" s="252"/>
      <c r="E150" s="252"/>
      <c r="F150" s="6"/>
      <c r="G150" s="2" t="s">
        <v>90</v>
      </c>
      <c r="H150" s="20"/>
      <c r="I150" s="20"/>
      <c r="J150" s="29"/>
      <c r="K150" s="22">
        <f t="shared" si="14"/>
        <v>0</v>
      </c>
      <c r="L150" s="22" t="str">
        <f>IFERROR(VLOOKUP(CONCATENATE(H150,I150,J150),'Task Priority (TP)'!$P:$Q,2,FALSE),"")</f>
        <v/>
      </c>
      <c r="M150" s="8"/>
      <c r="N150" s="20"/>
      <c r="O150" s="20"/>
      <c r="P150" s="28"/>
      <c r="Q150" s="97">
        <f t="shared" si="15"/>
        <v>0</v>
      </c>
      <c r="R150" s="20" t="str">
        <f>IFERROR(VLOOKUP(CONCATENATE(N150,O150,P150),'Task Priority (TP)'!$P:$Q,2,FALSE),"")</f>
        <v/>
      </c>
      <c r="S150" s="214"/>
      <c r="T150" s="214"/>
      <c r="U150" s="214"/>
      <c r="V150" s="209"/>
      <c r="W150" s="216"/>
      <c r="X150" s="216"/>
      <c r="Y150" s="215"/>
    </row>
    <row r="151" spans="1:25" ht="33" customHeight="1">
      <c r="A151" s="3" t="str">
        <f t="shared" si="13"/>
        <v/>
      </c>
      <c r="B151" s="3">
        <f>SUM(K151,0.000000001+COUNT($B$1:B150)*0.000000001)</f>
        <v>1.42E-7</v>
      </c>
      <c r="D151" s="252"/>
      <c r="E151" s="252"/>
      <c r="F151" s="6"/>
      <c r="G151" s="2" t="s">
        <v>90</v>
      </c>
      <c r="H151" s="20"/>
      <c r="I151" s="20"/>
      <c r="J151" s="29"/>
      <c r="K151" s="22">
        <f t="shared" si="14"/>
        <v>0</v>
      </c>
      <c r="L151" s="22" t="str">
        <f>IFERROR(VLOOKUP(CONCATENATE(H151,I151,J151),'Task Priority (TP)'!$P:$Q,2,FALSE),"")</f>
        <v/>
      </c>
      <c r="M151" s="8"/>
      <c r="N151" s="20"/>
      <c r="O151" s="20"/>
      <c r="P151" s="28"/>
      <c r="Q151" s="97">
        <f t="shared" si="15"/>
        <v>0</v>
      </c>
      <c r="R151" s="20" t="str">
        <f>IFERROR(VLOOKUP(CONCATENATE(N151,O151,P151),'Task Priority (TP)'!$P:$Q,2,FALSE),"")</f>
        <v/>
      </c>
      <c r="S151" s="214"/>
      <c r="T151" s="214"/>
      <c r="U151" s="214"/>
      <c r="V151" s="209"/>
      <c r="W151" s="216"/>
      <c r="X151" s="216"/>
      <c r="Y151" s="215"/>
    </row>
    <row r="152" spans="1:25" ht="33" customHeight="1">
      <c r="A152" s="3" t="str">
        <f t="shared" si="13"/>
        <v/>
      </c>
      <c r="B152" s="3">
        <f>SUM(K152,0.000000001+COUNT($B$1:B151)*0.000000001)</f>
        <v>1.43E-7</v>
      </c>
      <c r="D152" s="252"/>
      <c r="E152" s="252"/>
      <c r="F152" s="6"/>
      <c r="G152" s="2" t="s">
        <v>90</v>
      </c>
      <c r="H152" s="20"/>
      <c r="I152" s="20"/>
      <c r="J152" s="29"/>
      <c r="K152" s="22">
        <f t="shared" si="14"/>
        <v>0</v>
      </c>
      <c r="L152" s="22" t="str">
        <f>IFERROR(VLOOKUP(CONCATENATE(H152,I152,J152),'Task Priority (TP)'!$P:$Q,2,FALSE),"")</f>
        <v/>
      </c>
      <c r="M152" s="8"/>
      <c r="N152" s="20"/>
      <c r="O152" s="20"/>
      <c r="P152" s="28"/>
      <c r="Q152" s="97">
        <f t="shared" si="15"/>
        <v>0</v>
      </c>
      <c r="R152" s="20" t="str">
        <f>IFERROR(VLOOKUP(CONCATENATE(N152,O152,P152),'Task Priority (TP)'!$P:$Q,2,FALSE),"")</f>
        <v/>
      </c>
      <c r="S152" s="214"/>
      <c r="T152" s="214"/>
      <c r="U152" s="214"/>
      <c r="V152" s="209"/>
      <c r="W152" s="216"/>
      <c r="X152" s="216"/>
      <c r="Y152" s="215"/>
    </row>
    <row r="153" spans="1:25" ht="33" customHeight="1">
      <c r="A153" s="3" t="str">
        <f t="shared" si="13"/>
        <v/>
      </c>
      <c r="B153" s="3">
        <f>SUM(K153,0.000000001+COUNT($B$1:B152)*0.000000001)</f>
        <v>1.4399999999999999E-7</v>
      </c>
      <c r="D153" s="252"/>
      <c r="E153" s="252"/>
      <c r="F153" s="6"/>
      <c r="G153" s="2" t="s">
        <v>90</v>
      </c>
      <c r="H153" s="20"/>
      <c r="I153" s="20"/>
      <c r="J153" s="29"/>
      <c r="K153" s="22">
        <f t="shared" si="14"/>
        <v>0</v>
      </c>
      <c r="L153" s="22" t="str">
        <f>IFERROR(VLOOKUP(CONCATENATE(H153,I153,J153),'Task Priority (TP)'!$P:$Q,2,FALSE),"")</f>
        <v/>
      </c>
      <c r="M153" s="8"/>
      <c r="N153" s="20"/>
      <c r="O153" s="20"/>
      <c r="P153" s="28"/>
      <c r="Q153" s="97">
        <f t="shared" si="15"/>
        <v>0</v>
      </c>
      <c r="R153" s="20" t="str">
        <f>IFERROR(VLOOKUP(CONCATENATE(N153,O153,P153),'Task Priority (TP)'!$P:$Q,2,FALSE),"")</f>
        <v/>
      </c>
      <c r="S153" s="214"/>
      <c r="T153" s="214"/>
      <c r="U153" s="214"/>
      <c r="V153" s="209"/>
      <c r="W153" s="216"/>
      <c r="X153" s="216"/>
      <c r="Y153" s="215"/>
    </row>
    <row r="154" spans="1:25" ht="33" customHeight="1">
      <c r="A154" s="3" t="str">
        <f t="shared" si="13"/>
        <v/>
      </c>
      <c r="B154" s="3">
        <f>SUM(K154,0.000000001+COUNT($B$1:B153)*0.000000001)</f>
        <v>1.4500000000000001E-7</v>
      </c>
      <c r="D154" s="252"/>
      <c r="E154" s="252"/>
      <c r="F154" s="6"/>
      <c r="G154" s="2" t="s">
        <v>90</v>
      </c>
      <c r="H154" s="20"/>
      <c r="I154" s="20"/>
      <c r="J154" s="29"/>
      <c r="K154" s="22">
        <f t="shared" si="14"/>
        <v>0</v>
      </c>
      <c r="L154" s="22" t="str">
        <f>IFERROR(VLOOKUP(CONCATENATE(H154,I154,J154),'Task Priority (TP)'!$P:$Q,2,FALSE),"")</f>
        <v/>
      </c>
      <c r="M154" s="8"/>
      <c r="N154" s="20"/>
      <c r="O154" s="20"/>
      <c r="P154" s="28"/>
      <c r="Q154" s="97">
        <f t="shared" si="15"/>
        <v>0</v>
      </c>
      <c r="R154" s="20" t="str">
        <f>IFERROR(VLOOKUP(CONCATENATE(N154,O154,P154),'Task Priority (TP)'!$P:$Q,2,FALSE),"")</f>
        <v/>
      </c>
      <c r="S154" s="214"/>
      <c r="T154" s="214"/>
      <c r="U154" s="214"/>
      <c r="V154" s="209"/>
      <c r="W154" s="216"/>
      <c r="X154" s="216"/>
      <c r="Y154" s="215"/>
    </row>
    <row r="155" spans="1:25" ht="33" customHeight="1">
      <c r="A155" s="3" t="str">
        <f t="shared" si="13"/>
        <v/>
      </c>
      <c r="B155" s="3">
        <f>SUM(K155,0.000000001+COUNT($B$1:B154)*0.000000001)</f>
        <v>1.4600000000000001E-7</v>
      </c>
      <c r="D155" s="252"/>
      <c r="E155" s="252"/>
      <c r="F155" s="6"/>
      <c r="G155" s="2" t="s">
        <v>90</v>
      </c>
      <c r="H155" s="20"/>
      <c r="I155" s="20"/>
      <c r="J155" s="29"/>
      <c r="K155" s="22">
        <f t="shared" si="14"/>
        <v>0</v>
      </c>
      <c r="L155" s="22" t="str">
        <f>IFERROR(VLOOKUP(CONCATENATE(H155,I155,J155),'Task Priority (TP)'!$P:$Q,2,FALSE),"")</f>
        <v/>
      </c>
      <c r="M155" s="8"/>
      <c r="N155" s="20"/>
      <c r="O155" s="20"/>
      <c r="P155" s="28"/>
      <c r="Q155" s="97">
        <f t="shared" si="15"/>
        <v>0</v>
      </c>
      <c r="R155" s="20" t="str">
        <f>IFERROR(VLOOKUP(CONCATENATE(N155,O155,P155),'Task Priority (TP)'!$P:$Q,2,FALSE),"")</f>
        <v/>
      </c>
      <c r="S155" s="214"/>
      <c r="T155" s="214"/>
      <c r="U155" s="214"/>
      <c r="V155" s="209"/>
      <c r="W155" s="216"/>
      <c r="X155" s="216"/>
      <c r="Y155" s="215"/>
    </row>
    <row r="156" spans="1:25" ht="33" customHeight="1">
      <c r="A156" s="3" t="str">
        <f t="shared" si="13"/>
        <v/>
      </c>
      <c r="B156" s="3">
        <f>SUM(K156,0.000000001+COUNT($B$1:B155)*0.000000001)</f>
        <v>1.4700000000000001E-7</v>
      </c>
      <c r="D156" s="252"/>
      <c r="E156" s="252"/>
      <c r="F156" s="6"/>
      <c r="G156" s="2" t="s">
        <v>90</v>
      </c>
      <c r="H156" s="20"/>
      <c r="I156" s="20"/>
      <c r="J156" s="29"/>
      <c r="K156" s="22">
        <f t="shared" si="14"/>
        <v>0</v>
      </c>
      <c r="L156" s="22" t="str">
        <f>IFERROR(VLOOKUP(CONCATENATE(H156,I156,J156),'Task Priority (TP)'!$P:$Q,2,FALSE),"")</f>
        <v/>
      </c>
      <c r="M156" s="8"/>
      <c r="N156" s="20"/>
      <c r="O156" s="20"/>
      <c r="P156" s="28"/>
      <c r="Q156" s="97">
        <f t="shared" si="15"/>
        <v>0</v>
      </c>
      <c r="R156" s="20" t="str">
        <f>IFERROR(VLOOKUP(CONCATENATE(N156,O156,P156),'Task Priority (TP)'!$P:$Q,2,FALSE),"")</f>
        <v/>
      </c>
      <c r="S156" s="214"/>
      <c r="T156" s="214"/>
      <c r="U156" s="214"/>
      <c r="V156" s="209"/>
      <c r="W156" s="216"/>
      <c r="X156" s="216"/>
      <c r="Y156" s="215"/>
    </row>
    <row r="157" spans="1:25" ht="33" customHeight="1">
      <c r="A157" s="3" t="str">
        <f t="shared" si="13"/>
        <v/>
      </c>
      <c r="B157" s="3">
        <f>SUM(K157,0.000000001+COUNT($B$1:B156)*0.000000001)</f>
        <v>1.48E-7</v>
      </c>
      <c r="D157" s="252"/>
      <c r="E157" s="252"/>
      <c r="F157" s="6"/>
      <c r="G157" s="2" t="s">
        <v>90</v>
      </c>
      <c r="H157" s="20"/>
      <c r="I157" s="20"/>
      <c r="J157" s="29"/>
      <c r="K157" s="22">
        <f t="shared" si="14"/>
        <v>0</v>
      </c>
      <c r="L157" s="22" t="str">
        <f>IFERROR(VLOOKUP(CONCATENATE(H157,I157,J157),'Task Priority (TP)'!$P:$Q,2,FALSE),"")</f>
        <v/>
      </c>
      <c r="M157" s="8"/>
      <c r="N157" s="20"/>
      <c r="O157" s="20"/>
      <c r="P157" s="28"/>
      <c r="Q157" s="97">
        <f t="shared" si="15"/>
        <v>0</v>
      </c>
      <c r="R157" s="20" t="str">
        <f>IFERROR(VLOOKUP(CONCATENATE(N157,O157,P157),'Task Priority (TP)'!$P:$Q,2,FALSE),"")</f>
        <v/>
      </c>
      <c r="S157" s="214"/>
      <c r="T157" s="214"/>
      <c r="U157" s="214"/>
      <c r="V157" s="209"/>
      <c r="W157" s="216"/>
      <c r="X157" s="216"/>
      <c r="Y157" s="215"/>
    </row>
    <row r="158" spans="1:25" ht="33" customHeight="1">
      <c r="A158" s="3" t="str">
        <f t="shared" si="13"/>
        <v/>
      </c>
      <c r="B158" s="3">
        <f>SUM(K158,0.000000001+COUNT($B$1:B157)*0.000000001)</f>
        <v>1.49E-7</v>
      </c>
      <c r="D158" s="252"/>
      <c r="E158" s="252"/>
      <c r="F158" s="6"/>
      <c r="G158" s="2" t="s">
        <v>90</v>
      </c>
      <c r="H158" s="20"/>
      <c r="I158" s="20"/>
      <c r="J158" s="29"/>
      <c r="K158" s="22">
        <f t="shared" si="14"/>
        <v>0</v>
      </c>
      <c r="L158" s="22" t="str">
        <f>IFERROR(VLOOKUP(CONCATENATE(H158,I158,J158),'Task Priority (TP)'!$P:$Q,2,FALSE),"")</f>
        <v/>
      </c>
      <c r="M158" s="8"/>
      <c r="N158" s="20"/>
      <c r="O158" s="20"/>
      <c r="P158" s="28"/>
      <c r="Q158" s="97">
        <f t="shared" si="15"/>
        <v>0</v>
      </c>
      <c r="R158" s="20" t="str">
        <f>IFERROR(VLOOKUP(CONCATENATE(N158,O158,P158),'Task Priority (TP)'!$P:$Q,2,FALSE),"")</f>
        <v/>
      </c>
      <c r="S158" s="214"/>
      <c r="T158" s="214"/>
      <c r="U158" s="214"/>
      <c r="V158" s="209"/>
      <c r="W158" s="216"/>
      <c r="X158" s="216"/>
      <c r="Y158" s="215"/>
    </row>
    <row r="159" spans="1:25" ht="33" customHeight="1">
      <c r="A159" s="3" t="str">
        <f t="shared" si="13"/>
        <v/>
      </c>
      <c r="B159" s="3">
        <f>SUM(K159,0.000000001+COUNT($B$1:B158)*0.000000001)</f>
        <v>1.4999999999999999E-7</v>
      </c>
      <c r="D159" s="252"/>
      <c r="E159" s="252"/>
      <c r="F159" s="6"/>
      <c r="G159" s="2" t="s">
        <v>90</v>
      </c>
      <c r="H159" s="20"/>
      <c r="I159" s="20"/>
      <c r="J159" s="29"/>
      <c r="K159" s="22">
        <f t="shared" si="14"/>
        <v>0</v>
      </c>
      <c r="L159" s="22" t="str">
        <f>IFERROR(VLOOKUP(CONCATENATE(H159,I159,J159),'Task Priority (TP)'!$P:$Q,2,FALSE),"")</f>
        <v/>
      </c>
      <c r="M159" s="8"/>
      <c r="N159" s="20"/>
      <c r="O159" s="20"/>
      <c r="P159" s="28"/>
      <c r="Q159" s="97">
        <f t="shared" si="15"/>
        <v>0</v>
      </c>
      <c r="R159" s="20" t="str">
        <f>IFERROR(VLOOKUP(CONCATENATE(N159,O159,P159),'Task Priority (TP)'!$P:$Q,2,FALSE),"")</f>
        <v/>
      </c>
      <c r="S159" s="214"/>
      <c r="T159" s="214"/>
      <c r="U159" s="214"/>
      <c r="V159" s="209"/>
      <c r="W159" s="216"/>
      <c r="X159" s="216"/>
      <c r="Y159" s="215"/>
    </row>
    <row r="160" spans="1:25" ht="33" customHeight="1">
      <c r="A160" s="3" t="str">
        <f t="shared" si="13"/>
        <v/>
      </c>
      <c r="B160" s="3">
        <f>SUM(K160,0.000000001+COUNT($B$1:B159)*0.000000001)</f>
        <v>1.5100000000000002E-7</v>
      </c>
      <c r="D160" s="252"/>
      <c r="E160" s="252"/>
      <c r="F160" s="6"/>
      <c r="G160" s="2" t="s">
        <v>90</v>
      </c>
      <c r="H160" s="20"/>
      <c r="I160" s="20"/>
      <c r="J160" s="29"/>
      <c r="K160" s="22">
        <f t="shared" si="14"/>
        <v>0</v>
      </c>
      <c r="L160" s="22" t="str">
        <f>IFERROR(VLOOKUP(CONCATENATE(H160,I160,J160),'Task Priority (TP)'!$P:$Q,2,FALSE),"")</f>
        <v/>
      </c>
      <c r="M160" s="8"/>
      <c r="N160" s="20"/>
      <c r="O160" s="20"/>
      <c r="P160" s="28"/>
      <c r="Q160" s="97">
        <f t="shared" si="15"/>
        <v>0</v>
      </c>
      <c r="R160" s="20" t="str">
        <f>IFERROR(VLOOKUP(CONCATENATE(N160,O160,P160),'Task Priority (TP)'!$P:$Q,2,FALSE),"")</f>
        <v/>
      </c>
      <c r="S160" s="214"/>
      <c r="T160" s="214"/>
      <c r="U160" s="214"/>
      <c r="V160" s="209"/>
      <c r="W160" s="216"/>
      <c r="X160" s="216"/>
      <c r="Y160" s="215"/>
    </row>
    <row r="161" spans="1:25" ht="33" customHeight="1">
      <c r="A161" s="3" t="str">
        <f t="shared" si="13"/>
        <v/>
      </c>
      <c r="B161" s="3">
        <f>SUM(K161,0.000000001+COUNT($B$1:B160)*0.000000001)</f>
        <v>1.5200000000000001E-7</v>
      </c>
      <c r="D161" s="252"/>
      <c r="E161" s="252"/>
      <c r="F161" s="6"/>
      <c r="G161" s="2" t="s">
        <v>90</v>
      </c>
      <c r="H161" s="20"/>
      <c r="I161" s="20"/>
      <c r="J161" s="29"/>
      <c r="K161" s="22">
        <f t="shared" si="14"/>
        <v>0</v>
      </c>
      <c r="L161" s="22" t="str">
        <f>IFERROR(VLOOKUP(CONCATENATE(H161,I161,J161),'Task Priority (TP)'!$P:$Q,2,FALSE),"")</f>
        <v/>
      </c>
      <c r="M161" s="8"/>
      <c r="N161" s="20"/>
      <c r="O161" s="20"/>
      <c r="P161" s="28"/>
      <c r="Q161" s="97">
        <f t="shared" si="15"/>
        <v>0</v>
      </c>
      <c r="R161" s="20" t="str">
        <f>IFERROR(VLOOKUP(CONCATENATE(N161,O161,P161),'Task Priority (TP)'!$P:$Q,2,FALSE),"")</f>
        <v/>
      </c>
      <c r="S161" s="214"/>
      <c r="T161" s="214"/>
      <c r="U161" s="214"/>
      <c r="V161" s="209"/>
      <c r="W161" s="216"/>
      <c r="X161" s="216"/>
      <c r="Y161" s="215"/>
    </row>
    <row r="162" spans="1:25" ht="33" customHeight="1">
      <c r="A162" s="3" t="str">
        <f t="shared" si="13"/>
        <v/>
      </c>
      <c r="B162" s="3">
        <f>SUM(K162,0.000000001+COUNT($B$1:B161)*0.000000001)</f>
        <v>1.5300000000000001E-7</v>
      </c>
      <c r="D162" s="252"/>
      <c r="E162" s="252"/>
      <c r="F162" s="6"/>
      <c r="G162" s="2" t="s">
        <v>90</v>
      </c>
      <c r="H162" s="20"/>
      <c r="I162" s="20"/>
      <c r="J162" s="29"/>
      <c r="K162" s="22">
        <f t="shared" si="14"/>
        <v>0</v>
      </c>
      <c r="L162" s="22" t="str">
        <f>IFERROR(VLOOKUP(CONCATENATE(H162,I162,J162),'Task Priority (TP)'!$P:$Q,2,FALSE),"")</f>
        <v/>
      </c>
      <c r="M162" s="8"/>
      <c r="N162" s="20"/>
      <c r="O162" s="20"/>
      <c r="P162" s="28"/>
      <c r="Q162" s="97">
        <f t="shared" si="15"/>
        <v>0</v>
      </c>
      <c r="R162" s="20" t="str">
        <f>IFERROR(VLOOKUP(CONCATENATE(N162,O162,P162),'Task Priority (TP)'!$P:$Q,2,FALSE),"")</f>
        <v/>
      </c>
      <c r="S162" s="214"/>
      <c r="T162" s="214"/>
      <c r="U162" s="214"/>
      <c r="V162" s="209"/>
      <c r="W162" s="216"/>
      <c r="X162" s="216"/>
      <c r="Y162" s="215"/>
    </row>
  </sheetData>
  <autoFilter ref="C9:Y162">
    <sortState ref="C10:T160">
      <sortCondition ref="C9"/>
    </sortState>
  </autoFilter>
  <mergeCells count="23">
    <mergeCell ref="P7:P8"/>
    <mergeCell ref="Q7:Q8"/>
    <mergeCell ref="R7:R8"/>
    <mergeCell ref="Y7:Y8"/>
    <mergeCell ref="D7:D8"/>
    <mergeCell ref="E7:E8"/>
    <mergeCell ref="W7:W8"/>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s>
  <conditionalFormatting sqref="L10:L12 L14:L18 L21 L23:L162">
    <cfRule type="containsText" dxfId="48" priority="70" operator="containsText" text="H">
      <formula>NOT(ISERROR(SEARCH("H",L10)))</formula>
    </cfRule>
  </conditionalFormatting>
  <conditionalFormatting sqref="G1 J51:J1048576 H7:J12 H14:J18 H21:J21 H19:H20 J23:J48 H23:I1048576 H22">
    <cfRule type="cellIs" dxfId="47" priority="68" operator="between">
      <formula>7</formula>
      <formula>8</formula>
    </cfRule>
    <cfRule type="cellIs" dxfId="46" priority="69" operator="between">
      <formula>9</formula>
      <formula>10</formula>
    </cfRule>
  </conditionalFormatting>
  <conditionalFormatting sqref="J49:J50">
    <cfRule type="cellIs" dxfId="45" priority="64" operator="between">
      <formula>7</formula>
      <formula>8</formula>
    </cfRule>
    <cfRule type="cellIs" dxfId="44" priority="65" operator="between">
      <formula>9</formula>
      <formula>10</formula>
    </cfRule>
  </conditionalFormatting>
  <conditionalFormatting sqref="L1:L12 L14:L18 L21 L23:L1048576">
    <cfRule type="containsText" dxfId="43" priority="43" operator="containsText" text="M">
      <formula>NOT(ISERROR(SEARCH("M",L1)))</formula>
    </cfRule>
  </conditionalFormatting>
  <conditionalFormatting sqref="R25:X162 R10:W17 R24:W24 R18:V18 R21:U21 R23">
    <cfRule type="containsText" dxfId="42" priority="41" operator="containsText" text="M">
      <formula>NOT(ISERROR(SEARCH("M",R10)))</formula>
    </cfRule>
    <cfRule type="containsText" dxfId="41" priority="42" operator="containsText" text="H">
      <formula>NOT(ISERROR(SEARCH("H",R10)))</formula>
    </cfRule>
  </conditionalFormatting>
  <conditionalFormatting sqref="N10:P18 N24:P162 O21:P21">
    <cfRule type="cellIs" dxfId="40" priority="39" operator="equal">
      <formula>10</formula>
    </cfRule>
    <cfRule type="cellIs" dxfId="39" priority="40" operator="equal">
      <formula>7</formula>
    </cfRule>
  </conditionalFormatting>
  <conditionalFormatting sqref="L13">
    <cfRule type="containsText" dxfId="38" priority="38" operator="containsText" text="H">
      <formula>NOT(ISERROR(SEARCH("H",L13)))</formula>
    </cfRule>
  </conditionalFormatting>
  <conditionalFormatting sqref="H13:J13">
    <cfRule type="cellIs" dxfId="37" priority="36" operator="between">
      <formula>7</formula>
      <formula>8</formula>
    </cfRule>
    <cfRule type="cellIs" dxfId="36" priority="37" operator="between">
      <formula>9</formula>
      <formula>10</formula>
    </cfRule>
  </conditionalFormatting>
  <conditionalFormatting sqref="L13">
    <cfRule type="containsText" dxfId="35" priority="35" operator="containsText" text="M">
      <formula>NOT(ISERROR(SEARCH("M",L13)))</formula>
    </cfRule>
  </conditionalFormatting>
  <conditionalFormatting sqref="W18">
    <cfRule type="containsText" dxfId="34" priority="33" operator="containsText" text="M">
      <formula>NOT(ISERROR(SEARCH("M",W18)))</formula>
    </cfRule>
    <cfRule type="containsText" dxfId="33" priority="34" operator="containsText" text="H">
      <formula>NOT(ISERROR(SEARCH("H",W18)))</formula>
    </cfRule>
  </conditionalFormatting>
  <conditionalFormatting sqref="L19">
    <cfRule type="containsText" dxfId="32" priority="32" operator="containsText" text="H">
      <formula>NOT(ISERROR(SEARCH("H",L19)))</formula>
    </cfRule>
  </conditionalFormatting>
  <conditionalFormatting sqref="I19:J19">
    <cfRule type="cellIs" dxfId="31" priority="30" operator="between">
      <formula>7</formula>
      <formula>8</formula>
    </cfRule>
    <cfRule type="cellIs" dxfId="30" priority="31" operator="between">
      <formula>9</formula>
      <formula>10</formula>
    </cfRule>
  </conditionalFormatting>
  <conditionalFormatting sqref="L19">
    <cfRule type="containsText" dxfId="29" priority="29" operator="containsText" text="M">
      <formula>NOT(ISERROR(SEARCH("M",L19)))</formula>
    </cfRule>
  </conditionalFormatting>
  <conditionalFormatting sqref="R19:V19">
    <cfRule type="containsText" dxfId="28" priority="27" operator="containsText" text="M">
      <formula>NOT(ISERROR(SEARCH("M",R19)))</formula>
    </cfRule>
    <cfRule type="containsText" dxfId="27" priority="28" operator="containsText" text="H">
      <formula>NOT(ISERROR(SEARCH("H",R19)))</formula>
    </cfRule>
  </conditionalFormatting>
  <conditionalFormatting sqref="N19:P19">
    <cfRule type="cellIs" dxfId="26" priority="25" operator="equal">
      <formula>10</formula>
    </cfRule>
    <cfRule type="cellIs" dxfId="25" priority="26" operator="equal">
      <formula>7</formula>
    </cfRule>
  </conditionalFormatting>
  <conditionalFormatting sqref="W19">
    <cfRule type="containsText" dxfId="24" priority="23" operator="containsText" text="M">
      <formula>NOT(ISERROR(SEARCH("M",W19)))</formula>
    </cfRule>
    <cfRule type="containsText" dxfId="23" priority="24" operator="containsText" text="H">
      <formula>NOT(ISERROR(SEARCH("H",W19)))</formula>
    </cfRule>
  </conditionalFormatting>
  <conditionalFormatting sqref="L20">
    <cfRule type="containsText" dxfId="22" priority="22" operator="containsText" text="H">
      <formula>NOT(ISERROR(SEARCH("H",L20)))</formula>
    </cfRule>
  </conditionalFormatting>
  <conditionalFormatting sqref="I20:J20">
    <cfRule type="cellIs" dxfId="21" priority="20" operator="between">
      <formula>7</formula>
      <formula>8</formula>
    </cfRule>
    <cfRule type="cellIs" dxfId="20" priority="21" operator="between">
      <formula>9</formula>
      <formula>10</formula>
    </cfRule>
  </conditionalFormatting>
  <conditionalFormatting sqref="L20">
    <cfRule type="containsText" dxfId="19" priority="19" operator="containsText" text="M">
      <formula>NOT(ISERROR(SEARCH("M",L20)))</formula>
    </cfRule>
  </conditionalFormatting>
  <conditionalFormatting sqref="R20:V20 V21">
    <cfRule type="containsText" dxfId="18" priority="17" operator="containsText" text="M">
      <formula>NOT(ISERROR(SEARCH("M",R20)))</formula>
    </cfRule>
    <cfRule type="containsText" dxfId="17" priority="18" operator="containsText" text="H">
      <formula>NOT(ISERROR(SEARCH("H",R20)))</formula>
    </cfRule>
  </conditionalFormatting>
  <conditionalFormatting sqref="N20:P20 N21 N23">
    <cfRule type="cellIs" dxfId="16" priority="15" operator="equal">
      <formula>10</formula>
    </cfRule>
    <cfRule type="cellIs" dxfId="15" priority="16" operator="equal">
      <formula>7</formula>
    </cfRule>
  </conditionalFormatting>
  <conditionalFormatting sqref="W20">
    <cfRule type="containsText" dxfId="14" priority="13" operator="containsText" text="M">
      <formula>NOT(ISERROR(SEARCH("M",W20)))</formula>
    </cfRule>
    <cfRule type="containsText" dxfId="13" priority="14" operator="containsText" text="H">
      <formula>NOT(ISERROR(SEARCH("H",W20)))</formula>
    </cfRule>
  </conditionalFormatting>
  <conditionalFormatting sqref="W21">
    <cfRule type="containsText" dxfId="12" priority="11" operator="containsText" text="M">
      <formula>NOT(ISERROR(SEARCH("M",W21)))</formula>
    </cfRule>
    <cfRule type="containsText" dxfId="11" priority="12" operator="containsText" text="H">
      <formula>NOT(ISERROR(SEARCH("H",W21)))</formula>
    </cfRule>
  </conditionalFormatting>
  <conditionalFormatting sqref="L22">
    <cfRule type="containsText" dxfId="10" priority="10" operator="containsText" text="H">
      <formula>NOT(ISERROR(SEARCH("H",L22)))</formula>
    </cfRule>
  </conditionalFormatting>
  <conditionalFormatting sqref="I22:J22">
    <cfRule type="cellIs" dxfId="9" priority="8" operator="between">
      <formula>7</formula>
      <formula>8</formula>
    </cfRule>
    <cfRule type="cellIs" dxfId="8" priority="9" operator="between">
      <formula>9</formula>
      <formula>10</formula>
    </cfRule>
  </conditionalFormatting>
  <conditionalFormatting sqref="L22">
    <cfRule type="containsText" dxfId="7" priority="7" operator="containsText" text="M">
      <formula>NOT(ISERROR(SEARCH("M",L22)))</formula>
    </cfRule>
  </conditionalFormatting>
  <conditionalFormatting sqref="R22:V22 S23:V23">
    <cfRule type="containsText" dxfId="6" priority="5" operator="containsText" text="M">
      <formula>NOT(ISERROR(SEARCH("M",R22)))</formula>
    </cfRule>
    <cfRule type="containsText" dxfId="5" priority="6" operator="containsText" text="H">
      <formula>NOT(ISERROR(SEARCH("H",R22)))</formula>
    </cfRule>
  </conditionalFormatting>
  <conditionalFormatting sqref="N22:P22 O23:P23">
    <cfRule type="cellIs" dxfId="4" priority="3" operator="equal">
      <formula>10</formula>
    </cfRule>
    <cfRule type="cellIs" dxfId="3" priority="4" operator="equal">
      <formula>7</formula>
    </cfRule>
  </conditionalFormatting>
  <conditionalFormatting sqref="W22:W23">
    <cfRule type="containsText" dxfId="2" priority="1" operator="containsText" text="M">
      <formula>NOT(ISERROR(SEARCH("M",W22)))</formula>
    </cfRule>
    <cfRule type="containsText" dxfId="1" priority="2" operator="containsText" text="H">
      <formula>NOT(ISERROR(SEARCH("H",W22)))</formula>
    </cfRule>
  </conditionalFormatting>
  <dataValidations xWindow="611" yWindow="490" count="5">
    <dataValidation type="list" allowBlank="1" showInputMessage="1" showErrorMessage="1" error="possible rating 1-3-5-7-10" sqref="H10:J162 N10:P162">
      <formula1>$AA$1:$AA$5</formula1>
    </dataValidation>
    <dataValidation type="list" allowBlank="1" showInputMessage="1" showErrorMessage="1" error="H -High_x000a_M -Medium_x000a_L -Low" sqref="R10:U162">
      <formula1>$AB$1:$AB$3</formula1>
    </dataValidation>
    <dataValidation type="list" allowBlank="1" showInputMessage="1" showErrorMessage="1" error="H -High_x000a_M -Medium_x000a_L -Low" sqref="L10:L162">
      <formula1>$AB$1:$AB$4</formula1>
    </dataValidation>
    <dataValidation type="list" allowBlank="1" showInputMessage="1" showErrorMessage="1" sqref="V93:V162">
      <formula1>$AC$1:$AC$2</formula1>
    </dataValidation>
    <dataValidation type="list" allowBlank="1" showInputMessage="1" showErrorMessage="1" sqref="Y10:Y162">
      <formula1>$AD$1:$AD$3</formula1>
    </dataValidation>
  </dataValidations>
  <pageMargins left="0.31496062992126" right="0.31496062992126" top="0.55118110236220497" bottom="0.35433070866141703" header="0.31496062992126" footer="0.31496062992126"/>
  <pageSetup paperSize="9" scale="41" fitToHeight="0" orientation="landscape" r:id="rId1"/>
  <headerFooter>
    <oddFooter>&amp;L&amp;8Prepared: Jan Tejkl/RMS-PQP
Valid from: 05/2018&amp;C&amp;8&amp;F&amp;R&amp;8&amp;P/&amp;N</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1000"/>
  <sheetViews>
    <sheetView topLeftCell="F1" zoomScale="96" zoomScaleNormal="96" zoomScalePageLayoutView="96" workbookViewId="0">
      <selection activeCell="J15" sqref="J15"/>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20.25" customHeight="1">
      <c r="B1" s="318"/>
      <c r="C1" s="319"/>
      <c r="D1" s="319"/>
      <c r="E1" s="319"/>
      <c r="F1" s="320"/>
      <c r="G1" s="31"/>
      <c r="H1" s="31" t="s">
        <v>199</v>
      </c>
    </row>
    <row r="2" spans="1:8" ht="19.5" customHeight="1">
      <c r="B2" s="321"/>
      <c r="C2" s="322"/>
      <c r="D2" s="322"/>
      <c r="E2" s="322"/>
      <c r="F2" s="323"/>
      <c r="G2" s="33" t="s">
        <v>31</v>
      </c>
      <c r="H2" s="34" t="e">
        <f>'5 Risk assessment - DFMEA '!E4:E6</f>
        <v>#VALUE!</v>
      </c>
    </row>
    <row r="3" spans="1:8" ht="47.1" customHeight="1">
      <c r="B3" s="324"/>
      <c r="C3" s="325"/>
      <c r="D3" s="325"/>
      <c r="E3" s="325"/>
      <c r="F3" s="326"/>
      <c r="G3" s="241" t="s">
        <v>196</v>
      </c>
      <c r="H3" s="242">
        <f>'5 Risk assessment - DFMEA '!F2:F6</f>
        <v>0</v>
      </c>
    </row>
    <row r="4" spans="1:8" s="36" customFormat="1" ht="11.25">
      <c r="B4" s="327"/>
      <c r="C4" s="328"/>
      <c r="D4" s="329"/>
      <c r="E4" s="329"/>
      <c r="F4" s="329"/>
      <c r="G4" s="329"/>
      <c r="H4" s="35"/>
    </row>
    <row r="5" spans="1:8">
      <c r="A5" s="32">
        <v>0</v>
      </c>
      <c r="B5" s="37" t="s">
        <v>32</v>
      </c>
      <c r="C5" s="37" t="s">
        <v>33</v>
      </c>
      <c r="D5" s="37" t="s">
        <v>34</v>
      </c>
      <c r="E5" s="37" t="s">
        <v>195</v>
      </c>
      <c r="F5" s="37" t="s">
        <v>35</v>
      </c>
      <c r="G5" s="37" t="s">
        <v>36</v>
      </c>
    </row>
    <row r="6" spans="1:8">
      <c r="A6" s="32">
        <f t="shared" ref="A6:A69" si="0">A5+1</f>
        <v>1</v>
      </c>
      <c r="B6" s="98">
        <f>IFERROR(IF(OR(C6=0,VLOOKUP(A6,'5 Risk assessment - DFMEA '!$A:$C,3,FALSE)=0),"",IFERROR(VLOOKUP(A6,'5 Risk assessment - DFMEA '!$A:$C,3,FALSE),"")),"")</f>
        <v>12</v>
      </c>
      <c r="C6" s="99">
        <f>IF(IFERROR(VLOOKUP(A6,'5 Risk assessment - DFMEA '!A:L,11,FALSE),"")=0,"",IFERROR(VLOOKUP(A6,'5 Risk assessment - DFMEA '!A:L,11,FALSE),""))</f>
        <v>490</v>
      </c>
      <c r="D6" s="93">
        <f>C6</f>
        <v>490</v>
      </c>
      <c r="E6" s="93">
        <f>IF(IFERROR(VLOOKUP(A6,'5 Risk assessment - DFMEA '!A:Q,17,FALSE),"")=0,"",IFERROR(VLOOKUP(A6,'5 Risk assessment - DFMEA '!A:Q,17,FALSE),""))</f>
        <v>70</v>
      </c>
      <c r="F6" s="94">
        <f>IFERROR(C6/SUM(C$6:C$1004),"")</f>
        <v>0.11136363636363636</v>
      </c>
      <c r="G6" s="94">
        <f>IFERROR(D6/MAX(D$6:D$1004),"")</f>
        <v>0.11136363636363636</v>
      </c>
    </row>
    <row r="7" spans="1:8">
      <c r="A7" s="32">
        <f t="shared" si="0"/>
        <v>2</v>
      </c>
      <c r="B7" s="98">
        <f>IFERROR(IF(OR(C7=0,VLOOKUP(A7,'5 Risk assessment - DFMEA '!$A:$C,3,FALSE)=0),"",IFERROR(VLOOKUP(A7,'5 Risk assessment - DFMEA '!$A:$C,3,FALSE),"")),"")</f>
        <v>6</v>
      </c>
      <c r="C7" s="99">
        <f>IF(IFERROR(VLOOKUP(A7,'5 Risk assessment - DFMEA '!A:L,11,FALSE),"")=0,"",IFERROR(VLOOKUP(A7,'5 Risk assessment - DFMEA '!A:L,11,FALSE),""))</f>
        <v>490</v>
      </c>
      <c r="D7" s="93">
        <f>IFERROR(D6+C7,"")</f>
        <v>980</v>
      </c>
      <c r="E7" s="93">
        <f>IF(IFERROR(VLOOKUP(A7,'5 Risk assessment - DFMEA '!A:Q,17,FALSE),"")=0,"",IFERROR(VLOOKUP(A7,'5 Risk assessment - DFMEA '!A:Q,17,FALSE),""))</f>
        <v>90</v>
      </c>
      <c r="F7" s="94">
        <f t="shared" ref="F7:F70" si="1">IFERROR(C7/SUM(C$6:C$1004),"")</f>
        <v>0.11136363636363636</v>
      </c>
      <c r="G7" s="94">
        <f t="shared" ref="G7:G70" si="2">IFERROR(D7/MAX(D$6:D$1004),"")</f>
        <v>0.22272727272727272</v>
      </c>
    </row>
    <row r="8" spans="1:8">
      <c r="A8" s="32">
        <f t="shared" si="0"/>
        <v>3</v>
      </c>
      <c r="B8" s="98">
        <f>IFERROR(IF(OR(C8=0,VLOOKUP(A8,'5 Risk assessment - DFMEA '!$A:$C,3,FALSE)=0),"",IFERROR(VLOOKUP(A8,'5 Risk assessment - DFMEA '!$A:$C,3,FALSE),"")),"")</f>
        <v>1</v>
      </c>
      <c r="C8" s="99">
        <f>IF(IFERROR(VLOOKUP(A8,'5 Risk assessment - DFMEA '!A:L,11,FALSE),"")=0,"",IFERROR(VLOOKUP(A8,'5 Risk assessment - DFMEA '!A:L,11,FALSE),""))</f>
        <v>490</v>
      </c>
      <c r="D8" s="93">
        <f t="shared" ref="D8:D71" si="3">IFERROR(D7+C8,"")</f>
        <v>1470</v>
      </c>
      <c r="E8" s="93">
        <f>IF(IFERROR(VLOOKUP(A8,'5 Risk assessment - DFMEA '!A:Q,17,FALSE),"")=0,"",IFERROR(VLOOKUP(A8,'5 Risk assessment - DFMEA '!A:Q,17,FALSE),""))</f>
        <v>50</v>
      </c>
      <c r="F8" s="94">
        <f t="shared" si="1"/>
        <v>0.11136363636363636</v>
      </c>
      <c r="G8" s="94">
        <f t="shared" si="2"/>
        <v>0.33409090909090911</v>
      </c>
    </row>
    <row r="9" spans="1:8">
      <c r="A9" s="32">
        <f t="shared" si="0"/>
        <v>4</v>
      </c>
      <c r="B9" s="98">
        <f>IFERROR(IF(OR(C9=0,VLOOKUP(A9,'5 Risk assessment - DFMEA '!$A:$C,3,FALSE)=0),"",IFERROR(VLOOKUP(A9,'5 Risk assessment - DFMEA '!$A:$C,3,FALSE),"")),"")</f>
        <v>13</v>
      </c>
      <c r="C9" s="99">
        <f>IF(IFERROR(VLOOKUP(A9,'5 Risk assessment - DFMEA '!A:L,11,FALSE),"")=0,"",IFERROR(VLOOKUP(A9,'5 Risk assessment - DFMEA '!A:L,11,FALSE),""))</f>
        <v>350</v>
      </c>
      <c r="D9" s="93">
        <f t="shared" si="3"/>
        <v>1820</v>
      </c>
      <c r="E9" s="93">
        <f>IF(IFERROR(VLOOKUP(A9,'5 Risk assessment - DFMEA '!A:Q,17,FALSE),"")=0,"",IFERROR(VLOOKUP(A9,'5 Risk assessment - DFMEA '!A:Q,17,FALSE),""))</f>
        <v>30</v>
      </c>
      <c r="F9" s="94">
        <f t="shared" si="1"/>
        <v>7.9545454545454544E-2</v>
      </c>
      <c r="G9" s="94">
        <f t="shared" si="2"/>
        <v>0.41363636363636364</v>
      </c>
    </row>
    <row r="10" spans="1:8">
      <c r="A10" s="32">
        <f t="shared" si="0"/>
        <v>5</v>
      </c>
      <c r="B10" s="98">
        <f>IFERROR(IF(OR(C10=0,VLOOKUP(A10,'5 Risk assessment - DFMEA '!$A:$C,3,FALSE)=0),"",IFERROR(VLOOKUP(A10,'5 Risk assessment - DFMEA '!$A:$C,3,FALSE),"")),"")</f>
        <v>11</v>
      </c>
      <c r="C10" s="99">
        <f>IF(IFERROR(VLOOKUP(A10,'5 Risk assessment - DFMEA '!A:L,11,FALSE),"")=0,"",IFERROR(VLOOKUP(A10,'5 Risk assessment - DFMEA '!A:L,11,FALSE),""))</f>
        <v>350</v>
      </c>
      <c r="D10" s="93">
        <f t="shared" si="3"/>
        <v>2170</v>
      </c>
      <c r="E10" s="93">
        <f>IF(IFERROR(VLOOKUP(A10,'5 Risk assessment - DFMEA '!A:Q,17,FALSE),"")=0,"",IFERROR(VLOOKUP(A10,'5 Risk assessment - DFMEA '!A:Q,17,FALSE),""))</f>
        <v>30</v>
      </c>
      <c r="F10" s="94">
        <f t="shared" si="1"/>
        <v>7.9545454545454544E-2</v>
      </c>
      <c r="G10" s="94">
        <f t="shared" si="2"/>
        <v>0.49318181818181817</v>
      </c>
    </row>
    <row r="11" spans="1:8">
      <c r="A11" s="32">
        <f t="shared" si="0"/>
        <v>6</v>
      </c>
      <c r="B11" s="98">
        <f>IFERROR(IF(OR(C11=0,VLOOKUP(A11,'5 Risk assessment - DFMEA '!$A:$C,3,FALSE)=0),"",IFERROR(VLOOKUP(A11,'5 Risk assessment - DFMEA '!$A:$C,3,FALSE),"")),"")</f>
        <v>10</v>
      </c>
      <c r="C11" s="99">
        <f>IF(IFERROR(VLOOKUP(A11,'5 Risk assessment - DFMEA '!A:L,11,FALSE),"")=0,"",IFERROR(VLOOKUP(A11,'5 Risk assessment - DFMEA '!A:L,11,FALSE),""))</f>
        <v>350</v>
      </c>
      <c r="D11" s="93">
        <f t="shared" si="3"/>
        <v>2520</v>
      </c>
      <c r="E11" s="93">
        <f>IF(IFERROR(VLOOKUP(A11,'5 Risk assessment - DFMEA '!A:Q,17,FALSE),"")=0,"",IFERROR(VLOOKUP(A11,'5 Risk assessment - DFMEA '!A:Q,17,FALSE),""))</f>
        <v>30</v>
      </c>
      <c r="F11" s="94">
        <f t="shared" si="1"/>
        <v>7.9545454545454544E-2</v>
      </c>
      <c r="G11" s="94">
        <f t="shared" si="2"/>
        <v>0.57272727272727275</v>
      </c>
    </row>
    <row r="12" spans="1:8">
      <c r="A12" s="32">
        <f t="shared" si="0"/>
        <v>7</v>
      </c>
      <c r="B12" s="98">
        <f>IFERROR(IF(OR(C12=0,VLOOKUP(A12,'5 Risk assessment - DFMEA '!$A:$C,3,FALSE)=0),"",IFERROR(VLOOKUP(A12,'5 Risk assessment - DFMEA '!$A:$C,3,FALSE),"")),"")</f>
        <v>9</v>
      </c>
      <c r="C12" s="99">
        <f>IF(IFERROR(VLOOKUP(A12,'5 Risk assessment - DFMEA '!A:L,11,FALSE),"")=0,"",IFERROR(VLOOKUP(A12,'5 Risk assessment - DFMEA '!A:L,11,FALSE),""))</f>
        <v>350</v>
      </c>
      <c r="D12" s="93">
        <f t="shared" si="3"/>
        <v>2870</v>
      </c>
      <c r="E12" s="93">
        <f>IF(IFERROR(VLOOKUP(A12,'5 Risk assessment - DFMEA '!A:Q,17,FALSE),"")=0,"",IFERROR(VLOOKUP(A12,'5 Risk assessment - DFMEA '!A:Q,17,FALSE),""))</f>
        <v>30</v>
      </c>
      <c r="F12" s="94">
        <f t="shared" si="1"/>
        <v>7.9545454545454544E-2</v>
      </c>
      <c r="G12" s="94">
        <f t="shared" si="2"/>
        <v>0.65227272727272723</v>
      </c>
    </row>
    <row r="13" spans="1:8" ht="13.5" customHeight="1">
      <c r="A13" s="32">
        <f t="shared" si="0"/>
        <v>8</v>
      </c>
      <c r="B13" s="98">
        <f>IFERROR(IF(OR(C13=0,VLOOKUP(A13,'5 Risk assessment - DFMEA '!$A:$C,3,FALSE)=0),"",IFERROR(VLOOKUP(A13,'5 Risk assessment - DFMEA '!$A:$C,3,FALSE),"")),"")</f>
        <v>8</v>
      </c>
      <c r="C13" s="99">
        <f>IF(IFERROR(VLOOKUP(A13,'5 Risk assessment - DFMEA '!A:L,11,FALSE),"")=0,"",IFERROR(VLOOKUP(A13,'5 Risk assessment - DFMEA '!A:L,11,FALSE),""))</f>
        <v>350</v>
      </c>
      <c r="D13" s="93">
        <f t="shared" si="3"/>
        <v>3220</v>
      </c>
      <c r="E13" s="93">
        <f>IF(IFERROR(VLOOKUP(A13,'5 Risk assessment - DFMEA '!A:Q,17,FALSE),"")=0,"",IFERROR(VLOOKUP(A13,'5 Risk assessment - DFMEA '!A:Q,17,FALSE),""))</f>
        <v>30</v>
      </c>
      <c r="F13" s="94">
        <f t="shared" si="1"/>
        <v>7.9545454545454544E-2</v>
      </c>
      <c r="G13" s="94">
        <f t="shared" si="2"/>
        <v>0.73181818181818181</v>
      </c>
    </row>
    <row r="14" spans="1:8">
      <c r="A14" s="32">
        <f t="shared" si="0"/>
        <v>9</v>
      </c>
      <c r="B14" s="98">
        <f>IFERROR(IF(OR(C14=0,VLOOKUP(A14,'5 Risk assessment - DFMEA '!$A:$C,3,FALSE)=0),"",IFERROR(VLOOKUP(A14,'5 Risk assessment - DFMEA '!$A:$C,3,FALSE),"")),"")</f>
        <v>5</v>
      </c>
      <c r="C14" s="99">
        <f>IF(IFERROR(VLOOKUP(A14,'5 Risk assessment - DFMEA '!A:L,11,FALSE),"")=0,"",IFERROR(VLOOKUP(A14,'5 Risk assessment - DFMEA '!A:L,11,FALSE),""))</f>
        <v>300</v>
      </c>
      <c r="D14" s="93">
        <f t="shared" si="3"/>
        <v>3520</v>
      </c>
      <c r="E14" s="93">
        <f>IF(IFERROR(VLOOKUP(A14,'5 Risk assessment - DFMEA '!A:Q,17,FALSE),"")=0,"",IFERROR(VLOOKUP(A14,'5 Risk assessment - DFMEA '!A:Q,17,FALSE),""))</f>
        <v>90</v>
      </c>
      <c r="F14" s="94">
        <f t="shared" si="1"/>
        <v>6.8181818181818177E-2</v>
      </c>
      <c r="G14" s="94">
        <f t="shared" si="2"/>
        <v>0.8</v>
      </c>
    </row>
    <row r="15" spans="1:8">
      <c r="A15" s="32">
        <f t="shared" si="0"/>
        <v>10</v>
      </c>
      <c r="B15" s="98">
        <f>IFERROR(IF(OR(C15=0,VLOOKUP(A15,'5 Risk assessment - DFMEA '!$A:$C,3,FALSE)=0),"",IFERROR(VLOOKUP(A15,'5 Risk assessment - DFMEA '!$A:$C,3,FALSE),"")),"")</f>
        <v>4</v>
      </c>
      <c r="C15" s="99">
        <f>IF(IFERROR(VLOOKUP(A15,'5 Risk assessment - DFMEA '!A:L,11,FALSE),"")=0,"",IFERROR(VLOOKUP(A15,'5 Risk assessment - DFMEA '!A:L,11,FALSE),""))</f>
        <v>210</v>
      </c>
      <c r="D15" s="93">
        <f t="shared" si="3"/>
        <v>3730</v>
      </c>
      <c r="E15" s="93">
        <f>IF(IFERROR(VLOOKUP(A15,'5 Risk assessment - DFMEA '!A:Q,17,FALSE),"")=0,"",IFERROR(VLOOKUP(A15,'5 Risk assessment - DFMEA '!A:Q,17,FALSE),""))</f>
        <v>50</v>
      </c>
      <c r="F15" s="94">
        <f t="shared" si="1"/>
        <v>4.7727272727272729E-2</v>
      </c>
      <c r="G15" s="94">
        <f t="shared" si="2"/>
        <v>0.84772727272727277</v>
      </c>
    </row>
    <row r="16" spans="1:8">
      <c r="A16" s="32">
        <f t="shared" si="0"/>
        <v>11</v>
      </c>
      <c r="B16" s="98">
        <f>IFERROR(IF(OR(C16=0,VLOOKUP(A16,'5 Risk assessment - DFMEA '!$A:$C,3,FALSE)=0),"",IFERROR(VLOOKUP(A16,'5 Risk assessment - DFMEA '!$A:$C,3,FALSE),"")),"")</f>
        <v>3</v>
      </c>
      <c r="C16" s="99">
        <f>IF(IFERROR(VLOOKUP(A16,'5 Risk assessment - DFMEA '!A:L,11,FALSE),"")=0,"",IFERROR(VLOOKUP(A16,'5 Risk assessment - DFMEA '!A:L,11,FALSE),""))</f>
        <v>210</v>
      </c>
      <c r="D16" s="93">
        <f t="shared" si="3"/>
        <v>3940</v>
      </c>
      <c r="E16" s="93">
        <f>IF(IFERROR(VLOOKUP(A16,'5 Risk assessment - DFMEA '!A:Q,17,FALSE),"")=0,"",IFERROR(VLOOKUP(A16,'5 Risk assessment - DFMEA '!A:Q,17,FALSE),""))</f>
        <v>70</v>
      </c>
      <c r="F16" s="94">
        <f t="shared" si="1"/>
        <v>4.7727272727272729E-2</v>
      </c>
      <c r="G16" s="94">
        <f t="shared" si="2"/>
        <v>0.8954545454545455</v>
      </c>
    </row>
    <row r="17" spans="1:7">
      <c r="A17" s="32">
        <f t="shared" si="0"/>
        <v>12</v>
      </c>
      <c r="B17" s="98">
        <f>IFERROR(IF(OR(C17=0,VLOOKUP(A17,'5 Risk assessment - DFMEA '!$A:$C,3,FALSE)=0),"",IFERROR(VLOOKUP(A17,'5 Risk assessment - DFMEA '!$A:$C,3,FALSE),"")),"")</f>
        <v>2</v>
      </c>
      <c r="C17" s="99">
        <f>IF(IFERROR(VLOOKUP(A17,'5 Risk assessment - DFMEA '!A:L,11,FALSE),"")=0,"",IFERROR(VLOOKUP(A17,'5 Risk assessment - DFMEA '!A:L,11,FALSE),""))</f>
        <v>210</v>
      </c>
      <c r="D17" s="93">
        <f t="shared" si="3"/>
        <v>4150</v>
      </c>
      <c r="E17" s="93">
        <f>IF(IFERROR(VLOOKUP(A17,'5 Risk assessment - DFMEA '!A:Q,17,FALSE),"")=0,"",IFERROR(VLOOKUP(A17,'5 Risk assessment - DFMEA '!A:Q,17,FALSE),""))</f>
        <v>70</v>
      </c>
      <c r="F17" s="94">
        <f t="shared" si="1"/>
        <v>4.7727272727272729E-2</v>
      </c>
      <c r="G17" s="94">
        <f t="shared" si="2"/>
        <v>0.94318181818181823</v>
      </c>
    </row>
    <row r="18" spans="1:7" ht="12.75" customHeight="1">
      <c r="A18" s="32">
        <f t="shared" si="0"/>
        <v>13</v>
      </c>
      <c r="B18" s="98">
        <f>IFERROR(IF(OR(C18=0,VLOOKUP(A18,'5 Risk assessment - DFMEA '!$A:$C,3,FALSE)=0),"",IFERROR(VLOOKUP(A18,'5 Risk assessment - DFMEA '!$A:$C,3,FALSE),"")),"")</f>
        <v>14</v>
      </c>
      <c r="C18" s="99">
        <f>IF(IFERROR(VLOOKUP(A18,'5 Risk assessment - DFMEA '!A:L,11,FALSE),"")=0,"",IFERROR(VLOOKUP(A18,'5 Risk assessment - DFMEA '!A:L,11,FALSE),""))</f>
        <v>150</v>
      </c>
      <c r="D18" s="93">
        <f t="shared" si="3"/>
        <v>4300</v>
      </c>
      <c r="E18" s="93">
        <f>IF(IFERROR(VLOOKUP(A18,'5 Risk assessment - DFMEA '!A:Q,17,FALSE),"")=0,"",IFERROR(VLOOKUP(A18,'5 Risk assessment - DFMEA '!A:Q,17,FALSE),""))</f>
        <v>30</v>
      </c>
      <c r="F18" s="94">
        <f t="shared" si="1"/>
        <v>3.4090909090909088E-2</v>
      </c>
      <c r="G18" s="94">
        <f t="shared" si="2"/>
        <v>0.97727272727272729</v>
      </c>
    </row>
    <row r="19" spans="1:7">
      <c r="A19" s="32">
        <f t="shared" si="0"/>
        <v>14</v>
      </c>
      <c r="B19" s="98">
        <f>IFERROR(IF(OR(C19=0,VLOOKUP(A19,'5 Risk assessment - DFMEA '!$A:$C,3,FALSE)=0),"",IFERROR(VLOOKUP(A19,'5 Risk assessment - DFMEA '!$A:$C,3,FALSE),"")),"")</f>
        <v>7</v>
      </c>
      <c r="C19" s="99">
        <f>IF(IFERROR(VLOOKUP(A19,'5 Risk assessment - DFMEA '!A:L,11,FALSE),"")=0,"",IFERROR(VLOOKUP(A19,'5 Risk assessment - DFMEA '!A:L,11,FALSE),""))</f>
        <v>100</v>
      </c>
      <c r="D19" s="93">
        <f t="shared" si="3"/>
        <v>4400</v>
      </c>
      <c r="E19" s="93">
        <f>IF(IFERROR(VLOOKUP(A19,'5 Risk assessment - DFMEA '!A:Q,17,FALSE),"")=0,"",IFERROR(VLOOKUP(A19,'5 Risk assessment - DFMEA '!A:Q,17,FALSE),""))</f>
        <v>50</v>
      </c>
      <c r="F19" s="94">
        <f t="shared" si="1"/>
        <v>2.2727272727272728E-2</v>
      </c>
      <c r="G19" s="94">
        <f t="shared" si="2"/>
        <v>1</v>
      </c>
    </row>
    <row r="20" spans="1:7">
      <c r="A20" s="32">
        <f t="shared" si="0"/>
        <v>15</v>
      </c>
      <c r="B20" s="98" t="str">
        <f>IFERROR(IF(OR(C20=0,VLOOKUP(A20,'5 Risk assessment - DFMEA '!$A:$C,3,FALSE)=0),"",IFERROR(VLOOKUP(A20,'5 Risk assessment - DFMEA '!$A:$C,3,FALSE),"")),"")</f>
        <v/>
      </c>
      <c r="C20" s="99" t="str">
        <f>IF(IFERROR(VLOOKUP(A20,'5 Risk assessment - DFMEA '!A:L,11,FALSE),"")=0,"",IFERROR(VLOOKUP(A20,'5 Risk assessment - DFMEA '!A:L,11,FALSE),""))</f>
        <v/>
      </c>
      <c r="D20" s="93" t="str">
        <f t="shared" si="3"/>
        <v/>
      </c>
      <c r="E20" s="93" t="str">
        <f>IF(IFERROR(VLOOKUP(A20,'5 Risk assessment - DFMEA '!A:Q,17,FALSE),"")=0,"",IFERROR(VLOOKUP(A20,'5 Risk assessment - DFMEA '!A:Q,17,FALSE),""))</f>
        <v/>
      </c>
      <c r="F20" s="94" t="str">
        <f t="shared" si="1"/>
        <v/>
      </c>
      <c r="G20" s="94" t="str">
        <f t="shared" si="2"/>
        <v/>
      </c>
    </row>
    <row r="21" spans="1:7">
      <c r="A21" s="32">
        <f t="shared" si="0"/>
        <v>16</v>
      </c>
      <c r="B21" s="98" t="str">
        <f>IFERROR(IF(OR(C21=0,VLOOKUP(A21,'5 Risk assessment - DFMEA '!$A:$C,3,FALSE)=0),"",IFERROR(VLOOKUP(A21,'5 Risk assessment - DFMEA '!$A:$C,3,FALSE),"")),"")</f>
        <v/>
      </c>
      <c r="C21" s="99" t="str">
        <f>IF(IFERROR(VLOOKUP(A21,'5 Risk assessment - DFMEA '!A:L,11,FALSE),"")=0,"",IFERROR(VLOOKUP(A21,'5 Risk assessment - DFMEA '!A:L,11,FALSE),""))</f>
        <v/>
      </c>
      <c r="D21" s="93" t="str">
        <f t="shared" si="3"/>
        <v/>
      </c>
      <c r="E21" s="93" t="str">
        <f>IF(IFERROR(VLOOKUP(A21,'5 Risk assessment - DFMEA '!A:Q,17,FALSE),"")=0,"",IFERROR(VLOOKUP(A21,'5 Risk assessment - DFMEA '!A:Q,17,FALSE),""))</f>
        <v/>
      </c>
      <c r="F21" s="94" t="str">
        <f t="shared" si="1"/>
        <v/>
      </c>
      <c r="G21" s="94" t="str">
        <f t="shared" si="2"/>
        <v/>
      </c>
    </row>
    <row r="22" spans="1:7">
      <c r="A22" s="32">
        <f t="shared" si="0"/>
        <v>17</v>
      </c>
      <c r="B22" s="98" t="str">
        <f>IFERROR(IF(OR(C22=0,VLOOKUP(A22,'5 Risk assessment - DFMEA '!$A:$C,3,FALSE)=0),"",IFERROR(VLOOKUP(A22,'5 Risk assessment - DFMEA '!$A:$C,3,FALSE),"")),"")</f>
        <v/>
      </c>
      <c r="C22" s="99" t="str">
        <f>IF(IFERROR(VLOOKUP(A22,'5 Risk assessment - DFMEA '!A:L,11,FALSE),"")=0,"",IFERROR(VLOOKUP(A22,'5 Risk assessment - DFMEA '!A:L,11,FALSE),""))</f>
        <v/>
      </c>
      <c r="D22" s="93" t="str">
        <f t="shared" si="3"/>
        <v/>
      </c>
      <c r="E22" s="93" t="str">
        <f>IF(IFERROR(VLOOKUP(A22,'5 Risk assessment - DFMEA '!A:Q,17,FALSE),"")=0,"",IFERROR(VLOOKUP(A22,'5 Risk assessment - DFMEA '!A:Q,17,FALSE),""))</f>
        <v/>
      </c>
      <c r="F22" s="94" t="str">
        <f t="shared" si="1"/>
        <v/>
      </c>
      <c r="G22" s="94" t="str">
        <f t="shared" si="2"/>
        <v/>
      </c>
    </row>
    <row r="23" spans="1:7">
      <c r="A23" s="32">
        <f t="shared" si="0"/>
        <v>18</v>
      </c>
      <c r="B23" s="98" t="str">
        <f>IFERROR(IF(OR(C23=0,VLOOKUP(A23,'5 Risk assessment - DFMEA '!$A:$C,3,FALSE)=0),"",IFERROR(VLOOKUP(A23,'5 Risk assessment - DFMEA '!$A:$C,3,FALSE),"")),"")</f>
        <v/>
      </c>
      <c r="C23" s="99" t="str">
        <f>IF(IFERROR(VLOOKUP(A23,'5 Risk assessment - DFMEA '!A:L,11,FALSE),"")=0,"",IFERROR(VLOOKUP(A23,'5 Risk assessment - DFMEA '!A:L,11,FALSE),""))</f>
        <v/>
      </c>
      <c r="D23" s="93" t="str">
        <f t="shared" si="3"/>
        <v/>
      </c>
      <c r="E23" s="93" t="str">
        <f>IF(IFERROR(VLOOKUP(A23,'5 Risk assessment - DFMEA '!A:Q,17,FALSE),"")=0,"",IFERROR(VLOOKUP(A23,'5 Risk assessment - DFMEA '!A:Q,17,FALSE),""))</f>
        <v/>
      </c>
      <c r="F23" s="94" t="str">
        <f t="shared" si="1"/>
        <v/>
      </c>
      <c r="G23" s="94" t="str">
        <f t="shared" si="2"/>
        <v/>
      </c>
    </row>
    <row r="24" spans="1:7">
      <c r="A24" s="32">
        <f t="shared" si="0"/>
        <v>19</v>
      </c>
      <c r="B24" s="98" t="str">
        <f>IFERROR(IF(OR(C24=0,VLOOKUP(A24,'5 Risk assessment - DFMEA '!$A:$C,3,FALSE)=0),"",IFERROR(VLOOKUP(A24,'5 Risk assessment - DFMEA '!$A:$C,3,FALSE),"")),"")</f>
        <v/>
      </c>
      <c r="C24" s="99" t="str">
        <f>IF(IFERROR(VLOOKUP(A24,'5 Risk assessment - DFMEA '!A:L,11,FALSE),"")=0,"",IFERROR(VLOOKUP(A24,'5 Risk assessment - DFMEA '!A:L,11,FALSE),""))</f>
        <v/>
      </c>
      <c r="D24" s="93" t="str">
        <f t="shared" si="3"/>
        <v/>
      </c>
      <c r="E24" s="93" t="str">
        <f>IF(IFERROR(VLOOKUP(A24,'5 Risk assessment - DFMEA '!A:Q,17,FALSE),"")=0,"",IFERROR(VLOOKUP(A24,'5 Risk assessment - DFMEA '!A:Q,17,FALSE),""))</f>
        <v/>
      </c>
      <c r="F24" s="94" t="str">
        <f t="shared" si="1"/>
        <v/>
      </c>
      <c r="G24" s="94" t="str">
        <f t="shared" si="2"/>
        <v/>
      </c>
    </row>
    <row r="25" spans="1:7">
      <c r="A25" s="32">
        <f t="shared" si="0"/>
        <v>20</v>
      </c>
      <c r="B25" s="98" t="str">
        <f>IFERROR(IF(OR(C25=0,VLOOKUP(A25,'5 Risk assessment - DFMEA '!$A:$C,3,FALSE)=0),"",IFERROR(VLOOKUP(A25,'5 Risk assessment - DFMEA '!$A:$C,3,FALSE),"")),"")</f>
        <v/>
      </c>
      <c r="C25" s="99" t="str">
        <f>IF(IFERROR(VLOOKUP(A25,'5 Risk assessment - DFMEA '!A:L,11,FALSE),"")=0,"",IFERROR(VLOOKUP(A25,'5 Risk assessment - DFMEA '!A:L,11,FALSE),""))</f>
        <v/>
      </c>
      <c r="D25" s="93" t="str">
        <f t="shared" si="3"/>
        <v/>
      </c>
      <c r="E25" s="93" t="str">
        <f>IF(IFERROR(VLOOKUP(A25,'5 Risk assessment - DFMEA '!A:Q,17,FALSE),"")=0,"",IFERROR(VLOOKUP(A25,'5 Risk assessment - DFMEA '!A:Q,17,FALSE),""))</f>
        <v/>
      </c>
      <c r="F25" s="94" t="str">
        <f t="shared" si="1"/>
        <v/>
      </c>
      <c r="G25" s="94" t="str">
        <f t="shared" si="2"/>
        <v/>
      </c>
    </row>
    <row r="26" spans="1:7">
      <c r="A26" s="32">
        <f t="shared" si="0"/>
        <v>21</v>
      </c>
      <c r="B26" s="98" t="str">
        <f>IFERROR(IF(OR(C26=0,VLOOKUP(A26,'5 Risk assessment - DFMEA '!$A:$C,3,FALSE)=0),"",IFERROR(VLOOKUP(A26,'5 Risk assessment - DFMEA '!$A:$C,3,FALSE),"")),"")</f>
        <v/>
      </c>
      <c r="C26" s="99" t="str">
        <f>IF(IFERROR(VLOOKUP(A26,'5 Risk assessment - DFMEA '!A:L,11,FALSE),"")=0,"",IFERROR(VLOOKUP(A26,'5 Risk assessment - DFMEA '!A:L,11,FALSE),""))</f>
        <v/>
      </c>
      <c r="D26" s="93" t="str">
        <f t="shared" si="3"/>
        <v/>
      </c>
      <c r="E26" s="93" t="str">
        <f>IF(IFERROR(VLOOKUP(A26,'5 Risk assessment - DFMEA '!A:Q,17,FALSE),"")=0,"",IFERROR(VLOOKUP(A26,'5 Risk assessment - DFMEA '!A:Q,17,FALSE),""))</f>
        <v/>
      </c>
      <c r="F26" s="94" t="str">
        <f t="shared" si="1"/>
        <v/>
      </c>
      <c r="G26" s="94" t="str">
        <f t="shared" si="2"/>
        <v/>
      </c>
    </row>
    <row r="27" spans="1:7">
      <c r="A27" s="32">
        <f t="shared" si="0"/>
        <v>22</v>
      </c>
      <c r="B27" s="98" t="str">
        <f>IFERROR(IF(OR(C27=0,VLOOKUP(A27,'5 Risk assessment - DFMEA '!$A:$C,3,FALSE)=0),"",IFERROR(VLOOKUP(A27,'5 Risk assessment - DFMEA '!$A:$C,3,FALSE),"")),"")</f>
        <v/>
      </c>
      <c r="C27" s="99" t="str">
        <f>IF(IFERROR(VLOOKUP(A27,'5 Risk assessment - DFMEA '!A:L,11,FALSE),"")=0,"",IFERROR(VLOOKUP(A27,'5 Risk assessment - DFMEA '!A:L,11,FALSE),""))</f>
        <v/>
      </c>
      <c r="D27" s="93" t="str">
        <f t="shared" si="3"/>
        <v/>
      </c>
      <c r="E27" s="93" t="str">
        <f>IF(IFERROR(VLOOKUP(A27,'5 Risk assessment - DFMEA '!A:Q,17,FALSE),"")=0,"",IFERROR(VLOOKUP(A27,'5 Risk assessment - DFMEA '!A:Q,17,FALSE),""))</f>
        <v/>
      </c>
      <c r="F27" s="94" t="str">
        <f t="shared" si="1"/>
        <v/>
      </c>
      <c r="G27" s="94" t="str">
        <f t="shared" si="2"/>
        <v/>
      </c>
    </row>
    <row r="28" spans="1:7">
      <c r="A28" s="32">
        <f t="shared" si="0"/>
        <v>23</v>
      </c>
      <c r="B28" s="98" t="str">
        <f>IFERROR(IF(OR(C28=0,VLOOKUP(A28,'5 Risk assessment - DFMEA '!$A:$C,3,FALSE)=0),"",IFERROR(VLOOKUP(A28,'5 Risk assessment - DFMEA '!$A:$C,3,FALSE),"")),"")</f>
        <v/>
      </c>
      <c r="C28" s="99" t="str">
        <f>IF(IFERROR(VLOOKUP(A28,'5 Risk assessment - DFMEA '!A:L,11,FALSE),"")=0,"",IFERROR(VLOOKUP(A28,'5 Risk assessment - DFMEA '!A:L,11,FALSE),""))</f>
        <v/>
      </c>
      <c r="D28" s="93" t="str">
        <f t="shared" si="3"/>
        <v/>
      </c>
      <c r="E28" s="93" t="str">
        <f>IF(IFERROR(VLOOKUP(A28,'5 Risk assessment - DFMEA '!A:Q,17,FALSE),"")=0,"",IFERROR(VLOOKUP(A28,'5 Risk assessment - DFMEA '!A:Q,17,FALSE),""))</f>
        <v/>
      </c>
      <c r="F28" s="94" t="str">
        <f t="shared" si="1"/>
        <v/>
      </c>
      <c r="G28" s="94" t="str">
        <f t="shared" si="2"/>
        <v/>
      </c>
    </row>
    <row r="29" spans="1:7">
      <c r="A29" s="32">
        <f t="shared" si="0"/>
        <v>24</v>
      </c>
      <c r="B29" s="98" t="str">
        <f>IFERROR(IF(OR(C29=0,VLOOKUP(A29,'5 Risk assessment - DFMEA '!$A:$C,3,FALSE)=0),"",IFERROR(VLOOKUP(A29,'5 Risk assessment - DFMEA '!$A:$C,3,FALSE),"")),"")</f>
        <v/>
      </c>
      <c r="C29" s="99" t="str">
        <f>IF(IFERROR(VLOOKUP(A29,'5 Risk assessment - DFMEA '!A:L,11,FALSE),"")=0,"",IFERROR(VLOOKUP(A29,'5 Risk assessment - DFMEA '!A:L,11,FALSE),""))</f>
        <v/>
      </c>
      <c r="D29" s="93" t="str">
        <f t="shared" si="3"/>
        <v/>
      </c>
      <c r="E29" s="93" t="str">
        <f>IF(IFERROR(VLOOKUP(A29,'5 Risk assessment - DFMEA '!A:Q,17,FALSE),"")=0,"",IFERROR(VLOOKUP(A29,'5 Risk assessment - DFMEA '!A:Q,17,FALSE),""))</f>
        <v/>
      </c>
      <c r="F29" s="94" t="str">
        <f t="shared" si="1"/>
        <v/>
      </c>
      <c r="G29" s="94" t="str">
        <f t="shared" si="2"/>
        <v/>
      </c>
    </row>
    <row r="30" spans="1:7">
      <c r="A30" s="32">
        <f t="shared" si="0"/>
        <v>25</v>
      </c>
      <c r="B30" s="98" t="str">
        <f>IFERROR(IF(OR(C30=0,VLOOKUP(A30,'5 Risk assessment - DFMEA '!$A:$C,3,FALSE)=0),"",IFERROR(VLOOKUP(A30,'5 Risk assessment - DFMEA '!$A:$C,3,FALSE),"")),"")</f>
        <v/>
      </c>
      <c r="C30" s="99" t="str">
        <f>IF(IFERROR(VLOOKUP(A30,'5 Risk assessment - DFMEA '!A:L,11,FALSE),"")=0,"",IFERROR(VLOOKUP(A30,'5 Risk assessment - DFMEA '!A:L,11,FALSE),""))</f>
        <v/>
      </c>
      <c r="D30" s="93" t="str">
        <f t="shared" si="3"/>
        <v/>
      </c>
      <c r="E30" s="93" t="str">
        <f>IF(IFERROR(VLOOKUP(A30,'5 Risk assessment - DFMEA '!A:Q,17,FALSE),"")=0,"",IFERROR(VLOOKUP(A30,'5 Risk assessment - DFMEA '!A:Q,17,FALSE),""))</f>
        <v/>
      </c>
      <c r="F30" s="94" t="str">
        <f t="shared" si="1"/>
        <v/>
      </c>
      <c r="G30" s="94" t="str">
        <f t="shared" si="2"/>
        <v/>
      </c>
    </row>
    <row r="31" spans="1:7">
      <c r="A31" s="32">
        <f t="shared" si="0"/>
        <v>26</v>
      </c>
      <c r="B31" s="98" t="str">
        <f>IFERROR(IF(OR(C31=0,VLOOKUP(A31,'5 Risk assessment - DFMEA '!$A:$C,3,FALSE)=0),"",IFERROR(VLOOKUP(A31,'5 Risk assessment - DFMEA '!$A:$C,3,FALSE),"")),"")</f>
        <v/>
      </c>
      <c r="C31" s="99" t="str">
        <f>IF(IFERROR(VLOOKUP(A31,'5 Risk assessment - DFMEA '!A:L,11,FALSE),"")=0,"",IFERROR(VLOOKUP(A31,'5 Risk assessment - DFMEA '!A:L,11,FALSE),""))</f>
        <v/>
      </c>
      <c r="D31" s="93" t="str">
        <f t="shared" si="3"/>
        <v/>
      </c>
      <c r="E31" s="93" t="str">
        <f>IF(IFERROR(VLOOKUP(A31,'5 Risk assessment - DFMEA '!A:Q,17,FALSE),"")=0,"",IFERROR(VLOOKUP(A31,'5 Risk assessment - DFMEA '!A:Q,17,FALSE),""))</f>
        <v/>
      </c>
      <c r="F31" s="94" t="str">
        <f t="shared" si="1"/>
        <v/>
      </c>
      <c r="G31" s="94" t="str">
        <f t="shared" si="2"/>
        <v/>
      </c>
    </row>
    <row r="32" spans="1:7">
      <c r="A32" s="32">
        <f t="shared" si="0"/>
        <v>27</v>
      </c>
      <c r="B32" s="98" t="str">
        <f>IFERROR(IF(OR(C32=0,VLOOKUP(A32,'5 Risk assessment - DFMEA '!$A:$C,3,FALSE)=0),"",IFERROR(VLOOKUP(A32,'5 Risk assessment - DFMEA '!$A:$C,3,FALSE),"")),"")</f>
        <v/>
      </c>
      <c r="C32" s="99" t="str">
        <f>IF(IFERROR(VLOOKUP(A32,'5 Risk assessment - DFMEA '!A:L,11,FALSE),"")=0,"",IFERROR(VLOOKUP(A32,'5 Risk assessment - DFMEA '!A:L,11,FALSE),""))</f>
        <v/>
      </c>
      <c r="D32" s="93" t="str">
        <f t="shared" si="3"/>
        <v/>
      </c>
      <c r="E32" s="93" t="str">
        <f>IF(IFERROR(VLOOKUP(A32,'5 Risk assessment - DFMEA '!A:Q,17,FALSE),"")=0,"",IFERROR(VLOOKUP(A32,'5 Risk assessment - DFMEA '!A:Q,17,FALSE),""))</f>
        <v/>
      </c>
      <c r="F32" s="94" t="str">
        <f t="shared" si="1"/>
        <v/>
      </c>
      <c r="G32" s="94" t="str">
        <f t="shared" si="2"/>
        <v/>
      </c>
    </row>
    <row r="33" spans="1:7">
      <c r="A33" s="32">
        <f t="shared" si="0"/>
        <v>28</v>
      </c>
      <c r="B33" s="98" t="str">
        <f>IFERROR(IF(OR(C33=0,VLOOKUP(A33,'5 Risk assessment - DFMEA '!$A:$C,3,FALSE)=0),"",IFERROR(VLOOKUP(A33,'5 Risk assessment - DFMEA '!$A:$C,3,FALSE),"")),"")</f>
        <v/>
      </c>
      <c r="C33" s="99" t="str">
        <f>IF(IFERROR(VLOOKUP(A33,'5 Risk assessment - DFMEA '!A:L,11,FALSE),"")=0,"",IFERROR(VLOOKUP(A33,'5 Risk assessment - DFMEA '!A:L,11,FALSE),""))</f>
        <v/>
      </c>
      <c r="D33" s="93" t="str">
        <f t="shared" si="3"/>
        <v/>
      </c>
      <c r="E33" s="93" t="str">
        <f>IF(IFERROR(VLOOKUP(A33,'5 Risk assessment - DFMEA '!A:Q,17,FALSE),"")=0,"",IFERROR(VLOOKUP(A33,'5 Risk assessment - DFMEA '!A:Q,17,FALSE),""))</f>
        <v/>
      </c>
      <c r="F33" s="94" t="str">
        <f t="shared" si="1"/>
        <v/>
      </c>
      <c r="G33" s="94" t="str">
        <f t="shared" si="2"/>
        <v/>
      </c>
    </row>
    <row r="34" spans="1:7">
      <c r="A34" s="32">
        <f t="shared" si="0"/>
        <v>29</v>
      </c>
      <c r="B34" s="98" t="str">
        <f>IFERROR(IF(OR(C34=0,VLOOKUP(A34,'5 Risk assessment - DFMEA '!$A:$C,3,FALSE)=0),"",IFERROR(VLOOKUP(A34,'5 Risk assessment - DFMEA '!$A:$C,3,FALSE),"")),"")</f>
        <v/>
      </c>
      <c r="C34" s="99" t="str">
        <f>IF(IFERROR(VLOOKUP(A34,'5 Risk assessment - DFMEA '!A:L,11,FALSE),"")=0,"",IFERROR(VLOOKUP(A34,'5 Risk assessment - DFMEA '!A:L,11,FALSE),""))</f>
        <v/>
      </c>
      <c r="D34" s="93" t="str">
        <f t="shared" si="3"/>
        <v/>
      </c>
      <c r="E34" s="93" t="str">
        <f>IF(IFERROR(VLOOKUP(A34,'5 Risk assessment - DFMEA '!A:Q,17,FALSE),"")=0,"",IFERROR(VLOOKUP(A34,'5 Risk assessment - DFMEA '!A:Q,17,FALSE),""))</f>
        <v/>
      </c>
      <c r="F34" s="94" t="str">
        <f t="shared" si="1"/>
        <v/>
      </c>
      <c r="G34" s="94" t="str">
        <f t="shared" si="2"/>
        <v/>
      </c>
    </row>
    <row r="35" spans="1:7">
      <c r="A35" s="32">
        <f t="shared" si="0"/>
        <v>30</v>
      </c>
      <c r="B35" s="98" t="str">
        <f>IFERROR(IF(OR(C35=0,VLOOKUP(A35,'5 Risk assessment - DFMEA '!$A:$C,3,FALSE)=0),"",IFERROR(VLOOKUP(A35,'5 Risk assessment - DFMEA '!$A:$C,3,FALSE),"")),"")</f>
        <v/>
      </c>
      <c r="C35" s="99" t="str">
        <f>IF(IFERROR(VLOOKUP(A35,'5 Risk assessment - DFMEA '!A:L,11,FALSE),"")=0,"",IFERROR(VLOOKUP(A35,'5 Risk assessment - DFMEA '!A:L,11,FALSE),""))</f>
        <v/>
      </c>
      <c r="D35" s="93" t="str">
        <f t="shared" si="3"/>
        <v/>
      </c>
      <c r="E35" s="93" t="str">
        <f>IF(IFERROR(VLOOKUP(A35,'5 Risk assessment - DFMEA '!A:Q,17,FALSE),"")=0,"",IFERROR(VLOOKUP(A35,'5 Risk assessment - DFMEA '!A:Q,17,FALSE),""))</f>
        <v/>
      </c>
      <c r="F35" s="94" t="str">
        <f t="shared" si="1"/>
        <v/>
      </c>
      <c r="G35" s="94" t="str">
        <f t="shared" si="2"/>
        <v/>
      </c>
    </row>
    <row r="36" spans="1:7">
      <c r="A36" s="32">
        <f t="shared" si="0"/>
        <v>31</v>
      </c>
      <c r="B36" s="98" t="str">
        <f>IFERROR(IF(OR(C36=0,VLOOKUP(A36,'5 Risk assessment - DFMEA '!$A:$C,3,FALSE)=0),"",IFERROR(VLOOKUP(A36,'5 Risk assessment - DFMEA '!$A:$C,3,FALSE),"")),"")</f>
        <v/>
      </c>
      <c r="C36" s="99" t="str">
        <f>IF(IFERROR(VLOOKUP(A36,'5 Risk assessment - DFMEA '!A:L,11,FALSE),"")=0,"",IFERROR(VLOOKUP(A36,'5 Risk assessment - DFMEA '!A:L,11,FALSE),""))</f>
        <v/>
      </c>
      <c r="D36" s="93" t="str">
        <f t="shared" si="3"/>
        <v/>
      </c>
      <c r="E36" s="93" t="str">
        <f>IF(IFERROR(VLOOKUP(A36,'5 Risk assessment - DFMEA '!A:Q,17,FALSE),"")=0,"",IFERROR(VLOOKUP(A36,'5 Risk assessment - DFMEA '!A:Q,17,FALSE),""))</f>
        <v/>
      </c>
      <c r="F36" s="94" t="str">
        <f t="shared" si="1"/>
        <v/>
      </c>
      <c r="G36" s="94" t="str">
        <f t="shared" si="2"/>
        <v/>
      </c>
    </row>
    <row r="37" spans="1:7">
      <c r="A37" s="32">
        <f t="shared" si="0"/>
        <v>32</v>
      </c>
      <c r="B37" s="98" t="str">
        <f>IFERROR(IF(OR(C37=0,VLOOKUP(A37,'5 Risk assessment - DFMEA '!$A:$C,3,FALSE)=0),"",IFERROR(VLOOKUP(A37,'5 Risk assessment - DFMEA '!$A:$C,3,FALSE),"")),"")</f>
        <v/>
      </c>
      <c r="C37" s="99" t="str">
        <f>IF(IFERROR(VLOOKUP(A37,'5 Risk assessment - DFMEA '!A:L,11,FALSE),"")=0,"",IFERROR(VLOOKUP(A37,'5 Risk assessment - DFMEA '!A:L,11,FALSE),""))</f>
        <v/>
      </c>
      <c r="D37" s="93" t="str">
        <f t="shared" si="3"/>
        <v/>
      </c>
      <c r="E37" s="93" t="str">
        <f>IF(IFERROR(VLOOKUP(A37,'5 Risk assessment - DFMEA '!A:Q,17,FALSE),"")=0,"",IFERROR(VLOOKUP(A37,'5 Risk assessment - DFMEA '!A:Q,17,FALSE),""))</f>
        <v/>
      </c>
      <c r="F37" s="94" t="str">
        <f t="shared" si="1"/>
        <v/>
      </c>
      <c r="G37" s="94" t="str">
        <f t="shared" si="2"/>
        <v/>
      </c>
    </row>
    <row r="38" spans="1:7">
      <c r="A38" s="32">
        <f t="shared" si="0"/>
        <v>33</v>
      </c>
      <c r="B38" s="98" t="str">
        <f>IFERROR(IF(OR(C38=0,VLOOKUP(A38,'5 Risk assessment - DFMEA '!$A:$C,3,FALSE)=0),"",IFERROR(VLOOKUP(A38,'5 Risk assessment - DFMEA '!$A:$C,3,FALSE),"")),"")</f>
        <v/>
      </c>
      <c r="C38" s="99" t="str">
        <f>IF(IFERROR(VLOOKUP(A38,'5 Risk assessment - DFMEA '!A:L,11,FALSE),"")=0,"",IFERROR(VLOOKUP(A38,'5 Risk assessment - DFMEA '!A:L,11,FALSE),""))</f>
        <v/>
      </c>
      <c r="D38" s="93" t="str">
        <f t="shared" si="3"/>
        <v/>
      </c>
      <c r="E38" s="93" t="str">
        <f>IF(IFERROR(VLOOKUP(A38,'5 Risk assessment - DFMEA '!A:Q,17,FALSE),"")=0,"",IFERROR(VLOOKUP(A38,'5 Risk assessment - DFMEA '!A:Q,17,FALSE),""))</f>
        <v/>
      </c>
      <c r="F38" s="94" t="str">
        <f t="shared" si="1"/>
        <v/>
      </c>
      <c r="G38" s="94" t="str">
        <f t="shared" si="2"/>
        <v/>
      </c>
    </row>
    <row r="39" spans="1:7">
      <c r="A39" s="32">
        <f t="shared" si="0"/>
        <v>34</v>
      </c>
      <c r="B39" s="98" t="str">
        <f>IFERROR(IF(OR(C39=0,VLOOKUP(A39,'5 Risk assessment - DFMEA '!$A:$C,3,FALSE)=0),"",IFERROR(VLOOKUP(A39,'5 Risk assessment - DFMEA '!$A:$C,3,FALSE),"")),"")</f>
        <v/>
      </c>
      <c r="C39" s="99" t="str">
        <f>IF(IFERROR(VLOOKUP(A39,'5 Risk assessment - DFMEA '!A:L,11,FALSE),"")=0,"",IFERROR(VLOOKUP(A39,'5 Risk assessment - DFMEA '!A:L,11,FALSE),""))</f>
        <v/>
      </c>
      <c r="D39" s="93" t="str">
        <f t="shared" si="3"/>
        <v/>
      </c>
      <c r="E39" s="93" t="str">
        <f>IF(IFERROR(VLOOKUP(A39,'5 Risk assessment - DFMEA '!A:Q,17,FALSE),"")=0,"",IFERROR(VLOOKUP(A39,'5 Risk assessment - DFMEA '!A:Q,17,FALSE),""))</f>
        <v/>
      </c>
      <c r="F39" s="94" t="str">
        <f t="shared" si="1"/>
        <v/>
      </c>
      <c r="G39" s="94" t="str">
        <f t="shared" si="2"/>
        <v/>
      </c>
    </row>
    <row r="40" spans="1:7">
      <c r="A40" s="32">
        <f t="shared" si="0"/>
        <v>35</v>
      </c>
      <c r="B40" s="98" t="str">
        <f>IFERROR(IF(OR(C40=0,VLOOKUP(A40,'5 Risk assessment - DFMEA '!$A:$C,3,FALSE)=0),"",IFERROR(VLOOKUP(A40,'5 Risk assessment - DFMEA '!$A:$C,3,FALSE),"")),"")</f>
        <v/>
      </c>
      <c r="C40" s="99" t="str">
        <f>IF(IFERROR(VLOOKUP(A40,'5 Risk assessment - DFMEA '!A:L,11,FALSE),"")=0,"",IFERROR(VLOOKUP(A40,'5 Risk assessment - DFMEA '!A:L,11,FALSE),""))</f>
        <v/>
      </c>
      <c r="D40" s="93" t="str">
        <f t="shared" si="3"/>
        <v/>
      </c>
      <c r="E40" s="93" t="str">
        <f>IF(IFERROR(VLOOKUP(A40,'5 Risk assessment - DFMEA '!A:Q,17,FALSE),"")=0,"",IFERROR(VLOOKUP(A40,'5 Risk assessment - DFMEA '!A:Q,17,FALSE),""))</f>
        <v/>
      </c>
      <c r="F40" s="94" t="str">
        <f t="shared" si="1"/>
        <v/>
      </c>
      <c r="G40" s="94" t="str">
        <f t="shared" si="2"/>
        <v/>
      </c>
    </row>
    <row r="41" spans="1:7">
      <c r="A41" s="32">
        <f t="shared" si="0"/>
        <v>36</v>
      </c>
      <c r="B41" s="98" t="str">
        <f>IFERROR(IF(OR(C41=0,VLOOKUP(A41,'5 Risk assessment - DFMEA '!$A:$C,3,FALSE)=0),"",IFERROR(VLOOKUP(A41,'5 Risk assessment - DFMEA '!$A:$C,3,FALSE),"")),"")</f>
        <v/>
      </c>
      <c r="C41" s="99" t="str">
        <f>IF(IFERROR(VLOOKUP(A41,'5 Risk assessment - DFMEA '!A:L,11,FALSE),"")=0,"",IFERROR(VLOOKUP(A41,'5 Risk assessment - DFMEA '!A:L,11,FALSE),""))</f>
        <v/>
      </c>
      <c r="D41" s="93" t="str">
        <f t="shared" si="3"/>
        <v/>
      </c>
      <c r="E41" s="93" t="str">
        <f>IF(IFERROR(VLOOKUP(A41,'5 Risk assessment - DFMEA '!A:Q,17,FALSE),"")=0,"",IFERROR(VLOOKUP(A41,'5 Risk assessment - DFMEA '!A:Q,17,FALSE),""))</f>
        <v/>
      </c>
      <c r="F41" s="94" t="str">
        <f t="shared" si="1"/>
        <v/>
      </c>
      <c r="G41" s="94" t="str">
        <f t="shared" si="2"/>
        <v/>
      </c>
    </row>
    <row r="42" spans="1:7">
      <c r="A42" s="32">
        <f t="shared" si="0"/>
        <v>37</v>
      </c>
      <c r="B42" s="98" t="str">
        <f>IFERROR(IF(OR(C42=0,VLOOKUP(A42,'5 Risk assessment - DFMEA '!$A:$C,3,FALSE)=0),"",IFERROR(VLOOKUP(A42,'5 Risk assessment - DFMEA '!$A:$C,3,FALSE),"")),"")</f>
        <v/>
      </c>
      <c r="C42" s="99" t="str">
        <f>IF(IFERROR(VLOOKUP(A42,'5 Risk assessment - DFMEA '!A:L,11,FALSE),"")=0,"",IFERROR(VLOOKUP(A42,'5 Risk assessment - DFMEA '!A:L,11,FALSE),""))</f>
        <v/>
      </c>
      <c r="D42" s="93" t="str">
        <f t="shared" si="3"/>
        <v/>
      </c>
      <c r="E42" s="93" t="str">
        <f>IF(IFERROR(VLOOKUP(A42,'5 Risk assessment - DFMEA '!A:Q,17,FALSE),"")=0,"",IFERROR(VLOOKUP(A42,'5 Risk assessment - DFMEA '!A:Q,17,FALSE),""))</f>
        <v/>
      </c>
      <c r="F42" s="94" t="str">
        <f t="shared" si="1"/>
        <v/>
      </c>
      <c r="G42" s="94" t="str">
        <f t="shared" si="2"/>
        <v/>
      </c>
    </row>
    <row r="43" spans="1:7">
      <c r="A43" s="32">
        <f t="shared" si="0"/>
        <v>38</v>
      </c>
      <c r="B43" s="98" t="str">
        <f>IFERROR(IF(OR(C43=0,VLOOKUP(A43,'5 Risk assessment - DFMEA '!$A:$C,3,FALSE)=0),"",IFERROR(VLOOKUP(A43,'5 Risk assessment - DFMEA '!$A:$C,3,FALSE),"")),"")</f>
        <v/>
      </c>
      <c r="C43" s="99" t="str">
        <f>IF(IFERROR(VLOOKUP(A43,'5 Risk assessment - DFMEA '!A:L,11,FALSE),"")=0,"",IFERROR(VLOOKUP(A43,'5 Risk assessment - DFMEA '!A:L,11,FALSE),""))</f>
        <v/>
      </c>
      <c r="D43" s="93" t="str">
        <f t="shared" si="3"/>
        <v/>
      </c>
      <c r="E43" s="93" t="str">
        <f>IF(IFERROR(VLOOKUP(A43,'5 Risk assessment - DFMEA '!A:Q,17,FALSE),"")=0,"",IFERROR(VLOOKUP(A43,'5 Risk assessment - DFMEA '!A:Q,17,FALSE),""))</f>
        <v/>
      </c>
      <c r="F43" s="94" t="str">
        <f t="shared" si="1"/>
        <v/>
      </c>
      <c r="G43" s="94" t="str">
        <f t="shared" si="2"/>
        <v/>
      </c>
    </row>
    <row r="44" spans="1:7">
      <c r="A44" s="32">
        <f t="shared" si="0"/>
        <v>39</v>
      </c>
      <c r="B44" s="98" t="str">
        <f>IFERROR(IF(OR(C44=0,VLOOKUP(A44,'5 Risk assessment - DFMEA '!$A:$C,3,FALSE)=0),"",IFERROR(VLOOKUP(A44,'5 Risk assessment - DFMEA '!$A:$C,3,FALSE),"")),"")</f>
        <v/>
      </c>
      <c r="C44" s="99" t="str">
        <f>IF(IFERROR(VLOOKUP(A44,'5 Risk assessment - DFMEA '!A:L,11,FALSE),"")=0,"",IFERROR(VLOOKUP(A44,'5 Risk assessment - DFMEA '!A:L,11,FALSE),""))</f>
        <v/>
      </c>
      <c r="D44" s="93" t="str">
        <f t="shared" si="3"/>
        <v/>
      </c>
      <c r="E44" s="93" t="str">
        <f>IF(IFERROR(VLOOKUP(A44,'5 Risk assessment - DFMEA '!A:Q,17,FALSE),"")=0,"",IFERROR(VLOOKUP(A44,'5 Risk assessment - DFMEA '!A:Q,17,FALSE),""))</f>
        <v/>
      </c>
      <c r="F44" s="94" t="str">
        <f t="shared" si="1"/>
        <v/>
      </c>
      <c r="G44" s="94" t="str">
        <f t="shared" si="2"/>
        <v/>
      </c>
    </row>
    <row r="45" spans="1:7">
      <c r="A45" s="32">
        <f t="shared" si="0"/>
        <v>40</v>
      </c>
      <c r="B45" s="98" t="str">
        <f>IFERROR(IF(OR(C45=0,VLOOKUP(A45,'5 Risk assessment - DFMEA '!$A:$C,3,FALSE)=0),"",IFERROR(VLOOKUP(A45,'5 Risk assessment - DFMEA '!$A:$C,3,FALSE),"")),"")</f>
        <v/>
      </c>
      <c r="C45" s="99" t="str">
        <f>IF(IFERROR(VLOOKUP(A45,'5 Risk assessment - DFMEA '!A:L,11,FALSE),"")=0,"",IFERROR(VLOOKUP(A45,'5 Risk assessment - DFMEA '!A:L,11,FALSE),""))</f>
        <v/>
      </c>
      <c r="D45" s="93" t="str">
        <f t="shared" si="3"/>
        <v/>
      </c>
      <c r="E45" s="93" t="str">
        <f>IF(IFERROR(VLOOKUP(A45,'5 Risk assessment - DFMEA '!A:Q,17,FALSE),"")=0,"",IFERROR(VLOOKUP(A45,'5 Risk assessment - DFMEA '!A:Q,17,FALSE),""))</f>
        <v/>
      </c>
      <c r="F45" s="94" t="str">
        <f t="shared" si="1"/>
        <v/>
      </c>
      <c r="G45" s="94" t="str">
        <f t="shared" si="2"/>
        <v/>
      </c>
    </row>
    <row r="46" spans="1:7">
      <c r="A46" s="32">
        <f t="shared" si="0"/>
        <v>41</v>
      </c>
      <c r="B46" s="98" t="str">
        <f>IFERROR(IF(OR(C46=0,VLOOKUP(A46,'5 Risk assessment - DFMEA '!$A:$C,3,FALSE)=0),"",IFERROR(VLOOKUP(A46,'5 Risk assessment - DFMEA '!$A:$C,3,FALSE),"")),"")</f>
        <v/>
      </c>
      <c r="C46" s="99" t="str">
        <f>IF(IFERROR(VLOOKUP(A46,'5 Risk assessment - DFMEA '!A:L,11,FALSE),"")=0,"",IFERROR(VLOOKUP(A46,'5 Risk assessment - DFMEA '!A:L,11,FALSE),""))</f>
        <v/>
      </c>
      <c r="D46" s="93" t="str">
        <f t="shared" si="3"/>
        <v/>
      </c>
      <c r="E46" s="93" t="str">
        <f>IF(IFERROR(VLOOKUP(A46,'5 Risk assessment - DFMEA '!A:Q,17,FALSE),"")=0,"",IFERROR(VLOOKUP(A46,'5 Risk assessment - DFMEA '!A:Q,17,FALSE),""))</f>
        <v/>
      </c>
      <c r="F46" s="94" t="str">
        <f t="shared" si="1"/>
        <v/>
      </c>
      <c r="G46" s="94" t="str">
        <f t="shared" si="2"/>
        <v/>
      </c>
    </row>
    <row r="47" spans="1:7">
      <c r="A47" s="32">
        <f t="shared" si="0"/>
        <v>42</v>
      </c>
      <c r="B47" s="98" t="str">
        <f>IFERROR(IF(OR(C47=0,VLOOKUP(A47,'5 Risk assessment - DFMEA '!$A:$C,3,FALSE)=0),"",IFERROR(VLOOKUP(A47,'5 Risk assessment - DFMEA '!$A:$C,3,FALSE),"")),"")</f>
        <v/>
      </c>
      <c r="C47" s="99" t="str">
        <f>IF(IFERROR(VLOOKUP(A47,'5 Risk assessment - DFMEA '!A:L,11,FALSE),"")=0,"",IFERROR(VLOOKUP(A47,'5 Risk assessment - DFMEA '!A:L,11,FALSE),""))</f>
        <v/>
      </c>
      <c r="D47" s="93" t="str">
        <f t="shared" si="3"/>
        <v/>
      </c>
      <c r="E47" s="93" t="str">
        <f>IF(IFERROR(VLOOKUP(A47,'5 Risk assessment - DFMEA '!A:Q,17,FALSE),"")=0,"",IFERROR(VLOOKUP(A47,'5 Risk assessment - DFMEA '!A:Q,17,FALSE),""))</f>
        <v/>
      </c>
      <c r="F47" s="94" t="str">
        <f t="shared" si="1"/>
        <v/>
      </c>
      <c r="G47" s="94" t="str">
        <f t="shared" si="2"/>
        <v/>
      </c>
    </row>
    <row r="48" spans="1:7">
      <c r="A48" s="32">
        <f t="shared" si="0"/>
        <v>43</v>
      </c>
      <c r="B48" s="98" t="str">
        <f>IFERROR(IF(OR(C48=0,VLOOKUP(A48,'5 Risk assessment - DFMEA '!$A:$C,3,FALSE)=0),"",IFERROR(VLOOKUP(A48,'5 Risk assessment - DFMEA '!$A:$C,3,FALSE),"")),"")</f>
        <v/>
      </c>
      <c r="C48" s="99" t="str">
        <f>IF(IFERROR(VLOOKUP(A48,'5 Risk assessment - DFMEA '!A:L,11,FALSE),"")=0,"",IFERROR(VLOOKUP(A48,'5 Risk assessment - DFMEA '!A:L,11,FALSE),""))</f>
        <v/>
      </c>
      <c r="D48" s="93" t="str">
        <f t="shared" si="3"/>
        <v/>
      </c>
      <c r="E48" s="93" t="str">
        <f>IF(IFERROR(VLOOKUP(A48,'5 Risk assessment - DFMEA '!A:Q,17,FALSE),"")=0,"",IFERROR(VLOOKUP(A48,'5 Risk assessment - DFMEA '!A:Q,17,FALSE),""))</f>
        <v/>
      </c>
      <c r="F48" s="94" t="str">
        <f t="shared" si="1"/>
        <v/>
      </c>
      <c r="G48" s="94" t="str">
        <f t="shared" si="2"/>
        <v/>
      </c>
    </row>
    <row r="49" spans="1:7">
      <c r="A49" s="32">
        <f t="shared" si="0"/>
        <v>44</v>
      </c>
      <c r="B49" s="98" t="str">
        <f>IFERROR(IF(OR(C49=0,VLOOKUP(A49,'5 Risk assessment - DFMEA '!$A:$C,3,FALSE)=0),"",IFERROR(VLOOKUP(A49,'5 Risk assessment - DFMEA '!$A:$C,3,FALSE),"")),"")</f>
        <v/>
      </c>
      <c r="C49" s="99" t="str">
        <f>IF(IFERROR(VLOOKUP(A49,'5 Risk assessment - DFMEA '!A:L,11,FALSE),"")=0,"",IFERROR(VLOOKUP(A49,'5 Risk assessment - DFMEA '!A:L,11,FALSE),""))</f>
        <v/>
      </c>
      <c r="D49" s="93" t="str">
        <f t="shared" si="3"/>
        <v/>
      </c>
      <c r="E49" s="93" t="str">
        <f>IF(IFERROR(VLOOKUP(A49,'5 Risk assessment - DFMEA '!A:Q,17,FALSE),"")=0,"",IFERROR(VLOOKUP(A49,'5 Risk assessment - DFMEA '!A:Q,17,FALSE),""))</f>
        <v/>
      </c>
      <c r="F49" s="94" t="str">
        <f t="shared" si="1"/>
        <v/>
      </c>
      <c r="G49" s="94" t="str">
        <f t="shared" si="2"/>
        <v/>
      </c>
    </row>
    <row r="50" spans="1:7">
      <c r="A50" s="32">
        <f t="shared" si="0"/>
        <v>45</v>
      </c>
      <c r="B50" s="98" t="str">
        <f>IFERROR(IF(OR(C50=0,VLOOKUP(A50,'5 Risk assessment - DFMEA '!$A:$C,3,FALSE)=0),"",IFERROR(VLOOKUP(A50,'5 Risk assessment - DFMEA '!$A:$C,3,FALSE),"")),"")</f>
        <v/>
      </c>
      <c r="C50" s="99" t="str">
        <f>IF(IFERROR(VLOOKUP(A50,'5 Risk assessment - DFMEA '!A:L,11,FALSE),"")=0,"",IFERROR(VLOOKUP(A50,'5 Risk assessment - DFMEA '!A:L,11,FALSE),""))</f>
        <v/>
      </c>
      <c r="D50" s="93" t="str">
        <f t="shared" si="3"/>
        <v/>
      </c>
      <c r="E50" s="93" t="str">
        <f>IF(IFERROR(VLOOKUP(A50,'5 Risk assessment - DFMEA '!A:Q,17,FALSE),"")=0,"",IFERROR(VLOOKUP(A50,'5 Risk assessment - DFMEA '!A:Q,17,FALSE),""))</f>
        <v/>
      </c>
      <c r="F50" s="94" t="str">
        <f t="shared" si="1"/>
        <v/>
      </c>
      <c r="G50" s="94" t="str">
        <f t="shared" si="2"/>
        <v/>
      </c>
    </row>
    <row r="51" spans="1:7">
      <c r="A51" s="32">
        <f t="shared" si="0"/>
        <v>46</v>
      </c>
      <c r="B51" s="98" t="str">
        <f>IFERROR(IF(OR(C51=0,VLOOKUP(A51,'5 Risk assessment - DFMEA '!$A:$C,3,FALSE)=0),"",IFERROR(VLOOKUP(A51,'5 Risk assessment - DFMEA '!$A:$C,3,FALSE),"")),"")</f>
        <v/>
      </c>
      <c r="C51" s="99" t="str">
        <f>IF(IFERROR(VLOOKUP(A51,'5 Risk assessment - DFMEA '!A:L,11,FALSE),"")=0,"",IFERROR(VLOOKUP(A51,'5 Risk assessment - DFMEA '!A:L,11,FALSE),""))</f>
        <v/>
      </c>
      <c r="D51" s="93" t="str">
        <f t="shared" si="3"/>
        <v/>
      </c>
      <c r="E51" s="93" t="str">
        <f>IF(IFERROR(VLOOKUP(A51,'5 Risk assessment - DFMEA '!A:Q,17,FALSE),"")=0,"",IFERROR(VLOOKUP(A51,'5 Risk assessment - DFMEA '!A:Q,17,FALSE),""))</f>
        <v/>
      </c>
      <c r="F51" s="94" t="str">
        <f t="shared" si="1"/>
        <v/>
      </c>
      <c r="G51" s="94" t="str">
        <f t="shared" si="2"/>
        <v/>
      </c>
    </row>
    <row r="52" spans="1:7">
      <c r="A52" s="32">
        <f t="shared" si="0"/>
        <v>47</v>
      </c>
      <c r="B52" s="98" t="str">
        <f>IFERROR(IF(OR(C52=0,VLOOKUP(A52,'5 Risk assessment - DFMEA '!$A:$C,3,FALSE)=0),"",IFERROR(VLOOKUP(A52,'5 Risk assessment - DFMEA '!$A:$C,3,FALSE),"")),"")</f>
        <v/>
      </c>
      <c r="C52" s="99" t="str">
        <f>IF(IFERROR(VLOOKUP(A52,'5 Risk assessment - DFMEA '!A:L,11,FALSE),"")=0,"",IFERROR(VLOOKUP(A52,'5 Risk assessment - DFMEA '!A:L,11,FALSE),""))</f>
        <v/>
      </c>
      <c r="D52" s="93" t="str">
        <f t="shared" si="3"/>
        <v/>
      </c>
      <c r="E52" s="93" t="str">
        <f>IF(IFERROR(VLOOKUP(A52,'5 Risk assessment - DFMEA '!A:Q,17,FALSE),"")=0,"",IFERROR(VLOOKUP(A52,'5 Risk assessment - DFMEA '!A:Q,17,FALSE),""))</f>
        <v/>
      </c>
      <c r="F52" s="94" t="str">
        <f t="shared" si="1"/>
        <v/>
      </c>
      <c r="G52" s="94" t="str">
        <f t="shared" si="2"/>
        <v/>
      </c>
    </row>
    <row r="53" spans="1:7">
      <c r="A53" s="32">
        <f t="shared" si="0"/>
        <v>48</v>
      </c>
      <c r="B53" s="98" t="str">
        <f>IFERROR(IF(OR(C53=0,VLOOKUP(A53,'5 Risk assessment - DFMEA '!$A:$C,3,FALSE)=0),"",IFERROR(VLOOKUP(A53,'5 Risk assessment - DFMEA '!$A:$C,3,FALSE),"")),"")</f>
        <v/>
      </c>
      <c r="C53" s="99" t="str">
        <f>IF(IFERROR(VLOOKUP(A53,'5 Risk assessment - DFMEA '!A:L,11,FALSE),"")=0,"",IFERROR(VLOOKUP(A53,'5 Risk assessment - DFMEA '!A:L,11,FALSE),""))</f>
        <v/>
      </c>
      <c r="D53" s="93" t="str">
        <f t="shared" si="3"/>
        <v/>
      </c>
      <c r="E53" s="93" t="str">
        <f>IF(IFERROR(VLOOKUP(A53,'5 Risk assessment - DFMEA '!A:Q,17,FALSE),"")=0,"",IFERROR(VLOOKUP(A53,'5 Risk assessment - DFMEA '!A:Q,17,FALSE),""))</f>
        <v/>
      </c>
      <c r="F53" s="94" t="str">
        <f t="shared" si="1"/>
        <v/>
      </c>
      <c r="G53" s="94" t="str">
        <f t="shared" si="2"/>
        <v/>
      </c>
    </row>
    <row r="54" spans="1:7">
      <c r="A54" s="32">
        <f t="shared" si="0"/>
        <v>49</v>
      </c>
      <c r="B54" s="98" t="str">
        <f>IFERROR(IF(OR(C54=0,VLOOKUP(A54,'5 Risk assessment - DFMEA '!$A:$C,3,FALSE)=0),"",IFERROR(VLOOKUP(A54,'5 Risk assessment - DFMEA '!$A:$C,3,FALSE),"")),"")</f>
        <v/>
      </c>
      <c r="C54" s="99" t="str">
        <f>IF(IFERROR(VLOOKUP(A54,'5 Risk assessment - DFMEA '!A:L,11,FALSE),"")=0,"",IFERROR(VLOOKUP(A54,'5 Risk assessment - DFMEA '!A:L,11,FALSE),""))</f>
        <v/>
      </c>
      <c r="D54" s="93" t="str">
        <f t="shared" si="3"/>
        <v/>
      </c>
      <c r="E54" s="93" t="str">
        <f>IF(IFERROR(VLOOKUP(A54,'5 Risk assessment - DFMEA '!A:Q,17,FALSE),"")=0,"",IFERROR(VLOOKUP(A54,'5 Risk assessment - DFMEA '!A:Q,17,FALSE),""))</f>
        <v/>
      </c>
      <c r="F54" s="94" t="str">
        <f t="shared" si="1"/>
        <v/>
      </c>
      <c r="G54" s="94" t="str">
        <f t="shared" si="2"/>
        <v/>
      </c>
    </row>
    <row r="55" spans="1:7">
      <c r="A55" s="32">
        <f t="shared" si="0"/>
        <v>50</v>
      </c>
      <c r="B55" s="98" t="str">
        <f>IFERROR(IF(OR(C55=0,VLOOKUP(A55,'5 Risk assessment - DFMEA '!$A:$C,3,FALSE)=0),"",IFERROR(VLOOKUP(A55,'5 Risk assessment - DFMEA '!$A:$C,3,FALSE),"")),"")</f>
        <v/>
      </c>
      <c r="C55" s="99" t="str">
        <f>IF(IFERROR(VLOOKUP(A55,'5 Risk assessment - DFMEA '!A:L,11,FALSE),"")=0,"",IFERROR(VLOOKUP(A55,'5 Risk assessment - DFMEA '!A:L,11,FALSE),""))</f>
        <v/>
      </c>
      <c r="D55" s="93" t="str">
        <f t="shared" si="3"/>
        <v/>
      </c>
      <c r="E55" s="93" t="str">
        <f>IF(IFERROR(VLOOKUP(A55,'5 Risk assessment - DFMEA '!A:Q,17,FALSE),"")=0,"",IFERROR(VLOOKUP(A55,'5 Risk assessment - DFMEA '!A:Q,17,FALSE),""))</f>
        <v/>
      </c>
      <c r="F55" s="94" t="str">
        <f t="shared" si="1"/>
        <v/>
      </c>
      <c r="G55" s="94" t="str">
        <f t="shared" si="2"/>
        <v/>
      </c>
    </row>
    <row r="56" spans="1:7">
      <c r="A56" s="32">
        <f t="shared" si="0"/>
        <v>51</v>
      </c>
      <c r="B56" s="98" t="str">
        <f>IFERROR(IF(OR(C56=0,VLOOKUP(A56,'5 Risk assessment - DFMEA '!$A:$C,3,FALSE)=0),"",IFERROR(VLOOKUP(A56,'5 Risk assessment - DFMEA '!$A:$C,3,FALSE),"")),"")</f>
        <v/>
      </c>
      <c r="C56" s="99" t="str">
        <f>IF(IFERROR(VLOOKUP(A56,'5 Risk assessment - DFMEA '!A:L,11,FALSE),"")=0,"",IFERROR(VLOOKUP(A56,'5 Risk assessment - DFMEA '!A:L,11,FALSE),""))</f>
        <v/>
      </c>
      <c r="D56" s="93" t="str">
        <f t="shared" si="3"/>
        <v/>
      </c>
      <c r="E56" s="93" t="str">
        <f>IF(IFERROR(VLOOKUP(A56,'5 Risk assessment - DFMEA '!A:Q,17,FALSE),"")=0,"",IFERROR(VLOOKUP(A56,'5 Risk assessment - DFMEA '!A:Q,17,FALSE),""))</f>
        <v/>
      </c>
      <c r="F56" s="94" t="str">
        <f t="shared" si="1"/>
        <v/>
      </c>
      <c r="G56" s="94" t="str">
        <f t="shared" si="2"/>
        <v/>
      </c>
    </row>
    <row r="57" spans="1:7">
      <c r="A57" s="32">
        <f t="shared" si="0"/>
        <v>52</v>
      </c>
      <c r="B57" s="98" t="str">
        <f>IFERROR(IF(OR(C57=0,VLOOKUP(A57,'5 Risk assessment - DFMEA '!$A:$C,3,FALSE)=0),"",IFERROR(VLOOKUP(A57,'5 Risk assessment - DFMEA '!$A:$C,3,FALSE),"")),"")</f>
        <v/>
      </c>
      <c r="C57" s="99" t="str">
        <f>IF(IFERROR(VLOOKUP(A57,'5 Risk assessment - DFMEA '!A:L,11,FALSE),"")=0,"",IFERROR(VLOOKUP(A57,'5 Risk assessment - DFMEA '!A:L,11,FALSE),""))</f>
        <v/>
      </c>
      <c r="D57" s="93" t="str">
        <f t="shared" si="3"/>
        <v/>
      </c>
      <c r="E57" s="93" t="str">
        <f>IF(IFERROR(VLOOKUP(A57,'5 Risk assessment - DFMEA '!A:Q,17,FALSE),"")=0,"",IFERROR(VLOOKUP(A57,'5 Risk assessment - DFMEA '!A:Q,17,FALSE),""))</f>
        <v/>
      </c>
      <c r="F57" s="94" t="str">
        <f t="shared" si="1"/>
        <v/>
      </c>
      <c r="G57" s="94" t="str">
        <f t="shared" si="2"/>
        <v/>
      </c>
    </row>
    <row r="58" spans="1:7">
      <c r="A58" s="32">
        <f t="shared" si="0"/>
        <v>53</v>
      </c>
      <c r="B58" s="98" t="str">
        <f>IFERROR(IF(OR(C58=0,VLOOKUP(A58,'5 Risk assessment - DFMEA '!$A:$C,3,FALSE)=0),"",IFERROR(VLOOKUP(A58,'5 Risk assessment - DFMEA '!$A:$C,3,FALSE),"")),"")</f>
        <v/>
      </c>
      <c r="C58" s="99" t="str">
        <f>IF(IFERROR(VLOOKUP(A58,'5 Risk assessment - DFMEA '!A:L,11,FALSE),"")=0,"",IFERROR(VLOOKUP(A58,'5 Risk assessment - DFMEA '!A:L,11,FALSE),""))</f>
        <v/>
      </c>
      <c r="D58" s="93" t="str">
        <f t="shared" si="3"/>
        <v/>
      </c>
      <c r="E58" s="93" t="str">
        <f>IF(IFERROR(VLOOKUP(A58,'5 Risk assessment - DFMEA '!A:Q,17,FALSE),"")=0,"",IFERROR(VLOOKUP(A58,'5 Risk assessment - DFMEA '!A:Q,17,FALSE),""))</f>
        <v/>
      </c>
      <c r="F58" s="94" t="str">
        <f t="shared" si="1"/>
        <v/>
      </c>
      <c r="G58" s="94" t="str">
        <f t="shared" si="2"/>
        <v/>
      </c>
    </row>
    <row r="59" spans="1:7">
      <c r="A59" s="32">
        <f t="shared" si="0"/>
        <v>54</v>
      </c>
      <c r="B59" s="98" t="str">
        <f>IFERROR(IF(OR(C59=0,VLOOKUP(A59,'5 Risk assessment - DFMEA '!$A:$C,3,FALSE)=0),"",IFERROR(VLOOKUP(A59,'5 Risk assessment - DFMEA '!$A:$C,3,FALSE),"")),"")</f>
        <v/>
      </c>
      <c r="C59" s="99" t="str">
        <f>IF(IFERROR(VLOOKUP(A59,'5 Risk assessment - DFMEA '!A:L,11,FALSE),"")=0,"",IFERROR(VLOOKUP(A59,'5 Risk assessment - DFMEA '!A:L,11,FALSE),""))</f>
        <v/>
      </c>
      <c r="D59" s="93" t="str">
        <f t="shared" si="3"/>
        <v/>
      </c>
      <c r="E59" s="93" t="str">
        <f>IF(IFERROR(VLOOKUP(A59,'5 Risk assessment - DFMEA '!A:Q,17,FALSE),"")=0,"",IFERROR(VLOOKUP(A59,'5 Risk assessment - DFMEA '!A:Q,17,FALSE),""))</f>
        <v/>
      </c>
      <c r="F59" s="94" t="str">
        <f t="shared" si="1"/>
        <v/>
      </c>
      <c r="G59" s="94" t="str">
        <f t="shared" si="2"/>
        <v/>
      </c>
    </row>
    <row r="60" spans="1:7">
      <c r="A60" s="32">
        <f t="shared" si="0"/>
        <v>55</v>
      </c>
      <c r="B60" s="98" t="str">
        <f>IFERROR(IF(OR(C60=0,VLOOKUP(A60,'5 Risk assessment - DFMEA '!$A:$C,3,FALSE)=0),"",IFERROR(VLOOKUP(A60,'5 Risk assessment - DFMEA '!$A:$C,3,FALSE),"")),"")</f>
        <v/>
      </c>
      <c r="C60" s="99" t="str">
        <f>IF(IFERROR(VLOOKUP(A60,'5 Risk assessment - DFMEA '!A:L,11,FALSE),"")=0,"",IFERROR(VLOOKUP(A60,'5 Risk assessment - DFMEA '!A:L,11,FALSE),""))</f>
        <v/>
      </c>
      <c r="D60" s="93" t="str">
        <f t="shared" si="3"/>
        <v/>
      </c>
      <c r="E60" s="93" t="str">
        <f>IF(IFERROR(VLOOKUP(A60,'5 Risk assessment - DFMEA '!A:Q,17,FALSE),"")=0,"",IFERROR(VLOOKUP(A60,'5 Risk assessment - DFMEA '!A:Q,17,FALSE),""))</f>
        <v/>
      </c>
      <c r="F60" s="94" t="str">
        <f t="shared" si="1"/>
        <v/>
      </c>
      <c r="G60" s="94" t="str">
        <f t="shared" si="2"/>
        <v/>
      </c>
    </row>
    <row r="61" spans="1:7">
      <c r="A61" s="32">
        <f t="shared" si="0"/>
        <v>56</v>
      </c>
      <c r="B61" s="98" t="str">
        <f>IFERROR(IF(OR(C61=0,VLOOKUP(A61,'5 Risk assessment - DFMEA '!$A:$C,3,FALSE)=0),"",IFERROR(VLOOKUP(A61,'5 Risk assessment - DFMEA '!$A:$C,3,FALSE),"")),"")</f>
        <v/>
      </c>
      <c r="C61" s="99" t="str">
        <f>IF(IFERROR(VLOOKUP(A61,'5 Risk assessment - DFMEA '!A:L,11,FALSE),"")=0,"",IFERROR(VLOOKUP(A61,'5 Risk assessment - DFMEA '!A:L,11,FALSE),""))</f>
        <v/>
      </c>
      <c r="D61" s="93" t="str">
        <f t="shared" si="3"/>
        <v/>
      </c>
      <c r="E61" s="93" t="str">
        <f>IF(IFERROR(VLOOKUP(A61,'5 Risk assessment - DFMEA '!A:Q,17,FALSE),"")=0,"",IFERROR(VLOOKUP(A61,'5 Risk assessment - DFMEA '!A:Q,17,FALSE),""))</f>
        <v/>
      </c>
      <c r="F61" s="94" t="str">
        <f t="shared" si="1"/>
        <v/>
      </c>
      <c r="G61" s="94" t="str">
        <f t="shared" si="2"/>
        <v/>
      </c>
    </row>
    <row r="62" spans="1:7">
      <c r="A62" s="32">
        <f t="shared" si="0"/>
        <v>57</v>
      </c>
      <c r="B62" s="98" t="str">
        <f>IFERROR(IF(OR(C62=0,VLOOKUP(A62,'5 Risk assessment - DFMEA '!$A:$C,3,FALSE)=0),"",IFERROR(VLOOKUP(A62,'5 Risk assessment - DFMEA '!$A:$C,3,FALSE),"")),"")</f>
        <v/>
      </c>
      <c r="C62" s="99" t="str">
        <f>IF(IFERROR(VLOOKUP(A62,'5 Risk assessment - DFMEA '!A:L,11,FALSE),"")=0,"",IFERROR(VLOOKUP(A62,'5 Risk assessment - DFMEA '!A:L,11,FALSE),""))</f>
        <v/>
      </c>
      <c r="D62" s="93" t="str">
        <f t="shared" si="3"/>
        <v/>
      </c>
      <c r="E62" s="93" t="str">
        <f>IF(IFERROR(VLOOKUP(A62,'5 Risk assessment - DFMEA '!A:Q,17,FALSE),"")=0,"",IFERROR(VLOOKUP(A62,'5 Risk assessment - DFMEA '!A:Q,17,FALSE),""))</f>
        <v/>
      </c>
      <c r="F62" s="94" t="str">
        <f t="shared" si="1"/>
        <v/>
      </c>
      <c r="G62" s="94" t="str">
        <f t="shared" si="2"/>
        <v/>
      </c>
    </row>
    <row r="63" spans="1:7">
      <c r="A63" s="32">
        <f t="shared" si="0"/>
        <v>58</v>
      </c>
      <c r="B63" s="98" t="str">
        <f>IFERROR(IF(OR(C63=0,VLOOKUP(A63,'5 Risk assessment - DFMEA '!$A:$C,3,FALSE)=0),"",IFERROR(VLOOKUP(A63,'5 Risk assessment - DFMEA '!$A:$C,3,FALSE),"")),"")</f>
        <v/>
      </c>
      <c r="C63" s="99" t="str">
        <f>IF(IFERROR(VLOOKUP(A63,'5 Risk assessment - DFMEA '!A:L,11,FALSE),"")=0,"",IFERROR(VLOOKUP(A63,'5 Risk assessment - DFMEA '!A:L,11,FALSE),""))</f>
        <v/>
      </c>
      <c r="D63" s="93" t="str">
        <f t="shared" si="3"/>
        <v/>
      </c>
      <c r="E63" s="93" t="str">
        <f>IF(IFERROR(VLOOKUP(A63,'5 Risk assessment - DFMEA '!A:Q,17,FALSE),"")=0,"",IFERROR(VLOOKUP(A63,'5 Risk assessment - DFMEA '!A:Q,17,FALSE),""))</f>
        <v/>
      </c>
      <c r="F63" s="94" t="str">
        <f t="shared" si="1"/>
        <v/>
      </c>
      <c r="G63" s="94" t="str">
        <f t="shared" si="2"/>
        <v/>
      </c>
    </row>
    <row r="64" spans="1:7">
      <c r="A64" s="32">
        <f t="shared" si="0"/>
        <v>59</v>
      </c>
      <c r="B64" s="98" t="str">
        <f>IFERROR(IF(OR(C64=0,VLOOKUP(A64,'5 Risk assessment - DFMEA '!$A:$C,3,FALSE)=0),"",IFERROR(VLOOKUP(A64,'5 Risk assessment - DFMEA '!$A:$C,3,FALSE),"")),"")</f>
        <v/>
      </c>
      <c r="C64" s="99" t="str">
        <f>IF(IFERROR(VLOOKUP(A64,'5 Risk assessment - DFMEA '!A:L,11,FALSE),"")=0,"",IFERROR(VLOOKUP(A64,'5 Risk assessment - DFMEA '!A:L,11,FALSE),""))</f>
        <v/>
      </c>
      <c r="D64" s="93" t="str">
        <f t="shared" si="3"/>
        <v/>
      </c>
      <c r="E64" s="93" t="str">
        <f>IF(IFERROR(VLOOKUP(A64,'5 Risk assessment - DFMEA '!A:Q,17,FALSE),"")=0,"",IFERROR(VLOOKUP(A64,'5 Risk assessment - DFMEA '!A:Q,17,FALSE),""))</f>
        <v/>
      </c>
      <c r="F64" s="94" t="str">
        <f t="shared" si="1"/>
        <v/>
      </c>
      <c r="G64" s="94" t="str">
        <f t="shared" si="2"/>
        <v/>
      </c>
    </row>
    <row r="65" spans="1:7">
      <c r="A65" s="32">
        <f t="shared" si="0"/>
        <v>60</v>
      </c>
      <c r="B65" s="98" t="str">
        <f>IFERROR(IF(OR(C65=0,VLOOKUP(A65,'5 Risk assessment - DFMEA '!$A:$C,3,FALSE)=0),"",IFERROR(VLOOKUP(A65,'5 Risk assessment - DFMEA '!$A:$C,3,FALSE),"")),"")</f>
        <v/>
      </c>
      <c r="C65" s="99" t="str">
        <f>IF(IFERROR(VLOOKUP(A65,'5 Risk assessment - DFMEA '!A:L,11,FALSE),"")=0,"",IFERROR(VLOOKUP(A65,'5 Risk assessment - DFMEA '!A:L,11,FALSE),""))</f>
        <v/>
      </c>
      <c r="D65" s="93" t="str">
        <f t="shared" si="3"/>
        <v/>
      </c>
      <c r="E65" s="93" t="str">
        <f>IF(IFERROR(VLOOKUP(A65,'5 Risk assessment - DFMEA '!A:Q,17,FALSE),"")=0,"",IFERROR(VLOOKUP(A65,'5 Risk assessment - DFMEA '!A:Q,17,FALSE),""))</f>
        <v/>
      </c>
      <c r="F65" s="94" t="str">
        <f t="shared" si="1"/>
        <v/>
      </c>
      <c r="G65" s="94" t="str">
        <f t="shared" si="2"/>
        <v/>
      </c>
    </row>
    <row r="66" spans="1:7">
      <c r="A66" s="32">
        <f t="shared" si="0"/>
        <v>61</v>
      </c>
      <c r="B66" s="98" t="str">
        <f>IFERROR(IF(OR(C66=0,VLOOKUP(A66,'5 Risk assessment - DFMEA '!$A:$C,3,FALSE)=0),"",IFERROR(VLOOKUP(A66,'5 Risk assessment - DFMEA '!$A:$C,3,FALSE),"")),"")</f>
        <v/>
      </c>
      <c r="C66" s="99" t="str">
        <f>IF(IFERROR(VLOOKUP(A66,'5 Risk assessment - DFMEA '!A:L,11,FALSE),"")=0,"",IFERROR(VLOOKUP(A66,'5 Risk assessment - DFMEA '!A:L,11,FALSE),""))</f>
        <v/>
      </c>
      <c r="D66" s="93" t="str">
        <f t="shared" si="3"/>
        <v/>
      </c>
      <c r="E66" s="93" t="str">
        <f>IF(IFERROR(VLOOKUP(A66,'5 Risk assessment - DFMEA '!A:Q,17,FALSE),"")=0,"",IFERROR(VLOOKUP(A66,'5 Risk assessment - DFMEA '!A:Q,17,FALSE),""))</f>
        <v/>
      </c>
      <c r="F66" s="94" t="str">
        <f t="shared" si="1"/>
        <v/>
      </c>
      <c r="G66" s="94" t="str">
        <f t="shared" si="2"/>
        <v/>
      </c>
    </row>
    <row r="67" spans="1:7">
      <c r="A67" s="32">
        <f t="shared" si="0"/>
        <v>62</v>
      </c>
      <c r="B67" s="98" t="str">
        <f>IFERROR(IF(OR(C67=0,VLOOKUP(A67,'5 Risk assessment - DFMEA '!$A:$C,3,FALSE)=0),"",IFERROR(VLOOKUP(A67,'5 Risk assessment - DFMEA '!$A:$C,3,FALSE),"")),"")</f>
        <v/>
      </c>
      <c r="C67" s="99" t="str">
        <f>IF(IFERROR(VLOOKUP(A67,'5 Risk assessment - DFMEA '!A:L,11,FALSE),"")=0,"",IFERROR(VLOOKUP(A67,'5 Risk assessment - DFMEA '!A:L,11,FALSE),""))</f>
        <v/>
      </c>
      <c r="D67" s="93" t="str">
        <f t="shared" si="3"/>
        <v/>
      </c>
      <c r="E67" s="93" t="str">
        <f>IF(IFERROR(VLOOKUP(A67,'5 Risk assessment - DFMEA '!A:Q,17,FALSE),"")=0,"",IFERROR(VLOOKUP(A67,'5 Risk assessment - DFMEA '!A:Q,17,FALSE),""))</f>
        <v/>
      </c>
      <c r="F67" s="94" t="str">
        <f t="shared" si="1"/>
        <v/>
      </c>
      <c r="G67" s="94" t="str">
        <f t="shared" si="2"/>
        <v/>
      </c>
    </row>
    <row r="68" spans="1:7">
      <c r="A68" s="32">
        <f t="shared" si="0"/>
        <v>63</v>
      </c>
      <c r="B68" s="98" t="str">
        <f>IFERROR(IF(OR(C68=0,VLOOKUP(A68,'5 Risk assessment - DFMEA '!$A:$C,3,FALSE)=0),"",IFERROR(VLOOKUP(A68,'5 Risk assessment - DFMEA '!$A:$C,3,FALSE),"")),"")</f>
        <v/>
      </c>
      <c r="C68" s="99" t="str">
        <f>IF(IFERROR(VLOOKUP(A68,'5 Risk assessment - DFMEA '!A:L,11,FALSE),"")=0,"",IFERROR(VLOOKUP(A68,'5 Risk assessment - DFMEA '!A:L,11,FALSE),""))</f>
        <v/>
      </c>
      <c r="D68" s="93" t="str">
        <f t="shared" si="3"/>
        <v/>
      </c>
      <c r="E68" s="93" t="str">
        <f>IF(IFERROR(VLOOKUP(A68,'5 Risk assessment - DFMEA '!A:Q,17,FALSE),"")=0,"",IFERROR(VLOOKUP(A68,'5 Risk assessment - DFMEA '!A:Q,17,FALSE),""))</f>
        <v/>
      </c>
      <c r="F68" s="94" t="str">
        <f t="shared" si="1"/>
        <v/>
      </c>
      <c r="G68" s="94" t="str">
        <f t="shared" si="2"/>
        <v/>
      </c>
    </row>
    <row r="69" spans="1:7">
      <c r="A69" s="32">
        <f t="shared" si="0"/>
        <v>64</v>
      </c>
      <c r="B69" s="98" t="str">
        <f>IFERROR(IF(OR(C69=0,VLOOKUP(A69,'5 Risk assessment - DFMEA '!$A:$C,3,FALSE)=0),"",IFERROR(VLOOKUP(A69,'5 Risk assessment - DFMEA '!$A:$C,3,FALSE),"")),"")</f>
        <v/>
      </c>
      <c r="C69" s="99" t="str">
        <f>IF(IFERROR(VLOOKUP(A69,'5 Risk assessment - DFMEA '!A:L,11,FALSE),"")=0,"",IFERROR(VLOOKUP(A69,'5 Risk assessment - DFMEA '!A:L,11,FALSE),""))</f>
        <v/>
      </c>
      <c r="D69" s="93" t="str">
        <f t="shared" si="3"/>
        <v/>
      </c>
      <c r="E69" s="93" t="str">
        <f>IF(IFERROR(VLOOKUP(A69,'5 Risk assessment - DFMEA '!A:Q,17,FALSE),"")=0,"",IFERROR(VLOOKUP(A69,'5 Risk assessment - DFMEA '!A:Q,17,FALSE),""))</f>
        <v/>
      </c>
      <c r="F69" s="94" t="str">
        <f t="shared" si="1"/>
        <v/>
      </c>
      <c r="G69" s="94" t="str">
        <f t="shared" si="2"/>
        <v/>
      </c>
    </row>
    <row r="70" spans="1:7">
      <c r="A70" s="32">
        <f t="shared" ref="A70:A133" si="4">A69+1</f>
        <v>65</v>
      </c>
      <c r="B70" s="98" t="str">
        <f>IFERROR(IF(OR(C70=0,VLOOKUP(A70,'5 Risk assessment - DFMEA '!$A:$C,3,FALSE)=0),"",IFERROR(VLOOKUP(A70,'5 Risk assessment - DFMEA '!$A:$C,3,FALSE),"")),"")</f>
        <v/>
      </c>
      <c r="C70" s="99" t="str">
        <f>IF(IFERROR(VLOOKUP(A70,'5 Risk assessment - DFMEA '!A:L,11,FALSE),"")=0,"",IFERROR(VLOOKUP(A70,'5 Risk assessment - DFMEA '!A:L,11,FALSE),""))</f>
        <v/>
      </c>
      <c r="D70" s="93" t="str">
        <f t="shared" si="3"/>
        <v/>
      </c>
      <c r="E70" s="93" t="str">
        <f>IF(IFERROR(VLOOKUP(A70,'5 Risk assessment - DFMEA '!A:Q,17,FALSE),"")=0,"",IFERROR(VLOOKUP(A70,'5 Risk assessment - DFMEA '!A:Q,17,FALSE),""))</f>
        <v/>
      </c>
      <c r="F70" s="94" t="str">
        <f t="shared" si="1"/>
        <v/>
      </c>
      <c r="G70" s="94" t="str">
        <f t="shared" si="2"/>
        <v/>
      </c>
    </row>
    <row r="71" spans="1:7">
      <c r="A71" s="32">
        <f t="shared" si="4"/>
        <v>66</v>
      </c>
      <c r="B71" s="98" t="str">
        <f>IFERROR(IF(OR(C71=0,VLOOKUP(A71,'5 Risk assessment - DFMEA '!$A:$C,3,FALSE)=0),"",IFERROR(VLOOKUP(A71,'5 Risk assessment - DFMEA '!$A:$C,3,FALSE),"")),"")</f>
        <v/>
      </c>
      <c r="C71" s="99" t="str">
        <f>IF(IFERROR(VLOOKUP(A71,'5 Risk assessment - DFMEA '!A:L,11,FALSE),"")=0,"",IFERROR(VLOOKUP(A71,'5 Risk assessment - DFMEA '!A:L,11,FALSE),""))</f>
        <v/>
      </c>
      <c r="D71" s="93" t="str">
        <f t="shared" si="3"/>
        <v/>
      </c>
      <c r="E71" s="93" t="str">
        <f>IF(IFERROR(VLOOKUP(A71,'5 Risk assessment - DFMEA '!A:Q,17,FALSE),"")=0,"",IFERROR(VLOOKUP(A71,'5 Risk assessment - DFMEA '!A:Q,17,FALSE),""))</f>
        <v/>
      </c>
      <c r="F71" s="94" t="str">
        <f t="shared" ref="F71:F134" si="5">IFERROR(C71/SUM(C$6:C$1004),"")</f>
        <v/>
      </c>
      <c r="G71" s="94" t="str">
        <f t="shared" ref="G71:G134" si="6">IFERROR(D71/MAX(D$6:D$1004),"")</f>
        <v/>
      </c>
    </row>
    <row r="72" spans="1:7">
      <c r="A72" s="32">
        <f t="shared" si="4"/>
        <v>67</v>
      </c>
      <c r="B72" s="98" t="str">
        <f>IFERROR(IF(OR(C72=0,VLOOKUP(A72,'5 Risk assessment - DFMEA '!$A:$C,3,FALSE)=0),"",IFERROR(VLOOKUP(A72,'5 Risk assessment - DFMEA '!$A:$C,3,FALSE),"")),"")</f>
        <v/>
      </c>
      <c r="C72" s="99" t="str">
        <f>IF(IFERROR(VLOOKUP(A72,'5 Risk assessment - DFMEA '!A:L,11,FALSE),"")=0,"",IFERROR(VLOOKUP(A72,'5 Risk assessment - DFMEA '!A:L,11,FALSE),""))</f>
        <v/>
      </c>
      <c r="D72" s="93" t="str">
        <f t="shared" ref="D72:D135" si="7">IFERROR(D71+C72,"")</f>
        <v/>
      </c>
      <c r="E72" s="93" t="str">
        <f>IF(IFERROR(VLOOKUP(A72,'5 Risk assessment - DFMEA '!A:Q,17,FALSE),"")=0,"",IFERROR(VLOOKUP(A72,'5 Risk assessment - DFMEA '!A:Q,17,FALSE),""))</f>
        <v/>
      </c>
      <c r="F72" s="94" t="str">
        <f t="shared" si="5"/>
        <v/>
      </c>
      <c r="G72" s="94" t="str">
        <f t="shared" si="6"/>
        <v/>
      </c>
    </row>
    <row r="73" spans="1:7">
      <c r="A73" s="32">
        <f t="shared" si="4"/>
        <v>68</v>
      </c>
      <c r="B73" s="98" t="str">
        <f>IFERROR(IF(OR(C73=0,VLOOKUP(A73,'5 Risk assessment - DFMEA '!$A:$C,3,FALSE)=0),"",IFERROR(VLOOKUP(A73,'5 Risk assessment - DFMEA '!$A:$C,3,FALSE),"")),"")</f>
        <v/>
      </c>
      <c r="C73" s="99" t="str">
        <f>IF(IFERROR(VLOOKUP(A73,'5 Risk assessment - DFMEA '!A:L,11,FALSE),"")=0,"",IFERROR(VLOOKUP(A73,'5 Risk assessment - DFMEA '!A:L,11,FALSE),""))</f>
        <v/>
      </c>
      <c r="D73" s="93" t="str">
        <f t="shared" si="7"/>
        <v/>
      </c>
      <c r="E73" s="93" t="str">
        <f>IF(IFERROR(VLOOKUP(A73,'5 Risk assessment - DFMEA '!A:Q,17,FALSE),"")=0,"",IFERROR(VLOOKUP(A73,'5 Risk assessment - DFMEA '!A:Q,17,FALSE),""))</f>
        <v/>
      </c>
      <c r="F73" s="94" t="str">
        <f t="shared" si="5"/>
        <v/>
      </c>
      <c r="G73" s="94" t="str">
        <f t="shared" si="6"/>
        <v/>
      </c>
    </row>
    <row r="74" spans="1:7">
      <c r="A74" s="32">
        <f t="shared" si="4"/>
        <v>69</v>
      </c>
      <c r="B74" s="98" t="str">
        <f>IFERROR(IF(OR(C74=0,VLOOKUP(A74,'5 Risk assessment - DFMEA '!$A:$C,3,FALSE)=0),"",IFERROR(VLOOKUP(A74,'5 Risk assessment - DFMEA '!$A:$C,3,FALSE),"")),"")</f>
        <v/>
      </c>
      <c r="C74" s="99" t="str">
        <f>IF(IFERROR(VLOOKUP(A74,'5 Risk assessment - DFMEA '!A:L,11,FALSE),"")=0,"",IFERROR(VLOOKUP(A74,'5 Risk assessment - DFMEA '!A:L,11,FALSE),""))</f>
        <v/>
      </c>
      <c r="D74" s="93" t="str">
        <f t="shared" si="7"/>
        <v/>
      </c>
      <c r="E74" s="93" t="str">
        <f>IF(IFERROR(VLOOKUP(A74,'5 Risk assessment - DFMEA '!A:Q,17,FALSE),"")=0,"",IFERROR(VLOOKUP(A74,'5 Risk assessment - DFMEA '!A:Q,17,FALSE),""))</f>
        <v/>
      </c>
      <c r="F74" s="94" t="str">
        <f t="shared" si="5"/>
        <v/>
      </c>
      <c r="G74" s="94" t="str">
        <f t="shared" si="6"/>
        <v/>
      </c>
    </row>
    <row r="75" spans="1:7">
      <c r="A75" s="32">
        <f t="shared" si="4"/>
        <v>70</v>
      </c>
      <c r="B75" s="98" t="str">
        <f>IFERROR(IF(OR(C75=0,VLOOKUP(A75,'5 Risk assessment - DFMEA '!$A:$C,3,FALSE)=0),"",IFERROR(VLOOKUP(A75,'5 Risk assessment - DFMEA '!$A:$C,3,FALSE),"")),"")</f>
        <v/>
      </c>
      <c r="C75" s="99" t="str">
        <f>IF(IFERROR(VLOOKUP(A75,'5 Risk assessment - DFMEA '!A:L,11,FALSE),"")=0,"",IFERROR(VLOOKUP(A75,'5 Risk assessment - DFMEA '!A:L,11,FALSE),""))</f>
        <v/>
      </c>
      <c r="D75" s="93" t="str">
        <f t="shared" si="7"/>
        <v/>
      </c>
      <c r="E75" s="93" t="str">
        <f>IF(IFERROR(VLOOKUP(A75,'5 Risk assessment - DFMEA '!A:Q,17,FALSE),"")=0,"",IFERROR(VLOOKUP(A75,'5 Risk assessment - DFMEA '!A:Q,17,FALSE),""))</f>
        <v/>
      </c>
      <c r="F75" s="94" t="str">
        <f t="shared" si="5"/>
        <v/>
      </c>
      <c r="G75" s="94" t="str">
        <f t="shared" si="6"/>
        <v/>
      </c>
    </row>
    <row r="76" spans="1:7">
      <c r="A76" s="32">
        <f t="shared" si="4"/>
        <v>71</v>
      </c>
      <c r="B76" s="98" t="str">
        <f>IFERROR(IF(OR(C76=0,VLOOKUP(A76,'5 Risk assessment - DFMEA '!$A:$C,3,FALSE)=0),"",IFERROR(VLOOKUP(A76,'5 Risk assessment - DFMEA '!$A:$C,3,FALSE),"")),"")</f>
        <v/>
      </c>
      <c r="C76" s="99" t="str">
        <f>IF(IFERROR(VLOOKUP(A76,'5 Risk assessment - DFMEA '!A:L,11,FALSE),"")=0,"",IFERROR(VLOOKUP(A76,'5 Risk assessment - DFMEA '!A:L,11,FALSE),""))</f>
        <v/>
      </c>
      <c r="D76" s="93" t="str">
        <f t="shared" si="7"/>
        <v/>
      </c>
      <c r="E76" s="93" t="str">
        <f>IF(IFERROR(VLOOKUP(A76,'5 Risk assessment - DFMEA '!A:Q,17,FALSE),"")=0,"",IFERROR(VLOOKUP(A76,'5 Risk assessment - DFMEA '!A:Q,17,FALSE),""))</f>
        <v/>
      </c>
      <c r="F76" s="94" t="str">
        <f t="shared" si="5"/>
        <v/>
      </c>
      <c r="G76" s="94" t="str">
        <f t="shared" si="6"/>
        <v/>
      </c>
    </row>
    <row r="77" spans="1:7">
      <c r="A77" s="32">
        <f t="shared" si="4"/>
        <v>72</v>
      </c>
      <c r="B77" s="98" t="str">
        <f>IFERROR(IF(OR(C77=0,VLOOKUP(A77,'5 Risk assessment - DFMEA '!$A:$C,3,FALSE)=0),"",IFERROR(VLOOKUP(A77,'5 Risk assessment - DFMEA '!$A:$C,3,FALSE),"")),"")</f>
        <v/>
      </c>
      <c r="C77" s="99" t="str">
        <f>IF(IFERROR(VLOOKUP(A77,'5 Risk assessment - DFMEA '!A:L,11,FALSE),"")=0,"",IFERROR(VLOOKUP(A77,'5 Risk assessment - DFMEA '!A:L,11,FALSE),""))</f>
        <v/>
      </c>
      <c r="D77" s="93" t="str">
        <f t="shared" si="7"/>
        <v/>
      </c>
      <c r="E77" s="93" t="str">
        <f>IF(IFERROR(VLOOKUP(A77,'5 Risk assessment - DFMEA '!A:Q,17,FALSE),"")=0,"",IFERROR(VLOOKUP(A77,'5 Risk assessment - DFMEA '!A:Q,17,FALSE),""))</f>
        <v/>
      </c>
      <c r="F77" s="94" t="str">
        <f t="shared" si="5"/>
        <v/>
      </c>
      <c r="G77" s="94" t="str">
        <f t="shared" si="6"/>
        <v/>
      </c>
    </row>
    <row r="78" spans="1:7">
      <c r="A78" s="32">
        <f t="shared" si="4"/>
        <v>73</v>
      </c>
      <c r="B78" s="98" t="str">
        <f>IFERROR(IF(OR(C78=0,VLOOKUP(A78,'5 Risk assessment - DFMEA '!$A:$C,3,FALSE)=0),"",IFERROR(VLOOKUP(A78,'5 Risk assessment - DFMEA '!$A:$C,3,FALSE),"")),"")</f>
        <v/>
      </c>
      <c r="C78" s="99" t="str">
        <f>IF(IFERROR(VLOOKUP(A78,'5 Risk assessment - DFMEA '!A:L,11,FALSE),"")=0,"",IFERROR(VLOOKUP(A78,'5 Risk assessment - DFMEA '!A:L,11,FALSE),""))</f>
        <v/>
      </c>
      <c r="D78" s="93" t="str">
        <f t="shared" si="7"/>
        <v/>
      </c>
      <c r="E78" s="93" t="str">
        <f>IF(IFERROR(VLOOKUP(A78,'5 Risk assessment - DFMEA '!A:Q,17,FALSE),"")=0,"",IFERROR(VLOOKUP(A78,'5 Risk assessment - DFMEA '!A:Q,17,FALSE),""))</f>
        <v/>
      </c>
      <c r="F78" s="94" t="str">
        <f t="shared" si="5"/>
        <v/>
      </c>
      <c r="G78" s="94" t="str">
        <f t="shared" si="6"/>
        <v/>
      </c>
    </row>
    <row r="79" spans="1:7">
      <c r="A79" s="32">
        <f t="shared" si="4"/>
        <v>74</v>
      </c>
      <c r="B79" s="98" t="str">
        <f>IFERROR(IF(OR(C79=0,VLOOKUP(A79,'5 Risk assessment - DFMEA '!$A:$C,3,FALSE)=0),"",IFERROR(VLOOKUP(A79,'5 Risk assessment - DFMEA '!$A:$C,3,FALSE),"")),"")</f>
        <v/>
      </c>
      <c r="C79" s="99" t="str">
        <f>IF(IFERROR(VLOOKUP(A79,'5 Risk assessment - DFMEA '!A:L,11,FALSE),"")=0,"",IFERROR(VLOOKUP(A79,'5 Risk assessment - DFMEA '!A:L,11,FALSE),""))</f>
        <v/>
      </c>
      <c r="D79" s="93" t="str">
        <f t="shared" si="7"/>
        <v/>
      </c>
      <c r="E79" s="93" t="str">
        <f>IF(IFERROR(VLOOKUP(A79,'5 Risk assessment - DFMEA '!A:Q,17,FALSE),"")=0,"",IFERROR(VLOOKUP(A79,'5 Risk assessment - DFMEA '!A:Q,17,FALSE),""))</f>
        <v/>
      </c>
      <c r="F79" s="94" t="str">
        <f t="shared" si="5"/>
        <v/>
      </c>
      <c r="G79" s="94" t="str">
        <f t="shared" si="6"/>
        <v/>
      </c>
    </row>
    <row r="80" spans="1:7">
      <c r="A80" s="32">
        <f t="shared" si="4"/>
        <v>75</v>
      </c>
      <c r="B80" s="98" t="str">
        <f>IFERROR(IF(OR(C80=0,VLOOKUP(A80,'5 Risk assessment - DFMEA '!$A:$C,3,FALSE)=0),"",IFERROR(VLOOKUP(A80,'5 Risk assessment - DFMEA '!$A:$C,3,FALSE),"")),"")</f>
        <v/>
      </c>
      <c r="C80" s="99" t="str">
        <f>IF(IFERROR(VLOOKUP(A80,'5 Risk assessment - DFMEA '!A:L,11,FALSE),"")=0,"",IFERROR(VLOOKUP(A80,'5 Risk assessment - DFMEA '!A:L,11,FALSE),""))</f>
        <v/>
      </c>
      <c r="D80" s="93" t="str">
        <f t="shared" si="7"/>
        <v/>
      </c>
      <c r="E80" s="93" t="str">
        <f>IF(IFERROR(VLOOKUP(A80,'5 Risk assessment - DFMEA '!A:Q,17,FALSE),"")=0,"",IFERROR(VLOOKUP(A80,'5 Risk assessment - DFMEA '!A:Q,17,FALSE),""))</f>
        <v/>
      </c>
      <c r="F80" s="94" t="str">
        <f t="shared" si="5"/>
        <v/>
      </c>
      <c r="G80" s="94" t="str">
        <f t="shared" si="6"/>
        <v/>
      </c>
    </row>
    <row r="81" spans="1:7">
      <c r="A81" s="32">
        <f t="shared" si="4"/>
        <v>76</v>
      </c>
      <c r="B81" s="98" t="str">
        <f>IFERROR(IF(OR(C81=0,VLOOKUP(A81,'5 Risk assessment - DFMEA '!$A:$C,3,FALSE)=0),"",IFERROR(VLOOKUP(A81,'5 Risk assessment - DFMEA '!$A:$C,3,FALSE),"")),"")</f>
        <v/>
      </c>
      <c r="C81" s="99" t="str">
        <f>IF(IFERROR(VLOOKUP(A81,'5 Risk assessment - DFMEA '!A:L,11,FALSE),"")=0,"",IFERROR(VLOOKUP(A81,'5 Risk assessment - DFMEA '!A:L,11,FALSE),""))</f>
        <v/>
      </c>
      <c r="D81" s="93" t="str">
        <f t="shared" si="7"/>
        <v/>
      </c>
      <c r="E81" s="93" t="str">
        <f>IF(IFERROR(VLOOKUP(A81,'5 Risk assessment - DFMEA '!A:Q,17,FALSE),"")=0,"",IFERROR(VLOOKUP(A81,'5 Risk assessment - DFMEA '!A:Q,17,FALSE),""))</f>
        <v/>
      </c>
      <c r="F81" s="94" t="str">
        <f t="shared" si="5"/>
        <v/>
      </c>
      <c r="G81" s="94" t="str">
        <f t="shared" si="6"/>
        <v/>
      </c>
    </row>
    <row r="82" spans="1:7">
      <c r="A82" s="32">
        <f t="shared" si="4"/>
        <v>77</v>
      </c>
      <c r="B82" s="98" t="str">
        <f>IFERROR(IF(OR(C82=0,VLOOKUP(A82,'5 Risk assessment - DFMEA '!$A:$C,3,FALSE)=0),"",IFERROR(VLOOKUP(A82,'5 Risk assessment - DFMEA '!$A:$C,3,FALSE),"")),"")</f>
        <v/>
      </c>
      <c r="C82" s="99" t="str">
        <f>IF(IFERROR(VLOOKUP(A82,'5 Risk assessment - DFMEA '!A:L,11,FALSE),"")=0,"",IFERROR(VLOOKUP(A82,'5 Risk assessment - DFMEA '!A:L,11,FALSE),""))</f>
        <v/>
      </c>
      <c r="D82" s="93" t="str">
        <f t="shared" si="7"/>
        <v/>
      </c>
      <c r="E82" s="93" t="str">
        <f>IF(IFERROR(VLOOKUP(A82,'5 Risk assessment - DFMEA '!A:Q,17,FALSE),"")=0,"",IFERROR(VLOOKUP(A82,'5 Risk assessment - DFMEA '!A:Q,17,FALSE),""))</f>
        <v/>
      </c>
      <c r="F82" s="94" t="str">
        <f t="shared" si="5"/>
        <v/>
      </c>
      <c r="G82" s="94" t="str">
        <f t="shared" si="6"/>
        <v/>
      </c>
    </row>
    <row r="83" spans="1:7">
      <c r="A83" s="32">
        <f t="shared" si="4"/>
        <v>78</v>
      </c>
      <c r="B83" s="98" t="str">
        <f>IFERROR(IF(OR(C83=0,VLOOKUP(A83,'5 Risk assessment - DFMEA '!$A:$C,3,FALSE)=0),"",IFERROR(VLOOKUP(A83,'5 Risk assessment - DFMEA '!$A:$C,3,FALSE),"")),"")</f>
        <v/>
      </c>
      <c r="C83" s="99" t="str">
        <f>IF(IFERROR(VLOOKUP(A83,'5 Risk assessment - DFMEA '!A:L,11,FALSE),"")=0,"",IFERROR(VLOOKUP(A83,'5 Risk assessment - DFMEA '!A:L,11,FALSE),""))</f>
        <v/>
      </c>
      <c r="D83" s="93" t="str">
        <f t="shared" si="7"/>
        <v/>
      </c>
      <c r="E83" s="93" t="str">
        <f>IF(IFERROR(VLOOKUP(A83,'5 Risk assessment - DFMEA '!A:Q,17,FALSE),"")=0,"",IFERROR(VLOOKUP(A83,'5 Risk assessment - DFMEA '!A:Q,17,FALSE),""))</f>
        <v/>
      </c>
      <c r="F83" s="94" t="str">
        <f t="shared" si="5"/>
        <v/>
      </c>
      <c r="G83" s="94" t="str">
        <f t="shared" si="6"/>
        <v/>
      </c>
    </row>
    <row r="84" spans="1:7">
      <c r="A84" s="32">
        <f t="shared" si="4"/>
        <v>79</v>
      </c>
      <c r="B84" s="98" t="str">
        <f>IFERROR(IF(OR(C84=0,VLOOKUP(A84,'5 Risk assessment - DFMEA '!$A:$C,3,FALSE)=0),"",IFERROR(VLOOKUP(A84,'5 Risk assessment - DFMEA '!$A:$C,3,FALSE),"")),"")</f>
        <v/>
      </c>
      <c r="C84" s="99" t="str">
        <f>IF(IFERROR(VLOOKUP(A84,'5 Risk assessment - DFMEA '!A:L,11,FALSE),"")=0,"",IFERROR(VLOOKUP(A84,'5 Risk assessment - DFMEA '!A:L,11,FALSE),""))</f>
        <v/>
      </c>
      <c r="D84" s="93" t="str">
        <f t="shared" si="7"/>
        <v/>
      </c>
      <c r="E84" s="93" t="str">
        <f>IF(IFERROR(VLOOKUP(A84,'5 Risk assessment - DFMEA '!A:Q,17,FALSE),"")=0,"",IFERROR(VLOOKUP(A84,'5 Risk assessment - DFMEA '!A:Q,17,FALSE),""))</f>
        <v/>
      </c>
      <c r="F84" s="94" t="str">
        <f t="shared" si="5"/>
        <v/>
      </c>
      <c r="G84" s="94" t="str">
        <f t="shared" si="6"/>
        <v/>
      </c>
    </row>
    <row r="85" spans="1:7">
      <c r="A85" s="32">
        <f t="shared" si="4"/>
        <v>80</v>
      </c>
      <c r="B85" s="98" t="str">
        <f>IFERROR(IF(OR(C85=0,VLOOKUP(A85,'5 Risk assessment - DFMEA '!$A:$C,3,FALSE)=0),"",IFERROR(VLOOKUP(A85,'5 Risk assessment - DFMEA '!$A:$C,3,FALSE),"")),"")</f>
        <v/>
      </c>
      <c r="C85" s="99" t="str">
        <f>IF(IFERROR(VLOOKUP(A85,'5 Risk assessment - DFMEA '!A:L,11,FALSE),"")=0,"",IFERROR(VLOOKUP(A85,'5 Risk assessment - DFMEA '!A:L,11,FALSE),""))</f>
        <v/>
      </c>
      <c r="D85" s="93" t="str">
        <f t="shared" si="7"/>
        <v/>
      </c>
      <c r="E85" s="93" t="str">
        <f>IF(IFERROR(VLOOKUP(A85,'5 Risk assessment - DFMEA '!A:Q,17,FALSE),"")=0,"",IFERROR(VLOOKUP(A85,'5 Risk assessment - DFMEA '!A:Q,17,FALSE),""))</f>
        <v/>
      </c>
      <c r="F85" s="94" t="str">
        <f t="shared" si="5"/>
        <v/>
      </c>
      <c r="G85" s="94" t="str">
        <f t="shared" si="6"/>
        <v/>
      </c>
    </row>
    <row r="86" spans="1:7">
      <c r="A86" s="32">
        <f t="shared" si="4"/>
        <v>81</v>
      </c>
      <c r="B86" s="98" t="str">
        <f>IFERROR(IF(OR(C86=0,VLOOKUP(A86,'5 Risk assessment - DFMEA '!$A:$C,3,FALSE)=0),"",IFERROR(VLOOKUP(A86,'5 Risk assessment - DFMEA '!$A:$C,3,FALSE),"")),"")</f>
        <v/>
      </c>
      <c r="C86" s="99" t="str">
        <f>IF(IFERROR(VLOOKUP(A86,'5 Risk assessment - DFMEA '!A:L,11,FALSE),"")=0,"",IFERROR(VLOOKUP(A86,'5 Risk assessment - DFMEA '!A:L,11,FALSE),""))</f>
        <v/>
      </c>
      <c r="D86" s="93" t="str">
        <f t="shared" si="7"/>
        <v/>
      </c>
      <c r="E86" s="93" t="str">
        <f>IF(IFERROR(VLOOKUP(A86,'5 Risk assessment - DFMEA '!A:Q,17,FALSE),"")=0,"",IFERROR(VLOOKUP(A86,'5 Risk assessment - DFMEA '!A:Q,17,FALSE),""))</f>
        <v/>
      </c>
      <c r="F86" s="94" t="str">
        <f t="shared" si="5"/>
        <v/>
      </c>
      <c r="G86" s="94" t="str">
        <f t="shared" si="6"/>
        <v/>
      </c>
    </row>
    <row r="87" spans="1:7">
      <c r="A87" s="32">
        <f t="shared" si="4"/>
        <v>82</v>
      </c>
      <c r="B87" s="98" t="str">
        <f>IFERROR(IF(OR(C87=0,VLOOKUP(A87,'5 Risk assessment - DFMEA '!$A:$C,3,FALSE)=0),"",IFERROR(VLOOKUP(A87,'5 Risk assessment - DFMEA '!$A:$C,3,FALSE),"")),"")</f>
        <v/>
      </c>
      <c r="C87" s="99" t="str">
        <f>IF(IFERROR(VLOOKUP(A87,'5 Risk assessment - DFMEA '!A:L,11,FALSE),"")=0,"",IFERROR(VLOOKUP(A87,'5 Risk assessment - DFMEA '!A:L,11,FALSE),""))</f>
        <v/>
      </c>
      <c r="D87" s="93" t="str">
        <f t="shared" si="7"/>
        <v/>
      </c>
      <c r="E87" s="93" t="str">
        <f>IF(IFERROR(VLOOKUP(A87,'5 Risk assessment - DFMEA '!A:Q,17,FALSE),"")=0,"",IFERROR(VLOOKUP(A87,'5 Risk assessment - DFMEA '!A:Q,17,FALSE),""))</f>
        <v/>
      </c>
      <c r="F87" s="94" t="str">
        <f t="shared" si="5"/>
        <v/>
      </c>
      <c r="G87" s="94" t="str">
        <f t="shared" si="6"/>
        <v/>
      </c>
    </row>
    <row r="88" spans="1:7">
      <c r="A88" s="32">
        <f t="shared" si="4"/>
        <v>83</v>
      </c>
      <c r="B88" s="98" t="str">
        <f>IFERROR(IF(OR(C88=0,VLOOKUP(A88,'5 Risk assessment - DFMEA '!$A:$C,3,FALSE)=0),"",IFERROR(VLOOKUP(A88,'5 Risk assessment - DFMEA '!$A:$C,3,FALSE),"")),"")</f>
        <v/>
      </c>
      <c r="C88" s="99" t="str">
        <f>IF(IFERROR(VLOOKUP(A88,'5 Risk assessment - DFMEA '!A:L,11,FALSE),"")=0,"",IFERROR(VLOOKUP(A88,'5 Risk assessment - DFMEA '!A:L,11,FALSE),""))</f>
        <v/>
      </c>
      <c r="D88" s="93" t="str">
        <f t="shared" si="7"/>
        <v/>
      </c>
      <c r="E88" s="93" t="str">
        <f>IF(IFERROR(VLOOKUP(A88,'5 Risk assessment - DFMEA '!A:Q,17,FALSE),"")=0,"",IFERROR(VLOOKUP(A88,'5 Risk assessment - DFMEA '!A:Q,17,FALSE),""))</f>
        <v/>
      </c>
      <c r="F88" s="94" t="str">
        <f t="shared" si="5"/>
        <v/>
      </c>
      <c r="G88" s="94" t="str">
        <f t="shared" si="6"/>
        <v/>
      </c>
    </row>
    <row r="89" spans="1:7">
      <c r="A89" s="32">
        <f t="shared" si="4"/>
        <v>84</v>
      </c>
      <c r="B89" s="98" t="str">
        <f>IFERROR(IF(OR(C89=0,VLOOKUP(A89,'5 Risk assessment - DFMEA '!$A:$C,3,FALSE)=0),"",IFERROR(VLOOKUP(A89,'5 Risk assessment - DFMEA '!$A:$C,3,FALSE),"")),"")</f>
        <v/>
      </c>
      <c r="C89" s="99" t="str">
        <f>IF(IFERROR(VLOOKUP(A89,'5 Risk assessment - DFMEA '!A:L,11,FALSE),"")=0,"",IFERROR(VLOOKUP(A89,'5 Risk assessment - DFMEA '!A:L,11,FALSE),""))</f>
        <v/>
      </c>
      <c r="D89" s="93" t="str">
        <f t="shared" si="7"/>
        <v/>
      </c>
      <c r="E89" s="93" t="str">
        <f>IF(IFERROR(VLOOKUP(A89,'5 Risk assessment - DFMEA '!A:Q,17,FALSE),"")=0,"",IFERROR(VLOOKUP(A89,'5 Risk assessment - DFMEA '!A:Q,17,FALSE),""))</f>
        <v/>
      </c>
      <c r="F89" s="94" t="str">
        <f t="shared" si="5"/>
        <v/>
      </c>
      <c r="G89" s="94" t="str">
        <f t="shared" si="6"/>
        <v/>
      </c>
    </row>
    <row r="90" spans="1:7">
      <c r="A90" s="32">
        <f t="shared" si="4"/>
        <v>85</v>
      </c>
      <c r="B90" s="98" t="str">
        <f>IFERROR(IF(OR(C90=0,VLOOKUP(A90,'5 Risk assessment - DFMEA '!$A:$C,3,FALSE)=0),"",IFERROR(VLOOKUP(A90,'5 Risk assessment - DFMEA '!$A:$C,3,FALSE),"")),"")</f>
        <v/>
      </c>
      <c r="C90" s="99" t="str">
        <f>IF(IFERROR(VLOOKUP(A90,'5 Risk assessment - DFMEA '!A:L,11,FALSE),"")=0,"",IFERROR(VLOOKUP(A90,'5 Risk assessment - DFMEA '!A:L,11,FALSE),""))</f>
        <v/>
      </c>
      <c r="D90" s="93" t="str">
        <f t="shared" si="7"/>
        <v/>
      </c>
      <c r="E90" s="93" t="str">
        <f>IF(IFERROR(VLOOKUP(A90,'5 Risk assessment - DFMEA '!A:Q,17,FALSE),"")=0,"",IFERROR(VLOOKUP(A90,'5 Risk assessment - DFMEA '!A:Q,17,FALSE),""))</f>
        <v/>
      </c>
      <c r="F90" s="94" t="str">
        <f t="shared" si="5"/>
        <v/>
      </c>
      <c r="G90" s="94" t="str">
        <f t="shared" si="6"/>
        <v/>
      </c>
    </row>
    <row r="91" spans="1:7">
      <c r="A91" s="32">
        <f t="shared" si="4"/>
        <v>86</v>
      </c>
      <c r="B91" s="98" t="str">
        <f>IFERROR(IF(OR(C91=0,VLOOKUP(A91,'5 Risk assessment - DFMEA '!$A:$C,3,FALSE)=0),"",IFERROR(VLOOKUP(A91,'5 Risk assessment - DFMEA '!$A:$C,3,FALSE),"")),"")</f>
        <v/>
      </c>
      <c r="C91" s="99" t="str">
        <f>IF(IFERROR(VLOOKUP(A91,'5 Risk assessment - DFMEA '!A:L,11,FALSE),"")=0,"",IFERROR(VLOOKUP(A91,'5 Risk assessment - DFMEA '!A:L,11,FALSE),""))</f>
        <v/>
      </c>
      <c r="D91" s="93" t="str">
        <f t="shared" si="7"/>
        <v/>
      </c>
      <c r="E91" s="93" t="str">
        <f>IF(IFERROR(VLOOKUP(A91,'5 Risk assessment - DFMEA '!A:Q,17,FALSE),"")=0,"",IFERROR(VLOOKUP(A91,'5 Risk assessment - DFMEA '!A:Q,17,FALSE),""))</f>
        <v/>
      </c>
      <c r="F91" s="94" t="str">
        <f t="shared" si="5"/>
        <v/>
      </c>
      <c r="G91" s="94" t="str">
        <f t="shared" si="6"/>
        <v/>
      </c>
    </row>
    <row r="92" spans="1:7">
      <c r="A92" s="32">
        <f t="shared" si="4"/>
        <v>87</v>
      </c>
      <c r="B92" s="98" t="str">
        <f>IFERROR(IF(OR(C92=0,VLOOKUP(A92,'5 Risk assessment - DFMEA '!$A:$C,3,FALSE)=0),"",IFERROR(VLOOKUP(A92,'5 Risk assessment - DFMEA '!$A:$C,3,FALSE),"")),"")</f>
        <v/>
      </c>
      <c r="C92" s="99" t="str">
        <f>IF(IFERROR(VLOOKUP(A92,'5 Risk assessment - DFMEA '!A:L,11,FALSE),"")=0,"",IFERROR(VLOOKUP(A92,'5 Risk assessment - DFMEA '!A:L,11,FALSE),""))</f>
        <v/>
      </c>
      <c r="D92" s="93" t="str">
        <f t="shared" si="7"/>
        <v/>
      </c>
      <c r="E92" s="93" t="str">
        <f>IF(IFERROR(VLOOKUP(A92,'5 Risk assessment - DFMEA '!A:Q,17,FALSE),"")=0,"",IFERROR(VLOOKUP(A92,'5 Risk assessment - DFMEA '!A:Q,17,FALSE),""))</f>
        <v/>
      </c>
      <c r="F92" s="94" t="str">
        <f t="shared" si="5"/>
        <v/>
      </c>
      <c r="G92" s="94" t="str">
        <f t="shared" si="6"/>
        <v/>
      </c>
    </row>
    <row r="93" spans="1:7">
      <c r="A93" s="32">
        <f t="shared" si="4"/>
        <v>88</v>
      </c>
      <c r="B93" s="98" t="str">
        <f>IFERROR(IF(OR(C93=0,VLOOKUP(A93,'5 Risk assessment - DFMEA '!$A:$C,3,FALSE)=0),"",IFERROR(VLOOKUP(A93,'5 Risk assessment - DFMEA '!$A:$C,3,FALSE),"")),"")</f>
        <v/>
      </c>
      <c r="C93" s="99" t="str">
        <f>IF(IFERROR(VLOOKUP(A93,'5 Risk assessment - DFMEA '!A:L,11,FALSE),"")=0,"",IFERROR(VLOOKUP(A93,'5 Risk assessment - DFMEA '!A:L,11,FALSE),""))</f>
        <v/>
      </c>
      <c r="D93" s="93" t="str">
        <f t="shared" si="7"/>
        <v/>
      </c>
      <c r="E93" s="93" t="str">
        <f>IF(IFERROR(VLOOKUP(A93,'5 Risk assessment - DFMEA '!A:Q,17,FALSE),"")=0,"",IFERROR(VLOOKUP(A93,'5 Risk assessment - DFMEA '!A:Q,17,FALSE),""))</f>
        <v/>
      </c>
      <c r="F93" s="94" t="str">
        <f t="shared" si="5"/>
        <v/>
      </c>
      <c r="G93" s="94" t="str">
        <f t="shared" si="6"/>
        <v/>
      </c>
    </row>
    <row r="94" spans="1:7">
      <c r="A94" s="32">
        <f t="shared" si="4"/>
        <v>89</v>
      </c>
      <c r="B94" s="98" t="str">
        <f>IFERROR(IF(OR(C94=0,VLOOKUP(A94,'5 Risk assessment - DFMEA '!$A:$C,3,FALSE)=0),"",IFERROR(VLOOKUP(A94,'5 Risk assessment - DFMEA '!$A:$C,3,FALSE),"")),"")</f>
        <v/>
      </c>
      <c r="C94" s="99" t="str">
        <f>IF(IFERROR(VLOOKUP(A94,'5 Risk assessment - DFMEA '!A:L,11,FALSE),"")=0,"",IFERROR(VLOOKUP(A94,'5 Risk assessment - DFMEA '!A:L,11,FALSE),""))</f>
        <v/>
      </c>
      <c r="D94" s="93" t="str">
        <f t="shared" si="7"/>
        <v/>
      </c>
      <c r="E94" s="93" t="str">
        <f>IF(IFERROR(VLOOKUP(A94,'5 Risk assessment - DFMEA '!A:Q,17,FALSE),"")=0,"",IFERROR(VLOOKUP(A94,'5 Risk assessment - DFMEA '!A:Q,17,FALSE),""))</f>
        <v/>
      </c>
      <c r="F94" s="94" t="str">
        <f t="shared" si="5"/>
        <v/>
      </c>
      <c r="G94" s="94" t="str">
        <f t="shared" si="6"/>
        <v/>
      </c>
    </row>
    <row r="95" spans="1:7">
      <c r="A95" s="32">
        <f t="shared" si="4"/>
        <v>90</v>
      </c>
      <c r="B95" s="98" t="str">
        <f>IFERROR(IF(OR(C95=0,VLOOKUP(A95,'5 Risk assessment - DFMEA '!$A:$C,3,FALSE)=0),"",IFERROR(VLOOKUP(A95,'5 Risk assessment - DFMEA '!$A:$C,3,FALSE),"")),"")</f>
        <v/>
      </c>
      <c r="C95" s="99" t="str">
        <f>IF(IFERROR(VLOOKUP(A95,'5 Risk assessment - DFMEA '!A:L,11,FALSE),"")=0,"",IFERROR(VLOOKUP(A95,'5 Risk assessment - DFMEA '!A:L,11,FALSE),""))</f>
        <v/>
      </c>
      <c r="D95" s="93" t="str">
        <f t="shared" si="7"/>
        <v/>
      </c>
      <c r="E95" s="93" t="str">
        <f>IF(IFERROR(VLOOKUP(A95,'5 Risk assessment - DFMEA '!A:Q,17,FALSE),"")=0,"",IFERROR(VLOOKUP(A95,'5 Risk assessment - DFMEA '!A:Q,17,FALSE),""))</f>
        <v/>
      </c>
      <c r="F95" s="94" t="str">
        <f t="shared" si="5"/>
        <v/>
      </c>
      <c r="G95" s="94" t="str">
        <f t="shared" si="6"/>
        <v/>
      </c>
    </row>
    <row r="96" spans="1:7">
      <c r="A96" s="32">
        <f t="shared" si="4"/>
        <v>91</v>
      </c>
      <c r="B96" s="98" t="str">
        <f>IFERROR(IF(OR(C96=0,VLOOKUP(A96,'5 Risk assessment - DFMEA '!$A:$C,3,FALSE)=0),"",IFERROR(VLOOKUP(A96,'5 Risk assessment - DFMEA '!$A:$C,3,FALSE),"")),"")</f>
        <v/>
      </c>
      <c r="C96" s="99" t="str">
        <f>IF(IFERROR(VLOOKUP(A96,'5 Risk assessment - DFMEA '!A:L,11,FALSE),"")=0,"",IFERROR(VLOOKUP(A96,'5 Risk assessment - DFMEA '!A:L,11,FALSE),""))</f>
        <v/>
      </c>
      <c r="D96" s="93" t="str">
        <f t="shared" si="7"/>
        <v/>
      </c>
      <c r="E96" s="93" t="str">
        <f>IF(IFERROR(VLOOKUP(A96,'5 Risk assessment - DFMEA '!A:Q,17,FALSE),"")=0,"",IFERROR(VLOOKUP(A96,'5 Risk assessment - DFMEA '!A:Q,17,FALSE),""))</f>
        <v/>
      </c>
      <c r="F96" s="94" t="str">
        <f t="shared" si="5"/>
        <v/>
      </c>
      <c r="G96" s="94" t="str">
        <f t="shared" si="6"/>
        <v/>
      </c>
    </row>
    <row r="97" spans="1:7">
      <c r="A97" s="32">
        <f t="shared" si="4"/>
        <v>92</v>
      </c>
      <c r="B97" s="98" t="str">
        <f>IFERROR(IF(OR(C97=0,VLOOKUP(A97,'5 Risk assessment - DFMEA '!$A:$C,3,FALSE)=0),"",IFERROR(VLOOKUP(A97,'5 Risk assessment - DFMEA '!$A:$C,3,FALSE),"")),"")</f>
        <v/>
      </c>
      <c r="C97" s="99" t="str">
        <f>IF(IFERROR(VLOOKUP(A97,'5 Risk assessment - DFMEA '!A:L,11,FALSE),"")=0,"",IFERROR(VLOOKUP(A97,'5 Risk assessment - DFMEA '!A:L,11,FALSE),""))</f>
        <v/>
      </c>
      <c r="D97" s="93" t="str">
        <f t="shared" si="7"/>
        <v/>
      </c>
      <c r="E97" s="93" t="str">
        <f>IF(IFERROR(VLOOKUP(A97,'5 Risk assessment - DFMEA '!A:Q,17,FALSE),"")=0,"",IFERROR(VLOOKUP(A97,'5 Risk assessment - DFMEA '!A:Q,17,FALSE),""))</f>
        <v/>
      </c>
      <c r="F97" s="94" t="str">
        <f t="shared" si="5"/>
        <v/>
      </c>
      <c r="G97" s="94" t="str">
        <f t="shared" si="6"/>
        <v/>
      </c>
    </row>
    <row r="98" spans="1:7">
      <c r="A98" s="32">
        <f t="shared" si="4"/>
        <v>93</v>
      </c>
      <c r="B98" s="98" t="str">
        <f>IFERROR(IF(OR(C98=0,VLOOKUP(A98,'5 Risk assessment - DFMEA '!$A:$C,3,FALSE)=0),"",IFERROR(VLOOKUP(A98,'5 Risk assessment - DFMEA '!$A:$C,3,FALSE),"")),"")</f>
        <v/>
      </c>
      <c r="C98" s="99" t="str">
        <f>IF(IFERROR(VLOOKUP(A98,'5 Risk assessment - DFMEA '!A:L,11,FALSE),"")=0,"",IFERROR(VLOOKUP(A98,'5 Risk assessment - DFMEA '!A:L,11,FALSE),""))</f>
        <v/>
      </c>
      <c r="D98" s="93" t="str">
        <f t="shared" si="7"/>
        <v/>
      </c>
      <c r="E98" s="93" t="str">
        <f>IF(IFERROR(VLOOKUP(A98,'5 Risk assessment - DFMEA '!A:Q,17,FALSE),"")=0,"",IFERROR(VLOOKUP(A98,'5 Risk assessment - DFMEA '!A:Q,17,FALSE),""))</f>
        <v/>
      </c>
      <c r="F98" s="94" t="str">
        <f t="shared" si="5"/>
        <v/>
      </c>
      <c r="G98" s="94" t="str">
        <f t="shared" si="6"/>
        <v/>
      </c>
    </row>
    <row r="99" spans="1:7">
      <c r="A99" s="32">
        <f t="shared" si="4"/>
        <v>94</v>
      </c>
      <c r="B99" s="98" t="str">
        <f>IFERROR(IF(OR(C99=0,VLOOKUP(A99,'5 Risk assessment - DFMEA '!$A:$C,3,FALSE)=0),"",IFERROR(VLOOKUP(A99,'5 Risk assessment - DFMEA '!$A:$C,3,FALSE),"")),"")</f>
        <v/>
      </c>
      <c r="C99" s="99" t="str">
        <f>IF(IFERROR(VLOOKUP(A99,'5 Risk assessment - DFMEA '!A:L,11,FALSE),"")=0,"",IFERROR(VLOOKUP(A99,'5 Risk assessment - DFMEA '!A:L,11,FALSE),""))</f>
        <v/>
      </c>
      <c r="D99" s="93" t="str">
        <f t="shared" si="7"/>
        <v/>
      </c>
      <c r="E99" s="93" t="str">
        <f>IF(IFERROR(VLOOKUP(A99,'5 Risk assessment - DFMEA '!A:Q,17,FALSE),"")=0,"",IFERROR(VLOOKUP(A99,'5 Risk assessment - DFMEA '!A:Q,17,FALSE),""))</f>
        <v/>
      </c>
      <c r="F99" s="94" t="str">
        <f t="shared" si="5"/>
        <v/>
      </c>
      <c r="G99" s="94" t="str">
        <f t="shared" si="6"/>
        <v/>
      </c>
    </row>
    <row r="100" spans="1:7">
      <c r="A100" s="32">
        <f t="shared" si="4"/>
        <v>95</v>
      </c>
      <c r="B100" s="98" t="str">
        <f>IFERROR(IF(OR(C100=0,VLOOKUP(A100,'5 Risk assessment - DFMEA '!$A:$C,3,FALSE)=0),"",IFERROR(VLOOKUP(A100,'5 Risk assessment - DFMEA '!$A:$C,3,FALSE),"")),"")</f>
        <v/>
      </c>
      <c r="C100" s="99" t="str">
        <f>IF(IFERROR(VLOOKUP(A100,'5 Risk assessment - DFMEA '!A:L,11,FALSE),"")=0,"",IFERROR(VLOOKUP(A100,'5 Risk assessment - DFMEA '!A:L,11,FALSE),""))</f>
        <v/>
      </c>
      <c r="D100" s="93" t="str">
        <f t="shared" si="7"/>
        <v/>
      </c>
      <c r="E100" s="93" t="str">
        <f>IF(IFERROR(VLOOKUP(A100,'5 Risk assessment - DFMEA '!A:Q,17,FALSE),"")=0,"",IFERROR(VLOOKUP(A100,'5 Risk assessment - DFMEA '!A:Q,17,FALSE),""))</f>
        <v/>
      </c>
      <c r="F100" s="94" t="str">
        <f t="shared" si="5"/>
        <v/>
      </c>
      <c r="G100" s="94" t="str">
        <f t="shared" si="6"/>
        <v/>
      </c>
    </row>
    <row r="101" spans="1:7">
      <c r="A101" s="32">
        <f t="shared" si="4"/>
        <v>96</v>
      </c>
      <c r="B101" s="98" t="str">
        <f>IFERROR(IF(OR(C101=0,VLOOKUP(A101,'5 Risk assessment - DFMEA '!$A:$C,3,FALSE)=0),"",IFERROR(VLOOKUP(A101,'5 Risk assessment - DFMEA '!$A:$C,3,FALSE),"")),"")</f>
        <v/>
      </c>
      <c r="C101" s="99" t="str">
        <f>IF(IFERROR(VLOOKUP(A101,'5 Risk assessment - DFMEA '!A:L,11,FALSE),"")=0,"",IFERROR(VLOOKUP(A101,'5 Risk assessment - DFMEA '!A:L,11,FALSE),""))</f>
        <v/>
      </c>
      <c r="D101" s="93" t="str">
        <f t="shared" si="7"/>
        <v/>
      </c>
      <c r="E101" s="93" t="str">
        <f>IF(IFERROR(VLOOKUP(A101,'5 Risk assessment - DFMEA '!A:Q,17,FALSE),"")=0,"",IFERROR(VLOOKUP(A101,'5 Risk assessment - DFMEA '!A:Q,17,FALSE),""))</f>
        <v/>
      </c>
      <c r="F101" s="94" t="str">
        <f t="shared" si="5"/>
        <v/>
      </c>
      <c r="G101" s="94" t="str">
        <f t="shared" si="6"/>
        <v/>
      </c>
    </row>
    <row r="102" spans="1:7">
      <c r="A102" s="32">
        <f t="shared" si="4"/>
        <v>97</v>
      </c>
      <c r="B102" s="98" t="str">
        <f>IFERROR(IF(OR(C102=0,VLOOKUP(A102,'5 Risk assessment - DFMEA '!$A:$C,3,FALSE)=0),"",IFERROR(VLOOKUP(A102,'5 Risk assessment - DFMEA '!$A:$C,3,FALSE),"")),"")</f>
        <v/>
      </c>
      <c r="C102" s="99" t="str">
        <f>IF(IFERROR(VLOOKUP(A102,'5 Risk assessment - DFMEA '!A:L,11,FALSE),"")=0,"",IFERROR(VLOOKUP(A102,'5 Risk assessment - DFMEA '!A:L,11,FALSE),""))</f>
        <v/>
      </c>
      <c r="D102" s="93" t="str">
        <f t="shared" si="7"/>
        <v/>
      </c>
      <c r="E102" s="93" t="str">
        <f>IF(IFERROR(VLOOKUP(A102,'5 Risk assessment - DFMEA '!A:Q,17,FALSE),"")=0,"",IFERROR(VLOOKUP(A102,'5 Risk assessment - DFMEA '!A:Q,17,FALSE),""))</f>
        <v/>
      </c>
      <c r="F102" s="94" t="str">
        <f t="shared" si="5"/>
        <v/>
      </c>
      <c r="G102" s="94" t="str">
        <f t="shared" si="6"/>
        <v/>
      </c>
    </row>
    <row r="103" spans="1:7">
      <c r="A103" s="32">
        <f t="shared" si="4"/>
        <v>98</v>
      </c>
      <c r="B103" s="98" t="str">
        <f>IFERROR(IF(OR(C103=0,VLOOKUP(A103,'5 Risk assessment - DFMEA '!$A:$C,3,FALSE)=0),"",IFERROR(VLOOKUP(A103,'5 Risk assessment - DFMEA '!$A:$C,3,FALSE),"")),"")</f>
        <v/>
      </c>
      <c r="C103" s="99" t="str">
        <f>IF(IFERROR(VLOOKUP(A103,'5 Risk assessment - DFMEA '!A:L,11,FALSE),"")=0,"",IFERROR(VLOOKUP(A103,'5 Risk assessment - DFMEA '!A:L,11,FALSE),""))</f>
        <v/>
      </c>
      <c r="D103" s="93" t="str">
        <f t="shared" si="7"/>
        <v/>
      </c>
      <c r="E103" s="93" t="str">
        <f>IF(IFERROR(VLOOKUP(A103,'5 Risk assessment - DFMEA '!A:Q,17,FALSE),"")=0,"",IFERROR(VLOOKUP(A103,'5 Risk assessment - DFMEA '!A:Q,17,FALSE),""))</f>
        <v/>
      </c>
      <c r="F103" s="94" t="str">
        <f t="shared" si="5"/>
        <v/>
      </c>
      <c r="G103" s="94" t="str">
        <f t="shared" si="6"/>
        <v/>
      </c>
    </row>
    <row r="104" spans="1:7">
      <c r="A104" s="32">
        <f t="shared" si="4"/>
        <v>99</v>
      </c>
      <c r="B104" s="98" t="str">
        <f>IFERROR(IF(OR(C104=0,VLOOKUP(A104,'5 Risk assessment - DFMEA '!$A:$C,3,FALSE)=0),"",IFERROR(VLOOKUP(A104,'5 Risk assessment - DFMEA '!$A:$C,3,FALSE),"")),"")</f>
        <v/>
      </c>
      <c r="C104" s="99" t="str">
        <f>IF(IFERROR(VLOOKUP(A104,'5 Risk assessment - DFMEA '!A:L,11,FALSE),"")=0,"",IFERROR(VLOOKUP(A104,'5 Risk assessment - DFMEA '!A:L,11,FALSE),""))</f>
        <v/>
      </c>
      <c r="D104" s="93" t="str">
        <f t="shared" si="7"/>
        <v/>
      </c>
      <c r="E104" s="93" t="str">
        <f>IF(IFERROR(VLOOKUP(A104,'5 Risk assessment - DFMEA '!A:Q,17,FALSE),"")=0,"",IFERROR(VLOOKUP(A104,'5 Risk assessment - DFMEA '!A:Q,17,FALSE),""))</f>
        <v/>
      </c>
      <c r="F104" s="94" t="str">
        <f t="shared" si="5"/>
        <v/>
      </c>
      <c r="G104" s="94" t="str">
        <f t="shared" si="6"/>
        <v/>
      </c>
    </row>
    <row r="105" spans="1:7">
      <c r="A105" s="32">
        <f t="shared" si="4"/>
        <v>100</v>
      </c>
      <c r="B105" s="98" t="str">
        <f>IFERROR(IF(OR(C105=0,VLOOKUP(A105,'5 Risk assessment - DFMEA '!$A:$C,3,FALSE)=0),"",IFERROR(VLOOKUP(A105,'5 Risk assessment - DFMEA '!$A:$C,3,FALSE),"")),"")</f>
        <v/>
      </c>
      <c r="C105" s="99" t="str">
        <f>IF(IFERROR(VLOOKUP(A105,'5 Risk assessment - DFMEA '!A:L,11,FALSE),"")=0,"",IFERROR(VLOOKUP(A105,'5 Risk assessment - DFMEA '!A:L,11,FALSE),""))</f>
        <v/>
      </c>
      <c r="D105" s="93" t="str">
        <f t="shared" si="7"/>
        <v/>
      </c>
      <c r="E105" s="93" t="str">
        <f>IF(IFERROR(VLOOKUP(A105,'5 Risk assessment - DFMEA '!A:Q,17,FALSE),"")=0,"",IFERROR(VLOOKUP(A105,'5 Risk assessment - DFMEA '!A:Q,17,FALSE),""))</f>
        <v/>
      </c>
      <c r="F105" s="94" t="str">
        <f t="shared" si="5"/>
        <v/>
      </c>
      <c r="G105" s="94" t="str">
        <f t="shared" si="6"/>
        <v/>
      </c>
    </row>
    <row r="106" spans="1:7">
      <c r="A106" s="32">
        <f t="shared" si="4"/>
        <v>101</v>
      </c>
      <c r="B106" s="98" t="str">
        <f>IFERROR(IF(OR(C106=0,VLOOKUP(A106,'5 Risk assessment - DFMEA '!$A:$C,3,FALSE)=0),"",IFERROR(VLOOKUP(A106,'5 Risk assessment - DFMEA '!$A:$C,3,FALSE),"")),"")</f>
        <v/>
      </c>
      <c r="C106" s="99" t="str">
        <f>IF(IFERROR(VLOOKUP(A106,'5 Risk assessment - DFMEA '!A:L,11,FALSE),"")=0,"",IFERROR(VLOOKUP(A106,'5 Risk assessment - DFMEA '!A:L,11,FALSE),""))</f>
        <v/>
      </c>
      <c r="D106" s="93" t="str">
        <f t="shared" si="7"/>
        <v/>
      </c>
      <c r="E106" s="93" t="str">
        <f>IF(IFERROR(VLOOKUP(A106,'5 Risk assessment - DFMEA '!A:Q,17,FALSE),"")=0,"",IFERROR(VLOOKUP(A106,'5 Risk assessment - DFMEA '!A:Q,17,FALSE),""))</f>
        <v/>
      </c>
      <c r="F106" s="94" t="str">
        <f t="shared" si="5"/>
        <v/>
      </c>
      <c r="G106" s="94" t="str">
        <f t="shared" si="6"/>
        <v/>
      </c>
    </row>
    <row r="107" spans="1:7">
      <c r="A107" s="32">
        <f t="shared" si="4"/>
        <v>102</v>
      </c>
      <c r="B107" s="98" t="str">
        <f>IFERROR(IF(OR(C107=0,VLOOKUP(A107,'5 Risk assessment - DFMEA '!$A:$C,3,FALSE)=0),"",IFERROR(VLOOKUP(A107,'5 Risk assessment - DFMEA '!$A:$C,3,FALSE),"")),"")</f>
        <v/>
      </c>
      <c r="C107" s="99" t="str">
        <f>IF(IFERROR(VLOOKUP(A107,'5 Risk assessment - DFMEA '!A:L,11,FALSE),"")=0,"",IFERROR(VLOOKUP(A107,'5 Risk assessment - DFMEA '!A:L,11,FALSE),""))</f>
        <v/>
      </c>
      <c r="D107" s="93" t="str">
        <f t="shared" si="7"/>
        <v/>
      </c>
      <c r="E107" s="93" t="str">
        <f>IF(IFERROR(VLOOKUP(A107,'5 Risk assessment - DFMEA '!A:Q,17,FALSE),"")=0,"",IFERROR(VLOOKUP(A107,'5 Risk assessment - DFMEA '!A:Q,17,FALSE),""))</f>
        <v/>
      </c>
      <c r="F107" s="94" t="str">
        <f t="shared" si="5"/>
        <v/>
      </c>
      <c r="G107" s="94" t="str">
        <f t="shared" si="6"/>
        <v/>
      </c>
    </row>
    <row r="108" spans="1:7">
      <c r="A108" s="32">
        <f t="shared" si="4"/>
        <v>103</v>
      </c>
      <c r="B108" s="98" t="str">
        <f>IFERROR(IF(OR(C108=0,VLOOKUP(A108,'5 Risk assessment - DFMEA '!$A:$C,3,FALSE)=0),"",IFERROR(VLOOKUP(A108,'5 Risk assessment - DFMEA '!$A:$C,3,FALSE),"")),"")</f>
        <v/>
      </c>
      <c r="C108" s="99" t="str">
        <f>IF(IFERROR(VLOOKUP(A108,'5 Risk assessment - DFMEA '!A:L,11,FALSE),"")=0,"",IFERROR(VLOOKUP(A108,'5 Risk assessment - DFMEA '!A:L,11,FALSE),""))</f>
        <v/>
      </c>
      <c r="D108" s="93" t="str">
        <f t="shared" si="7"/>
        <v/>
      </c>
      <c r="E108" s="93" t="str">
        <f>IF(IFERROR(VLOOKUP(A108,'5 Risk assessment - DFMEA '!A:Q,17,FALSE),"")=0,"",IFERROR(VLOOKUP(A108,'5 Risk assessment - DFMEA '!A:Q,17,FALSE),""))</f>
        <v/>
      </c>
      <c r="F108" s="94" t="str">
        <f t="shared" si="5"/>
        <v/>
      </c>
      <c r="G108" s="94" t="str">
        <f t="shared" si="6"/>
        <v/>
      </c>
    </row>
    <row r="109" spans="1:7">
      <c r="A109" s="32">
        <f t="shared" si="4"/>
        <v>104</v>
      </c>
      <c r="B109" s="98" t="str">
        <f>IFERROR(IF(OR(C109=0,VLOOKUP(A109,'5 Risk assessment - DFMEA '!$A:$C,3,FALSE)=0),"",IFERROR(VLOOKUP(A109,'5 Risk assessment - DFMEA '!$A:$C,3,FALSE),"")),"")</f>
        <v/>
      </c>
      <c r="C109" s="99" t="str">
        <f>IF(IFERROR(VLOOKUP(A109,'5 Risk assessment - DFMEA '!A:L,11,FALSE),"")=0,"",IFERROR(VLOOKUP(A109,'5 Risk assessment - DFMEA '!A:L,11,FALSE),""))</f>
        <v/>
      </c>
      <c r="D109" s="93" t="str">
        <f t="shared" si="7"/>
        <v/>
      </c>
      <c r="E109" s="93" t="str">
        <f>IF(IFERROR(VLOOKUP(A109,'5 Risk assessment - DFMEA '!A:Q,17,FALSE),"")=0,"",IFERROR(VLOOKUP(A109,'5 Risk assessment - DFMEA '!A:Q,17,FALSE),""))</f>
        <v/>
      </c>
      <c r="F109" s="94" t="str">
        <f t="shared" si="5"/>
        <v/>
      </c>
      <c r="G109" s="94" t="str">
        <f t="shared" si="6"/>
        <v/>
      </c>
    </row>
    <row r="110" spans="1:7">
      <c r="A110" s="32">
        <f t="shared" si="4"/>
        <v>105</v>
      </c>
      <c r="B110" s="98" t="str">
        <f>IFERROR(IF(OR(C110=0,VLOOKUP(A110,'5 Risk assessment - DFMEA '!$A:$C,3,FALSE)=0),"",IFERROR(VLOOKUP(A110,'5 Risk assessment - DFMEA '!$A:$C,3,FALSE),"")),"")</f>
        <v/>
      </c>
      <c r="C110" s="99" t="str">
        <f>IF(IFERROR(VLOOKUP(A110,'5 Risk assessment - DFMEA '!A:L,11,FALSE),"")=0,"",IFERROR(VLOOKUP(A110,'5 Risk assessment - DFMEA '!A:L,11,FALSE),""))</f>
        <v/>
      </c>
      <c r="D110" s="93" t="str">
        <f t="shared" si="7"/>
        <v/>
      </c>
      <c r="E110" s="93" t="str">
        <f>IF(IFERROR(VLOOKUP(A110,'5 Risk assessment - DFMEA '!A:Q,17,FALSE),"")=0,"",IFERROR(VLOOKUP(A110,'5 Risk assessment - DFMEA '!A:Q,17,FALSE),""))</f>
        <v/>
      </c>
      <c r="F110" s="94" t="str">
        <f t="shared" si="5"/>
        <v/>
      </c>
      <c r="G110" s="94" t="str">
        <f t="shared" si="6"/>
        <v/>
      </c>
    </row>
    <row r="111" spans="1:7">
      <c r="A111" s="32">
        <f t="shared" si="4"/>
        <v>106</v>
      </c>
      <c r="B111" s="98" t="str">
        <f>IFERROR(IF(OR(C111=0,VLOOKUP(A111,'5 Risk assessment - DFMEA '!$A:$C,3,FALSE)=0),"",IFERROR(VLOOKUP(A111,'5 Risk assessment - DFMEA '!$A:$C,3,FALSE),"")),"")</f>
        <v/>
      </c>
      <c r="C111" s="99" t="str">
        <f>IF(IFERROR(VLOOKUP(A111,'5 Risk assessment - DFMEA '!A:L,11,FALSE),"")=0,"",IFERROR(VLOOKUP(A111,'5 Risk assessment - DFMEA '!A:L,11,FALSE),""))</f>
        <v/>
      </c>
      <c r="D111" s="93" t="str">
        <f t="shared" si="7"/>
        <v/>
      </c>
      <c r="E111" s="93" t="str">
        <f>IF(IFERROR(VLOOKUP(A111,'5 Risk assessment - DFMEA '!A:Q,17,FALSE),"")=0,"",IFERROR(VLOOKUP(A111,'5 Risk assessment - DFMEA '!A:Q,17,FALSE),""))</f>
        <v/>
      </c>
      <c r="F111" s="94" t="str">
        <f t="shared" si="5"/>
        <v/>
      </c>
      <c r="G111" s="94" t="str">
        <f t="shared" si="6"/>
        <v/>
      </c>
    </row>
    <row r="112" spans="1:7">
      <c r="A112" s="32">
        <f t="shared" si="4"/>
        <v>107</v>
      </c>
      <c r="B112" s="98" t="str">
        <f>IFERROR(IF(OR(C112=0,VLOOKUP(A112,'5 Risk assessment - DFMEA '!$A:$C,3,FALSE)=0),"",IFERROR(VLOOKUP(A112,'5 Risk assessment - DFMEA '!$A:$C,3,FALSE),"")),"")</f>
        <v/>
      </c>
      <c r="C112" s="99" t="str">
        <f>IF(IFERROR(VLOOKUP(A112,'5 Risk assessment - DFMEA '!A:L,11,FALSE),"")=0,"",IFERROR(VLOOKUP(A112,'5 Risk assessment - DFMEA '!A:L,11,FALSE),""))</f>
        <v/>
      </c>
      <c r="D112" s="93" t="str">
        <f t="shared" si="7"/>
        <v/>
      </c>
      <c r="E112" s="93" t="str">
        <f>IF(IFERROR(VLOOKUP(A112,'5 Risk assessment - DFMEA '!A:Q,17,FALSE),"")=0,"",IFERROR(VLOOKUP(A112,'5 Risk assessment - DFMEA '!A:Q,17,FALSE),""))</f>
        <v/>
      </c>
      <c r="F112" s="94" t="str">
        <f t="shared" si="5"/>
        <v/>
      </c>
      <c r="G112" s="94" t="str">
        <f t="shared" si="6"/>
        <v/>
      </c>
    </row>
    <row r="113" spans="1:7">
      <c r="A113" s="32">
        <f t="shared" si="4"/>
        <v>108</v>
      </c>
      <c r="B113" s="98" t="str">
        <f>IFERROR(IF(OR(C113=0,VLOOKUP(A113,'5 Risk assessment - DFMEA '!$A:$C,3,FALSE)=0),"",IFERROR(VLOOKUP(A113,'5 Risk assessment - DFMEA '!$A:$C,3,FALSE),"")),"")</f>
        <v/>
      </c>
      <c r="C113" s="99" t="str">
        <f>IF(IFERROR(VLOOKUP(A113,'5 Risk assessment - DFMEA '!A:L,11,FALSE),"")=0,"",IFERROR(VLOOKUP(A113,'5 Risk assessment - DFMEA '!A:L,11,FALSE),""))</f>
        <v/>
      </c>
      <c r="D113" s="93" t="str">
        <f t="shared" si="7"/>
        <v/>
      </c>
      <c r="E113" s="93" t="str">
        <f>IF(IFERROR(VLOOKUP(A113,'5 Risk assessment - DFMEA '!A:Q,17,FALSE),"")=0,"",IFERROR(VLOOKUP(A113,'5 Risk assessment - DFMEA '!A:Q,17,FALSE),""))</f>
        <v/>
      </c>
      <c r="F113" s="94" t="str">
        <f t="shared" si="5"/>
        <v/>
      </c>
      <c r="G113" s="94" t="str">
        <f t="shared" si="6"/>
        <v/>
      </c>
    </row>
    <row r="114" spans="1:7">
      <c r="A114" s="32">
        <f t="shared" si="4"/>
        <v>109</v>
      </c>
      <c r="B114" s="98" t="str">
        <f>IFERROR(IF(OR(C114=0,VLOOKUP(A114,'5 Risk assessment - DFMEA '!$A:$C,3,FALSE)=0),"",IFERROR(VLOOKUP(A114,'5 Risk assessment - DFMEA '!$A:$C,3,FALSE),"")),"")</f>
        <v/>
      </c>
      <c r="C114" s="99" t="str">
        <f>IF(IFERROR(VLOOKUP(A114,'5 Risk assessment - DFMEA '!A:L,11,FALSE),"")=0,"",IFERROR(VLOOKUP(A114,'5 Risk assessment - DFMEA '!A:L,11,FALSE),""))</f>
        <v/>
      </c>
      <c r="D114" s="93" t="str">
        <f t="shared" si="7"/>
        <v/>
      </c>
      <c r="E114" s="93" t="str">
        <f>IF(IFERROR(VLOOKUP(A114,'5 Risk assessment - DFMEA '!A:Q,17,FALSE),"")=0,"",IFERROR(VLOOKUP(A114,'5 Risk assessment - DFMEA '!A:Q,17,FALSE),""))</f>
        <v/>
      </c>
      <c r="F114" s="94" t="str">
        <f t="shared" si="5"/>
        <v/>
      </c>
      <c r="G114" s="94" t="str">
        <f t="shared" si="6"/>
        <v/>
      </c>
    </row>
    <row r="115" spans="1:7">
      <c r="A115" s="32">
        <f t="shared" si="4"/>
        <v>110</v>
      </c>
      <c r="B115" s="98" t="str">
        <f>IFERROR(IF(OR(C115=0,VLOOKUP(A115,'5 Risk assessment - DFMEA '!$A:$C,3,FALSE)=0),"",IFERROR(VLOOKUP(A115,'5 Risk assessment - DFMEA '!$A:$C,3,FALSE),"")),"")</f>
        <v/>
      </c>
      <c r="C115" s="99" t="str">
        <f>IF(IFERROR(VLOOKUP(A115,'5 Risk assessment - DFMEA '!A:L,11,FALSE),"")=0,"",IFERROR(VLOOKUP(A115,'5 Risk assessment - DFMEA '!A:L,11,FALSE),""))</f>
        <v/>
      </c>
      <c r="D115" s="93" t="str">
        <f t="shared" si="7"/>
        <v/>
      </c>
      <c r="E115" s="93" t="str">
        <f>IF(IFERROR(VLOOKUP(A115,'5 Risk assessment - DFMEA '!A:Q,17,FALSE),"")=0,"",IFERROR(VLOOKUP(A115,'5 Risk assessment - DFMEA '!A:Q,17,FALSE),""))</f>
        <v/>
      </c>
      <c r="F115" s="94" t="str">
        <f t="shared" si="5"/>
        <v/>
      </c>
      <c r="G115" s="94" t="str">
        <f t="shared" si="6"/>
        <v/>
      </c>
    </row>
    <row r="116" spans="1:7">
      <c r="A116" s="32">
        <f t="shared" si="4"/>
        <v>111</v>
      </c>
      <c r="B116" s="98" t="str">
        <f>IFERROR(IF(OR(C116=0,VLOOKUP(A116,'5 Risk assessment - DFMEA '!$A:$C,3,FALSE)=0),"",IFERROR(VLOOKUP(A116,'5 Risk assessment - DFMEA '!$A:$C,3,FALSE),"")),"")</f>
        <v/>
      </c>
      <c r="C116" s="99" t="str">
        <f>IF(IFERROR(VLOOKUP(A116,'5 Risk assessment - DFMEA '!A:L,11,FALSE),"")=0,"",IFERROR(VLOOKUP(A116,'5 Risk assessment - DFMEA '!A:L,11,FALSE),""))</f>
        <v/>
      </c>
      <c r="D116" s="93" t="str">
        <f t="shared" si="7"/>
        <v/>
      </c>
      <c r="E116" s="93" t="str">
        <f>IF(IFERROR(VLOOKUP(A116,'5 Risk assessment - DFMEA '!A:Q,17,FALSE),"")=0,"",IFERROR(VLOOKUP(A116,'5 Risk assessment - DFMEA '!A:Q,17,FALSE),""))</f>
        <v/>
      </c>
      <c r="F116" s="94" t="str">
        <f t="shared" si="5"/>
        <v/>
      </c>
      <c r="G116" s="94" t="str">
        <f t="shared" si="6"/>
        <v/>
      </c>
    </row>
    <row r="117" spans="1:7">
      <c r="A117" s="32">
        <f t="shared" si="4"/>
        <v>112</v>
      </c>
      <c r="B117" s="98" t="str">
        <f>IFERROR(IF(OR(C117=0,VLOOKUP(A117,'5 Risk assessment - DFMEA '!$A:$C,3,FALSE)=0),"",IFERROR(VLOOKUP(A117,'5 Risk assessment - DFMEA '!$A:$C,3,FALSE),"")),"")</f>
        <v/>
      </c>
      <c r="C117" s="99" t="str">
        <f>IF(IFERROR(VLOOKUP(A117,'5 Risk assessment - DFMEA '!A:L,11,FALSE),"")=0,"",IFERROR(VLOOKUP(A117,'5 Risk assessment - DFMEA '!A:L,11,FALSE),""))</f>
        <v/>
      </c>
      <c r="D117" s="93" t="str">
        <f t="shared" si="7"/>
        <v/>
      </c>
      <c r="E117" s="93" t="str">
        <f>IF(IFERROR(VLOOKUP(A117,'5 Risk assessment - DFMEA '!A:Q,17,FALSE),"")=0,"",IFERROR(VLOOKUP(A117,'5 Risk assessment - DFMEA '!A:Q,17,FALSE),""))</f>
        <v/>
      </c>
      <c r="F117" s="94" t="str">
        <f t="shared" si="5"/>
        <v/>
      </c>
      <c r="G117" s="94" t="str">
        <f t="shared" si="6"/>
        <v/>
      </c>
    </row>
    <row r="118" spans="1:7">
      <c r="A118" s="32">
        <f t="shared" si="4"/>
        <v>113</v>
      </c>
      <c r="B118" s="98" t="str">
        <f>IFERROR(IF(OR(C118=0,VLOOKUP(A118,'5 Risk assessment - DFMEA '!$A:$C,3,FALSE)=0),"",IFERROR(VLOOKUP(A118,'5 Risk assessment - DFMEA '!$A:$C,3,FALSE),"")),"")</f>
        <v/>
      </c>
      <c r="C118" s="99" t="str">
        <f>IF(IFERROR(VLOOKUP(A118,'5 Risk assessment - DFMEA '!A:L,11,FALSE),"")=0,"",IFERROR(VLOOKUP(A118,'5 Risk assessment - DFMEA '!A:L,11,FALSE),""))</f>
        <v/>
      </c>
      <c r="D118" s="93" t="str">
        <f t="shared" si="7"/>
        <v/>
      </c>
      <c r="E118" s="93" t="str">
        <f>IF(IFERROR(VLOOKUP(A118,'5 Risk assessment - DFMEA '!A:Q,17,FALSE),"")=0,"",IFERROR(VLOOKUP(A118,'5 Risk assessment - DFMEA '!A:Q,17,FALSE),""))</f>
        <v/>
      </c>
      <c r="F118" s="94" t="str">
        <f t="shared" si="5"/>
        <v/>
      </c>
      <c r="G118" s="94" t="str">
        <f t="shared" si="6"/>
        <v/>
      </c>
    </row>
    <row r="119" spans="1:7">
      <c r="A119" s="32">
        <f t="shared" si="4"/>
        <v>114</v>
      </c>
      <c r="B119" s="98" t="str">
        <f>IFERROR(IF(OR(C119=0,VLOOKUP(A119,'5 Risk assessment - DFMEA '!$A:$C,3,FALSE)=0),"",IFERROR(VLOOKUP(A119,'5 Risk assessment - DFMEA '!$A:$C,3,FALSE),"")),"")</f>
        <v/>
      </c>
      <c r="C119" s="99" t="str">
        <f>IF(IFERROR(VLOOKUP(A119,'5 Risk assessment - DFMEA '!A:L,11,FALSE),"")=0,"",IFERROR(VLOOKUP(A119,'5 Risk assessment - DFMEA '!A:L,11,FALSE),""))</f>
        <v/>
      </c>
      <c r="D119" s="93" t="str">
        <f t="shared" si="7"/>
        <v/>
      </c>
      <c r="E119" s="93" t="str">
        <f>IF(IFERROR(VLOOKUP(A119,'5 Risk assessment - DFMEA '!A:Q,17,FALSE),"")=0,"",IFERROR(VLOOKUP(A119,'5 Risk assessment - DFMEA '!A:Q,17,FALSE),""))</f>
        <v/>
      </c>
      <c r="F119" s="94" t="str">
        <f t="shared" si="5"/>
        <v/>
      </c>
      <c r="G119" s="94" t="str">
        <f t="shared" si="6"/>
        <v/>
      </c>
    </row>
    <row r="120" spans="1:7">
      <c r="A120" s="32">
        <f t="shared" si="4"/>
        <v>115</v>
      </c>
      <c r="B120" s="98" t="str">
        <f>IFERROR(IF(OR(C120=0,VLOOKUP(A120,'5 Risk assessment - DFMEA '!$A:$C,3,FALSE)=0),"",IFERROR(VLOOKUP(A120,'5 Risk assessment - DFMEA '!$A:$C,3,FALSE),"")),"")</f>
        <v/>
      </c>
      <c r="C120" s="99" t="str">
        <f>IF(IFERROR(VLOOKUP(A120,'5 Risk assessment - DFMEA '!A:L,11,FALSE),"")=0,"",IFERROR(VLOOKUP(A120,'5 Risk assessment - DFMEA '!A:L,11,FALSE),""))</f>
        <v/>
      </c>
      <c r="D120" s="93" t="str">
        <f t="shared" si="7"/>
        <v/>
      </c>
      <c r="E120" s="93" t="str">
        <f>IF(IFERROR(VLOOKUP(A120,'5 Risk assessment - DFMEA '!A:Q,17,FALSE),"")=0,"",IFERROR(VLOOKUP(A120,'5 Risk assessment - DFMEA '!A:Q,17,FALSE),""))</f>
        <v/>
      </c>
      <c r="F120" s="94" t="str">
        <f t="shared" si="5"/>
        <v/>
      </c>
      <c r="G120" s="94" t="str">
        <f t="shared" si="6"/>
        <v/>
      </c>
    </row>
    <row r="121" spans="1:7">
      <c r="A121" s="32">
        <f t="shared" si="4"/>
        <v>116</v>
      </c>
      <c r="B121" s="98" t="str">
        <f>IFERROR(IF(OR(C121=0,VLOOKUP(A121,'5 Risk assessment - DFMEA '!$A:$C,3,FALSE)=0),"",IFERROR(VLOOKUP(A121,'5 Risk assessment - DFMEA '!$A:$C,3,FALSE),"")),"")</f>
        <v/>
      </c>
      <c r="C121" s="99" t="str">
        <f>IF(IFERROR(VLOOKUP(A121,'5 Risk assessment - DFMEA '!A:L,11,FALSE),"")=0,"",IFERROR(VLOOKUP(A121,'5 Risk assessment - DFMEA '!A:L,11,FALSE),""))</f>
        <v/>
      </c>
      <c r="D121" s="93" t="str">
        <f t="shared" si="7"/>
        <v/>
      </c>
      <c r="E121" s="93" t="str">
        <f>IF(IFERROR(VLOOKUP(A121,'5 Risk assessment - DFMEA '!A:Q,17,FALSE),"")=0,"",IFERROR(VLOOKUP(A121,'5 Risk assessment - DFMEA '!A:Q,17,FALSE),""))</f>
        <v/>
      </c>
      <c r="F121" s="94" t="str">
        <f t="shared" si="5"/>
        <v/>
      </c>
      <c r="G121" s="94" t="str">
        <f t="shared" si="6"/>
        <v/>
      </c>
    </row>
    <row r="122" spans="1:7">
      <c r="A122" s="32">
        <f t="shared" si="4"/>
        <v>117</v>
      </c>
      <c r="B122" s="98" t="str">
        <f>IFERROR(IF(OR(C122=0,VLOOKUP(A122,'5 Risk assessment - DFMEA '!$A:$C,3,FALSE)=0),"",IFERROR(VLOOKUP(A122,'5 Risk assessment - DFMEA '!$A:$C,3,FALSE),"")),"")</f>
        <v/>
      </c>
      <c r="C122" s="99" t="str">
        <f>IF(IFERROR(VLOOKUP(A122,'5 Risk assessment - DFMEA '!A:L,11,FALSE),"")=0,"",IFERROR(VLOOKUP(A122,'5 Risk assessment - DFMEA '!A:L,11,FALSE),""))</f>
        <v/>
      </c>
      <c r="D122" s="93" t="str">
        <f t="shared" si="7"/>
        <v/>
      </c>
      <c r="E122" s="93" t="str">
        <f>IF(IFERROR(VLOOKUP(A122,'5 Risk assessment - DFMEA '!A:Q,17,FALSE),"")=0,"",IFERROR(VLOOKUP(A122,'5 Risk assessment - DFMEA '!A:Q,17,FALSE),""))</f>
        <v/>
      </c>
      <c r="F122" s="94" t="str">
        <f t="shared" si="5"/>
        <v/>
      </c>
      <c r="G122" s="94" t="str">
        <f t="shared" si="6"/>
        <v/>
      </c>
    </row>
    <row r="123" spans="1:7">
      <c r="A123" s="32">
        <f t="shared" si="4"/>
        <v>118</v>
      </c>
      <c r="B123" s="98" t="str">
        <f>IFERROR(IF(OR(C123=0,VLOOKUP(A123,'5 Risk assessment - DFMEA '!$A:$C,3,FALSE)=0),"",IFERROR(VLOOKUP(A123,'5 Risk assessment - DFMEA '!$A:$C,3,FALSE),"")),"")</f>
        <v/>
      </c>
      <c r="C123" s="99" t="str">
        <f>IF(IFERROR(VLOOKUP(A123,'5 Risk assessment - DFMEA '!A:L,11,FALSE),"")=0,"",IFERROR(VLOOKUP(A123,'5 Risk assessment - DFMEA '!A:L,11,FALSE),""))</f>
        <v/>
      </c>
      <c r="D123" s="93" t="str">
        <f t="shared" si="7"/>
        <v/>
      </c>
      <c r="E123" s="93" t="str">
        <f>IF(IFERROR(VLOOKUP(A123,'5 Risk assessment - DFMEA '!A:Q,17,FALSE),"")=0,"",IFERROR(VLOOKUP(A123,'5 Risk assessment - DFMEA '!A:Q,17,FALSE),""))</f>
        <v/>
      </c>
      <c r="F123" s="94" t="str">
        <f t="shared" si="5"/>
        <v/>
      </c>
      <c r="G123" s="94" t="str">
        <f t="shared" si="6"/>
        <v/>
      </c>
    </row>
    <row r="124" spans="1:7">
      <c r="A124" s="32">
        <f t="shared" si="4"/>
        <v>119</v>
      </c>
      <c r="B124" s="98" t="str">
        <f>IFERROR(IF(OR(C124=0,VLOOKUP(A124,'5 Risk assessment - DFMEA '!$A:$C,3,FALSE)=0),"",IFERROR(VLOOKUP(A124,'5 Risk assessment - DFMEA '!$A:$C,3,FALSE),"")),"")</f>
        <v/>
      </c>
      <c r="C124" s="99" t="str">
        <f>IF(IFERROR(VLOOKUP(A124,'5 Risk assessment - DFMEA '!A:L,11,FALSE),"")=0,"",IFERROR(VLOOKUP(A124,'5 Risk assessment - DFMEA '!A:L,11,FALSE),""))</f>
        <v/>
      </c>
      <c r="D124" s="93" t="str">
        <f t="shared" si="7"/>
        <v/>
      </c>
      <c r="E124" s="93" t="str">
        <f>IF(IFERROR(VLOOKUP(A124,'5 Risk assessment - DFMEA '!A:Q,17,FALSE),"")=0,"",IFERROR(VLOOKUP(A124,'5 Risk assessment - DFMEA '!A:Q,17,FALSE),""))</f>
        <v/>
      </c>
      <c r="F124" s="94" t="str">
        <f t="shared" si="5"/>
        <v/>
      </c>
      <c r="G124" s="94" t="str">
        <f t="shared" si="6"/>
        <v/>
      </c>
    </row>
    <row r="125" spans="1:7">
      <c r="A125" s="32">
        <f t="shared" si="4"/>
        <v>120</v>
      </c>
      <c r="B125" s="98" t="str">
        <f>IFERROR(IF(OR(C125=0,VLOOKUP(A125,'5 Risk assessment - DFMEA '!$A:$C,3,FALSE)=0),"",IFERROR(VLOOKUP(A125,'5 Risk assessment - DFMEA '!$A:$C,3,FALSE),"")),"")</f>
        <v/>
      </c>
      <c r="C125" s="99" t="str">
        <f>IF(IFERROR(VLOOKUP(A125,'5 Risk assessment - DFMEA '!A:L,11,FALSE),"")=0,"",IFERROR(VLOOKUP(A125,'5 Risk assessment - DFMEA '!A:L,11,FALSE),""))</f>
        <v/>
      </c>
      <c r="D125" s="93" t="str">
        <f t="shared" si="7"/>
        <v/>
      </c>
      <c r="E125" s="93" t="str">
        <f>IF(IFERROR(VLOOKUP(A125,'5 Risk assessment - DFMEA '!A:Q,17,FALSE),"")=0,"",IFERROR(VLOOKUP(A125,'5 Risk assessment - DFMEA '!A:Q,17,FALSE),""))</f>
        <v/>
      </c>
      <c r="F125" s="94" t="str">
        <f t="shared" si="5"/>
        <v/>
      </c>
      <c r="G125" s="94" t="str">
        <f t="shared" si="6"/>
        <v/>
      </c>
    </row>
    <row r="126" spans="1:7">
      <c r="A126" s="32">
        <f t="shared" si="4"/>
        <v>121</v>
      </c>
      <c r="B126" s="98" t="str">
        <f>IFERROR(IF(OR(C126=0,VLOOKUP(A126,'5 Risk assessment - DFMEA '!$A:$C,3,FALSE)=0),"",IFERROR(VLOOKUP(A126,'5 Risk assessment - DFMEA '!$A:$C,3,FALSE),"")),"")</f>
        <v/>
      </c>
      <c r="C126" s="99" t="str">
        <f>IF(IFERROR(VLOOKUP(A126,'5 Risk assessment - DFMEA '!A:L,11,FALSE),"")=0,"",IFERROR(VLOOKUP(A126,'5 Risk assessment - DFMEA '!A:L,11,FALSE),""))</f>
        <v/>
      </c>
      <c r="D126" s="93" t="str">
        <f t="shared" si="7"/>
        <v/>
      </c>
      <c r="E126" s="93" t="str">
        <f>IF(IFERROR(VLOOKUP(A126,'5 Risk assessment - DFMEA '!A:Q,17,FALSE),"")=0,"",IFERROR(VLOOKUP(A126,'5 Risk assessment - DFMEA '!A:Q,17,FALSE),""))</f>
        <v/>
      </c>
      <c r="F126" s="94" t="str">
        <f t="shared" si="5"/>
        <v/>
      </c>
      <c r="G126" s="94" t="str">
        <f t="shared" si="6"/>
        <v/>
      </c>
    </row>
    <row r="127" spans="1:7">
      <c r="A127" s="32">
        <f t="shared" si="4"/>
        <v>122</v>
      </c>
      <c r="B127" s="98" t="str">
        <f>IFERROR(IF(OR(C127=0,VLOOKUP(A127,'5 Risk assessment - DFMEA '!$A:$C,3,FALSE)=0),"",IFERROR(VLOOKUP(A127,'5 Risk assessment - DFMEA '!$A:$C,3,FALSE),"")),"")</f>
        <v/>
      </c>
      <c r="C127" s="99" t="str">
        <f>IF(IFERROR(VLOOKUP(A127,'5 Risk assessment - DFMEA '!A:L,11,FALSE),"")=0,"",IFERROR(VLOOKUP(A127,'5 Risk assessment - DFMEA '!A:L,11,FALSE),""))</f>
        <v/>
      </c>
      <c r="D127" s="93" t="str">
        <f t="shared" si="7"/>
        <v/>
      </c>
      <c r="E127" s="93" t="str">
        <f>IF(IFERROR(VLOOKUP(A127,'5 Risk assessment - DFMEA '!A:Q,17,FALSE),"")=0,"",IFERROR(VLOOKUP(A127,'5 Risk assessment - DFMEA '!A:Q,17,FALSE),""))</f>
        <v/>
      </c>
      <c r="F127" s="94" t="str">
        <f t="shared" si="5"/>
        <v/>
      </c>
      <c r="G127" s="94" t="str">
        <f t="shared" si="6"/>
        <v/>
      </c>
    </row>
    <row r="128" spans="1:7">
      <c r="A128" s="32">
        <f t="shared" si="4"/>
        <v>123</v>
      </c>
      <c r="B128" s="98" t="str">
        <f>IFERROR(IF(OR(C128=0,VLOOKUP(A128,'5 Risk assessment - DFMEA '!$A:$C,3,FALSE)=0),"",IFERROR(VLOOKUP(A128,'5 Risk assessment - DFMEA '!$A:$C,3,FALSE),"")),"")</f>
        <v/>
      </c>
      <c r="C128" s="99" t="str">
        <f>IF(IFERROR(VLOOKUP(A128,'5 Risk assessment - DFMEA '!A:L,11,FALSE),"")=0,"",IFERROR(VLOOKUP(A128,'5 Risk assessment - DFMEA '!A:L,11,FALSE),""))</f>
        <v/>
      </c>
      <c r="D128" s="93" t="str">
        <f t="shared" si="7"/>
        <v/>
      </c>
      <c r="E128" s="93" t="str">
        <f>IF(IFERROR(VLOOKUP(A128,'5 Risk assessment - DFMEA '!A:Q,17,FALSE),"")=0,"",IFERROR(VLOOKUP(A128,'5 Risk assessment - DFMEA '!A:Q,17,FALSE),""))</f>
        <v/>
      </c>
      <c r="F128" s="94" t="str">
        <f t="shared" si="5"/>
        <v/>
      </c>
      <c r="G128" s="94" t="str">
        <f t="shared" si="6"/>
        <v/>
      </c>
    </row>
    <row r="129" spans="1:7">
      <c r="A129" s="32">
        <f t="shared" si="4"/>
        <v>124</v>
      </c>
      <c r="B129" s="98" t="str">
        <f>IFERROR(IF(OR(C129=0,VLOOKUP(A129,'5 Risk assessment - DFMEA '!$A:$C,3,FALSE)=0),"",IFERROR(VLOOKUP(A129,'5 Risk assessment - DFMEA '!$A:$C,3,FALSE),"")),"")</f>
        <v/>
      </c>
      <c r="C129" s="99" t="str">
        <f>IF(IFERROR(VLOOKUP(A129,'5 Risk assessment - DFMEA '!A:L,11,FALSE),"")=0,"",IFERROR(VLOOKUP(A129,'5 Risk assessment - DFMEA '!A:L,11,FALSE),""))</f>
        <v/>
      </c>
      <c r="D129" s="93" t="str">
        <f t="shared" si="7"/>
        <v/>
      </c>
      <c r="E129" s="93" t="str">
        <f>IF(IFERROR(VLOOKUP(A129,'5 Risk assessment - DFMEA '!A:Q,17,FALSE),"")=0,"",IFERROR(VLOOKUP(A129,'5 Risk assessment - DFMEA '!A:Q,17,FALSE),""))</f>
        <v/>
      </c>
      <c r="F129" s="94" t="str">
        <f t="shared" si="5"/>
        <v/>
      </c>
      <c r="G129" s="94" t="str">
        <f t="shared" si="6"/>
        <v/>
      </c>
    </row>
    <row r="130" spans="1:7">
      <c r="A130" s="32">
        <f t="shared" si="4"/>
        <v>125</v>
      </c>
      <c r="B130" s="98" t="str">
        <f>IFERROR(IF(OR(C130=0,VLOOKUP(A130,'5 Risk assessment - DFMEA '!$A:$C,3,FALSE)=0),"",IFERROR(VLOOKUP(A130,'5 Risk assessment - DFMEA '!$A:$C,3,FALSE),"")),"")</f>
        <v/>
      </c>
      <c r="C130" s="99" t="str">
        <f>IF(IFERROR(VLOOKUP(A130,'5 Risk assessment - DFMEA '!A:L,11,FALSE),"")=0,"",IFERROR(VLOOKUP(A130,'5 Risk assessment - DFMEA '!A:L,11,FALSE),""))</f>
        <v/>
      </c>
      <c r="D130" s="93" t="str">
        <f t="shared" si="7"/>
        <v/>
      </c>
      <c r="E130" s="93" t="str">
        <f>IF(IFERROR(VLOOKUP(A130,'5 Risk assessment - DFMEA '!A:Q,17,FALSE),"")=0,"",IFERROR(VLOOKUP(A130,'5 Risk assessment - DFMEA '!A:Q,17,FALSE),""))</f>
        <v/>
      </c>
      <c r="F130" s="94" t="str">
        <f t="shared" si="5"/>
        <v/>
      </c>
      <c r="G130" s="94" t="str">
        <f t="shared" si="6"/>
        <v/>
      </c>
    </row>
    <row r="131" spans="1:7">
      <c r="A131" s="32">
        <f t="shared" si="4"/>
        <v>126</v>
      </c>
      <c r="B131" s="98" t="str">
        <f>IFERROR(IF(OR(C131=0,VLOOKUP(A131,'5 Risk assessment - DFMEA '!$A:$C,3,FALSE)=0),"",IFERROR(VLOOKUP(A131,'5 Risk assessment - DFMEA '!$A:$C,3,FALSE),"")),"")</f>
        <v/>
      </c>
      <c r="C131" s="99" t="str">
        <f>IF(IFERROR(VLOOKUP(A131,'5 Risk assessment - DFMEA '!A:L,11,FALSE),"")=0,"",IFERROR(VLOOKUP(A131,'5 Risk assessment - DFMEA '!A:L,11,FALSE),""))</f>
        <v/>
      </c>
      <c r="D131" s="93" t="str">
        <f t="shared" si="7"/>
        <v/>
      </c>
      <c r="E131" s="93" t="str">
        <f>IF(IFERROR(VLOOKUP(A131,'5 Risk assessment - DFMEA '!A:Q,17,FALSE),"")=0,"",IFERROR(VLOOKUP(A131,'5 Risk assessment - DFMEA '!A:Q,17,FALSE),""))</f>
        <v/>
      </c>
      <c r="F131" s="94" t="str">
        <f t="shared" si="5"/>
        <v/>
      </c>
      <c r="G131" s="94" t="str">
        <f t="shared" si="6"/>
        <v/>
      </c>
    </row>
    <row r="132" spans="1:7">
      <c r="A132" s="32">
        <f t="shared" si="4"/>
        <v>127</v>
      </c>
      <c r="B132" s="98" t="str">
        <f>IFERROR(IF(OR(C132=0,VLOOKUP(A132,'5 Risk assessment - DFMEA '!$A:$C,3,FALSE)=0),"",IFERROR(VLOOKUP(A132,'5 Risk assessment - DFMEA '!$A:$C,3,FALSE),"")),"")</f>
        <v/>
      </c>
      <c r="C132" s="99" t="str">
        <f>IF(IFERROR(VLOOKUP(A132,'5 Risk assessment - DFMEA '!A:L,11,FALSE),"")=0,"",IFERROR(VLOOKUP(A132,'5 Risk assessment - DFMEA '!A:L,11,FALSE),""))</f>
        <v/>
      </c>
      <c r="D132" s="93" t="str">
        <f t="shared" si="7"/>
        <v/>
      </c>
      <c r="E132" s="93" t="str">
        <f>IF(IFERROR(VLOOKUP(A132,'5 Risk assessment - DFMEA '!A:Q,17,FALSE),"")=0,"",IFERROR(VLOOKUP(A132,'5 Risk assessment - DFMEA '!A:Q,17,FALSE),""))</f>
        <v/>
      </c>
      <c r="F132" s="94" t="str">
        <f t="shared" si="5"/>
        <v/>
      </c>
      <c r="G132" s="94" t="str">
        <f t="shared" si="6"/>
        <v/>
      </c>
    </row>
    <row r="133" spans="1:7">
      <c r="A133" s="32">
        <f t="shared" si="4"/>
        <v>128</v>
      </c>
      <c r="B133" s="98" t="str">
        <f>IFERROR(IF(OR(C133=0,VLOOKUP(A133,'5 Risk assessment - DFMEA '!$A:$C,3,FALSE)=0),"",IFERROR(VLOOKUP(A133,'5 Risk assessment - DFMEA '!$A:$C,3,FALSE),"")),"")</f>
        <v/>
      </c>
      <c r="C133" s="99" t="str">
        <f>IF(IFERROR(VLOOKUP(A133,'5 Risk assessment - DFMEA '!A:L,11,FALSE),"")=0,"",IFERROR(VLOOKUP(A133,'5 Risk assessment - DFMEA '!A:L,11,FALSE),""))</f>
        <v/>
      </c>
      <c r="D133" s="93" t="str">
        <f t="shared" si="7"/>
        <v/>
      </c>
      <c r="E133" s="93" t="str">
        <f>IF(IFERROR(VLOOKUP(A133,'5 Risk assessment - DFMEA '!A:Q,17,FALSE),"")=0,"",IFERROR(VLOOKUP(A133,'5 Risk assessment - DFMEA '!A:Q,17,FALSE),""))</f>
        <v/>
      </c>
      <c r="F133" s="94" t="str">
        <f t="shared" si="5"/>
        <v/>
      </c>
      <c r="G133" s="94" t="str">
        <f t="shared" si="6"/>
        <v/>
      </c>
    </row>
    <row r="134" spans="1:7">
      <c r="A134" s="32">
        <f t="shared" ref="A134:A197" si="8">A133+1</f>
        <v>129</v>
      </c>
      <c r="B134" s="98" t="str">
        <f>IFERROR(IF(OR(C134=0,VLOOKUP(A134,'5 Risk assessment - DFMEA '!$A:$C,3,FALSE)=0),"",IFERROR(VLOOKUP(A134,'5 Risk assessment - DFMEA '!$A:$C,3,FALSE),"")),"")</f>
        <v/>
      </c>
      <c r="C134" s="99" t="str">
        <f>IF(IFERROR(VLOOKUP(A134,'5 Risk assessment - DFMEA '!A:L,11,FALSE),"")=0,"",IFERROR(VLOOKUP(A134,'5 Risk assessment - DFMEA '!A:L,11,FALSE),""))</f>
        <v/>
      </c>
      <c r="D134" s="93" t="str">
        <f t="shared" si="7"/>
        <v/>
      </c>
      <c r="E134" s="93" t="str">
        <f>IF(IFERROR(VLOOKUP(A134,'5 Risk assessment - DFMEA '!A:Q,17,FALSE),"")=0,"",IFERROR(VLOOKUP(A134,'5 Risk assessment - DFMEA '!A:Q,17,FALSE),""))</f>
        <v/>
      </c>
      <c r="F134" s="94" t="str">
        <f t="shared" si="5"/>
        <v/>
      </c>
      <c r="G134" s="94" t="str">
        <f t="shared" si="6"/>
        <v/>
      </c>
    </row>
    <row r="135" spans="1:7">
      <c r="A135" s="32">
        <f t="shared" si="8"/>
        <v>130</v>
      </c>
      <c r="B135" s="98" t="str">
        <f>IFERROR(IF(OR(C135=0,VLOOKUP(A135,'5 Risk assessment - DFMEA '!$A:$C,3,FALSE)=0),"",IFERROR(VLOOKUP(A135,'5 Risk assessment - DFMEA '!$A:$C,3,FALSE),"")),"")</f>
        <v/>
      </c>
      <c r="C135" s="99" t="str">
        <f>IF(IFERROR(VLOOKUP(A135,'5 Risk assessment - DFMEA '!A:L,11,FALSE),"")=0,"",IFERROR(VLOOKUP(A135,'5 Risk assessment - DFMEA '!A:L,11,FALSE),""))</f>
        <v/>
      </c>
      <c r="D135" s="93" t="str">
        <f t="shared" si="7"/>
        <v/>
      </c>
      <c r="E135" s="93" t="str">
        <f>IF(IFERROR(VLOOKUP(A135,'5 Risk assessment - DFMEA '!A:Q,17,FALSE),"")=0,"",IFERROR(VLOOKUP(A135,'5 Risk assessment - DFMEA '!A:Q,17,FALSE),""))</f>
        <v/>
      </c>
      <c r="F135" s="94" t="str">
        <f t="shared" ref="F135:F160" si="9">IFERROR(C135/SUM(C$6:C$1004),"")</f>
        <v/>
      </c>
      <c r="G135" s="94" t="str">
        <f t="shared" ref="G135:G160" si="10">IFERROR(D135/MAX(D$6:D$1004),"")</f>
        <v/>
      </c>
    </row>
    <row r="136" spans="1:7">
      <c r="A136" s="32">
        <f t="shared" si="8"/>
        <v>131</v>
      </c>
      <c r="B136" s="98" t="str">
        <f>IFERROR(IF(OR(C136=0,VLOOKUP(A136,'5 Risk assessment - DFMEA '!$A:$C,3,FALSE)=0),"",IFERROR(VLOOKUP(A136,'5 Risk assessment - DFMEA '!$A:$C,3,FALSE),"")),"")</f>
        <v/>
      </c>
      <c r="C136" s="99" t="str">
        <f>IF(IFERROR(VLOOKUP(A136,'5 Risk assessment - DFMEA '!A:L,11,FALSE),"")=0,"",IFERROR(VLOOKUP(A136,'5 Risk assessment - DFMEA '!A:L,11,FALSE),""))</f>
        <v/>
      </c>
      <c r="D136" s="93" t="str">
        <f t="shared" ref="D136:D160" si="11">IFERROR(D135+C136,"")</f>
        <v/>
      </c>
      <c r="E136" s="93" t="str">
        <f>IF(IFERROR(VLOOKUP(A136,'5 Risk assessment - DFMEA '!A:Q,17,FALSE),"")=0,"",IFERROR(VLOOKUP(A136,'5 Risk assessment - DFMEA '!A:Q,17,FALSE),""))</f>
        <v/>
      </c>
      <c r="F136" s="94" t="str">
        <f t="shared" si="9"/>
        <v/>
      </c>
      <c r="G136" s="94" t="str">
        <f t="shared" si="10"/>
        <v/>
      </c>
    </row>
    <row r="137" spans="1:7">
      <c r="A137" s="32">
        <f t="shared" si="8"/>
        <v>132</v>
      </c>
      <c r="B137" s="98" t="str">
        <f>IFERROR(IF(OR(C137=0,VLOOKUP(A137,'5 Risk assessment - DFMEA '!$A:$C,3,FALSE)=0),"",IFERROR(VLOOKUP(A137,'5 Risk assessment - DFMEA '!$A:$C,3,FALSE),"")),"")</f>
        <v/>
      </c>
      <c r="C137" s="99" t="str">
        <f>IF(IFERROR(VLOOKUP(A137,'5 Risk assessment - DFMEA '!A:L,11,FALSE),"")=0,"",IFERROR(VLOOKUP(A137,'5 Risk assessment - DFMEA '!A:L,11,FALSE),""))</f>
        <v/>
      </c>
      <c r="D137" s="93" t="str">
        <f t="shared" si="11"/>
        <v/>
      </c>
      <c r="E137" s="93" t="str">
        <f>IF(IFERROR(VLOOKUP(A137,'5 Risk assessment - DFMEA '!A:Q,17,FALSE),"")=0,"",IFERROR(VLOOKUP(A137,'5 Risk assessment - DFMEA '!A:Q,17,FALSE),""))</f>
        <v/>
      </c>
      <c r="F137" s="94" t="str">
        <f t="shared" si="9"/>
        <v/>
      </c>
      <c r="G137" s="94" t="str">
        <f t="shared" si="10"/>
        <v/>
      </c>
    </row>
    <row r="138" spans="1:7">
      <c r="A138" s="32">
        <f t="shared" si="8"/>
        <v>133</v>
      </c>
      <c r="B138" s="98" t="str">
        <f>IFERROR(IF(OR(C138=0,VLOOKUP(A138,'5 Risk assessment - DFMEA '!$A:$C,3,FALSE)=0),"",IFERROR(VLOOKUP(A138,'5 Risk assessment - DFMEA '!$A:$C,3,FALSE),"")),"")</f>
        <v/>
      </c>
      <c r="C138" s="99" t="str">
        <f>IF(IFERROR(VLOOKUP(A138,'5 Risk assessment - DFMEA '!A:L,11,FALSE),"")=0,"",IFERROR(VLOOKUP(A138,'5 Risk assessment - DFMEA '!A:L,11,FALSE),""))</f>
        <v/>
      </c>
      <c r="D138" s="93" t="str">
        <f t="shared" si="11"/>
        <v/>
      </c>
      <c r="E138" s="93" t="str">
        <f>IF(IFERROR(VLOOKUP(A138,'5 Risk assessment - DFMEA '!A:Q,17,FALSE),"")=0,"",IFERROR(VLOOKUP(A138,'5 Risk assessment - DFMEA '!A:Q,17,FALSE),""))</f>
        <v/>
      </c>
      <c r="F138" s="94" t="str">
        <f t="shared" si="9"/>
        <v/>
      </c>
      <c r="G138" s="94" t="str">
        <f t="shared" si="10"/>
        <v/>
      </c>
    </row>
    <row r="139" spans="1:7">
      <c r="A139" s="32">
        <f t="shared" si="8"/>
        <v>134</v>
      </c>
      <c r="B139" s="98" t="str">
        <f>IFERROR(IF(OR(C139=0,VLOOKUP(A139,'5 Risk assessment - DFMEA '!$A:$C,3,FALSE)=0),"",IFERROR(VLOOKUP(A139,'5 Risk assessment - DFMEA '!$A:$C,3,FALSE),"")),"")</f>
        <v/>
      </c>
      <c r="C139" s="99" t="str">
        <f>IF(IFERROR(VLOOKUP(A139,'5 Risk assessment - DFMEA '!A:L,11,FALSE),"")=0,"",IFERROR(VLOOKUP(A139,'5 Risk assessment - DFMEA '!A:L,11,FALSE),""))</f>
        <v/>
      </c>
      <c r="D139" s="93" t="str">
        <f t="shared" si="11"/>
        <v/>
      </c>
      <c r="E139" s="93" t="str">
        <f>IF(IFERROR(VLOOKUP(A139,'5 Risk assessment - DFMEA '!A:Q,17,FALSE),"")=0,"",IFERROR(VLOOKUP(A139,'5 Risk assessment - DFMEA '!A:Q,17,FALSE),""))</f>
        <v/>
      </c>
      <c r="F139" s="94" t="str">
        <f t="shared" si="9"/>
        <v/>
      </c>
      <c r="G139" s="94" t="str">
        <f t="shared" si="10"/>
        <v/>
      </c>
    </row>
    <row r="140" spans="1:7">
      <c r="A140" s="32">
        <f t="shared" si="8"/>
        <v>135</v>
      </c>
      <c r="B140" s="98" t="str">
        <f>IFERROR(IF(OR(C140=0,VLOOKUP(A140,'5 Risk assessment - DFMEA '!$A:$C,3,FALSE)=0),"",IFERROR(VLOOKUP(A140,'5 Risk assessment - DFMEA '!$A:$C,3,FALSE),"")),"")</f>
        <v/>
      </c>
      <c r="C140" s="99" t="str">
        <f>IF(IFERROR(VLOOKUP(A140,'5 Risk assessment - DFMEA '!A:L,11,FALSE),"")=0,"",IFERROR(VLOOKUP(A140,'5 Risk assessment - DFMEA '!A:L,11,FALSE),""))</f>
        <v/>
      </c>
      <c r="D140" s="93" t="str">
        <f t="shared" si="11"/>
        <v/>
      </c>
      <c r="E140" s="93" t="str">
        <f>IF(IFERROR(VLOOKUP(A140,'5 Risk assessment - DFMEA '!A:Q,17,FALSE),"")=0,"",IFERROR(VLOOKUP(A140,'5 Risk assessment - DFMEA '!A:Q,17,FALSE),""))</f>
        <v/>
      </c>
      <c r="F140" s="94" t="str">
        <f t="shared" si="9"/>
        <v/>
      </c>
      <c r="G140" s="94" t="str">
        <f t="shared" si="10"/>
        <v/>
      </c>
    </row>
    <row r="141" spans="1:7">
      <c r="A141" s="32">
        <f t="shared" si="8"/>
        <v>136</v>
      </c>
      <c r="B141" s="98" t="str">
        <f>IFERROR(IF(OR(C141=0,VLOOKUP(A141,'5 Risk assessment - DFMEA '!$A:$C,3,FALSE)=0),"",IFERROR(VLOOKUP(A141,'5 Risk assessment - DFMEA '!$A:$C,3,FALSE),"")),"")</f>
        <v/>
      </c>
      <c r="C141" s="99" t="str">
        <f>IF(IFERROR(VLOOKUP(A141,'5 Risk assessment - DFMEA '!A:L,11,FALSE),"")=0,"",IFERROR(VLOOKUP(A141,'5 Risk assessment - DFMEA '!A:L,11,FALSE),""))</f>
        <v/>
      </c>
      <c r="D141" s="93" t="str">
        <f t="shared" si="11"/>
        <v/>
      </c>
      <c r="E141" s="93" t="str">
        <f>IF(IFERROR(VLOOKUP(A141,'5 Risk assessment - DFMEA '!A:Q,17,FALSE),"")=0,"",IFERROR(VLOOKUP(A141,'5 Risk assessment - DFMEA '!A:Q,17,FALSE),""))</f>
        <v/>
      </c>
      <c r="F141" s="94" t="str">
        <f t="shared" si="9"/>
        <v/>
      </c>
      <c r="G141" s="94" t="str">
        <f t="shared" si="10"/>
        <v/>
      </c>
    </row>
    <row r="142" spans="1:7">
      <c r="A142" s="32">
        <f t="shared" si="8"/>
        <v>137</v>
      </c>
      <c r="B142" s="98" t="str">
        <f>IFERROR(IF(OR(C142=0,VLOOKUP(A142,'5 Risk assessment - DFMEA '!$A:$C,3,FALSE)=0),"",IFERROR(VLOOKUP(A142,'5 Risk assessment - DFMEA '!$A:$C,3,FALSE),"")),"")</f>
        <v/>
      </c>
      <c r="C142" s="99" t="str">
        <f>IF(IFERROR(VLOOKUP(A142,'5 Risk assessment - DFMEA '!A:L,11,FALSE),"")=0,"",IFERROR(VLOOKUP(A142,'5 Risk assessment - DFMEA '!A:L,11,FALSE),""))</f>
        <v/>
      </c>
      <c r="D142" s="93" t="str">
        <f t="shared" si="11"/>
        <v/>
      </c>
      <c r="E142" s="93" t="str">
        <f>IF(IFERROR(VLOOKUP(A142,'5 Risk assessment - DFMEA '!A:Q,17,FALSE),"")=0,"",IFERROR(VLOOKUP(A142,'5 Risk assessment - DFMEA '!A:Q,17,FALSE),""))</f>
        <v/>
      </c>
      <c r="F142" s="94" t="str">
        <f t="shared" si="9"/>
        <v/>
      </c>
      <c r="G142" s="94" t="str">
        <f t="shared" si="10"/>
        <v/>
      </c>
    </row>
    <row r="143" spans="1:7">
      <c r="A143" s="32">
        <f t="shared" si="8"/>
        <v>138</v>
      </c>
      <c r="B143" s="98" t="str">
        <f>IFERROR(IF(OR(C143=0,VLOOKUP(A143,'5 Risk assessment - DFMEA '!$A:$C,3,FALSE)=0),"",IFERROR(VLOOKUP(A143,'5 Risk assessment - DFMEA '!$A:$C,3,FALSE),"")),"")</f>
        <v/>
      </c>
      <c r="C143" s="99" t="str">
        <f>IF(IFERROR(VLOOKUP(A143,'5 Risk assessment - DFMEA '!A:L,11,FALSE),"")=0,"",IFERROR(VLOOKUP(A143,'5 Risk assessment - DFMEA '!A:L,11,FALSE),""))</f>
        <v/>
      </c>
      <c r="D143" s="93" t="str">
        <f t="shared" si="11"/>
        <v/>
      </c>
      <c r="E143" s="93" t="str">
        <f>IF(IFERROR(VLOOKUP(A143,'5 Risk assessment - DFMEA '!A:Q,17,FALSE),"")=0,"",IFERROR(VLOOKUP(A143,'5 Risk assessment - DFMEA '!A:Q,17,FALSE),""))</f>
        <v/>
      </c>
      <c r="F143" s="94" t="str">
        <f t="shared" si="9"/>
        <v/>
      </c>
      <c r="G143" s="94" t="str">
        <f t="shared" si="10"/>
        <v/>
      </c>
    </row>
    <row r="144" spans="1:7">
      <c r="A144" s="32">
        <f t="shared" si="8"/>
        <v>139</v>
      </c>
      <c r="B144" s="98" t="str">
        <f>IFERROR(IF(OR(C144=0,VLOOKUP(A144,'5 Risk assessment - DFMEA '!$A:$C,3,FALSE)=0),"",IFERROR(VLOOKUP(A144,'5 Risk assessment - DFMEA '!$A:$C,3,FALSE),"")),"")</f>
        <v/>
      </c>
      <c r="C144" s="99" t="str">
        <f>IF(IFERROR(VLOOKUP(A144,'5 Risk assessment - DFMEA '!A:L,11,FALSE),"")=0,"",IFERROR(VLOOKUP(A144,'5 Risk assessment - DFMEA '!A:L,11,FALSE),""))</f>
        <v/>
      </c>
      <c r="D144" s="93" t="str">
        <f t="shared" si="11"/>
        <v/>
      </c>
      <c r="E144" s="93" t="str">
        <f>IF(IFERROR(VLOOKUP(A144,'5 Risk assessment - DFMEA '!A:Q,17,FALSE),"")=0,"",IFERROR(VLOOKUP(A144,'5 Risk assessment - DFMEA '!A:Q,17,FALSE),""))</f>
        <v/>
      </c>
      <c r="F144" s="94" t="str">
        <f t="shared" si="9"/>
        <v/>
      </c>
      <c r="G144" s="94" t="str">
        <f t="shared" si="10"/>
        <v/>
      </c>
    </row>
    <row r="145" spans="1:7">
      <c r="A145" s="32">
        <f t="shared" si="8"/>
        <v>140</v>
      </c>
      <c r="B145" s="98" t="str">
        <f>IFERROR(IF(OR(C145=0,VLOOKUP(A145,'5 Risk assessment - DFMEA '!$A:$C,3,FALSE)=0),"",IFERROR(VLOOKUP(A145,'5 Risk assessment - DFMEA '!$A:$C,3,FALSE),"")),"")</f>
        <v/>
      </c>
      <c r="C145" s="99" t="str">
        <f>IF(IFERROR(VLOOKUP(A145,'5 Risk assessment - DFMEA '!A:L,11,FALSE),"")=0,"",IFERROR(VLOOKUP(A145,'5 Risk assessment - DFMEA '!A:L,11,FALSE),""))</f>
        <v/>
      </c>
      <c r="D145" s="93" t="str">
        <f t="shared" si="11"/>
        <v/>
      </c>
      <c r="E145" s="93" t="str">
        <f>IF(IFERROR(VLOOKUP(A145,'5 Risk assessment - DFMEA '!A:Q,17,FALSE),"")=0,"",IFERROR(VLOOKUP(A145,'5 Risk assessment - DFMEA '!A:Q,17,FALSE),""))</f>
        <v/>
      </c>
      <c r="F145" s="94" t="str">
        <f t="shared" si="9"/>
        <v/>
      </c>
      <c r="G145" s="94" t="str">
        <f t="shared" si="10"/>
        <v/>
      </c>
    </row>
    <row r="146" spans="1:7">
      <c r="A146" s="32">
        <f t="shared" si="8"/>
        <v>141</v>
      </c>
      <c r="B146" s="98" t="str">
        <f>IFERROR(IF(OR(C146=0,VLOOKUP(A146,'5 Risk assessment - DFMEA '!$A:$C,3,FALSE)=0),"",IFERROR(VLOOKUP(A146,'5 Risk assessment - DFMEA '!$A:$C,3,FALSE),"")),"")</f>
        <v/>
      </c>
      <c r="C146" s="99" t="str">
        <f>IF(IFERROR(VLOOKUP(A146,'5 Risk assessment - DFMEA '!A:L,11,FALSE),"")=0,"",IFERROR(VLOOKUP(A146,'5 Risk assessment - DFMEA '!A:L,11,FALSE),""))</f>
        <v/>
      </c>
      <c r="D146" s="93" t="str">
        <f t="shared" si="11"/>
        <v/>
      </c>
      <c r="E146" s="93" t="str">
        <f>IF(IFERROR(VLOOKUP(A146,'5 Risk assessment - DFMEA '!A:Q,17,FALSE),"")=0,"",IFERROR(VLOOKUP(A146,'5 Risk assessment - DFMEA '!A:Q,17,FALSE),""))</f>
        <v/>
      </c>
      <c r="F146" s="94" t="str">
        <f t="shared" si="9"/>
        <v/>
      </c>
      <c r="G146" s="94" t="str">
        <f t="shared" si="10"/>
        <v/>
      </c>
    </row>
    <row r="147" spans="1:7">
      <c r="A147" s="32">
        <f t="shared" si="8"/>
        <v>142</v>
      </c>
      <c r="B147" s="98" t="str">
        <f>IFERROR(IF(OR(C147=0,VLOOKUP(A147,'5 Risk assessment - DFMEA '!$A:$C,3,FALSE)=0),"",IFERROR(VLOOKUP(A147,'5 Risk assessment - DFMEA '!$A:$C,3,FALSE),"")),"")</f>
        <v/>
      </c>
      <c r="C147" s="99" t="str">
        <f>IF(IFERROR(VLOOKUP(A147,'5 Risk assessment - DFMEA '!A:L,11,FALSE),"")=0,"",IFERROR(VLOOKUP(A147,'5 Risk assessment - DFMEA '!A:L,11,FALSE),""))</f>
        <v/>
      </c>
      <c r="D147" s="93" t="str">
        <f t="shared" si="11"/>
        <v/>
      </c>
      <c r="E147" s="93" t="str">
        <f>IF(IFERROR(VLOOKUP(A147,'5 Risk assessment - DFMEA '!A:Q,17,FALSE),"")=0,"",IFERROR(VLOOKUP(A147,'5 Risk assessment - DFMEA '!A:Q,17,FALSE),""))</f>
        <v/>
      </c>
      <c r="F147" s="94" t="str">
        <f t="shared" si="9"/>
        <v/>
      </c>
      <c r="G147" s="94" t="str">
        <f t="shared" si="10"/>
        <v/>
      </c>
    </row>
    <row r="148" spans="1:7">
      <c r="A148" s="32">
        <f t="shared" si="8"/>
        <v>143</v>
      </c>
      <c r="B148" s="98" t="str">
        <f>IFERROR(IF(OR(C148=0,VLOOKUP(A148,'5 Risk assessment - DFMEA '!$A:$C,3,FALSE)=0),"",IFERROR(VLOOKUP(A148,'5 Risk assessment - DFMEA '!$A:$C,3,FALSE),"")),"")</f>
        <v/>
      </c>
      <c r="C148" s="99" t="str">
        <f>IF(IFERROR(VLOOKUP(A148,'5 Risk assessment - DFMEA '!A:L,11,FALSE),"")=0,"",IFERROR(VLOOKUP(A148,'5 Risk assessment - DFMEA '!A:L,11,FALSE),""))</f>
        <v/>
      </c>
      <c r="D148" s="93" t="str">
        <f t="shared" si="11"/>
        <v/>
      </c>
      <c r="E148" s="93" t="str">
        <f>IF(IFERROR(VLOOKUP(A148,'5 Risk assessment - DFMEA '!A:Q,17,FALSE),"")=0,"",IFERROR(VLOOKUP(A148,'5 Risk assessment - DFMEA '!A:Q,17,FALSE),""))</f>
        <v/>
      </c>
      <c r="F148" s="94" t="str">
        <f t="shared" si="9"/>
        <v/>
      </c>
      <c r="G148" s="94" t="str">
        <f t="shared" si="10"/>
        <v/>
      </c>
    </row>
    <row r="149" spans="1:7">
      <c r="A149" s="32">
        <f t="shared" si="8"/>
        <v>144</v>
      </c>
      <c r="B149" s="98" t="str">
        <f>IFERROR(IF(OR(C149=0,VLOOKUP(A149,'5 Risk assessment - DFMEA '!$A:$C,3,FALSE)=0),"",IFERROR(VLOOKUP(A149,'5 Risk assessment - DFMEA '!$A:$C,3,FALSE),"")),"")</f>
        <v/>
      </c>
      <c r="C149" s="99" t="str">
        <f>IF(IFERROR(VLOOKUP(A149,'5 Risk assessment - DFMEA '!A:L,11,FALSE),"")=0,"",IFERROR(VLOOKUP(A149,'5 Risk assessment - DFMEA '!A:L,11,FALSE),""))</f>
        <v/>
      </c>
      <c r="D149" s="93" t="str">
        <f t="shared" si="11"/>
        <v/>
      </c>
      <c r="E149" s="93" t="str">
        <f>IF(IFERROR(VLOOKUP(A149,'5 Risk assessment - DFMEA '!A:Q,17,FALSE),"")=0,"",IFERROR(VLOOKUP(A149,'5 Risk assessment - DFMEA '!A:Q,17,FALSE),""))</f>
        <v/>
      </c>
      <c r="F149" s="94" t="str">
        <f t="shared" si="9"/>
        <v/>
      </c>
      <c r="G149" s="94" t="str">
        <f t="shared" si="10"/>
        <v/>
      </c>
    </row>
    <row r="150" spans="1:7">
      <c r="A150" s="32">
        <f t="shared" si="8"/>
        <v>145</v>
      </c>
      <c r="B150" s="98" t="str">
        <f>IFERROR(IF(OR(C150=0,VLOOKUP(A150,'5 Risk assessment - DFMEA '!$A:$C,3,FALSE)=0),"",IFERROR(VLOOKUP(A150,'5 Risk assessment - DFMEA '!$A:$C,3,FALSE),"")),"")</f>
        <v/>
      </c>
      <c r="C150" s="99" t="str">
        <f>IF(IFERROR(VLOOKUP(A150,'5 Risk assessment - DFMEA '!A:L,11,FALSE),"")=0,"",IFERROR(VLOOKUP(A150,'5 Risk assessment - DFMEA '!A:L,11,FALSE),""))</f>
        <v/>
      </c>
      <c r="D150" s="93" t="str">
        <f t="shared" si="11"/>
        <v/>
      </c>
      <c r="E150" s="93" t="str">
        <f>IF(IFERROR(VLOOKUP(A150,'5 Risk assessment - DFMEA '!A:Q,17,FALSE),"")=0,"",IFERROR(VLOOKUP(A150,'5 Risk assessment - DFMEA '!A:Q,17,FALSE),""))</f>
        <v/>
      </c>
      <c r="F150" s="94" t="str">
        <f t="shared" si="9"/>
        <v/>
      </c>
      <c r="G150" s="94" t="str">
        <f t="shared" si="10"/>
        <v/>
      </c>
    </row>
    <row r="151" spans="1:7">
      <c r="A151" s="32">
        <f t="shared" si="8"/>
        <v>146</v>
      </c>
      <c r="B151" s="98" t="str">
        <f>IFERROR(IF(OR(C151=0,VLOOKUP(A151,'5 Risk assessment - DFMEA '!$A:$C,3,FALSE)=0),"",IFERROR(VLOOKUP(A151,'5 Risk assessment - DFMEA '!$A:$C,3,FALSE),"")),"")</f>
        <v/>
      </c>
      <c r="C151" s="99" t="str">
        <f>IF(IFERROR(VLOOKUP(A151,'5 Risk assessment - DFMEA '!A:L,11,FALSE),"")=0,"",IFERROR(VLOOKUP(A151,'5 Risk assessment - DFMEA '!A:L,11,FALSE),""))</f>
        <v/>
      </c>
      <c r="D151" s="93" t="str">
        <f t="shared" si="11"/>
        <v/>
      </c>
      <c r="E151" s="93" t="str">
        <f>IF(IFERROR(VLOOKUP(A151,'5 Risk assessment - DFMEA '!A:Q,17,FALSE),"")=0,"",IFERROR(VLOOKUP(A151,'5 Risk assessment - DFMEA '!A:Q,17,FALSE),""))</f>
        <v/>
      </c>
      <c r="F151" s="94" t="str">
        <f t="shared" si="9"/>
        <v/>
      </c>
      <c r="G151" s="94" t="str">
        <f t="shared" si="10"/>
        <v/>
      </c>
    </row>
    <row r="152" spans="1:7">
      <c r="A152" s="32">
        <f t="shared" si="8"/>
        <v>147</v>
      </c>
      <c r="B152" s="98" t="str">
        <f>IFERROR(IF(OR(C152=0,VLOOKUP(A152,'5 Risk assessment - DFMEA '!$A:$C,3,FALSE)=0),"",IFERROR(VLOOKUP(A152,'5 Risk assessment - DFMEA '!$A:$C,3,FALSE),"")),"")</f>
        <v/>
      </c>
      <c r="C152" s="99" t="str">
        <f>IF(IFERROR(VLOOKUP(A152,'5 Risk assessment - DFMEA '!A:L,11,FALSE),"")=0,"",IFERROR(VLOOKUP(A152,'5 Risk assessment - DFMEA '!A:L,11,FALSE),""))</f>
        <v/>
      </c>
      <c r="D152" s="93" t="str">
        <f t="shared" si="11"/>
        <v/>
      </c>
      <c r="E152" s="93" t="str">
        <f>IF(IFERROR(VLOOKUP(A152,'5 Risk assessment - DFMEA '!A:Q,17,FALSE),"")=0,"",IFERROR(VLOOKUP(A152,'5 Risk assessment - DFMEA '!A:Q,17,FALSE),""))</f>
        <v/>
      </c>
      <c r="F152" s="94" t="str">
        <f t="shared" si="9"/>
        <v/>
      </c>
      <c r="G152" s="94" t="str">
        <f t="shared" si="10"/>
        <v/>
      </c>
    </row>
    <row r="153" spans="1:7">
      <c r="A153" s="32">
        <f t="shared" si="8"/>
        <v>148</v>
      </c>
      <c r="B153" s="98" t="str">
        <f>IFERROR(IF(OR(C153=0,VLOOKUP(A153,'5 Risk assessment - DFMEA '!$A:$C,3,FALSE)=0),"",IFERROR(VLOOKUP(A153,'5 Risk assessment - DFMEA '!$A:$C,3,FALSE),"")),"")</f>
        <v/>
      </c>
      <c r="C153" s="99" t="str">
        <f>IF(IFERROR(VLOOKUP(A153,'5 Risk assessment - DFMEA '!A:L,11,FALSE),"")=0,"",IFERROR(VLOOKUP(A153,'5 Risk assessment - DFMEA '!A:L,11,FALSE),""))</f>
        <v/>
      </c>
      <c r="D153" s="93" t="str">
        <f t="shared" si="11"/>
        <v/>
      </c>
      <c r="E153" s="93" t="str">
        <f>IF(IFERROR(VLOOKUP(A153,'5 Risk assessment - DFMEA '!A:Q,17,FALSE),"")=0,"",IFERROR(VLOOKUP(A153,'5 Risk assessment - DFMEA '!A:Q,17,FALSE),""))</f>
        <v/>
      </c>
      <c r="F153" s="94" t="str">
        <f t="shared" si="9"/>
        <v/>
      </c>
      <c r="G153" s="94" t="str">
        <f t="shared" si="10"/>
        <v/>
      </c>
    </row>
    <row r="154" spans="1:7">
      <c r="A154" s="32">
        <f t="shared" si="8"/>
        <v>149</v>
      </c>
      <c r="B154" s="98" t="str">
        <f>IFERROR(IF(OR(C154=0,VLOOKUP(A154,'5 Risk assessment - DFMEA '!$A:$C,3,FALSE)=0),"",IFERROR(VLOOKUP(A154,'5 Risk assessment - DFMEA '!$A:$C,3,FALSE),"")),"")</f>
        <v/>
      </c>
      <c r="C154" s="99" t="str">
        <f>IF(IFERROR(VLOOKUP(A154,'5 Risk assessment - DFMEA '!A:L,11,FALSE),"")=0,"",IFERROR(VLOOKUP(A154,'5 Risk assessment - DFMEA '!A:L,11,FALSE),""))</f>
        <v/>
      </c>
      <c r="D154" s="93" t="str">
        <f t="shared" si="11"/>
        <v/>
      </c>
      <c r="E154" s="93" t="str">
        <f>IF(IFERROR(VLOOKUP(A154,'5 Risk assessment - DFMEA '!A:Q,17,FALSE),"")=0,"",IFERROR(VLOOKUP(A154,'5 Risk assessment - DFMEA '!A:Q,17,FALSE),""))</f>
        <v/>
      </c>
      <c r="F154" s="94" t="str">
        <f t="shared" si="9"/>
        <v/>
      </c>
      <c r="G154" s="94" t="str">
        <f t="shared" si="10"/>
        <v/>
      </c>
    </row>
    <row r="155" spans="1:7">
      <c r="A155" s="32">
        <f t="shared" si="8"/>
        <v>150</v>
      </c>
      <c r="B155" s="98" t="str">
        <f>IFERROR(IF(OR(C155=0,VLOOKUP(A155,'5 Risk assessment - DFMEA '!$A:$C,3,FALSE)=0),"",IFERROR(VLOOKUP(A155,'5 Risk assessment - DFMEA '!$A:$C,3,FALSE),"")),"")</f>
        <v/>
      </c>
      <c r="C155" s="99" t="str">
        <f>IF(IFERROR(VLOOKUP(A155,'5 Risk assessment - DFMEA '!A:L,11,FALSE),"")=0,"",IFERROR(VLOOKUP(A155,'5 Risk assessment - DFMEA '!A:L,11,FALSE),""))</f>
        <v/>
      </c>
      <c r="D155" s="93" t="str">
        <f t="shared" si="11"/>
        <v/>
      </c>
      <c r="E155" s="93" t="str">
        <f>IF(IFERROR(VLOOKUP(A155,'5 Risk assessment - DFMEA '!A:Q,17,FALSE),"")=0,"",IFERROR(VLOOKUP(A155,'5 Risk assessment - DFMEA '!A:Q,17,FALSE),""))</f>
        <v/>
      </c>
      <c r="F155" s="94" t="str">
        <f t="shared" si="9"/>
        <v/>
      </c>
      <c r="G155" s="94" t="str">
        <f t="shared" si="10"/>
        <v/>
      </c>
    </row>
    <row r="156" spans="1:7">
      <c r="A156" s="32">
        <f t="shared" si="8"/>
        <v>151</v>
      </c>
      <c r="B156" s="98" t="str">
        <f>IFERROR(IF(OR(C156=0,VLOOKUP(A156,'5 Risk assessment - DFMEA '!$A:$C,3,FALSE)=0),"",IFERROR(VLOOKUP(A156,'5 Risk assessment - DFMEA '!$A:$C,3,FALSE),"")),"")</f>
        <v/>
      </c>
      <c r="C156" s="99" t="str">
        <f>IF(IFERROR(VLOOKUP(A156,'5 Risk assessment - DFMEA '!A:L,11,FALSE),"")=0,"",IFERROR(VLOOKUP(A156,'5 Risk assessment - DFMEA '!A:L,11,FALSE),""))</f>
        <v/>
      </c>
      <c r="D156" s="93" t="str">
        <f t="shared" si="11"/>
        <v/>
      </c>
      <c r="E156" s="93" t="str">
        <f>IF(IFERROR(VLOOKUP(A156,'5 Risk assessment - DFMEA '!A:Q,17,FALSE),"")=0,"",IFERROR(VLOOKUP(A156,'5 Risk assessment - DFMEA '!A:Q,17,FALSE),""))</f>
        <v/>
      </c>
      <c r="F156" s="94" t="str">
        <f t="shared" si="9"/>
        <v/>
      </c>
      <c r="G156" s="94" t="str">
        <f t="shared" si="10"/>
        <v/>
      </c>
    </row>
    <row r="157" spans="1:7">
      <c r="A157" s="32">
        <f t="shared" si="8"/>
        <v>152</v>
      </c>
      <c r="B157" s="98" t="str">
        <f>IFERROR(IF(OR(C157=0,VLOOKUP(A157,'5 Risk assessment - DFMEA '!$A:$C,3,FALSE)=0),"",IFERROR(VLOOKUP(A157,'5 Risk assessment - DFMEA '!$A:$C,3,FALSE),"")),"")</f>
        <v/>
      </c>
      <c r="C157" s="99" t="str">
        <f>IF(IFERROR(VLOOKUP(A157,'5 Risk assessment - DFMEA '!A:L,11,FALSE),"")=0,"",IFERROR(VLOOKUP(A157,'5 Risk assessment - DFMEA '!A:L,11,FALSE),""))</f>
        <v/>
      </c>
      <c r="D157" s="93" t="str">
        <f t="shared" si="11"/>
        <v/>
      </c>
      <c r="E157" s="93" t="str">
        <f>IF(IFERROR(VLOOKUP(A157,'5 Risk assessment - DFMEA '!A:Q,17,FALSE),"")=0,"",IFERROR(VLOOKUP(A157,'5 Risk assessment - DFMEA '!A:Q,17,FALSE),""))</f>
        <v/>
      </c>
      <c r="F157" s="94" t="str">
        <f t="shared" si="9"/>
        <v/>
      </c>
      <c r="G157" s="94" t="str">
        <f t="shared" si="10"/>
        <v/>
      </c>
    </row>
    <row r="158" spans="1:7">
      <c r="A158" s="32">
        <f t="shared" si="8"/>
        <v>153</v>
      </c>
      <c r="B158" s="98" t="str">
        <f>IFERROR(IF(OR(C158=0,VLOOKUP(A158,'5 Risk assessment - DFMEA '!$A:$C,3,FALSE)=0),"",IFERROR(VLOOKUP(A158,'5 Risk assessment - DFMEA '!$A:$C,3,FALSE),"")),"")</f>
        <v/>
      </c>
      <c r="C158" s="99" t="str">
        <f>IF(IFERROR(VLOOKUP(A158,'5 Risk assessment - DFMEA '!A:L,11,FALSE),"")=0,"",IFERROR(VLOOKUP(A158,'5 Risk assessment - DFMEA '!A:L,11,FALSE),""))</f>
        <v/>
      </c>
      <c r="D158" s="93" t="str">
        <f t="shared" si="11"/>
        <v/>
      </c>
      <c r="E158" s="93" t="str">
        <f>IF(IFERROR(VLOOKUP(A158,'5 Risk assessment - DFMEA '!A:Q,17,FALSE),"")=0,"",IFERROR(VLOOKUP(A158,'5 Risk assessment - DFMEA '!A:Q,17,FALSE),""))</f>
        <v/>
      </c>
      <c r="F158" s="94" t="str">
        <f t="shared" si="9"/>
        <v/>
      </c>
      <c r="G158" s="94" t="str">
        <f t="shared" si="10"/>
        <v/>
      </c>
    </row>
    <row r="159" spans="1:7">
      <c r="A159" s="32">
        <f t="shared" si="8"/>
        <v>154</v>
      </c>
      <c r="B159" s="98" t="str">
        <f>IFERROR(IF(OR(C159=0,VLOOKUP(A159,'5 Risk assessment - DFMEA '!$A:$C,3,FALSE)=0),"",IFERROR(VLOOKUP(A159,'5 Risk assessment - DFMEA '!$A:$C,3,FALSE),"")),"")</f>
        <v/>
      </c>
      <c r="C159" s="99" t="str">
        <f>IF(IFERROR(VLOOKUP(A159,'5 Risk assessment - DFMEA '!A:L,11,FALSE),"")=0,"",IFERROR(VLOOKUP(A159,'5 Risk assessment - DFMEA '!A:L,11,FALSE),""))</f>
        <v/>
      </c>
      <c r="D159" s="93" t="str">
        <f t="shared" si="11"/>
        <v/>
      </c>
      <c r="E159" s="93" t="str">
        <f>IF(IFERROR(VLOOKUP(A159,'5 Risk assessment - DFMEA '!A:Q,17,FALSE),"")=0,"",IFERROR(VLOOKUP(A159,'5 Risk assessment - DFMEA '!A:Q,17,FALSE),""))</f>
        <v/>
      </c>
      <c r="F159" s="94" t="str">
        <f t="shared" si="9"/>
        <v/>
      </c>
      <c r="G159" s="94" t="str">
        <f t="shared" si="10"/>
        <v/>
      </c>
    </row>
    <row r="160" spans="1:7">
      <c r="A160" s="32">
        <f t="shared" si="8"/>
        <v>155</v>
      </c>
      <c r="B160" s="98" t="str">
        <f>IFERROR(IF(OR(C160=0,VLOOKUP(A160,'5 Risk assessment - DFMEA '!$A:$C,3,FALSE)=0),"",IFERROR(VLOOKUP(A160,'5 Risk assessment - DFMEA '!$A:$C,3,FALSE),"")),"")</f>
        <v/>
      </c>
      <c r="C160" s="99" t="str">
        <f>IF(IFERROR(VLOOKUP(A160,'5 Risk assessment - DFMEA '!A:L,11,FALSE),"")=0,"",IFERROR(VLOOKUP(A160,'5 Risk assessment - DFMEA '!A:L,11,FALSE),""))</f>
        <v/>
      </c>
      <c r="D160" s="93" t="str">
        <f t="shared" si="11"/>
        <v/>
      </c>
      <c r="E160" s="93" t="str">
        <f>IF(IFERROR(VLOOKUP(A160,'5 Risk assessment - DFMEA '!A:Q,17,FALSE),"")=0,"",IFERROR(VLOOKUP(A160,'5 Risk assessment - DFMEA '!A:Q,17,FALSE),""))</f>
        <v/>
      </c>
      <c r="F160" s="94" t="str">
        <f t="shared" si="9"/>
        <v/>
      </c>
      <c r="G160" s="94" t="str">
        <f t="shared" si="10"/>
        <v/>
      </c>
    </row>
    <row r="161" spans="1:7" ht="12.75" customHeight="1">
      <c r="A161" s="32">
        <f t="shared" si="8"/>
        <v>156</v>
      </c>
      <c r="B161" s="39"/>
      <c r="C161" s="38"/>
      <c r="D161" s="39"/>
      <c r="E161" s="93" t="str">
        <f>IF(IFERROR(VLOOKUP(A161,'5 Risk assessment - DFMEA '!A:Q,17,FALSE),"")=0,"",IFERROR(VLOOKUP(A161,'5 Risk assessment - DFMEA '!A:Q,17,FALSE),""))</f>
        <v/>
      </c>
      <c r="F161" s="40"/>
      <c r="G161" s="40"/>
    </row>
    <row r="162" spans="1:7" ht="12.75" customHeight="1">
      <c r="A162" s="32">
        <f t="shared" si="8"/>
        <v>157</v>
      </c>
      <c r="B162" s="39"/>
      <c r="C162" s="38"/>
      <c r="D162" s="39"/>
      <c r="E162" s="93" t="str">
        <f>IF(IFERROR(VLOOKUP(A162,'5 Risk assessment - DFMEA '!A:Q,17,FALSE),"")=0,"",IFERROR(VLOOKUP(A162,'5 Risk assessment - DFMEA '!A:Q,17,FALSE),""))</f>
        <v/>
      </c>
      <c r="F162" s="40"/>
      <c r="G162" s="40"/>
    </row>
    <row r="163" spans="1:7">
      <c r="A163" s="32">
        <f t="shared" si="8"/>
        <v>158</v>
      </c>
      <c r="B163" s="39"/>
      <c r="C163" s="38"/>
      <c r="D163" s="39"/>
      <c r="E163" s="93" t="str">
        <f>IF(IFERROR(VLOOKUP(A163,'5 Risk assessment - DFMEA '!A:Q,17,FALSE),"")=0,"",IFERROR(VLOOKUP(A163,'5 Risk assessment - DFMEA '!A:Q,17,FALSE),""))</f>
        <v/>
      </c>
      <c r="F163" s="40"/>
      <c r="G163" s="40"/>
    </row>
    <row r="164" spans="1:7">
      <c r="A164" s="32">
        <f t="shared" si="8"/>
        <v>159</v>
      </c>
      <c r="B164" s="39"/>
      <c r="C164" s="38"/>
      <c r="D164" s="39"/>
      <c r="E164" s="93" t="str">
        <f>IF(IFERROR(VLOOKUP(A164,'5 Risk assessment - DFMEA '!A:Q,17,FALSE),"")=0,"",IFERROR(VLOOKUP(A164,'5 Risk assessment - DFMEA '!A:Q,17,FALSE),""))</f>
        <v/>
      </c>
      <c r="F164" s="40"/>
      <c r="G164" s="40"/>
    </row>
    <row r="165" spans="1:7">
      <c r="A165" s="32">
        <f t="shared" si="8"/>
        <v>160</v>
      </c>
      <c r="B165" s="39"/>
      <c r="C165" s="38"/>
      <c r="D165" s="39"/>
      <c r="E165" s="93" t="str">
        <f>IF(IFERROR(VLOOKUP(A165,'5 Risk assessment - DFMEA '!A:Q,17,FALSE),"")=0,"",IFERROR(VLOOKUP(A165,'5 Risk assessment - DFMEA '!A:Q,17,FALSE),""))</f>
        <v/>
      </c>
      <c r="F165" s="40"/>
      <c r="G165" s="40"/>
    </row>
    <row r="166" spans="1:7">
      <c r="A166" s="32">
        <f t="shared" si="8"/>
        <v>161</v>
      </c>
      <c r="B166" s="39"/>
      <c r="C166" s="38"/>
      <c r="D166" s="39"/>
      <c r="E166" s="93" t="str">
        <f>IF(IFERROR(VLOOKUP(A166,'5 Risk assessment - DFMEA '!A:Q,17,FALSE),"")=0,"",IFERROR(VLOOKUP(A166,'5 Risk assessment - DFMEA '!A:Q,17,FALSE),""))</f>
        <v/>
      </c>
      <c r="F166" s="40"/>
      <c r="G166" s="40"/>
    </row>
    <row r="167" spans="1:7">
      <c r="A167" s="32">
        <f t="shared" si="8"/>
        <v>162</v>
      </c>
      <c r="B167" s="39"/>
      <c r="C167" s="38"/>
      <c r="D167" s="39"/>
      <c r="E167" s="93" t="str">
        <f>IF(IFERROR(VLOOKUP(A167,'5 Risk assessment - DFMEA '!A:Q,17,FALSE),"")=0,"",IFERROR(VLOOKUP(A167,'5 Risk assessment - DFMEA '!A:Q,17,FALSE),""))</f>
        <v/>
      </c>
      <c r="F167" s="40"/>
      <c r="G167" s="40"/>
    </row>
    <row r="168" spans="1:7">
      <c r="A168" s="32">
        <f t="shared" si="8"/>
        <v>163</v>
      </c>
      <c r="B168" s="39"/>
      <c r="C168" s="38"/>
      <c r="D168" s="39"/>
      <c r="E168" s="93" t="str">
        <f>IF(IFERROR(VLOOKUP(A168,'5 Risk assessment - DFMEA '!A:Q,17,FALSE),"")=0,"",IFERROR(VLOOKUP(A168,'5 Risk assessment - DFMEA '!A:Q,17,FALSE),""))</f>
        <v/>
      </c>
      <c r="F168" s="40"/>
      <c r="G168" s="40"/>
    </row>
    <row r="169" spans="1:7">
      <c r="A169" s="32">
        <f t="shared" si="8"/>
        <v>164</v>
      </c>
      <c r="B169" s="39"/>
      <c r="C169" s="38"/>
      <c r="D169" s="39"/>
      <c r="E169" s="93" t="str">
        <f>IF(IFERROR(VLOOKUP(A169,'5 Risk assessment - DFMEA '!A:Q,17,FALSE),"")=0,"",IFERROR(VLOOKUP(A169,'5 Risk assessment - DFMEA '!A:Q,17,FALSE),""))</f>
        <v/>
      </c>
      <c r="F169" s="40"/>
      <c r="G169" s="40"/>
    </row>
    <row r="170" spans="1:7">
      <c r="A170" s="32">
        <f t="shared" si="8"/>
        <v>165</v>
      </c>
      <c r="B170" s="39"/>
      <c r="C170" s="38"/>
      <c r="D170" s="39"/>
      <c r="E170" s="93" t="str">
        <f>IF(IFERROR(VLOOKUP(A170,'5 Risk assessment - DFMEA '!A:Q,17,FALSE),"")=0,"",IFERROR(VLOOKUP(A170,'5 Risk assessment - DFMEA '!A:Q,17,FALSE),""))</f>
        <v/>
      </c>
      <c r="F170" s="40"/>
      <c r="G170" s="40"/>
    </row>
    <row r="171" spans="1:7">
      <c r="A171" s="32">
        <f t="shared" si="8"/>
        <v>166</v>
      </c>
      <c r="B171" s="39"/>
      <c r="C171" s="38"/>
      <c r="D171" s="39"/>
      <c r="E171" s="93" t="str">
        <f>IF(IFERROR(VLOOKUP(A171,'5 Risk assessment - DFMEA '!A:Q,17,FALSE),"")=0,"",IFERROR(VLOOKUP(A171,'5 Risk assessment - DFMEA '!A:Q,17,FALSE),""))</f>
        <v/>
      </c>
      <c r="F171" s="40"/>
      <c r="G171" s="40"/>
    </row>
    <row r="172" spans="1:7">
      <c r="A172" s="32">
        <f t="shared" si="8"/>
        <v>167</v>
      </c>
      <c r="B172" s="39"/>
      <c r="C172" s="38"/>
      <c r="D172" s="39"/>
      <c r="E172" s="93" t="str">
        <f>IF(IFERROR(VLOOKUP(A172,'5 Risk assessment - DFMEA '!A:Q,17,FALSE),"")=0,"",IFERROR(VLOOKUP(A172,'5 Risk assessment - DFMEA '!A:Q,17,FALSE),""))</f>
        <v/>
      </c>
      <c r="F172" s="40"/>
      <c r="G172" s="40"/>
    </row>
    <row r="173" spans="1:7">
      <c r="A173" s="32">
        <f t="shared" si="8"/>
        <v>168</v>
      </c>
      <c r="B173" s="39"/>
      <c r="C173" s="38"/>
      <c r="D173" s="39"/>
      <c r="E173" s="93" t="str">
        <f>IF(IFERROR(VLOOKUP(A173,'5 Risk assessment - DFMEA '!A:Q,17,FALSE),"")=0,"",IFERROR(VLOOKUP(A173,'5 Risk assessment - DFMEA '!A:Q,17,FALSE),""))</f>
        <v/>
      </c>
      <c r="F173" s="40"/>
      <c r="G173" s="40"/>
    </row>
    <row r="174" spans="1:7">
      <c r="A174" s="32">
        <f t="shared" si="8"/>
        <v>169</v>
      </c>
      <c r="B174" s="39"/>
      <c r="C174" s="38"/>
      <c r="D174" s="39"/>
      <c r="E174" s="93" t="str">
        <f>IF(IFERROR(VLOOKUP(A174,'5 Risk assessment - DFMEA '!A:Q,17,FALSE),"")=0,"",IFERROR(VLOOKUP(A174,'5 Risk assessment - DFMEA '!A:Q,17,FALSE),""))</f>
        <v/>
      </c>
      <c r="F174" s="40"/>
      <c r="G174" s="40"/>
    </row>
    <row r="175" spans="1:7">
      <c r="A175" s="32">
        <f t="shared" si="8"/>
        <v>170</v>
      </c>
      <c r="B175" s="39"/>
      <c r="C175" s="38"/>
      <c r="D175" s="39"/>
      <c r="E175" s="93" t="str">
        <f>IF(IFERROR(VLOOKUP(A175,'5 Risk assessment - DFMEA '!A:Q,17,FALSE),"")=0,"",IFERROR(VLOOKUP(A175,'5 Risk assessment - DFMEA '!A:Q,17,FALSE),""))</f>
        <v/>
      </c>
      <c r="F175" s="40"/>
      <c r="G175" s="40"/>
    </row>
    <row r="176" spans="1:7">
      <c r="A176" s="32">
        <f t="shared" si="8"/>
        <v>171</v>
      </c>
      <c r="B176" s="39"/>
      <c r="C176" s="38"/>
      <c r="D176" s="39"/>
      <c r="E176" s="93" t="str">
        <f>IF(IFERROR(VLOOKUP(A176,'5 Risk assessment - DFMEA '!A:Q,17,FALSE),"")=0,"",IFERROR(VLOOKUP(A176,'5 Risk assessment - DFMEA '!A:Q,17,FALSE),""))</f>
        <v/>
      </c>
      <c r="F176" s="40"/>
      <c r="G176" s="40"/>
    </row>
    <row r="177" spans="1:7">
      <c r="A177" s="32">
        <f t="shared" si="8"/>
        <v>172</v>
      </c>
      <c r="B177" s="39"/>
      <c r="C177" s="38"/>
      <c r="D177" s="39"/>
      <c r="E177" s="93" t="str">
        <f>IF(IFERROR(VLOOKUP(A177,'5 Risk assessment - DFMEA '!A:Q,17,FALSE),"")=0,"",IFERROR(VLOOKUP(A177,'5 Risk assessment - DFMEA '!A:Q,17,FALSE),""))</f>
        <v/>
      </c>
      <c r="F177" s="40"/>
      <c r="G177" s="40"/>
    </row>
    <row r="178" spans="1:7">
      <c r="A178" s="32">
        <f t="shared" si="8"/>
        <v>173</v>
      </c>
      <c r="B178" s="39"/>
      <c r="C178" s="38"/>
      <c r="D178" s="39"/>
      <c r="E178" s="93" t="str">
        <f>IF(IFERROR(VLOOKUP(A178,'5 Risk assessment - DFMEA '!A:Q,17,FALSE),"")=0,"",IFERROR(VLOOKUP(A178,'5 Risk assessment - DFMEA '!A:Q,17,FALSE),""))</f>
        <v/>
      </c>
      <c r="F178" s="40"/>
      <c r="G178" s="40"/>
    </row>
    <row r="179" spans="1:7">
      <c r="A179" s="32">
        <f t="shared" si="8"/>
        <v>174</v>
      </c>
      <c r="B179" s="39"/>
      <c r="C179" s="38"/>
      <c r="D179" s="39"/>
      <c r="E179" s="93" t="str">
        <f>IF(IFERROR(VLOOKUP(A179,'5 Risk assessment - DFMEA '!A:Q,17,FALSE),"")=0,"",IFERROR(VLOOKUP(A179,'5 Risk assessment - DFMEA '!A:Q,17,FALSE),""))</f>
        <v/>
      </c>
      <c r="F179" s="40"/>
      <c r="G179" s="40"/>
    </row>
    <row r="180" spans="1:7">
      <c r="A180" s="32">
        <f t="shared" si="8"/>
        <v>175</v>
      </c>
      <c r="B180" s="39"/>
      <c r="C180" s="38"/>
      <c r="D180" s="39"/>
      <c r="E180" s="93" t="str">
        <f>IF(IFERROR(VLOOKUP(A180,'5 Risk assessment - DFMEA '!A:Q,17,FALSE),"")=0,"",IFERROR(VLOOKUP(A180,'5 Risk assessment - DFMEA '!A:Q,17,FALSE),""))</f>
        <v/>
      </c>
      <c r="F180" s="40"/>
      <c r="G180" s="40"/>
    </row>
    <row r="181" spans="1:7">
      <c r="A181" s="32">
        <f t="shared" si="8"/>
        <v>176</v>
      </c>
      <c r="B181" s="39"/>
      <c r="C181" s="38"/>
      <c r="D181" s="39"/>
      <c r="E181" s="93" t="str">
        <f>IF(IFERROR(VLOOKUP(A181,'5 Risk assessment - DFMEA '!A:Q,17,FALSE),"")=0,"",IFERROR(VLOOKUP(A181,'5 Risk assessment - DFMEA '!A:Q,17,FALSE),""))</f>
        <v/>
      </c>
      <c r="F181" s="40"/>
      <c r="G181" s="40"/>
    </row>
    <row r="182" spans="1:7">
      <c r="A182" s="32">
        <f t="shared" si="8"/>
        <v>177</v>
      </c>
      <c r="B182" s="39"/>
      <c r="C182" s="38"/>
      <c r="D182" s="39"/>
      <c r="E182" s="93" t="str">
        <f>IF(IFERROR(VLOOKUP(A182,'5 Risk assessment - DFMEA '!A:Q,17,FALSE),"")=0,"",IFERROR(VLOOKUP(A182,'5 Risk assessment - DFMEA '!A:Q,17,FALSE),""))</f>
        <v/>
      </c>
      <c r="F182" s="40"/>
      <c r="G182" s="40"/>
    </row>
    <row r="183" spans="1:7">
      <c r="A183" s="32">
        <f t="shared" si="8"/>
        <v>178</v>
      </c>
      <c r="B183" s="39"/>
      <c r="C183" s="38"/>
      <c r="D183" s="39"/>
      <c r="E183" s="93" t="str">
        <f>IF(IFERROR(VLOOKUP(A183,'5 Risk assessment - DFMEA '!A:Q,17,FALSE),"")=0,"",IFERROR(VLOOKUP(A183,'5 Risk assessment - DFMEA '!A:Q,17,FALSE),""))</f>
        <v/>
      </c>
      <c r="F183" s="40"/>
      <c r="G183" s="40"/>
    </row>
    <row r="184" spans="1:7">
      <c r="A184" s="32">
        <f t="shared" si="8"/>
        <v>179</v>
      </c>
      <c r="B184" s="39"/>
      <c r="C184" s="38"/>
      <c r="D184" s="39"/>
      <c r="E184" s="93" t="str">
        <f>IF(IFERROR(VLOOKUP(A184,'5 Risk assessment - DFMEA '!A:Q,17,FALSE),"")=0,"",IFERROR(VLOOKUP(A184,'5 Risk assessment - DFMEA '!A:Q,17,FALSE),""))</f>
        <v/>
      </c>
      <c r="F184" s="40"/>
      <c r="G184" s="40"/>
    </row>
    <row r="185" spans="1:7">
      <c r="A185" s="32">
        <f t="shared" si="8"/>
        <v>180</v>
      </c>
      <c r="B185" s="39"/>
      <c r="C185" s="38"/>
      <c r="D185" s="39"/>
      <c r="E185" s="93" t="str">
        <f>IF(IFERROR(VLOOKUP(A185,'5 Risk assessment - DFMEA '!A:Q,17,FALSE),"")=0,"",IFERROR(VLOOKUP(A185,'5 Risk assessment - DFMEA '!A:Q,17,FALSE),""))</f>
        <v/>
      </c>
      <c r="F185" s="40"/>
      <c r="G185" s="40"/>
    </row>
    <row r="186" spans="1:7">
      <c r="A186" s="32">
        <f t="shared" si="8"/>
        <v>181</v>
      </c>
      <c r="B186" s="39"/>
      <c r="C186" s="38"/>
      <c r="D186" s="39"/>
      <c r="E186" s="93" t="str">
        <f>IF(IFERROR(VLOOKUP(A186,'5 Risk assessment - DFMEA '!A:Q,17,FALSE),"")=0,"",IFERROR(VLOOKUP(A186,'5 Risk assessment - DFMEA '!A:Q,17,FALSE),""))</f>
        <v/>
      </c>
      <c r="F186" s="40"/>
      <c r="G186" s="40"/>
    </row>
    <row r="187" spans="1:7">
      <c r="A187" s="32">
        <f t="shared" si="8"/>
        <v>182</v>
      </c>
      <c r="B187" s="39"/>
      <c r="C187" s="38"/>
      <c r="D187" s="39"/>
      <c r="E187" s="93" t="str">
        <f>IF(IFERROR(VLOOKUP(A187,'5 Risk assessment - DFMEA '!A:Q,17,FALSE),"")=0,"",IFERROR(VLOOKUP(A187,'5 Risk assessment - DFMEA '!A:Q,17,FALSE),""))</f>
        <v/>
      </c>
      <c r="F187" s="40"/>
      <c r="G187" s="40"/>
    </row>
    <row r="188" spans="1:7">
      <c r="A188" s="32">
        <f t="shared" si="8"/>
        <v>183</v>
      </c>
      <c r="B188" s="39"/>
      <c r="C188" s="38"/>
      <c r="D188" s="39"/>
      <c r="E188" s="93" t="str">
        <f>IF(IFERROR(VLOOKUP(A188,'5 Risk assessment - DFMEA '!A:Q,17,FALSE),"")=0,"",IFERROR(VLOOKUP(A188,'5 Risk assessment - DFMEA '!A:Q,17,FALSE),""))</f>
        <v/>
      </c>
      <c r="F188" s="40"/>
      <c r="G188" s="40"/>
    </row>
    <row r="189" spans="1:7">
      <c r="A189" s="32">
        <f t="shared" si="8"/>
        <v>184</v>
      </c>
      <c r="B189" s="39"/>
      <c r="C189" s="38"/>
      <c r="D189" s="39"/>
      <c r="E189" s="93" t="str">
        <f>IF(IFERROR(VLOOKUP(A189,'5 Risk assessment - DFMEA '!A:Q,17,FALSE),"")=0,"",IFERROR(VLOOKUP(A189,'5 Risk assessment - DFMEA '!A:Q,17,FALSE),""))</f>
        <v/>
      </c>
      <c r="F189" s="40"/>
      <c r="G189" s="40"/>
    </row>
    <row r="190" spans="1:7">
      <c r="A190" s="32">
        <f t="shared" si="8"/>
        <v>185</v>
      </c>
      <c r="B190" s="39"/>
      <c r="C190" s="38"/>
      <c r="D190" s="39"/>
      <c r="E190" s="93" t="str">
        <f>IF(IFERROR(VLOOKUP(A190,'5 Risk assessment - DFMEA '!A:Q,17,FALSE),"")=0,"",IFERROR(VLOOKUP(A190,'5 Risk assessment - DFMEA '!A:Q,17,FALSE),""))</f>
        <v/>
      </c>
      <c r="F190" s="40"/>
      <c r="G190" s="40"/>
    </row>
    <row r="191" spans="1:7">
      <c r="A191" s="32">
        <f t="shared" si="8"/>
        <v>186</v>
      </c>
      <c r="B191" s="39"/>
      <c r="C191" s="38"/>
      <c r="D191" s="39"/>
      <c r="E191" s="93" t="str">
        <f>IF(IFERROR(VLOOKUP(A191,'5 Risk assessment - DFMEA '!A:Q,17,FALSE),"")=0,"",IFERROR(VLOOKUP(A191,'5 Risk assessment - DFMEA '!A:Q,17,FALSE),""))</f>
        <v/>
      </c>
      <c r="F191" s="40"/>
      <c r="G191" s="40"/>
    </row>
    <row r="192" spans="1:7">
      <c r="A192" s="32">
        <f t="shared" si="8"/>
        <v>187</v>
      </c>
      <c r="B192" s="39"/>
      <c r="C192" s="38"/>
      <c r="D192" s="39"/>
      <c r="E192" s="93" t="str">
        <f>IF(IFERROR(VLOOKUP(A192,'5 Risk assessment - DFMEA '!A:Q,17,FALSE),"")=0,"",IFERROR(VLOOKUP(A192,'5 Risk assessment - DFMEA '!A:Q,17,FALSE),""))</f>
        <v/>
      </c>
      <c r="F192" s="40"/>
      <c r="G192" s="40"/>
    </row>
    <row r="193" spans="1:7">
      <c r="A193" s="32">
        <f t="shared" si="8"/>
        <v>188</v>
      </c>
      <c r="B193" s="39"/>
      <c r="C193" s="38"/>
      <c r="D193" s="39"/>
      <c r="E193" s="93" t="str">
        <f>IF(IFERROR(VLOOKUP(A193,'5 Risk assessment - DFMEA '!A:Q,17,FALSE),"")=0,"",IFERROR(VLOOKUP(A193,'5 Risk assessment - DFMEA '!A:Q,17,FALSE),""))</f>
        <v/>
      </c>
      <c r="F193" s="40"/>
      <c r="G193" s="40"/>
    </row>
    <row r="194" spans="1:7">
      <c r="A194" s="32">
        <f t="shared" si="8"/>
        <v>189</v>
      </c>
      <c r="B194" s="39"/>
      <c r="C194" s="38"/>
      <c r="D194" s="39"/>
      <c r="E194" s="93" t="str">
        <f>IF(IFERROR(VLOOKUP(A194,'5 Risk assessment - DFMEA '!A:Q,17,FALSE),"")=0,"",IFERROR(VLOOKUP(A194,'5 Risk assessment - DFMEA '!A:Q,17,FALSE),""))</f>
        <v/>
      </c>
      <c r="F194" s="40"/>
      <c r="G194" s="40"/>
    </row>
    <row r="195" spans="1:7">
      <c r="A195" s="32">
        <f t="shared" si="8"/>
        <v>190</v>
      </c>
      <c r="B195" s="39"/>
      <c r="C195" s="38"/>
      <c r="D195" s="39"/>
      <c r="E195" s="93" t="str">
        <f>IF(IFERROR(VLOOKUP(A195,'5 Risk assessment - DFMEA '!A:Q,17,FALSE),"")=0,"",IFERROR(VLOOKUP(A195,'5 Risk assessment - DFMEA '!A:Q,17,FALSE),""))</f>
        <v/>
      </c>
      <c r="F195" s="40"/>
      <c r="G195" s="40"/>
    </row>
    <row r="196" spans="1:7">
      <c r="A196" s="32">
        <f t="shared" si="8"/>
        <v>191</v>
      </c>
      <c r="B196" s="39"/>
      <c r="C196" s="38"/>
      <c r="D196" s="39"/>
      <c r="E196" s="93" t="str">
        <f>IF(IFERROR(VLOOKUP(A196,'5 Risk assessment - DFMEA '!A:Q,17,FALSE),"")=0,"",IFERROR(VLOOKUP(A196,'5 Risk assessment - DFMEA '!A:Q,17,FALSE),""))</f>
        <v/>
      </c>
      <c r="F196" s="40"/>
      <c r="G196" s="40"/>
    </row>
    <row r="197" spans="1:7">
      <c r="A197" s="32">
        <f t="shared" si="8"/>
        <v>192</v>
      </c>
      <c r="B197" s="39"/>
      <c r="C197" s="38"/>
      <c r="D197" s="39"/>
      <c r="E197" s="93" t="str">
        <f>IF(IFERROR(VLOOKUP(A197,'5 Risk assessment - DFMEA '!A:Q,17,FALSE),"")=0,"",IFERROR(VLOOKUP(A197,'5 Risk assessment - DFMEA '!A:Q,17,FALSE),""))</f>
        <v/>
      </c>
      <c r="F197" s="40"/>
      <c r="G197" s="40"/>
    </row>
    <row r="198" spans="1:7">
      <c r="A198" s="32">
        <f t="shared" ref="A198:A261" si="12">A197+1</f>
        <v>193</v>
      </c>
      <c r="B198" s="39"/>
      <c r="C198" s="38"/>
      <c r="D198" s="39"/>
      <c r="E198" s="93" t="str">
        <f>IF(IFERROR(VLOOKUP(A198,'5 Risk assessment - DFMEA '!A:Q,17,FALSE),"")=0,"",IFERROR(VLOOKUP(A198,'5 Risk assessment - DFMEA '!A:Q,17,FALSE),""))</f>
        <v/>
      </c>
      <c r="F198" s="40"/>
      <c r="G198" s="40"/>
    </row>
    <row r="199" spans="1:7">
      <c r="A199" s="32">
        <f t="shared" si="12"/>
        <v>194</v>
      </c>
      <c r="B199" s="39"/>
      <c r="C199" s="38"/>
      <c r="D199" s="39"/>
      <c r="E199" s="93" t="str">
        <f>IF(IFERROR(VLOOKUP(A199,'5 Risk assessment - DFMEA '!A:Q,17,FALSE),"")=0,"",IFERROR(VLOOKUP(A199,'5 Risk assessment - DFMEA '!A:Q,17,FALSE),""))</f>
        <v/>
      </c>
      <c r="F199" s="40"/>
      <c r="G199" s="40"/>
    </row>
    <row r="200" spans="1:7">
      <c r="A200" s="32">
        <f t="shared" si="12"/>
        <v>195</v>
      </c>
      <c r="B200" s="39"/>
      <c r="C200" s="38"/>
      <c r="D200" s="39"/>
      <c r="E200" s="93" t="str">
        <f>IF(IFERROR(VLOOKUP(A200,'5 Risk assessment - DFMEA '!A:Q,17,FALSE),"")=0,"",IFERROR(VLOOKUP(A200,'5 Risk assessment - DFMEA '!A:Q,17,FALSE),""))</f>
        <v/>
      </c>
      <c r="F200" s="40"/>
      <c r="G200" s="40"/>
    </row>
    <row r="201" spans="1:7">
      <c r="A201" s="32">
        <f t="shared" si="12"/>
        <v>196</v>
      </c>
      <c r="B201" s="39"/>
      <c r="C201" s="38"/>
      <c r="D201" s="39"/>
      <c r="E201" s="93" t="str">
        <f>IF(IFERROR(VLOOKUP(A201,'5 Risk assessment - DFMEA '!A:Q,17,FALSE),"")=0,"",IFERROR(VLOOKUP(A201,'5 Risk assessment - DFMEA '!A:Q,17,FALSE),""))</f>
        <v/>
      </c>
      <c r="F201" s="40"/>
      <c r="G201" s="40"/>
    </row>
    <row r="202" spans="1:7">
      <c r="A202" s="32">
        <f t="shared" si="12"/>
        <v>197</v>
      </c>
      <c r="B202" s="39"/>
      <c r="C202" s="38"/>
      <c r="D202" s="39"/>
      <c r="E202" s="93" t="str">
        <f>IF(IFERROR(VLOOKUP(A202,'5 Risk assessment - DFMEA '!A:Q,17,FALSE),"")=0,"",IFERROR(VLOOKUP(A202,'5 Risk assessment - DFMEA '!A:Q,17,FALSE),""))</f>
        <v/>
      </c>
      <c r="F202" s="40"/>
      <c r="G202" s="40"/>
    </row>
    <row r="203" spans="1:7">
      <c r="A203" s="32">
        <f t="shared" si="12"/>
        <v>198</v>
      </c>
      <c r="B203" s="39"/>
      <c r="C203" s="38"/>
      <c r="D203" s="39"/>
      <c r="E203" s="93" t="str">
        <f>IF(IFERROR(VLOOKUP(A203,'5 Risk assessment - DFMEA '!A:Q,17,FALSE),"")=0,"",IFERROR(VLOOKUP(A203,'5 Risk assessment - DFMEA '!A:Q,17,FALSE),""))</f>
        <v/>
      </c>
      <c r="F203" s="40"/>
      <c r="G203" s="40"/>
    </row>
    <row r="204" spans="1:7">
      <c r="A204" s="32">
        <f t="shared" si="12"/>
        <v>199</v>
      </c>
      <c r="B204" s="39"/>
      <c r="C204" s="38"/>
      <c r="D204" s="39"/>
      <c r="E204" s="93" t="str">
        <f>IF(IFERROR(VLOOKUP(A204,'5 Risk assessment - DFMEA '!A:Q,17,FALSE),"")=0,"",IFERROR(VLOOKUP(A204,'5 Risk assessment - DFMEA '!A:Q,17,FALSE),""))</f>
        <v/>
      </c>
      <c r="F204" s="40"/>
      <c r="G204" s="40"/>
    </row>
    <row r="205" spans="1:7">
      <c r="A205" s="32">
        <f t="shared" si="12"/>
        <v>200</v>
      </c>
      <c r="B205" s="39"/>
      <c r="C205" s="38"/>
      <c r="D205" s="39"/>
      <c r="E205" s="93" t="str">
        <f>IF(IFERROR(VLOOKUP(A205,'5 Risk assessment - DFMEA '!A:Q,17,FALSE),"")=0,"",IFERROR(VLOOKUP(A205,'5 Risk assessment - DFMEA '!A:Q,17,FALSE),""))</f>
        <v/>
      </c>
      <c r="F205" s="40"/>
      <c r="G205" s="40"/>
    </row>
    <row r="206" spans="1:7">
      <c r="A206" s="32">
        <f t="shared" si="12"/>
        <v>201</v>
      </c>
      <c r="B206" s="39"/>
      <c r="C206" s="38"/>
      <c r="D206" s="39"/>
      <c r="E206" s="93" t="str">
        <f>IF(IFERROR(VLOOKUP(A206,'5 Risk assessment - DFMEA '!A:Q,17,FALSE),"")=0,"",IFERROR(VLOOKUP(A206,'5 Risk assessment - DFMEA '!A:Q,17,FALSE),""))</f>
        <v/>
      </c>
      <c r="F206" s="40"/>
      <c r="G206" s="40"/>
    </row>
    <row r="207" spans="1:7">
      <c r="A207" s="32">
        <f t="shared" si="12"/>
        <v>202</v>
      </c>
      <c r="B207" s="39"/>
      <c r="C207" s="38"/>
      <c r="D207" s="39"/>
      <c r="E207" s="93" t="str">
        <f>IF(IFERROR(VLOOKUP(A207,'5 Risk assessment - DFMEA '!A:Q,17,FALSE),"")=0,"",IFERROR(VLOOKUP(A207,'5 Risk assessment - DFMEA '!A:Q,17,FALSE),""))</f>
        <v/>
      </c>
      <c r="F207" s="40"/>
      <c r="G207" s="40"/>
    </row>
    <row r="208" spans="1:7">
      <c r="A208" s="32">
        <f t="shared" si="12"/>
        <v>203</v>
      </c>
      <c r="B208" s="39"/>
      <c r="C208" s="38"/>
      <c r="D208" s="39"/>
      <c r="E208" s="93" t="str">
        <f>IF(IFERROR(VLOOKUP(A208,'5 Risk assessment - DFMEA '!A:Q,17,FALSE),"")=0,"",IFERROR(VLOOKUP(A208,'5 Risk assessment - DFMEA '!A:Q,17,FALSE),""))</f>
        <v/>
      </c>
      <c r="F208" s="40"/>
      <c r="G208" s="40"/>
    </row>
    <row r="209" spans="1:7">
      <c r="A209" s="32">
        <f t="shared" si="12"/>
        <v>204</v>
      </c>
      <c r="B209" s="39"/>
      <c r="C209" s="38"/>
      <c r="D209" s="39"/>
      <c r="E209" s="93" t="str">
        <f>IF(IFERROR(VLOOKUP(A209,'5 Risk assessment - DFMEA '!A:Q,17,FALSE),"")=0,"",IFERROR(VLOOKUP(A209,'5 Risk assessment - DFMEA '!A:Q,17,FALSE),""))</f>
        <v/>
      </c>
      <c r="F209" s="40"/>
      <c r="G209" s="40"/>
    </row>
    <row r="210" spans="1:7">
      <c r="A210" s="32">
        <f t="shared" si="12"/>
        <v>205</v>
      </c>
      <c r="B210" s="39"/>
      <c r="C210" s="38"/>
      <c r="D210" s="39"/>
      <c r="E210" s="93" t="str">
        <f>IF(IFERROR(VLOOKUP(A210,'5 Risk assessment - DFMEA '!A:Q,17,FALSE),"")=0,"",IFERROR(VLOOKUP(A210,'5 Risk assessment - DFMEA '!A:Q,17,FALSE),""))</f>
        <v/>
      </c>
      <c r="F210" s="40"/>
      <c r="G210" s="40"/>
    </row>
    <row r="211" spans="1:7">
      <c r="A211" s="32">
        <f t="shared" si="12"/>
        <v>206</v>
      </c>
      <c r="B211" s="39"/>
      <c r="C211" s="38"/>
      <c r="D211" s="39"/>
      <c r="E211" s="93" t="str">
        <f>IF(IFERROR(VLOOKUP(A211,'5 Risk assessment - DFMEA '!A:Q,17,FALSE),"")=0,"",IFERROR(VLOOKUP(A211,'5 Risk assessment - DFMEA '!A:Q,17,FALSE),""))</f>
        <v/>
      </c>
      <c r="F211" s="40"/>
      <c r="G211" s="40"/>
    </row>
    <row r="212" spans="1:7">
      <c r="A212" s="32">
        <f t="shared" si="12"/>
        <v>207</v>
      </c>
      <c r="B212" s="39"/>
      <c r="C212" s="38"/>
      <c r="D212" s="39"/>
      <c r="E212" s="93" t="str">
        <f>IF(IFERROR(VLOOKUP(A212,'5 Risk assessment - DFMEA '!A:Q,17,FALSE),"")=0,"",IFERROR(VLOOKUP(A212,'5 Risk assessment - DFMEA '!A:Q,17,FALSE),""))</f>
        <v/>
      </c>
      <c r="F212" s="40"/>
      <c r="G212" s="40"/>
    </row>
    <row r="213" spans="1:7">
      <c r="A213" s="32">
        <f t="shared" si="12"/>
        <v>208</v>
      </c>
      <c r="B213" s="39"/>
      <c r="C213" s="38"/>
      <c r="D213" s="39"/>
      <c r="E213" s="93" t="str">
        <f>IF(IFERROR(VLOOKUP(A213,'5 Risk assessment - DFMEA '!A:Q,17,FALSE),"")=0,"",IFERROR(VLOOKUP(A213,'5 Risk assessment - DFMEA '!A:Q,17,FALSE),""))</f>
        <v/>
      </c>
      <c r="F213" s="40"/>
      <c r="G213" s="40"/>
    </row>
    <row r="214" spans="1:7">
      <c r="A214" s="32">
        <f t="shared" si="12"/>
        <v>209</v>
      </c>
      <c r="B214" s="39"/>
      <c r="C214" s="38"/>
      <c r="D214" s="39"/>
      <c r="E214" s="93" t="str">
        <f>IF(IFERROR(VLOOKUP(A214,'5 Risk assessment - DFMEA '!A:Q,17,FALSE),"")=0,"",IFERROR(VLOOKUP(A214,'5 Risk assessment - DFMEA '!A:Q,17,FALSE),""))</f>
        <v/>
      </c>
      <c r="F214" s="40"/>
      <c r="G214" s="40"/>
    </row>
    <row r="215" spans="1:7">
      <c r="A215" s="32">
        <f t="shared" si="12"/>
        <v>210</v>
      </c>
      <c r="B215" s="39"/>
      <c r="C215" s="38"/>
      <c r="D215" s="39"/>
      <c r="E215" s="93" t="str">
        <f>IF(IFERROR(VLOOKUP(A215,'5 Risk assessment - DFMEA '!A:Q,17,FALSE),"")=0,"",IFERROR(VLOOKUP(A215,'5 Risk assessment - DFMEA '!A:Q,17,FALSE),""))</f>
        <v/>
      </c>
      <c r="F215" s="40"/>
      <c r="G215" s="40"/>
    </row>
    <row r="216" spans="1:7">
      <c r="A216" s="32">
        <f t="shared" si="12"/>
        <v>211</v>
      </c>
      <c r="B216" s="39"/>
      <c r="C216" s="38"/>
      <c r="D216" s="39"/>
      <c r="E216" s="93" t="str">
        <f>IF(IFERROR(VLOOKUP(A216,'5 Risk assessment - DFMEA '!A:Q,17,FALSE),"")=0,"",IFERROR(VLOOKUP(A216,'5 Risk assessment - DFMEA '!A:Q,17,FALSE),""))</f>
        <v/>
      </c>
      <c r="F216" s="40"/>
      <c r="G216" s="40"/>
    </row>
    <row r="217" spans="1:7">
      <c r="A217" s="32">
        <f t="shared" si="12"/>
        <v>212</v>
      </c>
      <c r="B217" s="39"/>
      <c r="C217" s="38"/>
      <c r="D217" s="39"/>
      <c r="E217" s="93" t="str">
        <f>IF(IFERROR(VLOOKUP(A217,'5 Risk assessment - DFMEA '!A:Q,17,FALSE),"")=0,"",IFERROR(VLOOKUP(A217,'5 Risk assessment - DFMEA '!A:Q,17,FALSE),""))</f>
        <v/>
      </c>
      <c r="F217" s="40"/>
      <c r="G217" s="40"/>
    </row>
    <row r="218" spans="1:7">
      <c r="A218" s="32">
        <f t="shared" si="12"/>
        <v>213</v>
      </c>
      <c r="B218" s="39"/>
      <c r="C218" s="38"/>
      <c r="D218" s="39"/>
      <c r="E218" s="93" t="str">
        <f>IF(IFERROR(VLOOKUP(A218,'5 Risk assessment - DFMEA '!A:Q,17,FALSE),"")=0,"",IFERROR(VLOOKUP(A218,'5 Risk assessment - DFMEA '!A:Q,17,FALSE),""))</f>
        <v/>
      </c>
      <c r="F218" s="40"/>
      <c r="G218" s="40"/>
    </row>
    <row r="219" spans="1:7">
      <c r="A219" s="32">
        <f t="shared" si="12"/>
        <v>214</v>
      </c>
      <c r="B219" s="39"/>
      <c r="C219" s="38"/>
      <c r="D219" s="39"/>
      <c r="E219" s="93" t="str">
        <f>IF(IFERROR(VLOOKUP(A219,'5 Risk assessment - DFMEA '!A:Q,17,FALSE),"")=0,"",IFERROR(VLOOKUP(A219,'5 Risk assessment - DFMEA '!A:Q,17,FALSE),""))</f>
        <v/>
      </c>
      <c r="F219" s="40"/>
      <c r="G219" s="40"/>
    </row>
    <row r="220" spans="1:7">
      <c r="A220" s="32">
        <f t="shared" si="12"/>
        <v>215</v>
      </c>
      <c r="B220" s="39"/>
      <c r="C220" s="38"/>
      <c r="D220" s="39"/>
      <c r="E220" s="93" t="str">
        <f>IF(IFERROR(VLOOKUP(A220,'5 Risk assessment - DFMEA '!A:Q,17,FALSE),"")=0,"",IFERROR(VLOOKUP(A220,'5 Risk assessment - DFMEA '!A:Q,17,FALSE),""))</f>
        <v/>
      </c>
      <c r="F220" s="40"/>
      <c r="G220" s="40"/>
    </row>
    <row r="221" spans="1:7">
      <c r="A221" s="32">
        <f t="shared" si="12"/>
        <v>216</v>
      </c>
      <c r="B221" s="39"/>
      <c r="C221" s="38"/>
      <c r="D221" s="39"/>
      <c r="E221" s="93" t="str">
        <f>IF(IFERROR(VLOOKUP(A221,'5 Risk assessment - DFMEA '!A:Q,17,FALSE),"")=0,"",IFERROR(VLOOKUP(A221,'5 Risk assessment - DFMEA '!A:Q,17,FALSE),""))</f>
        <v/>
      </c>
      <c r="F221" s="40"/>
      <c r="G221" s="40"/>
    </row>
    <row r="222" spans="1:7">
      <c r="A222" s="32">
        <f t="shared" si="12"/>
        <v>217</v>
      </c>
      <c r="B222" s="39"/>
      <c r="C222" s="38"/>
      <c r="D222" s="39"/>
      <c r="E222" s="93" t="str">
        <f>IF(IFERROR(VLOOKUP(A222,'5 Risk assessment - DFMEA '!A:Q,17,FALSE),"")=0,"",IFERROR(VLOOKUP(A222,'5 Risk assessment - DFMEA '!A:Q,17,FALSE),""))</f>
        <v/>
      </c>
      <c r="F222" s="40"/>
      <c r="G222" s="40"/>
    </row>
    <row r="223" spans="1:7">
      <c r="A223" s="32">
        <f t="shared" si="12"/>
        <v>218</v>
      </c>
      <c r="B223" s="39"/>
      <c r="C223" s="38"/>
      <c r="D223" s="39"/>
      <c r="E223" s="93" t="str">
        <f>IF(IFERROR(VLOOKUP(A223,'5 Risk assessment - DFMEA '!A:Q,17,FALSE),"")=0,"",IFERROR(VLOOKUP(A223,'5 Risk assessment - DFMEA '!A:Q,17,FALSE),""))</f>
        <v/>
      </c>
      <c r="F223" s="40"/>
      <c r="G223" s="40"/>
    </row>
    <row r="224" spans="1:7">
      <c r="A224" s="32">
        <f t="shared" si="12"/>
        <v>219</v>
      </c>
      <c r="B224" s="39"/>
      <c r="C224" s="38"/>
      <c r="D224" s="39"/>
      <c r="E224" s="93" t="str">
        <f>IF(IFERROR(VLOOKUP(A224,'5 Risk assessment - DFMEA '!A:Q,17,FALSE),"")=0,"",IFERROR(VLOOKUP(A224,'5 Risk assessment - DFMEA '!A:Q,17,FALSE),""))</f>
        <v/>
      </c>
      <c r="F224" s="40"/>
      <c r="G224" s="40"/>
    </row>
    <row r="225" spans="1:7">
      <c r="A225" s="32">
        <f t="shared" si="12"/>
        <v>220</v>
      </c>
      <c r="B225" s="39"/>
      <c r="C225" s="38"/>
      <c r="D225" s="39"/>
      <c r="E225" s="93" t="str">
        <f>IF(IFERROR(VLOOKUP(A225,'5 Risk assessment - DFMEA '!A:Q,17,FALSE),"")=0,"",IFERROR(VLOOKUP(A225,'5 Risk assessment - DFMEA '!A:Q,17,FALSE),""))</f>
        <v/>
      </c>
      <c r="F225" s="40"/>
      <c r="G225" s="40"/>
    </row>
    <row r="226" spans="1:7">
      <c r="A226" s="32">
        <f t="shared" si="12"/>
        <v>221</v>
      </c>
      <c r="B226" s="39"/>
      <c r="C226" s="38"/>
      <c r="D226" s="39"/>
      <c r="E226" s="93" t="str">
        <f>IF(IFERROR(VLOOKUP(A226,'5 Risk assessment - DFMEA '!A:Q,17,FALSE),"")=0,"",IFERROR(VLOOKUP(A226,'5 Risk assessment - DFMEA '!A:Q,17,FALSE),""))</f>
        <v/>
      </c>
      <c r="F226" s="40"/>
      <c r="G226" s="40"/>
    </row>
    <row r="227" spans="1:7">
      <c r="A227" s="32">
        <f t="shared" si="12"/>
        <v>222</v>
      </c>
      <c r="B227" s="39"/>
      <c r="C227" s="38"/>
      <c r="D227" s="39"/>
      <c r="E227" s="93" t="str">
        <f>IF(IFERROR(VLOOKUP(A227,'5 Risk assessment - DFMEA '!A:Q,17,FALSE),"")=0,"",IFERROR(VLOOKUP(A227,'5 Risk assessment - DFMEA '!A:Q,17,FALSE),""))</f>
        <v/>
      </c>
      <c r="F227" s="40"/>
      <c r="G227" s="40"/>
    </row>
    <row r="228" spans="1:7">
      <c r="A228" s="32">
        <f t="shared" si="12"/>
        <v>223</v>
      </c>
      <c r="B228" s="39"/>
      <c r="C228" s="38"/>
      <c r="D228" s="39"/>
      <c r="E228" s="93" t="str">
        <f>IF(IFERROR(VLOOKUP(A228,'5 Risk assessment - DFMEA '!A:Q,17,FALSE),"")=0,"",IFERROR(VLOOKUP(A228,'5 Risk assessment - DFMEA '!A:Q,17,FALSE),""))</f>
        <v/>
      </c>
      <c r="F228" s="40"/>
      <c r="G228" s="40"/>
    </row>
    <row r="229" spans="1:7">
      <c r="A229" s="32">
        <f t="shared" si="12"/>
        <v>224</v>
      </c>
      <c r="B229" s="39"/>
      <c r="C229" s="38"/>
      <c r="D229" s="39"/>
      <c r="E229" s="93" t="str">
        <f>IF(IFERROR(VLOOKUP(A229,'5 Risk assessment - DFMEA '!A:Q,17,FALSE),"")=0,"",IFERROR(VLOOKUP(A229,'5 Risk assessment - DFMEA '!A:Q,17,FALSE),""))</f>
        <v/>
      </c>
      <c r="F229" s="40"/>
      <c r="G229" s="40"/>
    </row>
    <row r="230" spans="1:7">
      <c r="A230" s="32">
        <f t="shared" si="12"/>
        <v>225</v>
      </c>
      <c r="B230" s="39"/>
      <c r="C230" s="38"/>
      <c r="D230" s="39"/>
      <c r="E230" s="93" t="str">
        <f>IF(IFERROR(VLOOKUP(A230,'5 Risk assessment - DFMEA '!A:Q,17,FALSE),"")=0,"",IFERROR(VLOOKUP(A230,'5 Risk assessment - DFMEA '!A:Q,17,FALSE),""))</f>
        <v/>
      </c>
      <c r="F230" s="40"/>
      <c r="G230" s="40"/>
    </row>
    <row r="231" spans="1:7">
      <c r="A231" s="32">
        <f t="shared" si="12"/>
        <v>226</v>
      </c>
      <c r="B231" s="39"/>
      <c r="C231" s="38"/>
      <c r="D231" s="39"/>
      <c r="E231" s="93" t="str">
        <f>IF(IFERROR(VLOOKUP(A231,'5 Risk assessment - DFMEA '!A:Q,17,FALSE),"")=0,"",IFERROR(VLOOKUP(A231,'5 Risk assessment - DFMEA '!A:Q,17,FALSE),""))</f>
        <v/>
      </c>
      <c r="F231" s="40"/>
      <c r="G231" s="40"/>
    </row>
    <row r="232" spans="1:7">
      <c r="A232" s="32">
        <f t="shared" si="12"/>
        <v>227</v>
      </c>
      <c r="B232" s="39"/>
      <c r="C232" s="38"/>
      <c r="D232" s="39"/>
      <c r="E232" s="93" t="str">
        <f>IF(IFERROR(VLOOKUP(A232,'5 Risk assessment - DFMEA '!A:Q,17,FALSE),"")=0,"",IFERROR(VLOOKUP(A232,'5 Risk assessment - DFMEA '!A:Q,17,FALSE),""))</f>
        <v/>
      </c>
      <c r="F232" s="40"/>
      <c r="G232" s="40"/>
    </row>
    <row r="233" spans="1:7">
      <c r="A233" s="32">
        <f t="shared" si="12"/>
        <v>228</v>
      </c>
      <c r="B233" s="39"/>
      <c r="C233" s="38"/>
      <c r="D233" s="39"/>
      <c r="E233" s="93" t="str">
        <f>IF(IFERROR(VLOOKUP(A233,'5 Risk assessment - DFMEA '!A:Q,17,FALSE),"")=0,"",IFERROR(VLOOKUP(A233,'5 Risk assessment - DFMEA '!A:Q,17,FALSE),""))</f>
        <v/>
      </c>
      <c r="F233" s="40"/>
      <c r="G233" s="40"/>
    </row>
    <row r="234" spans="1:7">
      <c r="A234" s="32">
        <f t="shared" si="12"/>
        <v>229</v>
      </c>
      <c r="B234" s="39"/>
      <c r="C234" s="38"/>
      <c r="D234" s="39"/>
      <c r="E234" s="93" t="str">
        <f>IF(IFERROR(VLOOKUP(A234,'5 Risk assessment - DFMEA '!A:Q,17,FALSE),"")=0,"",IFERROR(VLOOKUP(A234,'5 Risk assessment - DFMEA '!A:Q,17,FALSE),""))</f>
        <v/>
      </c>
      <c r="F234" s="40"/>
      <c r="G234" s="40"/>
    </row>
    <row r="235" spans="1:7">
      <c r="A235" s="32">
        <f t="shared" si="12"/>
        <v>230</v>
      </c>
      <c r="B235" s="39"/>
      <c r="C235" s="38"/>
      <c r="D235" s="39"/>
      <c r="E235" s="93" t="str">
        <f>IF(IFERROR(VLOOKUP(A235,'5 Risk assessment - DFMEA '!A:Q,17,FALSE),"")=0,"",IFERROR(VLOOKUP(A235,'5 Risk assessment - DFMEA '!A:Q,17,FALSE),""))</f>
        <v/>
      </c>
      <c r="F235" s="40"/>
      <c r="G235" s="40"/>
    </row>
    <row r="236" spans="1:7">
      <c r="A236" s="32">
        <f t="shared" si="12"/>
        <v>231</v>
      </c>
      <c r="B236" s="39"/>
      <c r="C236" s="38"/>
      <c r="D236" s="39"/>
      <c r="E236" s="93" t="str">
        <f>IF(IFERROR(VLOOKUP(A236,'5 Risk assessment - DFMEA '!A:Q,17,FALSE),"")=0,"",IFERROR(VLOOKUP(A236,'5 Risk assessment - DFMEA '!A:Q,17,FALSE),""))</f>
        <v/>
      </c>
      <c r="F236" s="40"/>
      <c r="G236" s="40"/>
    </row>
    <row r="237" spans="1:7">
      <c r="A237" s="32">
        <f t="shared" si="12"/>
        <v>232</v>
      </c>
      <c r="B237" s="39"/>
      <c r="C237" s="38"/>
      <c r="D237" s="39"/>
      <c r="E237" s="93" t="str">
        <f>IF(IFERROR(VLOOKUP(A237,'5 Risk assessment - DFMEA '!A:Q,17,FALSE),"")=0,"",IFERROR(VLOOKUP(A237,'5 Risk assessment - DFMEA '!A:Q,17,FALSE),""))</f>
        <v/>
      </c>
      <c r="F237" s="40"/>
      <c r="G237" s="40"/>
    </row>
    <row r="238" spans="1:7">
      <c r="A238" s="32">
        <f t="shared" si="12"/>
        <v>233</v>
      </c>
      <c r="B238" s="39"/>
      <c r="C238" s="38"/>
      <c r="D238" s="39"/>
      <c r="E238" s="93" t="str">
        <f>IF(IFERROR(VLOOKUP(A238,'5 Risk assessment - DFMEA '!A:Q,17,FALSE),"")=0,"",IFERROR(VLOOKUP(A238,'5 Risk assessment - DFMEA '!A:Q,17,FALSE),""))</f>
        <v/>
      </c>
      <c r="F238" s="40"/>
      <c r="G238" s="40"/>
    </row>
    <row r="239" spans="1:7">
      <c r="A239" s="32">
        <f t="shared" si="12"/>
        <v>234</v>
      </c>
      <c r="B239" s="39"/>
      <c r="C239" s="38"/>
      <c r="D239" s="39"/>
      <c r="E239" s="93" t="str">
        <f>IF(IFERROR(VLOOKUP(A239,'5 Risk assessment - DFMEA '!A:Q,17,FALSE),"")=0,"",IFERROR(VLOOKUP(A239,'5 Risk assessment - DFMEA '!A:Q,17,FALSE),""))</f>
        <v/>
      </c>
      <c r="F239" s="40"/>
      <c r="G239" s="40"/>
    </row>
    <row r="240" spans="1:7">
      <c r="A240" s="32">
        <f t="shared" si="12"/>
        <v>235</v>
      </c>
      <c r="B240" s="39"/>
      <c r="C240" s="38"/>
      <c r="D240" s="39"/>
      <c r="E240" s="93" t="str">
        <f>IF(IFERROR(VLOOKUP(A240,'5 Risk assessment - DFMEA '!A:Q,17,FALSE),"")=0,"",IFERROR(VLOOKUP(A240,'5 Risk assessment - DFMEA '!A:Q,17,FALSE),""))</f>
        <v/>
      </c>
      <c r="F240" s="40"/>
      <c r="G240" s="40"/>
    </row>
    <row r="241" spans="1:7">
      <c r="A241" s="32">
        <f t="shared" si="12"/>
        <v>236</v>
      </c>
      <c r="B241" s="39"/>
      <c r="C241" s="38"/>
      <c r="D241" s="39"/>
      <c r="E241" s="93" t="str">
        <f>IF(IFERROR(VLOOKUP(A241,'5 Risk assessment - DFMEA '!A:Q,17,FALSE),"")=0,"",IFERROR(VLOOKUP(A241,'5 Risk assessment - DFMEA '!A:Q,17,FALSE),""))</f>
        <v/>
      </c>
      <c r="F241" s="40"/>
      <c r="G241" s="40"/>
    </row>
    <row r="242" spans="1:7">
      <c r="A242" s="32">
        <f t="shared" si="12"/>
        <v>237</v>
      </c>
      <c r="B242" s="39"/>
      <c r="C242" s="38"/>
      <c r="D242" s="39"/>
      <c r="E242" s="93" t="str">
        <f>IF(IFERROR(VLOOKUP(A242,'5 Risk assessment - DFMEA '!A:Q,17,FALSE),"")=0,"",IFERROR(VLOOKUP(A242,'5 Risk assessment - DFMEA '!A:Q,17,FALSE),""))</f>
        <v/>
      </c>
      <c r="F242" s="40"/>
      <c r="G242" s="40"/>
    </row>
    <row r="243" spans="1:7">
      <c r="A243" s="32">
        <f t="shared" si="12"/>
        <v>238</v>
      </c>
      <c r="B243" s="39"/>
      <c r="C243" s="38"/>
      <c r="D243" s="39"/>
      <c r="E243" s="93" t="str">
        <f>IF(IFERROR(VLOOKUP(A243,'5 Risk assessment - DFMEA '!A:Q,17,FALSE),"")=0,"",IFERROR(VLOOKUP(A243,'5 Risk assessment - DFMEA '!A:Q,17,FALSE),""))</f>
        <v/>
      </c>
      <c r="F243" s="40"/>
      <c r="G243" s="40"/>
    </row>
    <row r="244" spans="1:7">
      <c r="A244" s="32">
        <f t="shared" si="12"/>
        <v>239</v>
      </c>
      <c r="B244" s="39"/>
      <c r="C244" s="38"/>
      <c r="D244" s="39"/>
      <c r="E244" s="93" t="str">
        <f>IF(IFERROR(VLOOKUP(A244,'5 Risk assessment - DFMEA '!A:Q,17,FALSE),"")=0,"",IFERROR(VLOOKUP(A244,'5 Risk assessment - DFMEA '!A:Q,17,FALSE),""))</f>
        <v/>
      </c>
      <c r="F244" s="40"/>
      <c r="G244" s="40"/>
    </row>
    <row r="245" spans="1:7">
      <c r="A245" s="32">
        <f t="shared" si="12"/>
        <v>240</v>
      </c>
      <c r="B245" s="39"/>
      <c r="C245" s="38"/>
      <c r="D245" s="39"/>
      <c r="E245" s="93" t="str">
        <f>IF(IFERROR(VLOOKUP(A245,'5 Risk assessment - DFMEA '!A:Q,17,FALSE),"")=0,"",IFERROR(VLOOKUP(A245,'5 Risk assessment - DFMEA '!A:Q,17,FALSE),""))</f>
        <v/>
      </c>
      <c r="F245" s="40"/>
      <c r="G245" s="40"/>
    </row>
    <row r="246" spans="1:7">
      <c r="A246" s="32">
        <f t="shared" si="12"/>
        <v>241</v>
      </c>
      <c r="B246" s="39"/>
      <c r="C246" s="38"/>
      <c r="D246" s="39"/>
      <c r="E246" s="93" t="str">
        <f>IF(IFERROR(VLOOKUP(A246,'5 Risk assessment - DFMEA '!A:Q,17,FALSE),"")=0,"",IFERROR(VLOOKUP(A246,'5 Risk assessment - DFMEA '!A:Q,17,FALSE),""))</f>
        <v/>
      </c>
      <c r="F246" s="40"/>
      <c r="G246" s="40"/>
    </row>
    <row r="247" spans="1:7">
      <c r="A247" s="32">
        <f t="shared" si="12"/>
        <v>242</v>
      </c>
      <c r="B247" s="39"/>
      <c r="C247" s="38"/>
      <c r="D247" s="39"/>
      <c r="E247" s="93" t="str">
        <f>IF(IFERROR(VLOOKUP(A247,'5 Risk assessment - DFMEA '!A:Q,17,FALSE),"")=0,"",IFERROR(VLOOKUP(A247,'5 Risk assessment - DFMEA '!A:Q,17,FALSE),""))</f>
        <v/>
      </c>
      <c r="F247" s="40"/>
      <c r="G247" s="40"/>
    </row>
    <row r="248" spans="1:7">
      <c r="A248" s="32">
        <f t="shared" si="12"/>
        <v>243</v>
      </c>
      <c r="B248" s="39"/>
      <c r="C248" s="38"/>
      <c r="D248" s="39"/>
      <c r="E248" s="93" t="str">
        <f>IF(IFERROR(VLOOKUP(A248,'5 Risk assessment - DFMEA '!A:Q,17,FALSE),"")=0,"",IFERROR(VLOOKUP(A248,'5 Risk assessment - DFMEA '!A:Q,17,FALSE),""))</f>
        <v/>
      </c>
      <c r="F248" s="40"/>
      <c r="G248" s="40"/>
    </row>
    <row r="249" spans="1:7">
      <c r="A249" s="32">
        <f t="shared" si="12"/>
        <v>244</v>
      </c>
      <c r="B249" s="39"/>
      <c r="C249" s="38"/>
      <c r="D249" s="39"/>
      <c r="E249" s="93" t="str">
        <f>IF(IFERROR(VLOOKUP(A249,'5 Risk assessment - DFMEA '!A:Q,17,FALSE),"")=0,"",IFERROR(VLOOKUP(A249,'5 Risk assessment - DFMEA '!A:Q,17,FALSE),""))</f>
        <v/>
      </c>
      <c r="F249" s="40"/>
      <c r="G249" s="40"/>
    </row>
    <row r="250" spans="1:7">
      <c r="A250" s="32">
        <f t="shared" si="12"/>
        <v>245</v>
      </c>
      <c r="B250" s="39"/>
      <c r="C250" s="38"/>
      <c r="D250" s="39"/>
      <c r="E250" s="93" t="str">
        <f>IF(IFERROR(VLOOKUP(A250,'5 Risk assessment - DFMEA '!A:Q,17,FALSE),"")=0,"",IFERROR(VLOOKUP(A250,'5 Risk assessment - DFMEA '!A:Q,17,FALSE),""))</f>
        <v/>
      </c>
      <c r="F250" s="40"/>
      <c r="G250" s="40"/>
    </row>
    <row r="251" spans="1:7">
      <c r="A251" s="32">
        <f t="shared" si="12"/>
        <v>246</v>
      </c>
      <c r="B251" s="39"/>
      <c r="C251" s="38"/>
      <c r="D251" s="39"/>
      <c r="E251" s="93" t="str">
        <f>IF(IFERROR(VLOOKUP(A251,'5 Risk assessment - DFMEA '!A:Q,17,FALSE),"")=0,"",IFERROR(VLOOKUP(A251,'5 Risk assessment - DFMEA '!A:Q,17,FALSE),""))</f>
        <v/>
      </c>
      <c r="F251" s="40"/>
      <c r="G251" s="40"/>
    </row>
    <row r="252" spans="1:7">
      <c r="A252" s="32">
        <f t="shared" si="12"/>
        <v>247</v>
      </c>
      <c r="B252" s="39"/>
      <c r="C252" s="38"/>
      <c r="D252" s="39"/>
      <c r="E252" s="93" t="str">
        <f>IF(IFERROR(VLOOKUP(A252,'5 Risk assessment - DFMEA '!A:Q,17,FALSE),"")=0,"",IFERROR(VLOOKUP(A252,'5 Risk assessment - DFMEA '!A:Q,17,FALSE),""))</f>
        <v/>
      </c>
      <c r="F252" s="40"/>
      <c r="G252" s="40"/>
    </row>
    <row r="253" spans="1:7">
      <c r="A253" s="32">
        <f t="shared" si="12"/>
        <v>248</v>
      </c>
      <c r="B253" s="39"/>
      <c r="C253" s="38"/>
      <c r="D253" s="39"/>
      <c r="E253" s="93" t="str">
        <f>IF(IFERROR(VLOOKUP(A253,'5 Risk assessment - DFMEA '!A:Q,17,FALSE),"")=0,"",IFERROR(VLOOKUP(A253,'5 Risk assessment - DFMEA '!A:Q,17,FALSE),""))</f>
        <v/>
      </c>
      <c r="F253" s="40"/>
      <c r="G253" s="40"/>
    </row>
    <row r="254" spans="1:7">
      <c r="A254" s="32">
        <f t="shared" si="12"/>
        <v>249</v>
      </c>
      <c r="B254" s="39"/>
      <c r="C254" s="38"/>
      <c r="D254" s="39"/>
      <c r="E254" s="93" t="str">
        <f>IF(IFERROR(VLOOKUP(A254,'5 Risk assessment - DFMEA '!A:Q,17,FALSE),"")=0,"",IFERROR(VLOOKUP(A254,'5 Risk assessment - DFMEA '!A:Q,17,FALSE),""))</f>
        <v/>
      </c>
      <c r="F254" s="40"/>
      <c r="G254" s="40"/>
    </row>
    <row r="255" spans="1:7">
      <c r="A255" s="32">
        <f t="shared" si="12"/>
        <v>250</v>
      </c>
      <c r="B255" s="39"/>
      <c r="C255" s="38"/>
      <c r="D255" s="39"/>
      <c r="E255" s="93" t="str">
        <f>IF(IFERROR(VLOOKUP(A255,'5 Risk assessment - DFMEA '!A:Q,17,FALSE),"")=0,"",IFERROR(VLOOKUP(A255,'5 Risk assessment - DFMEA '!A:Q,17,FALSE),""))</f>
        <v/>
      </c>
      <c r="F255" s="40"/>
      <c r="G255" s="40"/>
    </row>
    <row r="256" spans="1:7">
      <c r="A256" s="32">
        <f t="shared" si="12"/>
        <v>251</v>
      </c>
      <c r="B256" s="39"/>
      <c r="C256" s="38"/>
      <c r="D256" s="39"/>
      <c r="E256" s="93" t="str">
        <f>IF(IFERROR(VLOOKUP(A256,'5 Risk assessment - DFMEA '!A:Q,17,FALSE),"")=0,"",IFERROR(VLOOKUP(A256,'5 Risk assessment - DFMEA '!A:Q,17,FALSE),""))</f>
        <v/>
      </c>
      <c r="F256" s="40"/>
      <c r="G256" s="40"/>
    </row>
    <row r="257" spans="1:7">
      <c r="A257" s="32">
        <f t="shared" si="12"/>
        <v>252</v>
      </c>
      <c r="B257" s="39"/>
      <c r="C257" s="38"/>
      <c r="D257" s="39"/>
      <c r="E257" s="93" t="str">
        <f>IF(IFERROR(VLOOKUP(A257,'5 Risk assessment - DFMEA '!A:Q,17,FALSE),"")=0,"",IFERROR(VLOOKUP(A257,'5 Risk assessment - DFMEA '!A:Q,17,FALSE),""))</f>
        <v/>
      </c>
      <c r="F257" s="40"/>
      <c r="G257" s="40"/>
    </row>
    <row r="258" spans="1:7">
      <c r="A258" s="32">
        <f t="shared" si="12"/>
        <v>253</v>
      </c>
      <c r="B258" s="39"/>
      <c r="C258" s="38"/>
      <c r="D258" s="39"/>
      <c r="E258" s="93" t="str">
        <f>IF(IFERROR(VLOOKUP(A258,'5 Risk assessment - DFMEA '!A:Q,17,FALSE),"")=0,"",IFERROR(VLOOKUP(A258,'5 Risk assessment - DFMEA '!A:Q,17,FALSE),""))</f>
        <v/>
      </c>
      <c r="F258" s="40"/>
      <c r="G258" s="40"/>
    </row>
    <row r="259" spans="1:7">
      <c r="A259" s="32">
        <f t="shared" si="12"/>
        <v>254</v>
      </c>
      <c r="B259" s="39"/>
      <c r="C259" s="38"/>
      <c r="D259" s="39"/>
      <c r="E259" s="93" t="str">
        <f>IF(IFERROR(VLOOKUP(A259,'5 Risk assessment - DFMEA '!A:Q,17,FALSE),"")=0,"",IFERROR(VLOOKUP(A259,'5 Risk assessment - DFMEA '!A:Q,17,FALSE),""))</f>
        <v/>
      </c>
      <c r="F259" s="40"/>
      <c r="G259" s="40"/>
    </row>
    <row r="260" spans="1:7">
      <c r="A260" s="32">
        <f t="shared" si="12"/>
        <v>255</v>
      </c>
      <c r="B260" s="39"/>
      <c r="C260" s="38"/>
      <c r="D260" s="39"/>
      <c r="E260" s="93" t="str">
        <f>IF(IFERROR(VLOOKUP(A260,'5 Risk assessment - DFMEA '!A:Q,17,FALSE),"")=0,"",IFERROR(VLOOKUP(A260,'5 Risk assessment - DFMEA '!A:Q,17,FALSE),""))</f>
        <v/>
      </c>
      <c r="F260" s="40"/>
      <c r="G260" s="40"/>
    </row>
    <row r="261" spans="1:7">
      <c r="A261" s="32">
        <f t="shared" si="12"/>
        <v>256</v>
      </c>
      <c r="B261" s="39"/>
      <c r="C261" s="38"/>
      <c r="D261" s="39"/>
      <c r="E261" s="93" t="str">
        <f>IF(IFERROR(VLOOKUP(A261,'5 Risk assessment - DFMEA '!A:Q,17,FALSE),"")=0,"",IFERROR(VLOOKUP(A261,'5 Risk assessment - DFMEA '!A:Q,17,FALSE),""))</f>
        <v/>
      </c>
      <c r="F261" s="40"/>
      <c r="G261" s="40"/>
    </row>
    <row r="262" spans="1:7">
      <c r="A262" s="32">
        <f t="shared" ref="A262:A325" si="13">A261+1</f>
        <v>257</v>
      </c>
      <c r="B262" s="39"/>
      <c r="C262" s="38"/>
      <c r="D262" s="39"/>
      <c r="E262" s="93" t="str">
        <f>IF(IFERROR(VLOOKUP(A262,'5 Risk assessment - DFMEA '!A:Q,17,FALSE),"")=0,"",IFERROR(VLOOKUP(A262,'5 Risk assessment - DFMEA '!A:Q,17,FALSE),""))</f>
        <v/>
      </c>
      <c r="F262" s="40"/>
      <c r="G262" s="40"/>
    </row>
    <row r="263" spans="1:7">
      <c r="A263" s="32">
        <f t="shared" si="13"/>
        <v>258</v>
      </c>
      <c r="B263" s="39"/>
      <c r="C263" s="38"/>
      <c r="D263" s="39"/>
      <c r="E263" s="93" t="str">
        <f>IF(IFERROR(VLOOKUP(A263,'5 Risk assessment - DFMEA '!A:Q,17,FALSE),"")=0,"",IFERROR(VLOOKUP(A263,'5 Risk assessment - DFMEA '!A:Q,17,FALSE),""))</f>
        <v/>
      </c>
      <c r="F263" s="40"/>
      <c r="G263" s="40"/>
    </row>
    <row r="264" spans="1:7">
      <c r="A264" s="32">
        <f t="shared" si="13"/>
        <v>259</v>
      </c>
      <c r="B264" s="39"/>
      <c r="C264" s="38"/>
      <c r="D264" s="39"/>
      <c r="E264" s="93" t="str">
        <f>IF(IFERROR(VLOOKUP(A264,'5 Risk assessment - DFMEA '!A:Q,17,FALSE),"")=0,"",IFERROR(VLOOKUP(A264,'5 Risk assessment - DFMEA '!A:Q,17,FALSE),""))</f>
        <v/>
      </c>
      <c r="F264" s="40"/>
      <c r="G264" s="40"/>
    </row>
    <row r="265" spans="1:7">
      <c r="A265" s="32">
        <f t="shared" si="13"/>
        <v>260</v>
      </c>
      <c r="B265" s="39"/>
      <c r="C265" s="38"/>
      <c r="D265" s="39"/>
      <c r="E265" s="93" t="str">
        <f>IF(IFERROR(VLOOKUP(A265,'5 Risk assessment - DFMEA '!A:Q,17,FALSE),"")=0,"",IFERROR(VLOOKUP(A265,'5 Risk assessment - DFMEA '!A:Q,17,FALSE),""))</f>
        <v/>
      </c>
      <c r="F265" s="40"/>
      <c r="G265" s="40"/>
    </row>
    <row r="266" spans="1:7">
      <c r="A266" s="32">
        <f t="shared" si="13"/>
        <v>261</v>
      </c>
      <c r="B266" s="39"/>
      <c r="C266" s="38"/>
      <c r="D266" s="39"/>
      <c r="E266" s="93" t="str">
        <f>IF(IFERROR(VLOOKUP(A266,'5 Risk assessment - DFMEA '!A:Q,17,FALSE),"")=0,"",IFERROR(VLOOKUP(A266,'5 Risk assessment - DFMEA '!A:Q,17,FALSE),""))</f>
        <v/>
      </c>
      <c r="F266" s="40"/>
      <c r="G266" s="40"/>
    </row>
    <row r="267" spans="1:7">
      <c r="A267" s="32">
        <f t="shared" si="13"/>
        <v>262</v>
      </c>
      <c r="B267" s="39"/>
      <c r="C267" s="38"/>
      <c r="D267" s="39"/>
      <c r="E267" s="93" t="str">
        <f>IF(IFERROR(VLOOKUP(A267,'5 Risk assessment - DFMEA '!A:Q,17,FALSE),"")=0,"",IFERROR(VLOOKUP(A267,'5 Risk assessment - DFMEA '!A:Q,17,FALSE),""))</f>
        <v/>
      </c>
      <c r="F267" s="40"/>
      <c r="G267" s="40"/>
    </row>
    <row r="268" spans="1:7">
      <c r="A268" s="32">
        <f t="shared" si="13"/>
        <v>263</v>
      </c>
      <c r="B268" s="39"/>
      <c r="C268" s="38"/>
      <c r="D268" s="39"/>
      <c r="E268" s="93" t="str">
        <f>IF(IFERROR(VLOOKUP(A268,'5 Risk assessment - DFMEA '!A:Q,17,FALSE),"")=0,"",IFERROR(VLOOKUP(A268,'5 Risk assessment - DFMEA '!A:Q,17,FALSE),""))</f>
        <v/>
      </c>
      <c r="F268" s="40"/>
      <c r="G268" s="40"/>
    </row>
    <row r="269" spans="1:7">
      <c r="A269" s="32">
        <f t="shared" si="13"/>
        <v>264</v>
      </c>
      <c r="B269" s="39"/>
      <c r="C269" s="38"/>
      <c r="D269" s="39"/>
      <c r="E269" s="93" t="str">
        <f>IF(IFERROR(VLOOKUP(A269,'5 Risk assessment - DFMEA '!A:Q,17,FALSE),"")=0,"",IFERROR(VLOOKUP(A269,'5 Risk assessment - DFMEA '!A:Q,17,FALSE),""))</f>
        <v/>
      </c>
      <c r="F269" s="40"/>
      <c r="G269" s="40"/>
    </row>
    <row r="270" spans="1:7">
      <c r="A270" s="32">
        <f t="shared" si="13"/>
        <v>265</v>
      </c>
      <c r="B270" s="39"/>
      <c r="C270" s="38"/>
      <c r="D270" s="39"/>
      <c r="E270" s="93" t="str">
        <f>IF(IFERROR(VLOOKUP(A270,'5 Risk assessment - DFMEA '!A:Q,17,FALSE),"")=0,"",IFERROR(VLOOKUP(A270,'5 Risk assessment - DFMEA '!A:Q,17,FALSE),""))</f>
        <v/>
      </c>
      <c r="F270" s="40"/>
      <c r="G270" s="40"/>
    </row>
    <row r="271" spans="1:7">
      <c r="A271" s="32">
        <f t="shared" si="13"/>
        <v>266</v>
      </c>
      <c r="B271" s="39"/>
      <c r="C271" s="38"/>
      <c r="D271" s="39"/>
      <c r="E271" s="93" t="str">
        <f>IF(IFERROR(VLOOKUP(A271,'5 Risk assessment - DFMEA '!A:Q,17,FALSE),"")=0,"",IFERROR(VLOOKUP(A271,'5 Risk assessment - DFMEA '!A:Q,17,FALSE),""))</f>
        <v/>
      </c>
      <c r="F271" s="40"/>
      <c r="G271" s="40"/>
    </row>
    <row r="272" spans="1:7">
      <c r="A272" s="32">
        <f t="shared" si="13"/>
        <v>267</v>
      </c>
      <c r="B272" s="39"/>
      <c r="C272" s="38"/>
      <c r="D272" s="39"/>
      <c r="E272" s="93" t="str">
        <f>IF(IFERROR(VLOOKUP(A272,'5 Risk assessment - DFMEA '!A:Q,17,FALSE),"")=0,"",IFERROR(VLOOKUP(A272,'5 Risk assessment - DFMEA '!A:Q,17,FALSE),""))</f>
        <v/>
      </c>
      <c r="F272" s="40"/>
      <c r="G272" s="40"/>
    </row>
    <row r="273" spans="1:7">
      <c r="A273" s="32">
        <f t="shared" si="13"/>
        <v>268</v>
      </c>
      <c r="B273" s="39"/>
      <c r="C273" s="38"/>
      <c r="D273" s="39"/>
      <c r="E273" s="93" t="str">
        <f>IF(IFERROR(VLOOKUP(A273,'5 Risk assessment - DFMEA '!A:Q,17,FALSE),"")=0,"",IFERROR(VLOOKUP(A273,'5 Risk assessment - DFMEA '!A:Q,17,FALSE),""))</f>
        <v/>
      </c>
      <c r="F273" s="40"/>
      <c r="G273" s="40"/>
    </row>
    <row r="274" spans="1:7">
      <c r="A274" s="32">
        <f t="shared" si="13"/>
        <v>269</v>
      </c>
      <c r="B274" s="39"/>
      <c r="C274" s="38"/>
      <c r="D274" s="39"/>
      <c r="E274" s="93" t="str">
        <f>IF(IFERROR(VLOOKUP(A274,'5 Risk assessment - DFMEA '!A:Q,17,FALSE),"")=0,"",IFERROR(VLOOKUP(A274,'5 Risk assessment - DFMEA '!A:Q,17,FALSE),""))</f>
        <v/>
      </c>
      <c r="F274" s="40"/>
      <c r="G274" s="40"/>
    </row>
    <row r="275" spans="1:7">
      <c r="A275" s="32">
        <f t="shared" si="13"/>
        <v>270</v>
      </c>
      <c r="B275" s="39"/>
      <c r="C275" s="38"/>
      <c r="D275" s="39"/>
      <c r="E275" s="93" t="str">
        <f>IF(IFERROR(VLOOKUP(A275,'5 Risk assessment - DFMEA '!A:Q,17,FALSE),"")=0,"",IFERROR(VLOOKUP(A275,'5 Risk assessment - DFMEA '!A:Q,17,FALSE),""))</f>
        <v/>
      </c>
      <c r="F275" s="40"/>
      <c r="G275" s="40"/>
    </row>
    <row r="276" spans="1:7">
      <c r="A276" s="32">
        <f t="shared" si="13"/>
        <v>271</v>
      </c>
      <c r="B276" s="39"/>
      <c r="C276" s="38"/>
      <c r="D276" s="39"/>
      <c r="E276" s="93" t="str">
        <f>IF(IFERROR(VLOOKUP(A276,'5 Risk assessment - DFMEA '!A:Q,17,FALSE),"")=0,"",IFERROR(VLOOKUP(A276,'5 Risk assessment - DFMEA '!A:Q,17,FALSE),""))</f>
        <v/>
      </c>
      <c r="F276" s="40"/>
      <c r="G276" s="40"/>
    </row>
    <row r="277" spans="1:7">
      <c r="A277" s="32">
        <f t="shared" si="13"/>
        <v>272</v>
      </c>
      <c r="B277" s="39"/>
      <c r="C277" s="38"/>
      <c r="D277" s="39"/>
      <c r="E277" s="93" t="str">
        <f>IF(IFERROR(VLOOKUP(A277,'5 Risk assessment - DFMEA '!A:Q,17,FALSE),"")=0,"",IFERROR(VLOOKUP(A277,'5 Risk assessment - DFMEA '!A:Q,17,FALSE),""))</f>
        <v/>
      </c>
      <c r="F277" s="40"/>
      <c r="G277" s="40"/>
    </row>
    <row r="278" spans="1:7">
      <c r="A278" s="32">
        <f t="shared" si="13"/>
        <v>273</v>
      </c>
      <c r="B278" s="39"/>
      <c r="C278" s="38"/>
      <c r="D278" s="39"/>
      <c r="E278" s="93" t="str">
        <f>IF(IFERROR(VLOOKUP(A278,'5 Risk assessment - DFMEA '!A:Q,17,FALSE),"")=0,"",IFERROR(VLOOKUP(A278,'5 Risk assessment - DFMEA '!A:Q,17,FALSE),""))</f>
        <v/>
      </c>
      <c r="F278" s="40"/>
      <c r="G278" s="40"/>
    </row>
    <row r="279" spans="1:7">
      <c r="A279" s="32">
        <f t="shared" si="13"/>
        <v>274</v>
      </c>
      <c r="B279" s="39"/>
      <c r="C279" s="38"/>
      <c r="D279" s="39"/>
      <c r="E279" s="93" t="str">
        <f>IF(IFERROR(VLOOKUP(A279,'5 Risk assessment - DFMEA '!A:Q,17,FALSE),"")=0,"",IFERROR(VLOOKUP(A279,'5 Risk assessment - DFMEA '!A:Q,17,FALSE),""))</f>
        <v/>
      </c>
      <c r="F279" s="40"/>
      <c r="G279" s="40"/>
    </row>
    <row r="280" spans="1:7">
      <c r="A280" s="32">
        <f t="shared" si="13"/>
        <v>275</v>
      </c>
      <c r="B280" s="39"/>
      <c r="C280" s="38"/>
      <c r="D280" s="39"/>
      <c r="E280" s="93" t="str">
        <f>IF(IFERROR(VLOOKUP(A280,'5 Risk assessment - DFMEA '!A:Q,17,FALSE),"")=0,"",IFERROR(VLOOKUP(A280,'5 Risk assessment - DFMEA '!A:Q,17,FALSE),""))</f>
        <v/>
      </c>
      <c r="F280" s="40"/>
      <c r="G280" s="40"/>
    </row>
    <row r="281" spans="1:7">
      <c r="A281" s="32">
        <f t="shared" si="13"/>
        <v>276</v>
      </c>
      <c r="B281" s="39"/>
      <c r="C281" s="38"/>
      <c r="D281" s="39"/>
      <c r="E281" s="93" t="str">
        <f>IF(IFERROR(VLOOKUP(A281,'5 Risk assessment - DFMEA '!A:Q,17,FALSE),"")=0,"",IFERROR(VLOOKUP(A281,'5 Risk assessment - DFMEA '!A:Q,17,FALSE),""))</f>
        <v/>
      </c>
      <c r="F281" s="40"/>
      <c r="G281" s="40"/>
    </row>
    <row r="282" spans="1:7">
      <c r="A282" s="32">
        <f t="shared" si="13"/>
        <v>277</v>
      </c>
      <c r="B282" s="39"/>
      <c r="C282" s="38"/>
      <c r="D282" s="39"/>
      <c r="E282" s="93" t="str">
        <f>IF(IFERROR(VLOOKUP(A282,'5 Risk assessment - DFMEA '!A:Q,17,FALSE),"")=0,"",IFERROR(VLOOKUP(A282,'5 Risk assessment - DFMEA '!A:Q,17,FALSE),""))</f>
        <v/>
      </c>
      <c r="F282" s="40"/>
      <c r="G282" s="40"/>
    </row>
    <row r="283" spans="1:7">
      <c r="A283" s="32">
        <f t="shared" si="13"/>
        <v>278</v>
      </c>
      <c r="B283" s="39"/>
      <c r="C283" s="38"/>
      <c r="D283" s="39"/>
      <c r="E283" s="93" t="str">
        <f>IF(IFERROR(VLOOKUP(A283,'5 Risk assessment - DFMEA '!A:Q,17,FALSE),"")=0,"",IFERROR(VLOOKUP(A283,'5 Risk assessment - DFMEA '!A:Q,17,FALSE),""))</f>
        <v/>
      </c>
      <c r="F283" s="40"/>
      <c r="G283" s="40"/>
    </row>
    <row r="284" spans="1:7">
      <c r="A284" s="32">
        <f t="shared" si="13"/>
        <v>279</v>
      </c>
      <c r="B284" s="39"/>
      <c r="C284" s="38"/>
      <c r="D284" s="39"/>
      <c r="E284" s="93" t="str">
        <f>IF(IFERROR(VLOOKUP(A284,'5 Risk assessment - DFMEA '!A:Q,17,FALSE),"")=0,"",IFERROR(VLOOKUP(A284,'5 Risk assessment - DFMEA '!A:Q,17,FALSE),""))</f>
        <v/>
      </c>
      <c r="F284" s="40"/>
      <c r="G284" s="40"/>
    </row>
    <row r="285" spans="1:7">
      <c r="A285" s="32">
        <f t="shared" si="13"/>
        <v>280</v>
      </c>
      <c r="B285" s="39"/>
      <c r="C285" s="38"/>
      <c r="D285" s="39"/>
      <c r="E285" s="93" t="str">
        <f>IF(IFERROR(VLOOKUP(A285,'5 Risk assessment - DFMEA '!A:Q,17,FALSE),"")=0,"",IFERROR(VLOOKUP(A285,'5 Risk assessment - DFMEA '!A:Q,17,FALSE),""))</f>
        <v/>
      </c>
      <c r="F285" s="40"/>
      <c r="G285" s="40"/>
    </row>
    <row r="286" spans="1:7">
      <c r="A286" s="32">
        <f t="shared" si="13"/>
        <v>281</v>
      </c>
      <c r="B286" s="39"/>
      <c r="C286" s="38"/>
      <c r="D286" s="39"/>
      <c r="E286" s="93" t="str">
        <f>IF(IFERROR(VLOOKUP(A286,'5 Risk assessment - DFMEA '!A:Q,17,FALSE),"")=0,"",IFERROR(VLOOKUP(A286,'5 Risk assessment - DFMEA '!A:Q,17,FALSE),""))</f>
        <v/>
      </c>
      <c r="F286" s="40"/>
      <c r="G286" s="40"/>
    </row>
    <row r="287" spans="1:7">
      <c r="A287" s="32">
        <f t="shared" si="13"/>
        <v>282</v>
      </c>
      <c r="B287" s="39"/>
      <c r="C287" s="38"/>
      <c r="D287" s="39"/>
      <c r="E287" s="93" t="str">
        <f>IF(IFERROR(VLOOKUP(A287,'5 Risk assessment - DFMEA '!A:Q,17,FALSE),"")=0,"",IFERROR(VLOOKUP(A287,'5 Risk assessment - DFMEA '!A:Q,17,FALSE),""))</f>
        <v/>
      </c>
      <c r="F287" s="40"/>
      <c r="G287" s="40"/>
    </row>
    <row r="288" spans="1:7">
      <c r="A288" s="32">
        <f t="shared" si="13"/>
        <v>283</v>
      </c>
      <c r="B288" s="39"/>
      <c r="C288" s="38"/>
      <c r="D288" s="39"/>
      <c r="E288" s="93" t="str">
        <f>IF(IFERROR(VLOOKUP(A288,'5 Risk assessment - DFMEA '!A:Q,17,FALSE),"")=0,"",IFERROR(VLOOKUP(A288,'5 Risk assessment - DFMEA '!A:Q,17,FALSE),""))</f>
        <v/>
      </c>
      <c r="F288" s="40"/>
      <c r="G288" s="40"/>
    </row>
    <row r="289" spans="1:7">
      <c r="A289" s="32">
        <f t="shared" si="13"/>
        <v>284</v>
      </c>
      <c r="B289" s="39"/>
      <c r="C289" s="38"/>
      <c r="D289" s="39"/>
      <c r="E289" s="93" t="str">
        <f>IF(IFERROR(VLOOKUP(A289,'5 Risk assessment - DFMEA '!A:Q,17,FALSE),"")=0,"",IFERROR(VLOOKUP(A289,'5 Risk assessment - DFMEA '!A:Q,17,FALSE),""))</f>
        <v/>
      </c>
      <c r="F289" s="40"/>
      <c r="G289" s="40"/>
    </row>
    <row r="290" spans="1:7">
      <c r="A290" s="32">
        <f t="shared" si="13"/>
        <v>285</v>
      </c>
      <c r="B290" s="39"/>
      <c r="C290" s="38"/>
      <c r="D290" s="39"/>
      <c r="E290" s="93" t="str">
        <f>IF(IFERROR(VLOOKUP(A290,'5 Risk assessment - DFMEA '!A:Q,17,FALSE),"")=0,"",IFERROR(VLOOKUP(A290,'5 Risk assessment - DFMEA '!A:Q,17,FALSE),""))</f>
        <v/>
      </c>
      <c r="F290" s="40"/>
      <c r="G290" s="40"/>
    </row>
    <row r="291" spans="1:7">
      <c r="A291" s="32">
        <f t="shared" si="13"/>
        <v>286</v>
      </c>
      <c r="B291" s="39"/>
      <c r="C291" s="38"/>
      <c r="D291" s="39"/>
      <c r="E291" s="93" t="str">
        <f>IF(IFERROR(VLOOKUP(A291,'5 Risk assessment - DFMEA '!A:Q,17,FALSE),"")=0,"",IFERROR(VLOOKUP(A291,'5 Risk assessment - DFMEA '!A:Q,17,FALSE),""))</f>
        <v/>
      </c>
      <c r="F291" s="40"/>
      <c r="G291" s="40"/>
    </row>
    <row r="292" spans="1:7">
      <c r="A292" s="32">
        <f t="shared" si="13"/>
        <v>287</v>
      </c>
      <c r="B292" s="39"/>
      <c r="C292" s="38"/>
      <c r="D292" s="39"/>
      <c r="E292" s="93" t="str">
        <f>IF(IFERROR(VLOOKUP(A292,'5 Risk assessment - DFMEA '!A:Q,17,FALSE),"")=0,"",IFERROR(VLOOKUP(A292,'5 Risk assessment - DFMEA '!A:Q,17,FALSE),""))</f>
        <v/>
      </c>
      <c r="F292" s="40"/>
      <c r="G292" s="40"/>
    </row>
    <row r="293" spans="1:7">
      <c r="A293" s="32">
        <f t="shared" si="13"/>
        <v>288</v>
      </c>
      <c r="B293" s="39"/>
      <c r="C293" s="38"/>
      <c r="D293" s="39"/>
      <c r="E293" s="93" t="str">
        <f>IF(IFERROR(VLOOKUP(A293,'5 Risk assessment - DFMEA '!A:Q,17,FALSE),"")=0,"",IFERROR(VLOOKUP(A293,'5 Risk assessment - DFMEA '!A:Q,17,FALSE),""))</f>
        <v/>
      </c>
      <c r="F293" s="40"/>
      <c r="G293" s="40"/>
    </row>
    <row r="294" spans="1:7">
      <c r="A294" s="32">
        <f t="shared" si="13"/>
        <v>289</v>
      </c>
      <c r="B294" s="39"/>
      <c r="C294" s="38"/>
      <c r="D294" s="39"/>
      <c r="E294" s="93" t="str">
        <f>IF(IFERROR(VLOOKUP(A294,'5 Risk assessment - DFMEA '!A:Q,17,FALSE),"")=0,"",IFERROR(VLOOKUP(A294,'5 Risk assessment - DFMEA '!A:Q,17,FALSE),""))</f>
        <v/>
      </c>
      <c r="F294" s="40"/>
      <c r="G294" s="40"/>
    </row>
    <row r="295" spans="1:7">
      <c r="A295" s="32">
        <f t="shared" si="13"/>
        <v>290</v>
      </c>
      <c r="B295" s="39"/>
      <c r="C295" s="38"/>
      <c r="D295" s="39"/>
      <c r="E295" s="93" t="str">
        <f>IF(IFERROR(VLOOKUP(A295,'5 Risk assessment - DFMEA '!A:Q,17,FALSE),"")=0,"",IFERROR(VLOOKUP(A295,'5 Risk assessment - DFMEA '!A:Q,17,FALSE),""))</f>
        <v/>
      </c>
      <c r="F295" s="40"/>
      <c r="G295" s="40"/>
    </row>
    <row r="296" spans="1:7">
      <c r="A296" s="32">
        <f t="shared" si="13"/>
        <v>291</v>
      </c>
      <c r="B296" s="39"/>
      <c r="C296" s="38"/>
      <c r="D296" s="39"/>
      <c r="E296" s="93" t="str">
        <f>IF(IFERROR(VLOOKUP(A296,'5 Risk assessment - DFMEA '!A:Q,17,FALSE),"")=0,"",IFERROR(VLOOKUP(A296,'5 Risk assessment - DFMEA '!A:Q,17,FALSE),""))</f>
        <v/>
      </c>
      <c r="F296" s="40"/>
      <c r="G296" s="40"/>
    </row>
    <row r="297" spans="1:7">
      <c r="A297" s="32">
        <f t="shared" si="13"/>
        <v>292</v>
      </c>
      <c r="B297" s="39"/>
      <c r="C297" s="38"/>
      <c r="D297" s="39"/>
      <c r="E297" s="93" t="str">
        <f>IF(IFERROR(VLOOKUP(A297,'5 Risk assessment - DFMEA '!A:Q,17,FALSE),"")=0,"",IFERROR(VLOOKUP(A297,'5 Risk assessment - DFMEA '!A:Q,17,FALSE),""))</f>
        <v/>
      </c>
      <c r="F297" s="40"/>
      <c r="G297" s="40"/>
    </row>
    <row r="298" spans="1:7">
      <c r="A298" s="32">
        <f t="shared" si="13"/>
        <v>293</v>
      </c>
      <c r="B298" s="39"/>
      <c r="C298" s="38"/>
      <c r="D298" s="39"/>
      <c r="E298" s="93" t="str">
        <f>IF(IFERROR(VLOOKUP(A298,'5 Risk assessment - DFMEA '!A:Q,17,FALSE),"")=0,"",IFERROR(VLOOKUP(A298,'5 Risk assessment - DFMEA '!A:Q,17,FALSE),""))</f>
        <v/>
      </c>
      <c r="F298" s="40"/>
      <c r="G298" s="40"/>
    </row>
    <row r="299" spans="1:7">
      <c r="A299" s="32">
        <f t="shared" si="13"/>
        <v>294</v>
      </c>
      <c r="B299" s="39"/>
      <c r="C299" s="38"/>
      <c r="D299" s="39"/>
      <c r="E299" s="93" t="str">
        <f>IF(IFERROR(VLOOKUP(A299,'5 Risk assessment - DFMEA '!A:Q,17,FALSE),"")=0,"",IFERROR(VLOOKUP(A299,'5 Risk assessment - DFMEA '!A:Q,17,FALSE),""))</f>
        <v/>
      </c>
      <c r="F299" s="40"/>
      <c r="G299" s="40"/>
    </row>
    <row r="300" spans="1:7">
      <c r="A300" s="32">
        <f t="shared" si="13"/>
        <v>295</v>
      </c>
      <c r="B300" s="39"/>
      <c r="C300" s="38"/>
      <c r="D300" s="39"/>
      <c r="E300" s="93" t="str">
        <f>IF(IFERROR(VLOOKUP(A300,'5 Risk assessment - DFMEA '!A:Q,17,FALSE),"")=0,"",IFERROR(VLOOKUP(A300,'5 Risk assessment - DFMEA '!A:Q,17,FALSE),""))</f>
        <v/>
      </c>
      <c r="F300" s="40"/>
      <c r="G300" s="40"/>
    </row>
    <row r="301" spans="1:7">
      <c r="A301" s="32">
        <f t="shared" si="13"/>
        <v>296</v>
      </c>
      <c r="B301" s="39"/>
      <c r="C301" s="38"/>
      <c r="D301" s="39"/>
      <c r="E301" s="93" t="str">
        <f>IF(IFERROR(VLOOKUP(A301,'5 Risk assessment - DFMEA '!A:Q,17,FALSE),"")=0,"",IFERROR(VLOOKUP(A301,'5 Risk assessment - DFMEA '!A:Q,17,FALSE),""))</f>
        <v/>
      </c>
      <c r="F301" s="40"/>
      <c r="G301" s="40"/>
    </row>
    <row r="302" spans="1:7">
      <c r="A302" s="32">
        <f t="shared" si="13"/>
        <v>297</v>
      </c>
      <c r="B302" s="39"/>
      <c r="C302" s="38"/>
      <c r="D302" s="39"/>
      <c r="E302" s="93" t="str">
        <f>IF(IFERROR(VLOOKUP(A302,'5 Risk assessment - DFMEA '!A:Q,17,FALSE),"")=0,"",IFERROR(VLOOKUP(A302,'5 Risk assessment - DFMEA '!A:Q,17,FALSE),""))</f>
        <v/>
      </c>
      <c r="F302" s="40"/>
      <c r="G302" s="40"/>
    </row>
    <row r="303" spans="1:7">
      <c r="A303" s="32">
        <f t="shared" si="13"/>
        <v>298</v>
      </c>
      <c r="B303" s="39"/>
      <c r="C303" s="38"/>
      <c r="D303" s="39"/>
      <c r="E303" s="93" t="str">
        <f>IF(IFERROR(VLOOKUP(A303,'5 Risk assessment - DFMEA '!A:Q,17,FALSE),"")=0,"",IFERROR(VLOOKUP(A303,'5 Risk assessment - DFMEA '!A:Q,17,FALSE),""))</f>
        <v/>
      </c>
      <c r="F303" s="40"/>
      <c r="G303" s="40"/>
    </row>
    <row r="304" spans="1:7">
      <c r="A304" s="32">
        <f t="shared" si="13"/>
        <v>299</v>
      </c>
      <c r="B304" s="39"/>
      <c r="C304" s="38"/>
      <c r="D304" s="39"/>
      <c r="E304" s="93" t="str">
        <f>IF(IFERROR(VLOOKUP(A304,'5 Risk assessment - DFMEA '!A:Q,17,FALSE),"")=0,"",IFERROR(VLOOKUP(A304,'5 Risk assessment - DFMEA '!A:Q,17,FALSE),""))</f>
        <v/>
      </c>
      <c r="F304" s="40"/>
      <c r="G304" s="40"/>
    </row>
    <row r="305" spans="1:7">
      <c r="A305" s="32">
        <f t="shared" si="13"/>
        <v>300</v>
      </c>
      <c r="B305" s="39"/>
      <c r="C305" s="38"/>
      <c r="D305" s="39"/>
      <c r="E305" s="93" t="str">
        <f>IF(IFERROR(VLOOKUP(A305,'5 Risk assessment - DFMEA '!A:Q,17,FALSE),"")=0,"",IFERROR(VLOOKUP(A305,'5 Risk assessment - DFMEA '!A:Q,17,FALSE),""))</f>
        <v/>
      </c>
      <c r="F305" s="40"/>
      <c r="G305" s="40"/>
    </row>
    <row r="306" spans="1:7">
      <c r="A306" s="32">
        <f t="shared" si="13"/>
        <v>301</v>
      </c>
      <c r="B306" s="39"/>
      <c r="C306" s="38"/>
      <c r="D306" s="39"/>
      <c r="E306" s="93" t="str">
        <f>IF(IFERROR(VLOOKUP(A306,'5 Risk assessment - DFMEA '!A:Q,17,FALSE),"")=0,"",IFERROR(VLOOKUP(A306,'5 Risk assessment - DFMEA '!A:Q,17,FALSE),""))</f>
        <v/>
      </c>
      <c r="F306" s="40"/>
      <c r="G306" s="40"/>
    </row>
    <row r="307" spans="1:7">
      <c r="A307" s="32">
        <f t="shared" si="13"/>
        <v>302</v>
      </c>
      <c r="B307" s="39"/>
      <c r="C307" s="38"/>
      <c r="D307" s="39"/>
      <c r="E307" s="93" t="str">
        <f>IF(IFERROR(VLOOKUP(A307,'5 Risk assessment - DFMEA '!A:Q,17,FALSE),"")=0,"",IFERROR(VLOOKUP(A307,'5 Risk assessment - DFMEA '!A:Q,17,FALSE),""))</f>
        <v/>
      </c>
      <c r="F307" s="40"/>
      <c r="G307" s="40"/>
    </row>
    <row r="308" spans="1:7">
      <c r="A308" s="32">
        <f t="shared" si="13"/>
        <v>303</v>
      </c>
      <c r="B308" s="39"/>
      <c r="C308" s="38"/>
      <c r="D308" s="39"/>
      <c r="E308" s="93" t="str">
        <f>IF(IFERROR(VLOOKUP(A308,'5 Risk assessment - DFMEA '!A:Q,17,FALSE),"")=0,"",IFERROR(VLOOKUP(A308,'5 Risk assessment - DFMEA '!A:Q,17,FALSE),""))</f>
        <v/>
      </c>
      <c r="F308" s="40"/>
      <c r="G308" s="40"/>
    </row>
    <row r="309" spans="1:7">
      <c r="A309" s="32">
        <f t="shared" si="13"/>
        <v>304</v>
      </c>
      <c r="B309" s="39"/>
      <c r="C309" s="38"/>
      <c r="D309" s="39"/>
      <c r="E309" s="93" t="str">
        <f>IF(IFERROR(VLOOKUP(A309,'5 Risk assessment - DFMEA '!A:Q,17,FALSE),"")=0,"",IFERROR(VLOOKUP(A309,'5 Risk assessment - DFMEA '!A:Q,17,FALSE),""))</f>
        <v/>
      </c>
      <c r="F309" s="40"/>
      <c r="G309" s="40"/>
    </row>
    <row r="310" spans="1:7">
      <c r="A310" s="32">
        <f t="shared" si="13"/>
        <v>305</v>
      </c>
      <c r="B310" s="39"/>
      <c r="C310" s="38"/>
      <c r="D310" s="39"/>
      <c r="E310" s="93" t="str">
        <f>IF(IFERROR(VLOOKUP(A310,'5 Risk assessment - DFMEA '!A:Q,17,FALSE),"")=0,"",IFERROR(VLOOKUP(A310,'5 Risk assessment - DFMEA '!A:Q,17,FALSE),""))</f>
        <v/>
      </c>
      <c r="F310" s="40"/>
      <c r="G310" s="40"/>
    </row>
    <row r="311" spans="1:7">
      <c r="A311" s="32">
        <f t="shared" si="13"/>
        <v>306</v>
      </c>
      <c r="B311" s="39"/>
      <c r="C311" s="38"/>
      <c r="D311" s="39"/>
      <c r="E311" s="93" t="str">
        <f>IF(IFERROR(VLOOKUP(A311,'5 Risk assessment - DFMEA '!A:Q,17,FALSE),"")=0,"",IFERROR(VLOOKUP(A311,'5 Risk assessment - DFMEA '!A:Q,17,FALSE),""))</f>
        <v/>
      </c>
      <c r="F311" s="40"/>
      <c r="G311" s="40"/>
    </row>
    <row r="312" spans="1:7">
      <c r="A312" s="32">
        <f t="shared" si="13"/>
        <v>307</v>
      </c>
      <c r="B312" s="39"/>
      <c r="C312" s="38"/>
      <c r="D312" s="39"/>
      <c r="E312" s="93" t="str">
        <f>IF(IFERROR(VLOOKUP(A312,'5 Risk assessment - DFMEA '!A:Q,17,FALSE),"")=0,"",IFERROR(VLOOKUP(A312,'5 Risk assessment - DFMEA '!A:Q,17,FALSE),""))</f>
        <v/>
      </c>
      <c r="F312" s="40"/>
      <c r="G312" s="40"/>
    </row>
    <row r="313" spans="1:7">
      <c r="A313" s="32">
        <f t="shared" si="13"/>
        <v>308</v>
      </c>
      <c r="B313" s="39"/>
      <c r="C313" s="38"/>
      <c r="D313" s="39"/>
      <c r="E313" s="93" t="str">
        <f>IF(IFERROR(VLOOKUP(A313,'5 Risk assessment - DFMEA '!A:Q,17,FALSE),"")=0,"",IFERROR(VLOOKUP(A313,'5 Risk assessment - DFMEA '!A:Q,17,FALSE),""))</f>
        <v/>
      </c>
      <c r="F313" s="40"/>
      <c r="G313" s="40"/>
    </row>
    <row r="314" spans="1:7">
      <c r="A314" s="32">
        <f t="shared" si="13"/>
        <v>309</v>
      </c>
      <c r="B314" s="39"/>
      <c r="C314" s="38"/>
      <c r="D314" s="39"/>
      <c r="E314" s="93" t="str">
        <f>IF(IFERROR(VLOOKUP(A314,'5 Risk assessment - DFMEA '!A:Q,17,FALSE),"")=0,"",IFERROR(VLOOKUP(A314,'5 Risk assessment - DFMEA '!A:Q,17,FALSE),""))</f>
        <v/>
      </c>
      <c r="F314" s="40"/>
      <c r="G314" s="40"/>
    </row>
    <row r="315" spans="1:7">
      <c r="A315" s="32">
        <f t="shared" si="13"/>
        <v>310</v>
      </c>
      <c r="B315" s="39"/>
      <c r="C315" s="38"/>
      <c r="D315" s="39"/>
      <c r="E315" s="93" t="str">
        <f>IF(IFERROR(VLOOKUP(A315,'5 Risk assessment - DFMEA '!A:Q,17,FALSE),"")=0,"",IFERROR(VLOOKUP(A315,'5 Risk assessment - DFMEA '!A:Q,17,FALSE),""))</f>
        <v/>
      </c>
      <c r="F315" s="40"/>
      <c r="G315" s="40"/>
    </row>
    <row r="316" spans="1:7">
      <c r="A316" s="32">
        <f t="shared" si="13"/>
        <v>311</v>
      </c>
      <c r="B316" s="39"/>
      <c r="C316" s="38"/>
      <c r="D316" s="39"/>
      <c r="E316" s="93" t="str">
        <f>IF(IFERROR(VLOOKUP(A316,'5 Risk assessment - DFMEA '!A:Q,17,FALSE),"")=0,"",IFERROR(VLOOKUP(A316,'5 Risk assessment - DFMEA '!A:Q,17,FALSE),""))</f>
        <v/>
      </c>
      <c r="F316" s="40"/>
      <c r="G316" s="40"/>
    </row>
    <row r="317" spans="1:7">
      <c r="A317" s="32">
        <f t="shared" si="13"/>
        <v>312</v>
      </c>
      <c r="B317" s="39"/>
      <c r="C317" s="38"/>
      <c r="D317" s="39"/>
      <c r="E317" s="93" t="str">
        <f>IF(IFERROR(VLOOKUP(A317,'5 Risk assessment - DFMEA '!A:Q,17,FALSE),"")=0,"",IFERROR(VLOOKUP(A317,'5 Risk assessment - DFMEA '!A:Q,17,FALSE),""))</f>
        <v/>
      </c>
      <c r="F317" s="40"/>
      <c r="G317" s="40"/>
    </row>
    <row r="318" spans="1:7">
      <c r="A318" s="32">
        <f t="shared" si="13"/>
        <v>313</v>
      </c>
      <c r="B318" s="39"/>
      <c r="C318" s="38"/>
      <c r="D318" s="39"/>
      <c r="E318" s="93" t="str">
        <f>IF(IFERROR(VLOOKUP(A318,'5 Risk assessment - DFMEA '!A:Q,17,FALSE),"")=0,"",IFERROR(VLOOKUP(A318,'5 Risk assessment - DFMEA '!A:Q,17,FALSE),""))</f>
        <v/>
      </c>
      <c r="F318" s="40"/>
      <c r="G318" s="40"/>
    </row>
    <row r="319" spans="1:7">
      <c r="A319" s="32">
        <f t="shared" si="13"/>
        <v>314</v>
      </c>
      <c r="B319" s="39"/>
      <c r="C319" s="38"/>
      <c r="D319" s="39"/>
      <c r="E319" s="93" t="str">
        <f>IF(IFERROR(VLOOKUP(A319,'5 Risk assessment - DFMEA '!A:Q,17,FALSE),"")=0,"",IFERROR(VLOOKUP(A319,'5 Risk assessment - DFMEA '!A:Q,17,FALSE),""))</f>
        <v/>
      </c>
      <c r="F319" s="40"/>
      <c r="G319" s="40"/>
    </row>
    <row r="320" spans="1:7">
      <c r="A320" s="32">
        <f t="shared" si="13"/>
        <v>315</v>
      </c>
      <c r="B320" s="39"/>
      <c r="C320" s="38"/>
      <c r="D320" s="39"/>
      <c r="E320" s="93" t="str">
        <f>IF(IFERROR(VLOOKUP(A320,'5 Risk assessment - DFMEA '!A:Q,17,FALSE),"")=0,"",IFERROR(VLOOKUP(A320,'5 Risk assessment - DFMEA '!A:Q,17,FALSE),""))</f>
        <v/>
      </c>
      <c r="F320" s="40"/>
      <c r="G320" s="40"/>
    </row>
    <row r="321" spans="1:7">
      <c r="A321" s="32">
        <f t="shared" si="13"/>
        <v>316</v>
      </c>
      <c r="B321" s="39"/>
      <c r="C321" s="38"/>
      <c r="D321" s="39"/>
      <c r="E321" s="93" t="str">
        <f>IF(IFERROR(VLOOKUP(A321,'5 Risk assessment - DFMEA '!A:Q,17,FALSE),"")=0,"",IFERROR(VLOOKUP(A321,'5 Risk assessment - DFMEA '!A:Q,17,FALSE),""))</f>
        <v/>
      </c>
      <c r="F321" s="40"/>
      <c r="G321" s="40"/>
    </row>
    <row r="322" spans="1:7">
      <c r="A322" s="32">
        <f t="shared" si="13"/>
        <v>317</v>
      </c>
      <c r="B322" s="39"/>
      <c r="C322" s="38"/>
      <c r="D322" s="39"/>
      <c r="E322" s="93" t="str">
        <f>IF(IFERROR(VLOOKUP(A322,'5 Risk assessment - DFMEA '!A:Q,17,FALSE),"")=0,"",IFERROR(VLOOKUP(A322,'5 Risk assessment - DFMEA '!A:Q,17,FALSE),""))</f>
        <v/>
      </c>
      <c r="F322" s="40"/>
      <c r="G322" s="40"/>
    </row>
    <row r="323" spans="1:7">
      <c r="A323" s="32">
        <f t="shared" si="13"/>
        <v>318</v>
      </c>
      <c r="B323" s="39"/>
      <c r="C323" s="38"/>
      <c r="D323" s="39"/>
      <c r="E323" s="93" t="str">
        <f>IF(IFERROR(VLOOKUP(A323,'5 Risk assessment - DFMEA '!A:Q,17,FALSE),"")=0,"",IFERROR(VLOOKUP(A323,'5 Risk assessment - DFMEA '!A:Q,17,FALSE),""))</f>
        <v/>
      </c>
      <c r="F323" s="40"/>
      <c r="G323" s="40"/>
    </row>
    <row r="324" spans="1:7">
      <c r="A324" s="32">
        <f t="shared" si="13"/>
        <v>319</v>
      </c>
      <c r="B324" s="39"/>
      <c r="C324" s="38"/>
      <c r="D324" s="39"/>
      <c r="E324" s="93" t="str">
        <f>IF(IFERROR(VLOOKUP(A324,'5 Risk assessment - DFMEA '!A:Q,17,FALSE),"")=0,"",IFERROR(VLOOKUP(A324,'5 Risk assessment - DFMEA '!A:Q,17,FALSE),""))</f>
        <v/>
      </c>
      <c r="F324" s="40"/>
      <c r="G324" s="40"/>
    </row>
    <row r="325" spans="1:7">
      <c r="A325" s="32">
        <f t="shared" si="13"/>
        <v>320</v>
      </c>
      <c r="B325" s="39"/>
      <c r="C325" s="38"/>
      <c r="D325" s="39"/>
      <c r="E325" s="93" t="str">
        <f>IF(IFERROR(VLOOKUP(A325,'5 Risk assessment - DFMEA '!A:Q,17,FALSE),"")=0,"",IFERROR(VLOOKUP(A325,'5 Risk assessment - DFMEA '!A:Q,17,FALSE),""))</f>
        <v/>
      </c>
      <c r="F325" s="40"/>
      <c r="G325" s="40"/>
    </row>
    <row r="326" spans="1:7">
      <c r="A326" s="32">
        <f t="shared" ref="A326:A389" si="14">A325+1</f>
        <v>321</v>
      </c>
      <c r="B326" s="39"/>
      <c r="C326" s="38"/>
      <c r="D326" s="39"/>
      <c r="E326" s="93" t="str">
        <f>IF(IFERROR(VLOOKUP(A326,'5 Risk assessment - DFMEA '!A:Q,17,FALSE),"")=0,"",IFERROR(VLOOKUP(A326,'5 Risk assessment - DFMEA '!A:Q,17,FALSE),""))</f>
        <v/>
      </c>
      <c r="F326" s="40"/>
      <c r="G326" s="40"/>
    </row>
    <row r="327" spans="1:7">
      <c r="A327" s="32">
        <f t="shared" si="14"/>
        <v>322</v>
      </c>
      <c r="B327" s="39"/>
      <c r="C327" s="38"/>
      <c r="D327" s="39"/>
      <c r="E327" s="93" t="str">
        <f>IF(IFERROR(VLOOKUP(A327,'5 Risk assessment - DFMEA '!A:Q,17,FALSE),"")=0,"",IFERROR(VLOOKUP(A327,'5 Risk assessment - DFMEA '!A:Q,17,FALSE),""))</f>
        <v/>
      </c>
      <c r="F327" s="40"/>
      <c r="G327" s="40"/>
    </row>
    <row r="328" spans="1:7">
      <c r="A328" s="32">
        <f t="shared" si="14"/>
        <v>323</v>
      </c>
      <c r="B328" s="39"/>
      <c r="C328" s="38"/>
      <c r="D328" s="39"/>
      <c r="E328" s="93" t="str">
        <f>IF(IFERROR(VLOOKUP(A328,'5 Risk assessment - DFMEA '!A:Q,17,FALSE),"")=0,"",IFERROR(VLOOKUP(A328,'5 Risk assessment - DFMEA '!A:Q,17,FALSE),""))</f>
        <v/>
      </c>
      <c r="F328" s="40"/>
      <c r="G328" s="40"/>
    </row>
    <row r="329" spans="1:7">
      <c r="A329" s="32">
        <f t="shared" si="14"/>
        <v>324</v>
      </c>
      <c r="B329" s="39"/>
      <c r="C329" s="38"/>
      <c r="D329" s="39"/>
      <c r="E329" s="93" t="str">
        <f>IF(IFERROR(VLOOKUP(A329,'5 Risk assessment - DFMEA '!A:Q,17,FALSE),"")=0,"",IFERROR(VLOOKUP(A329,'5 Risk assessment - DFMEA '!A:Q,17,FALSE),""))</f>
        <v/>
      </c>
      <c r="F329" s="40"/>
      <c r="G329" s="40"/>
    </row>
    <row r="330" spans="1:7">
      <c r="A330" s="32">
        <f t="shared" si="14"/>
        <v>325</v>
      </c>
      <c r="B330" s="39"/>
      <c r="C330" s="38"/>
      <c r="D330" s="39"/>
      <c r="E330" s="93" t="str">
        <f>IF(IFERROR(VLOOKUP(A330,'5 Risk assessment - DFMEA '!A:Q,17,FALSE),"")=0,"",IFERROR(VLOOKUP(A330,'5 Risk assessment - DFMEA '!A:Q,17,FALSE),""))</f>
        <v/>
      </c>
      <c r="F330" s="40"/>
      <c r="G330" s="40"/>
    </row>
    <row r="331" spans="1:7">
      <c r="A331" s="32">
        <f t="shared" si="14"/>
        <v>326</v>
      </c>
      <c r="B331" s="39"/>
      <c r="C331" s="38"/>
      <c r="D331" s="39"/>
      <c r="E331" s="93" t="str">
        <f>IF(IFERROR(VLOOKUP(A331,'5 Risk assessment - DFMEA '!A:Q,17,FALSE),"")=0,"",IFERROR(VLOOKUP(A331,'5 Risk assessment - DFMEA '!A:Q,17,FALSE),""))</f>
        <v/>
      </c>
      <c r="F331" s="40"/>
      <c r="G331" s="40"/>
    </row>
    <row r="332" spans="1:7">
      <c r="A332" s="32">
        <f t="shared" si="14"/>
        <v>327</v>
      </c>
      <c r="B332" s="39"/>
      <c r="C332" s="38"/>
      <c r="D332" s="39"/>
      <c r="E332" s="93" t="str">
        <f>IF(IFERROR(VLOOKUP(A332,'5 Risk assessment - DFMEA '!A:Q,17,FALSE),"")=0,"",IFERROR(VLOOKUP(A332,'5 Risk assessment - DFMEA '!A:Q,17,FALSE),""))</f>
        <v/>
      </c>
      <c r="F332" s="40"/>
      <c r="G332" s="40"/>
    </row>
    <row r="333" spans="1:7">
      <c r="A333" s="32">
        <f t="shared" si="14"/>
        <v>328</v>
      </c>
      <c r="B333" s="39"/>
      <c r="C333" s="38"/>
      <c r="D333" s="39"/>
      <c r="E333" s="93" t="str">
        <f>IF(IFERROR(VLOOKUP(A333,'5 Risk assessment - DFMEA '!A:Q,17,FALSE),"")=0,"",IFERROR(VLOOKUP(A333,'5 Risk assessment - DFMEA '!A:Q,17,FALSE),""))</f>
        <v/>
      </c>
      <c r="F333" s="40"/>
      <c r="G333" s="40"/>
    </row>
    <row r="334" spans="1:7">
      <c r="A334" s="32">
        <f t="shared" si="14"/>
        <v>329</v>
      </c>
      <c r="B334" s="39"/>
      <c r="C334" s="38"/>
      <c r="D334" s="39"/>
      <c r="E334" s="93" t="str">
        <f>IF(IFERROR(VLOOKUP(A334,'5 Risk assessment - DFMEA '!A:Q,17,FALSE),"")=0,"",IFERROR(VLOOKUP(A334,'5 Risk assessment - DFMEA '!A:Q,17,FALSE),""))</f>
        <v/>
      </c>
      <c r="F334" s="40"/>
      <c r="G334" s="40"/>
    </row>
    <row r="335" spans="1:7">
      <c r="A335" s="32">
        <f t="shared" si="14"/>
        <v>330</v>
      </c>
      <c r="B335" s="39"/>
      <c r="C335" s="38"/>
      <c r="D335" s="39"/>
      <c r="E335" s="93" t="str">
        <f>IF(IFERROR(VLOOKUP(A335,'5 Risk assessment - DFMEA '!A:Q,17,FALSE),"")=0,"",IFERROR(VLOOKUP(A335,'5 Risk assessment - DFMEA '!A:Q,17,FALSE),""))</f>
        <v/>
      </c>
      <c r="F335" s="40"/>
      <c r="G335" s="40"/>
    </row>
    <row r="336" spans="1:7">
      <c r="A336" s="32">
        <f t="shared" si="14"/>
        <v>331</v>
      </c>
      <c r="B336" s="39"/>
      <c r="C336" s="38"/>
      <c r="D336" s="39"/>
      <c r="E336" s="93" t="str">
        <f>IF(IFERROR(VLOOKUP(A336,'5 Risk assessment - DFMEA '!A:Q,17,FALSE),"")=0,"",IFERROR(VLOOKUP(A336,'5 Risk assessment - DFMEA '!A:Q,17,FALSE),""))</f>
        <v/>
      </c>
      <c r="F336" s="40"/>
      <c r="G336" s="40"/>
    </row>
    <row r="337" spans="1:7">
      <c r="A337" s="32">
        <f t="shared" si="14"/>
        <v>332</v>
      </c>
      <c r="B337" s="39"/>
      <c r="C337" s="38"/>
      <c r="D337" s="39"/>
      <c r="E337" s="93" t="str">
        <f>IF(IFERROR(VLOOKUP(A337,'5 Risk assessment - DFMEA '!A:Q,17,FALSE),"")=0,"",IFERROR(VLOOKUP(A337,'5 Risk assessment - DFMEA '!A:Q,17,FALSE),""))</f>
        <v/>
      </c>
      <c r="F337" s="40"/>
      <c r="G337" s="40"/>
    </row>
    <row r="338" spans="1:7">
      <c r="A338" s="32">
        <f t="shared" si="14"/>
        <v>333</v>
      </c>
      <c r="B338" s="39"/>
      <c r="C338" s="38"/>
      <c r="D338" s="39"/>
      <c r="E338" s="93" t="str">
        <f>IF(IFERROR(VLOOKUP(A338,'5 Risk assessment - DFMEA '!A:Q,17,FALSE),"")=0,"",IFERROR(VLOOKUP(A338,'5 Risk assessment - DFMEA '!A:Q,17,FALSE),""))</f>
        <v/>
      </c>
      <c r="F338" s="40"/>
      <c r="G338" s="40"/>
    </row>
    <row r="339" spans="1:7">
      <c r="A339" s="32">
        <f t="shared" si="14"/>
        <v>334</v>
      </c>
      <c r="B339" s="39"/>
      <c r="C339" s="38"/>
      <c r="D339" s="39"/>
      <c r="E339" s="93" t="str">
        <f>IF(IFERROR(VLOOKUP(A339,'5 Risk assessment - DFMEA '!A:Q,17,FALSE),"")=0,"",IFERROR(VLOOKUP(A339,'5 Risk assessment - DFMEA '!A:Q,17,FALSE),""))</f>
        <v/>
      </c>
      <c r="F339" s="40"/>
      <c r="G339" s="40"/>
    </row>
    <row r="340" spans="1:7">
      <c r="A340" s="32">
        <f t="shared" si="14"/>
        <v>335</v>
      </c>
      <c r="B340" s="39"/>
      <c r="C340" s="38"/>
      <c r="D340" s="39"/>
      <c r="E340" s="93" t="str">
        <f>IF(IFERROR(VLOOKUP(A340,'5 Risk assessment - DFMEA '!A:Q,17,FALSE),"")=0,"",IFERROR(VLOOKUP(A340,'5 Risk assessment - DFMEA '!A:Q,17,FALSE),""))</f>
        <v/>
      </c>
      <c r="F340" s="40"/>
      <c r="G340" s="40"/>
    </row>
    <row r="341" spans="1:7">
      <c r="A341" s="32">
        <f t="shared" si="14"/>
        <v>336</v>
      </c>
      <c r="B341" s="39"/>
      <c r="C341" s="38"/>
      <c r="D341" s="39"/>
      <c r="E341" s="93" t="str">
        <f>IF(IFERROR(VLOOKUP(A341,'5 Risk assessment - DFMEA '!A:Q,17,FALSE),"")=0,"",IFERROR(VLOOKUP(A341,'5 Risk assessment - DFMEA '!A:Q,17,FALSE),""))</f>
        <v/>
      </c>
      <c r="F341" s="40"/>
      <c r="G341" s="40"/>
    </row>
    <row r="342" spans="1:7">
      <c r="A342" s="32">
        <f t="shared" si="14"/>
        <v>337</v>
      </c>
      <c r="B342" s="39"/>
      <c r="C342" s="38"/>
      <c r="D342" s="39"/>
      <c r="E342" s="93" t="str">
        <f>IF(IFERROR(VLOOKUP(A342,'5 Risk assessment - DFMEA '!A:Q,17,FALSE),"")=0,"",IFERROR(VLOOKUP(A342,'5 Risk assessment - DFMEA '!A:Q,17,FALSE),""))</f>
        <v/>
      </c>
      <c r="F342" s="40"/>
      <c r="G342" s="40"/>
    </row>
    <row r="343" spans="1:7">
      <c r="A343" s="32">
        <f t="shared" si="14"/>
        <v>338</v>
      </c>
      <c r="B343" s="39"/>
      <c r="C343" s="38"/>
      <c r="D343" s="39"/>
      <c r="E343" s="93" t="str">
        <f>IF(IFERROR(VLOOKUP(A343,'5 Risk assessment - DFMEA '!A:Q,17,FALSE),"")=0,"",IFERROR(VLOOKUP(A343,'5 Risk assessment - DFMEA '!A:Q,17,FALSE),""))</f>
        <v/>
      </c>
      <c r="F343" s="40"/>
      <c r="G343" s="40"/>
    </row>
    <row r="344" spans="1:7">
      <c r="A344" s="32">
        <f t="shared" si="14"/>
        <v>339</v>
      </c>
      <c r="B344" s="39"/>
      <c r="C344" s="38"/>
      <c r="D344" s="39"/>
      <c r="E344" s="93" t="str">
        <f>IF(IFERROR(VLOOKUP(A344,'5 Risk assessment - DFMEA '!A:Q,17,FALSE),"")=0,"",IFERROR(VLOOKUP(A344,'5 Risk assessment - DFMEA '!A:Q,17,FALSE),""))</f>
        <v/>
      </c>
      <c r="F344" s="40"/>
      <c r="G344" s="40"/>
    </row>
    <row r="345" spans="1:7">
      <c r="A345" s="32">
        <f t="shared" si="14"/>
        <v>340</v>
      </c>
      <c r="B345" s="39"/>
      <c r="C345" s="38"/>
      <c r="D345" s="39"/>
      <c r="E345" s="93" t="str">
        <f>IF(IFERROR(VLOOKUP(A345,'5 Risk assessment - DFMEA '!A:Q,17,FALSE),"")=0,"",IFERROR(VLOOKUP(A345,'5 Risk assessment - DFMEA '!A:Q,17,FALSE),""))</f>
        <v/>
      </c>
      <c r="F345" s="40"/>
      <c r="G345" s="40"/>
    </row>
    <row r="346" spans="1:7">
      <c r="A346" s="32">
        <f t="shared" si="14"/>
        <v>341</v>
      </c>
      <c r="B346" s="39"/>
      <c r="C346" s="38"/>
      <c r="D346" s="39"/>
      <c r="E346" s="93" t="str">
        <f>IF(IFERROR(VLOOKUP(A346,'5 Risk assessment - DFMEA '!A:Q,17,FALSE),"")=0,"",IFERROR(VLOOKUP(A346,'5 Risk assessment - DFMEA '!A:Q,17,FALSE),""))</f>
        <v/>
      </c>
      <c r="F346" s="40"/>
      <c r="G346" s="40"/>
    </row>
    <row r="347" spans="1:7">
      <c r="A347" s="32">
        <f t="shared" si="14"/>
        <v>342</v>
      </c>
      <c r="B347" s="39"/>
      <c r="C347" s="38"/>
      <c r="D347" s="39"/>
      <c r="E347" s="93" t="str">
        <f>IF(IFERROR(VLOOKUP(A347,'5 Risk assessment - DFMEA '!A:Q,17,FALSE),"")=0,"",IFERROR(VLOOKUP(A347,'5 Risk assessment - DFMEA '!A:Q,17,FALSE),""))</f>
        <v/>
      </c>
      <c r="F347" s="40"/>
      <c r="G347" s="40"/>
    </row>
    <row r="348" spans="1:7">
      <c r="A348" s="32">
        <f t="shared" si="14"/>
        <v>343</v>
      </c>
      <c r="B348" s="39"/>
      <c r="C348" s="38"/>
      <c r="D348" s="39"/>
      <c r="E348" s="93" t="str">
        <f>IF(IFERROR(VLOOKUP(A348,'5 Risk assessment - DFMEA '!A:Q,17,FALSE),"")=0,"",IFERROR(VLOOKUP(A348,'5 Risk assessment - DFMEA '!A:Q,17,FALSE),""))</f>
        <v/>
      </c>
      <c r="F348" s="40"/>
      <c r="G348" s="40"/>
    </row>
    <row r="349" spans="1:7">
      <c r="A349" s="32">
        <f t="shared" si="14"/>
        <v>344</v>
      </c>
      <c r="B349" s="39"/>
      <c r="C349" s="38"/>
      <c r="D349" s="39"/>
      <c r="E349" s="93" t="str">
        <f>IF(IFERROR(VLOOKUP(A349,'5 Risk assessment - DFMEA '!A:Q,17,FALSE),"")=0,"",IFERROR(VLOOKUP(A349,'5 Risk assessment - DFMEA '!A:Q,17,FALSE),""))</f>
        <v/>
      </c>
      <c r="F349" s="40"/>
      <c r="G349" s="40"/>
    </row>
    <row r="350" spans="1:7">
      <c r="A350" s="32">
        <f t="shared" si="14"/>
        <v>345</v>
      </c>
      <c r="B350" s="39"/>
      <c r="C350" s="38"/>
      <c r="D350" s="39"/>
      <c r="E350" s="93" t="str">
        <f>IF(IFERROR(VLOOKUP(A350,'5 Risk assessment - DFMEA '!A:Q,17,FALSE),"")=0,"",IFERROR(VLOOKUP(A350,'5 Risk assessment - DFMEA '!A:Q,17,FALSE),""))</f>
        <v/>
      </c>
      <c r="F350" s="40"/>
      <c r="G350" s="40"/>
    </row>
    <row r="351" spans="1:7">
      <c r="A351" s="32">
        <f t="shared" si="14"/>
        <v>346</v>
      </c>
      <c r="B351" s="39"/>
      <c r="C351" s="38"/>
      <c r="D351" s="39"/>
      <c r="E351" s="93" t="str">
        <f>IF(IFERROR(VLOOKUP(A351,'5 Risk assessment - DFMEA '!A:Q,17,FALSE),"")=0,"",IFERROR(VLOOKUP(A351,'5 Risk assessment - DFMEA '!A:Q,17,FALSE),""))</f>
        <v/>
      </c>
      <c r="F351" s="40"/>
      <c r="G351" s="40"/>
    </row>
    <row r="352" spans="1:7">
      <c r="A352" s="32">
        <f t="shared" si="14"/>
        <v>347</v>
      </c>
      <c r="B352" s="39"/>
      <c r="C352" s="38"/>
      <c r="D352" s="39"/>
      <c r="E352" s="93" t="str">
        <f>IF(IFERROR(VLOOKUP(A352,'5 Risk assessment - DFMEA '!A:Q,17,FALSE),"")=0,"",IFERROR(VLOOKUP(A352,'5 Risk assessment - DFMEA '!A:Q,17,FALSE),""))</f>
        <v/>
      </c>
      <c r="F352" s="40"/>
      <c r="G352" s="40"/>
    </row>
    <row r="353" spans="1:7">
      <c r="A353" s="32">
        <f t="shared" si="14"/>
        <v>348</v>
      </c>
      <c r="B353" s="39"/>
      <c r="C353" s="38"/>
      <c r="D353" s="39"/>
      <c r="E353" s="93" t="str">
        <f>IF(IFERROR(VLOOKUP(A353,'5 Risk assessment - DFMEA '!A:Q,17,FALSE),"")=0,"",IFERROR(VLOOKUP(A353,'5 Risk assessment - DFMEA '!A:Q,17,FALSE),""))</f>
        <v/>
      </c>
      <c r="F353" s="40"/>
      <c r="G353" s="40"/>
    </row>
    <row r="354" spans="1:7">
      <c r="A354" s="32">
        <f t="shared" si="14"/>
        <v>349</v>
      </c>
      <c r="B354" s="39"/>
      <c r="C354" s="38"/>
      <c r="D354" s="39"/>
      <c r="E354" s="93" t="str">
        <f>IF(IFERROR(VLOOKUP(A354,'5 Risk assessment - DFMEA '!A:Q,17,FALSE),"")=0,"",IFERROR(VLOOKUP(A354,'5 Risk assessment - DFMEA '!A:Q,17,FALSE),""))</f>
        <v/>
      </c>
      <c r="F354" s="40"/>
      <c r="G354" s="40"/>
    </row>
    <row r="355" spans="1:7">
      <c r="A355" s="32">
        <f t="shared" si="14"/>
        <v>350</v>
      </c>
      <c r="B355" s="39"/>
      <c r="C355" s="38"/>
      <c r="D355" s="39"/>
      <c r="E355" s="93" t="str">
        <f>IF(IFERROR(VLOOKUP(A355,'5 Risk assessment - DFMEA '!A:Q,17,FALSE),"")=0,"",IFERROR(VLOOKUP(A355,'5 Risk assessment - DFMEA '!A:Q,17,FALSE),""))</f>
        <v/>
      </c>
      <c r="F355" s="40"/>
      <c r="G355" s="40"/>
    </row>
    <row r="356" spans="1:7">
      <c r="A356" s="32">
        <f t="shared" si="14"/>
        <v>351</v>
      </c>
      <c r="B356" s="39"/>
      <c r="C356" s="38"/>
      <c r="D356" s="39"/>
      <c r="E356" s="93" t="str">
        <f>IF(IFERROR(VLOOKUP(A356,'5 Risk assessment - DFMEA '!A:Q,17,FALSE),"")=0,"",IFERROR(VLOOKUP(A356,'5 Risk assessment - DFMEA '!A:Q,17,FALSE),""))</f>
        <v/>
      </c>
      <c r="F356" s="40"/>
      <c r="G356" s="40"/>
    </row>
    <row r="357" spans="1:7">
      <c r="A357" s="32">
        <f t="shared" si="14"/>
        <v>352</v>
      </c>
      <c r="B357" s="39"/>
      <c r="C357" s="38"/>
      <c r="D357" s="39"/>
      <c r="E357" s="93" t="str">
        <f>IF(IFERROR(VLOOKUP(A357,'5 Risk assessment - DFMEA '!A:Q,17,FALSE),"")=0,"",IFERROR(VLOOKUP(A357,'5 Risk assessment - DFMEA '!A:Q,17,FALSE),""))</f>
        <v/>
      </c>
      <c r="F357" s="40"/>
      <c r="G357" s="40"/>
    </row>
    <row r="358" spans="1:7">
      <c r="A358" s="32">
        <f t="shared" si="14"/>
        <v>353</v>
      </c>
      <c r="B358" s="39"/>
      <c r="C358" s="38"/>
      <c r="D358" s="39"/>
      <c r="E358" s="93" t="str">
        <f>IF(IFERROR(VLOOKUP(A358,'5 Risk assessment - DFMEA '!A:Q,17,FALSE),"")=0,"",IFERROR(VLOOKUP(A358,'5 Risk assessment - DFMEA '!A:Q,17,FALSE),""))</f>
        <v/>
      </c>
      <c r="F358" s="40"/>
      <c r="G358" s="40"/>
    </row>
    <row r="359" spans="1:7">
      <c r="A359" s="32">
        <f t="shared" si="14"/>
        <v>354</v>
      </c>
      <c r="B359" s="39"/>
      <c r="C359" s="38"/>
      <c r="D359" s="39"/>
      <c r="E359" s="93" t="str">
        <f>IF(IFERROR(VLOOKUP(A359,'5 Risk assessment - DFMEA '!A:Q,17,FALSE),"")=0,"",IFERROR(VLOOKUP(A359,'5 Risk assessment - DFMEA '!A:Q,17,FALSE),""))</f>
        <v/>
      </c>
      <c r="F359" s="40"/>
      <c r="G359" s="40"/>
    </row>
    <row r="360" spans="1:7">
      <c r="A360" s="32">
        <f t="shared" si="14"/>
        <v>355</v>
      </c>
      <c r="B360" s="39"/>
      <c r="C360" s="38"/>
      <c r="D360" s="39"/>
      <c r="E360" s="93" t="str">
        <f>IF(IFERROR(VLOOKUP(A360,'5 Risk assessment - DFMEA '!A:Q,17,FALSE),"")=0,"",IFERROR(VLOOKUP(A360,'5 Risk assessment - DFMEA '!A:Q,17,FALSE),""))</f>
        <v/>
      </c>
      <c r="F360" s="40"/>
      <c r="G360" s="40"/>
    </row>
    <row r="361" spans="1:7">
      <c r="A361" s="32">
        <f t="shared" si="14"/>
        <v>356</v>
      </c>
      <c r="B361" s="39"/>
      <c r="C361" s="38"/>
      <c r="D361" s="39"/>
      <c r="E361" s="93" t="str">
        <f>IF(IFERROR(VLOOKUP(A361,'5 Risk assessment - DFMEA '!A:Q,17,FALSE),"")=0,"",IFERROR(VLOOKUP(A361,'5 Risk assessment - DFMEA '!A:Q,17,FALSE),""))</f>
        <v/>
      </c>
      <c r="F361" s="40"/>
      <c r="G361" s="40"/>
    </row>
    <row r="362" spans="1:7">
      <c r="A362" s="32">
        <f t="shared" si="14"/>
        <v>357</v>
      </c>
      <c r="B362" s="39"/>
      <c r="C362" s="38"/>
      <c r="D362" s="39"/>
      <c r="E362" s="93" t="str">
        <f>IF(IFERROR(VLOOKUP(A362,'5 Risk assessment - DFMEA '!A:Q,17,FALSE),"")=0,"",IFERROR(VLOOKUP(A362,'5 Risk assessment - DFMEA '!A:Q,17,FALSE),""))</f>
        <v/>
      </c>
      <c r="F362" s="40"/>
      <c r="G362" s="40"/>
    </row>
    <row r="363" spans="1:7">
      <c r="A363" s="32">
        <f t="shared" si="14"/>
        <v>358</v>
      </c>
      <c r="B363" s="39"/>
      <c r="C363" s="38"/>
      <c r="D363" s="39"/>
      <c r="E363" s="93" t="str">
        <f>IF(IFERROR(VLOOKUP(A363,'5 Risk assessment - DFMEA '!A:Q,17,FALSE),"")=0,"",IFERROR(VLOOKUP(A363,'5 Risk assessment - DFMEA '!A:Q,17,FALSE),""))</f>
        <v/>
      </c>
      <c r="F363" s="40"/>
      <c r="G363" s="40"/>
    </row>
    <row r="364" spans="1:7">
      <c r="A364" s="32">
        <f t="shared" si="14"/>
        <v>359</v>
      </c>
      <c r="B364" s="39"/>
      <c r="C364" s="38"/>
      <c r="D364" s="39"/>
      <c r="E364" s="93" t="str">
        <f>IF(IFERROR(VLOOKUP(A364,'5 Risk assessment - DFMEA '!A:Q,17,FALSE),"")=0,"",IFERROR(VLOOKUP(A364,'5 Risk assessment - DFMEA '!A:Q,17,FALSE),""))</f>
        <v/>
      </c>
      <c r="F364" s="40"/>
      <c r="G364" s="40"/>
    </row>
    <row r="365" spans="1:7">
      <c r="A365" s="32">
        <f t="shared" si="14"/>
        <v>360</v>
      </c>
      <c r="B365" s="39"/>
      <c r="C365" s="38"/>
      <c r="D365" s="39"/>
      <c r="E365" s="93" t="str">
        <f>IF(IFERROR(VLOOKUP(A365,'5 Risk assessment - DFMEA '!A:Q,17,FALSE),"")=0,"",IFERROR(VLOOKUP(A365,'5 Risk assessment - DFMEA '!A:Q,17,FALSE),""))</f>
        <v/>
      </c>
      <c r="F365" s="40"/>
      <c r="G365" s="40"/>
    </row>
    <row r="366" spans="1:7">
      <c r="A366" s="32">
        <f t="shared" si="14"/>
        <v>361</v>
      </c>
      <c r="B366" s="39"/>
      <c r="C366" s="38"/>
      <c r="D366" s="39"/>
      <c r="E366" s="93" t="str">
        <f>IF(IFERROR(VLOOKUP(A366,'5 Risk assessment - DFMEA '!A:Q,17,FALSE),"")=0,"",IFERROR(VLOOKUP(A366,'5 Risk assessment - DFMEA '!A:Q,17,FALSE),""))</f>
        <v/>
      </c>
      <c r="F366" s="40"/>
      <c r="G366" s="40"/>
    </row>
    <row r="367" spans="1:7">
      <c r="A367" s="32">
        <f t="shared" si="14"/>
        <v>362</v>
      </c>
      <c r="B367" s="39"/>
      <c r="C367" s="38"/>
      <c r="D367" s="39"/>
      <c r="E367" s="93" t="str">
        <f>IF(IFERROR(VLOOKUP(A367,'5 Risk assessment - DFMEA '!A:Q,17,FALSE),"")=0,"",IFERROR(VLOOKUP(A367,'5 Risk assessment - DFMEA '!A:Q,17,FALSE),""))</f>
        <v/>
      </c>
      <c r="F367" s="40"/>
      <c r="G367" s="40"/>
    </row>
    <row r="368" spans="1:7">
      <c r="A368" s="32">
        <f t="shared" si="14"/>
        <v>363</v>
      </c>
      <c r="B368" s="39"/>
      <c r="C368" s="38"/>
      <c r="D368" s="39"/>
      <c r="E368" s="93" t="str">
        <f>IF(IFERROR(VLOOKUP(A368,'5 Risk assessment - DFMEA '!A:Q,17,FALSE),"")=0,"",IFERROR(VLOOKUP(A368,'5 Risk assessment - DFMEA '!A:Q,17,FALSE),""))</f>
        <v/>
      </c>
      <c r="F368" s="40"/>
      <c r="G368" s="40"/>
    </row>
    <row r="369" spans="1:7">
      <c r="A369" s="32">
        <f t="shared" si="14"/>
        <v>364</v>
      </c>
      <c r="B369" s="39"/>
      <c r="C369" s="38"/>
      <c r="D369" s="39"/>
      <c r="E369" s="93" t="str">
        <f>IF(IFERROR(VLOOKUP(A369,'5 Risk assessment - DFMEA '!A:Q,17,FALSE),"")=0,"",IFERROR(VLOOKUP(A369,'5 Risk assessment - DFMEA '!A:Q,17,FALSE),""))</f>
        <v/>
      </c>
      <c r="F369" s="40"/>
      <c r="G369" s="40"/>
    </row>
    <row r="370" spans="1:7">
      <c r="A370" s="32">
        <f t="shared" si="14"/>
        <v>365</v>
      </c>
      <c r="B370" s="39"/>
      <c r="C370" s="38"/>
      <c r="D370" s="39"/>
      <c r="E370" s="93" t="str">
        <f>IF(IFERROR(VLOOKUP(A370,'5 Risk assessment - DFMEA '!A:Q,17,FALSE),"")=0,"",IFERROR(VLOOKUP(A370,'5 Risk assessment - DFMEA '!A:Q,17,FALSE),""))</f>
        <v/>
      </c>
      <c r="F370" s="40"/>
      <c r="G370" s="40"/>
    </row>
    <row r="371" spans="1:7">
      <c r="A371" s="32">
        <f t="shared" si="14"/>
        <v>366</v>
      </c>
      <c r="B371" s="39"/>
      <c r="C371" s="38"/>
      <c r="D371" s="39"/>
      <c r="E371" s="93" t="str">
        <f>IF(IFERROR(VLOOKUP(A371,'5 Risk assessment - DFMEA '!A:Q,17,FALSE),"")=0,"",IFERROR(VLOOKUP(A371,'5 Risk assessment - DFMEA '!A:Q,17,FALSE),""))</f>
        <v/>
      </c>
      <c r="F371" s="40"/>
      <c r="G371" s="40"/>
    </row>
    <row r="372" spans="1:7">
      <c r="A372" s="32">
        <f t="shared" si="14"/>
        <v>367</v>
      </c>
      <c r="B372" s="39"/>
      <c r="C372" s="38"/>
      <c r="D372" s="39"/>
      <c r="E372" s="93" t="str">
        <f>IF(IFERROR(VLOOKUP(A372,'5 Risk assessment - DFMEA '!A:Q,17,FALSE),"")=0,"",IFERROR(VLOOKUP(A372,'5 Risk assessment - DFMEA '!A:Q,17,FALSE),""))</f>
        <v/>
      </c>
      <c r="F372" s="40"/>
      <c r="G372" s="40"/>
    </row>
    <row r="373" spans="1:7">
      <c r="A373" s="32">
        <f t="shared" si="14"/>
        <v>368</v>
      </c>
      <c r="B373" s="39"/>
      <c r="C373" s="38"/>
      <c r="D373" s="39"/>
      <c r="E373" s="93" t="str">
        <f>IF(IFERROR(VLOOKUP(A373,'5 Risk assessment - DFMEA '!A:Q,17,FALSE),"")=0,"",IFERROR(VLOOKUP(A373,'5 Risk assessment - DFMEA '!A:Q,17,FALSE),""))</f>
        <v/>
      </c>
      <c r="F373" s="40"/>
      <c r="G373" s="40"/>
    </row>
    <row r="374" spans="1:7">
      <c r="A374" s="32">
        <f t="shared" si="14"/>
        <v>369</v>
      </c>
      <c r="B374" s="39"/>
      <c r="C374" s="38"/>
      <c r="D374" s="39"/>
      <c r="E374" s="93" t="str">
        <f>IF(IFERROR(VLOOKUP(A374,'5 Risk assessment - DFMEA '!A:Q,17,FALSE),"")=0,"",IFERROR(VLOOKUP(A374,'5 Risk assessment - DFMEA '!A:Q,17,FALSE),""))</f>
        <v/>
      </c>
      <c r="F374" s="40"/>
      <c r="G374" s="40"/>
    </row>
    <row r="375" spans="1:7">
      <c r="A375" s="32">
        <f t="shared" si="14"/>
        <v>370</v>
      </c>
      <c r="B375" s="39"/>
      <c r="C375" s="38"/>
      <c r="D375" s="39"/>
      <c r="E375" s="93" t="str">
        <f>IF(IFERROR(VLOOKUP(A375,'5 Risk assessment - DFMEA '!A:Q,17,FALSE),"")=0,"",IFERROR(VLOOKUP(A375,'5 Risk assessment - DFMEA '!A:Q,17,FALSE),""))</f>
        <v/>
      </c>
      <c r="F375" s="40"/>
      <c r="G375" s="40"/>
    </row>
    <row r="376" spans="1:7">
      <c r="A376" s="32">
        <f t="shared" si="14"/>
        <v>371</v>
      </c>
      <c r="B376" s="39"/>
      <c r="C376" s="38"/>
      <c r="D376" s="39"/>
      <c r="E376" s="93" t="str">
        <f>IF(IFERROR(VLOOKUP(A376,'5 Risk assessment - DFMEA '!A:Q,17,FALSE),"")=0,"",IFERROR(VLOOKUP(A376,'5 Risk assessment - DFMEA '!A:Q,17,FALSE),""))</f>
        <v/>
      </c>
      <c r="F376" s="40"/>
      <c r="G376" s="40"/>
    </row>
    <row r="377" spans="1:7">
      <c r="A377" s="32">
        <f t="shared" si="14"/>
        <v>372</v>
      </c>
      <c r="B377" s="39"/>
      <c r="C377" s="38"/>
      <c r="D377" s="39"/>
      <c r="E377" s="93" t="str">
        <f>IF(IFERROR(VLOOKUP(A377,'5 Risk assessment - DFMEA '!A:Q,17,FALSE),"")=0,"",IFERROR(VLOOKUP(A377,'5 Risk assessment - DFMEA '!A:Q,17,FALSE),""))</f>
        <v/>
      </c>
      <c r="F377" s="40"/>
      <c r="G377" s="40"/>
    </row>
    <row r="378" spans="1:7">
      <c r="A378" s="32">
        <f t="shared" si="14"/>
        <v>373</v>
      </c>
      <c r="B378" s="39"/>
      <c r="C378" s="38"/>
      <c r="D378" s="39"/>
      <c r="E378" s="93" t="str">
        <f>IF(IFERROR(VLOOKUP(A378,'5 Risk assessment - DFMEA '!A:Q,17,FALSE),"")=0,"",IFERROR(VLOOKUP(A378,'5 Risk assessment - DFMEA '!A:Q,17,FALSE),""))</f>
        <v/>
      </c>
      <c r="F378" s="40"/>
      <c r="G378" s="40"/>
    </row>
    <row r="379" spans="1:7">
      <c r="A379" s="32">
        <f t="shared" si="14"/>
        <v>374</v>
      </c>
      <c r="B379" s="39"/>
      <c r="C379" s="38"/>
      <c r="D379" s="39"/>
      <c r="E379" s="93" t="str">
        <f>IF(IFERROR(VLOOKUP(A379,'5 Risk assessment - DFMEA '!A:Q,17,FALSE),"")=0,"",IFERROR(VLOOKUP(A379,'5 Risk assessment - DFMEA '!A:Q,17,FALSE),""))</f>
        <v/>
      </c>
      <c r="F379" s="40"/>
      <c r="G379" s="40"/>
    </row>
    <row r="380" spans="1:7">
      <c r="A380" s="32">
        <f t="shared" si="14"/>
        <v>375</v>
      </c>
      <c r="B380" s="39"/>
      <c r="C380" s="38"/>
      <c r="D380" s="39"/>
      <c r="E380" s="93" t="str">
        <f>IF(IFERROR(VLOOKUP(A380,'5 Risk assessment - DFMEA '!A:Q,17,FALSE),"")=0,"",IFERROR(VLOOKUP(A380,'5 Risk assessment - DFMEA '!A:Q,17,FALSE),""))</f>
        <v/>
      </c>
      <c r="F380" s="40"/>
      <c r="G380" s="40"/>
    </row>
    <row r="381" spans="1:7">
      <c r="A381" s="32">
        <f t="shared" si="14"/>
        <v>376</v>
      </c>
      <c r="B381" s="39"/>
      <c r="C381" s="38"/>
      <c r="D381" s="39"/>
      <c r="E381" s="93" t="str">
        <f>IF(IFERROR(VLOOKUP(A381,'5 Risk assessment - DFMEA '!A:Q,17,FALSE),"")=0,"",IFERROR(VLOOKUP(A381,'5 Risk assessment - DFMEA '!A:Q,17,FALSE),""))</f>
        <v/>
      </c>
      <c r="F381" s="40"/>
      <c r="G381" s="40"/>
    </row>
    <row r="382" spans="1:7">
      <c r="A382" s="32">
        <f t="shared" si="14"/>
        <v>377</v>
      </c>
      <c r="B382" s="39"/>
      <c r="C382" s="38"/>
      <c r="D382" s="39"/>
      <c r="E382" s="93" t="str">
        <f>IF(IFERROR(VLOOKUP(A382,'5 Risk assessment - DFMEA '!A:Q,17,FALSE),"")=0,"",IFERROR(VLOOKUP(A382,'5 Risk assessment - DFMEA '!A:Q,17,FALSE),""))</f>
        <v/>
      </c>
      <c r="F382" s="40"/>
      <c r="G382" s="40"/>
    </row>
    <row r="383" spans="1:7">
      <c r="A383" s="32">
        <f t="shared" si="14"/>
        <v>378</v>
      </c>
      <c r="B383" s="39"/>
      <c r="C383" s="38"/>
      <c r="D383" s="39"/>
      <c r="E383" s="93" t="str">
        <f>IF(IFERROR(VLOOKUP(A383,'5 Risk assessment - DFMEA '!A:Q,17,FALSE),"")=0,"",IFERROR(VLOOKUP(A383,'5 Risk assessment - DFMEA '!A:Q,17,FALSE),""))</f>
        <v/>
      </c>
      <c r="F383" s="40"/>
      <c r="G383" s="40"/>
    </row>
    <row r="384" spans="1:7">
      <c r="A384" s="32">
        <f t="shared" si="14"/>
        <v>379</v>
      </c>
      <c r="B384" s="39"/>
      <c r="C384" s="38"/>
      <c r="D384" s="39"/>
      <c r="E384" s="93" t="str">
        <f>IF(IFERROR(VLOOKUP(A384,'5 Risk assessment - DFMEA '!A:Q,17,FALSE),"")=0,"",IFERROR(VLOOKUP(A384,'5 Risk assessment - DFMEA '!A:Q,17,FALSE),""))</f>
        <v/>
      </c>
      <c r="F384" s="40"/>
      <c r="G384" s="40"/>
    </row>
    <row r="385" spans="1:7">
      <c r="A385" s="32">
        <f t="shared" si="14"/>
        <v>380</v>
      </c>
      <c r="B385" s="39"/>
      <c r="C385" s="38"/>
      <c r="D385" s="39"/>
      <c r="E385" s="93" t="str">
        <f>IF(IFERROR(VLOOKUP(A385,'5 Risk assessment - DFMEA '!A:Q,17,FALSE),"")=0,"",IFERROR(VLOOKUP(A385,'5 Risk assessment - DFMEA '!A:Q,17,FALSE),""))</f>
        <v/>
      </c>
      <c r="F385" s="40"/>
      <c r="G385" s="40"/>
    </row>
    <row r="386" spans="1:7">
      <c r="A386" s="32">
        <f t="shared" si="14"/>
        <v>381</v>
      </c>
      <c r="B386" s="39"/>
      <c r="C386" s="38"/>
      <c r="D386" s="39"/>
      <c r="E386" s="93" t="str">
        <f>IF(IFERROR(VLOOKUP(A386,'5 Risk assessment - DFMEA '!A:Q,17,FALSE),"")=0,"",IFERROR(VLOOKUP(A386,'5 Risk assessment - DFMEA '!A:Q,17,FALSE),""))</f>
        <v/>
      </c>
      <c r="F386" s="40"/>
      <c r="G386" s="40"/>
    </row>
    <row r="387" spans="1:7">
      <c r="A387" s="32">
        <f t="shared" si="14"/>
        <v>382</v>
      </c>
      <c r="B387" s="39"/>
      <c r="C387" s="38"/>
      <c r="D387" s="39"/>
      <c r="E387" s="93" t="str">
        <f>IF(IFERROR(VLOOKUP(A387,'5 Risk assessment - DFMEA '!A:Q,17,FALSE),"")=0,"",IFERROR(VLOOKUP(A387,'5 Risk assessment - DFMEA '!A:Q,17,FALSE),""))</f>
        <v/>
      </c>
      <c r="F387" s="40"/>
      <c r="G387" s="40"/>
    </row>
    <row r="388" spans="1:7">
      <c r="A388" s="32">
        <f t="shared" si="14"/>
        <v>383</v>
      </c>
      <c r="B388" s="39"/>
      <c r="C388" s="38"/>
      <c r="D388" s="39"/>
      <c r="E388" s="93" t="str">
        <f>IF(IFERROR(VLOOKUP(A388,'5 Risk assessment - DFMEA '!A:Q,17,FALSE),"")=0,"",IFERROR(VLOOKUP(A388,'5 Risk assessment - DFMEA '!A:Q,17,FALSE),""))</f>
        <v/>
      </c>
      <c r="F388" s="40"/>
      <c r="G388" s="40"/>
    </row>
    <row r="389" spans="1:7">
      <c r="A389" s="32">
        <f t="shared" si="14"/>
        <v>384</v>
      </c>
      <c r="B389" s="39"/>
      <c r="C389" s="38"/>
      <c r="D389" s="39"/>
      <c r="E389" s="93" t="str">
        <f>IF(IFERROR(VLOOKUP(A389,'5 Risk assessment - DFMEA '!A:Q,17,FALSE),"")=0,"",IFERROR(VLOOKUP(A389,'5 Risk assessment - DFMEA '!A:Q,17,FALSE),""))</f>
        <v/>
      </c>
      <c r="F389" s="40"/>
      <c r="G389" s="40"/>
    </row>
    <row r="390" spans="1:7">
      <c r="A390" s="32">
        <f t="shared" ref="A390:A453" si="15">A389+1</f>
        <v>385</v>
      </c>
      <c r="B390" s="39"/>
      <c r="C390" s="38"/>
      <c r="D390" s="39"/>
      <c r="E390" s="93" t="str">
        <f>IF(IFERROR(VLOOKUP(A390,'5 Risk assessment - DFMEA '!A:Q,17,FALSE),"")=0,"",IFERROR(VLOOKUP(A390,'5 Risk assessment - DFMEA '!A:Q,17,FALSE),""))</f>
        <v/>
      </c>
      <c r="F390" s="40"/>
      <c r="G390" s="40"/>
    </row>
    <row r="391" spans="1:7">
      <c r="A391" s="32">
        <f t="shared" si="15"/>
        <v>386</v>
      </c>
      <c r="B391" s="39"/>
      <c r="C391" s="38"/>
      <c r="D391" s="39"/>
      <c r="E391" s="93" t="str">
        <f>IF(IFERROR(VLOOKUP(A391,'5 Risk assessment - DFMEA '!A:Q,17,FALSE),"")=0,"",IFERROR(VLOOKUP(A391,'5 Risk assessment - DFMEA '!A:Q,17,FALSE),""))</f>
        <v/>
      </c>
      <c r="F391" s="40"/>
      <c r="G391" s="40"/>
    </row>
    <row r="392" spans="1:7">
      <c r="A392" s="32">
        <f t="shared" si="15"/>
        <v>387</v>
      </c>
      <c r="B392" s="39"/>
      <c r="C392" s="38"/>
      <c r="D392" s="39"/>
      <c r="E392" s="93" t="str">
        <f>IF(IFERROR(VLOOKUP(A392,'5 Risk assessment - DFMEA '!A:Q,17,FALSE),"")=0,"",IFERROR(VLOOKUP(A392,'5 Risk assessment - DFMEA '!A:Q,17,FALSE),""))</f>
        <v/>
      </c>
      <c r="F392" s="40"/>
      <c r="G392" s="40"/>
    </row>
    <row r="393" spans="1:7">
      <c r="A393" s="32">
        <f t="shared" si="15"/>
        <v>388</v>
      </c>
      <c r="B393" s="39"/>
      <c r="C393" s="38"/>
      <c r="D393" s="39"/>
      <c r="E393" s="93" t="str">
        <f>IF(IFERROR(VLOOKUP(A393,'5 Risk assessment - DFMEA '!A:Q,17,FALSE),"")=0,"",IFERROR(VLOOKUP(A393,'5 Risk assessment - DFMEA '!A:Q,17,FALSE),""))</f>
        <v/>
      </c>
      <c r="F393" s="40"/>
      <c r="G393" s="40"/>
    </row>
    <row r="394" spans="1:7">
      <c r="A394" s="32">
        <f t="shared" si="15"/>
        <v>389</v>
      </c>
      <c r="B394" s="39"/>
      <c r="C394" s="38"/>
      <c r="D394" s="39"/>
      <c r="E394" s="93" t="str">
        <f>IF(IFERROR(VLOOKUP(A394,'5 Risk assessment - DFMEA '!A:Q,17,FALSE),"")=0,"",IFERROR(VLOOKUP(A394,'5 Risk assessment - DFMEA '!A:Q,17,FALSE),""))</f>
        <v/>
      </c>
      <c r="F394" s="40"/>
      <c r="G394" s="40"/>
    </row>
    <row r="395" spans="1:7">
      <c r="A395" s="32">
        <f t="shared" si="15"/>
        <v>390</v>
      </c>
      <c r="B395" s="39"/>
      <c r="C395" s="38"/>
      <c r="D395" s="39"/>
      <c r="E395" s="93" t="str">
        <f>IF(IFERROR(VLOOKUP(A395,'5 Risk assessment - DFMEA '!A:Q,17,FALSE),"")=0,"",IFERROR(VLOOKUP(A395,'5 Risk assessment - DFMEA '!A:Q,17,FALSE),""))</f>
        <v/>
      </c>
      <c r="F395" s="40"/>
      <c r="G395" s="40"/>
    </row>
    <row r="396" spans="1:7">
      <c r="A396" s="32">
        <f t="shared" si="15"/>
        <v>391</v>
      </c>
      <c r="B396" s="39"/>
      <c r="C396" s="38"/>
      <c r="D396" s="39"/>
      <c r="E396" s="93" t="str">
        <f>IF(IFERROR(VLOOKUP(A396,'5 Risk assessment - DFMEA '!A:Q,17,FALSE),"")=0,"",IFERROR(VLOOKUP(A396,'5 Risk assessment - DFMEA '!A:Q,17,FALSE),""))</f>
        <v/>
      </c>
      <c r="F396" s="40"/>
      <c r="G396" s="40"/>
    </row>
    <row r="397" spans="1:7">
      <c r="A397" s="32">
        <f t="shared" si="15"/>
        <v>392</v>
      </c>
      <c r="B397" s="39"/>
      <c r="C397" s="38"/>
      <c r="D397" s="39"/>
      <c r="E397" s="93" t="str">
        <f>IF(IFERROR(VLOOKUP(A397,'5 Risk assessment - DFMEA '!A:Q,17,FALSE),"")=0,"",IFERROR(VLOOKUP(A397,'5 Risk assessment - DFMEA '!A:Q,17,FALSE),""))</f>
        <v/>
      </c>
      <c r="F397" s="40"/>
      <c r="G397" s="40"/>
    </row>
    <row r="398" spans="1:7">
      <c r="A398" s="32">
        <f t="shared" si="15"/>
        <v>393</v>
      </c>
      <c r="B398" s="39"/>
      <c r="C398" s="38"/>
      <c r="D398" s="39"/>
      <c r="E398" s="93" t="str">
        <f>IF(IFERROR(VLOOKUP(A398,'5 Risk assessment - DFMEA '!A:Q,17,FALSE),"")=0,"",IFERROR(VLOOKUP(A398,'5 Risk assessment - DFMEA '!A:Q,17,FALSE),""))</f>
        <v/>
      </c>
      <c r="F398" s="40"/>
      <c r="G398" s="40"/>
    </row>
    <row r="399" spans="1:7">
      <c r="A399" s="32">
        <f t="shared" si="15"/>
        <v>394</v>
      </c>
      <c r="B399" s="39"/>
      <c r="C399" s="38"/>
      <c r="D399" s="39"/>
      <c r="E399" s="93" t="str">
        <f>IF(IFERROR(VLOOKUP(A399,'5 Risk assessment - DFMEA '!A:Q,17,FALSE),"")=0,"",IFERROR(VLOOKUP(A399,'5 Risk assessment - DFMEA '!A:Q,17,FALSE),""))</f>
        <v/>
      </c>
      <c r="F399" s="40"/>
      <c r="G399" s="40"/>
    </row>
    <row r="400" spans="1:7">
      <c r="A400" s="32">
        <f t="shared" si="15"/>
        <v>395</v>
      </c>
      <c r="B400" s="39"/>
      <c r="C400" s="38"/>
      <c r="D400" s="39"/>
      <c r="E400" s="93" t="str">
        <f>IF(IFERROR(VLOOKUP(A400,'5 Risk assessment - DFMEA '!A:Q,17,FALSE),"")=0,"",IFERROR(VLOOKUP(A400,'5 Risk assessment - DFMEA '!A:Q,17,FALSE),""))</f>
        <v/>
      </c>
      <c r="F400" s="40"/>
      <c r="G400" s="40"/>
    </row>
    <row r="401" spans="1:7">
      <c r="A401" s="32">
        <f t="shared" si="15"/>
        <v>396</v>
      </c>
      <c r="B401" s="39"/>
      <c r="C401" s="38"/>
      <c r="D401" s="39"/>
      <c r="E401" s="93" t="str">
        <f>IF(IFERROR(VLOOKUP(A401,'5 Risk assessment - DFMEA '!A:Q,17,FALSE),"")=0,"",IFERROR(VLOOKUP(A401,'5 Risk assessment - DFMEA '!A:Q,17,FALSE),""))</f>
        <v/>
      </c>
      <c r="F401" s="40"/>
      <c r="G401" s="40"/>
    </row>
    <row r="402" spans="1:7">
      <c r="A402" s="32">
        <f t="shared" si="15"/>
        <v>397</v>
      </c>
      <c r="B402" s="39"/>
      <c r="C402" s="38"/>
      <c r="D402" s="39"/>
      <c r="E402" s="93" t="str">
        <f>IF(IFERROR(VLOOKUP(A402,'5 Risk assessment - DFMEA '!A:Q,17,FALSE),"")=0,"",IFERROR(VLOOKUP(A402,'5 Risk assessment - DFMEA '!A:Q,17,FALSE),""))</f>
        <v/>
      </c>
      <c r="F402" s="40"/>
      <c r="G402" s="40"/>
    </row>
    <row r="403" spans="1:7">
      <c r="A403" s="32">
        <f t="shared" si="15"/>
        <v>398</v>
      </c>
      <c r="B403" s="39"/>
      <c r="C403" s="38"/>
      <c r="D403" s="39"/>
      <c r="E403" s="93" t="str">
        <f>IF(IFERROR(VLOOKUP(A403,'5 Risk assessment - DFMEA '!A:Q,17,FALSE),"")=0,"",IFERROR(VLOOKUP(A403,'5 Risk assessment - DFMEA '!A:Q,17,FALSE),""))</f>
        <v/>
      </c>
      <c r="F403" s="40"/>
      <c r="G403" s="40"/>
    </row>
    <row r="404" spans="1:7">
      <c r="A404" s="32">
        <f t="shared" si="15"/>
        <v>399</v>
      </c>
      <c r="B404" s="39"/>
      <c r="C404" s="38"/>
      <c r="D404" s="39"/>
      <c r="E404" s="93" t="str">
        <f>IF(IFERROR(VLOOKUP(A404,'5 Risk assessment - DFMEA '!A:Q,17,FALSE),"")=0,"",IFERROR(VLOOKUP(A404,'5 Risk assessment - DFMEA '!A:Q,17,FALSE),""))</f>
        <v/>
      </c>
      <c r="F404" s="40"/>
      <c r="G404" s="40"/>
    </row>
    <row r="405" spans="1:7">
      <c r="A405" s="32">
        <f t="shared" si="15"/>
        <v>400</v>
      </c>
      <c r="B405" s="39"/>
      <c r="C405" s="38"/>
      <c r="D405" s="39"/>
      <c r="E405" s="93" t="str">
        <f>IF(IFERROR(VLOOKUP(A405,'5 Risk assessment - DFMEA '!A:Q,17,FALSE),"")=0,"",IFERROR(VLOOKUP(A405,'5 Risk assessment - DFMEA '!A:Q,17,FALSE),""))</f>
        <v/>
      </c>
      <c r="F405" s="40"/>
      <c r="G405" s="40"/>
    </row>
    <row r="406" spans="1:7">
      <c r="A406" s="32">
        <f t="shared" si="15"/>
        <v>401</v>
      </c>
      <c r="B406" s="39"/>
      <c r="C406" s="38"/>
      <c r="D406" s="39"/>
      <c r="E406" s="93" t="str">
        <f>IF(IFERROR(VLOOKUP(A406,'5 Risk assessment - DFMEA '!A:Q,17,FALSE),"")=0,"",IFERROR(VLOOKUP(A406,'5 Risk assessment - DFMEA '!A:Q,17,FALSE),""))</f>
        <v/>
      </c>
      <c r="F406" s="40"/>
      <c r="G406" s="40"/>
    </row>
    <row r="407" spans="1:7">
      <c r="A407" s="32">
        <f t="shared" si="15"/>
        <v>402</v>
      </c>
      <c r="B407" s="39"/>
      <c r="C407" s="38"/>
      <c r="D407" s="39"/>
      <c r="E407" s="93" t="str">
        <f>IF(IFERROR(VLOOKUP(A407,'5 Risk assessment - DFMEA '!A:Q,17,FALSE),"")=0,"",IFERROR(VLOOKUP(A407,'5 Risk assessment - DFMEA '!A:Q,17,FALSE),""))</f>
        <v/>
      </c>
      <c r="F407" s="40"/>
      <c r="G407" s="40"/>
    </row>
    <row r="408" spans="1:7">
      <c r="A408" s="32">
        <f t="shared" si="15"/>
        <v>403</v>
      </c>
      <c r="B408" s="39"/>
      <c r="C408" s="38"/>
      <c r="D408" s="39"/>
      <c r="E408" s="93" t="str">
        <f>IF(IFERROR(VLOOKUP(A408,'5 Risk assessment - DFMEA '!A:Q,17,FALSE),"")=0,"",IFERROR(VLOOKUP(A408,'5 Risk assessment - DFMEA '!A:Q,17,FALSE),""))</f>
        <v/>
      </c>
      <c r="F408" s="40"/>
      <c r="G408" s="40"/>
    </row>
    <row r="409" spans="1:7">
      <c r="A409" s="32">
        <f t="shared" si="15"/>
        <v>404</v>
      </c>
      <c r="B409" s="39"/>
      <c r="C409" s="38"/>
      <c r="D409" s="39"/>
      <c r="E409" s="93" t="str">
        <f>IF(IFERROR(VLOOKUP(A409,'5 Risk assessment - DFMEA '!A:Q,17,FALSE),"")=0,"",IFERROR(VLOOKUP(A409,'5 Risk assessment - DFMEA '!A:Q,17,FALSE),""))</f>
        <v/>
      </c>
      <c r="F409" s="40"/>
      <c r="G409" s="40"/>
    </row>
    <row r="410" spans="1:7">
      <c r="A410" s="32">
        <f t="shared" si="15"/>
        <v>405</v>
      </c>
      <c r="B410" s="39"/>
      <c r="C410" s="38"/>
      <c r="D410" s="39"/>
      <c r="E410" s="93" t="str">
        <f>IF(IFERROR(VLOOKUP(A410,'5 Risk assessment - DFMEA '!A:Q,17,FALSE),"")=0,"",IFERROR(VLOOKUP(A410,'5 Risk assessment - DFMEA '!A:Q,17,FALSE),""))</f>
        <v/>
      </c>
      <c r="F410" s="40"/>
      <c r="G410" s="40"/>
    </row>
    <row r="411" spans="1:7">
      <c r="A411" s="32">
        <f t="shared" si="15"/>
        <v>406</v>
      </c>
      <c r="B411" s="39"/>
      <c r="C411" s="38"/>
      <c r="D411" s="39"/>
      <c r="E411" s="93" t="str">
        <f>IF(IFERROR(VLOOKUP(A411,'5 Risk assessment - DFMEA '!A:Q,17,FALSE),"")=0,"",IFERROR(VLOOKUP(A411,'5 Risk assessment - DFMEA '!A:Q,17,FALSE),""))</f>
        <v/>
      </c>
      <c r="F411" s="40"/>
      <c r="G411" s="40"/>
    </row>
    <row r="412" spans="1:7">
      <c r="A412" s="32">
        <f t="shared" si="15"/>
        <v>407</v>
      </c>
      <c r="B412" s="39"/>
      <c r="C412" s="38"/>
      <c r="D412" s="39"/>
      <c r="E412" s="93" t="str">
        <f>IF(IFERROR(VLOOKUP(A412,'5 Risk assessment - DFMEA '!A:Q,17,FALSE),"")=0,"",IFERROR(VLOOKUP(A412,'5 Risk assessment - DFMEA '!A:Q,17,FALSE),""))</f>
        <v/>
      </c>
      <c r="F412" s="40"/>
      <c r="G412" s="40"/>
    </row>
    <row r="413" spans="1:7">
      <c r="A413" s="32">
        <f t="shared" si="15"/>
        <v>408</v>
      </c>
      <c r="B413" s="39"/>
      <c r="C413" s="38"/>
      <c r="D413" s="39"/>
      <c r="E413" s="93" t="str">
        <f>IF(IFERROR(VLOOKUP(A413,'5 Risk assessment - DFMEA '!A:Q,17,FALSE),"")=0,"",IFERROR(VLOOKUP(A413,'5 Risk assessment - DFMEA '!A:Q,17,FALSE),""))</f>
        <v/>
      </c>
      <c r="F413" s="40"/>
      <c r="G413" s="40"/>
    </row>
    <row r="414" spans="1:7">
      <c r="A414" s="32">
        <f t="shared" si="15"/>
        <v>409</v>
      </c>
      <c r="B414" s="39"/>
      <c r="C414" s="38"/>
      <c r="D414" s="39"/>
      <c r="E414" s="93" t="str">
        <f>IF(IFERROR(VLOOKUP(A414,'5 Risk assessment - DFMEA '!A:Q,17,FALSE),"")=0,"",IFERROR(VLOOKUP(A414,'5 Risk assessment - DFMEA '!A:Q,17,FALSE),""))</f>
        <v/>
      </c>
      <c r="F414" s="40"/>
      <c r="G414" s="40"/>
    </row>
    <row r="415" spans="1:7">
      <c r="A415" s="32">
        <f t="shared" si="15"/>
        <v>410</v>
      </c>
      <c r="B415" s="39"/>
      <c r="C415" s="38"/>
      <c r="D415" s="39"/>
      <c r="E415" s="93" t="str">
        <f>IF(IFERROR(VLOOKUP(A415,'5 Risk assessment - DFMEA '!A:Q,17,FALSE),"")=0,"",IFERROR(VLOOKUP(A415,'5 Risk assessment - DFMEA '!A:Q,17,FALSE),""))</f>
        <v/>
      </c>
      <c r="F415" s="40"/>
      <c r="G415" s="40"/>
    </row>
    <row r="416" spans="1:7">
      <c r="A416" s="32">
        <f t="shared" si="15"/>
        <v>411</v>
      </c>
      <c r="B416" s="39"/>
      <c r="C416" s="38"/>
      <c r="D416" s="39"/>
      <c r="E416" s="93" t="str">
        <f>IF(IFERROR(VLOOKUP(A416,'5 Risk assessment - DFMEA '!A:Q,17,FALSE),"")=0,"",IFERROR(VLOOKUP(A416,'5 Risk assessment - DFMEA '!A:Q,17,FALSE),""))</f>
        <v/>
      </c>
      <c r="F416" s="40"/>
      <c r="G416" s="40"/>
    </row>
    <row r="417" spans="1:7">
      <c r="A417" s="32">
        <f t="shared" si="15"/>
        <v>412</v>
      </c>
      <c r="B417" s="39"/>
      <c r="C417" s="38"/>
      <c r="D417" s="39"/>
      <c r="E417" s="93" t="str">
        <f>IF(IFERROR(VLOOKUP(A417,'5 Risk assessment - DFMEA '!A:Q,17,FALSE),"")=0,"",IFERROR(VLOOKUP(A417,'5 Risk assessment - DFMEA '!A:Q,17,FALSE),""))</f>
        <v/>
      </c>
      <c r="F417" s="40"/>
      <c r="G417" s="40"/>
    </row>
    <row r="418" spans="1:7">
      <c r="A418" s="32">
        <f t="shared" si="15"/>
        <v>413</v>
      </c>
      <c r="B418" s="39"/>
      <c r="C418" s="38"/>
      <c r="D418" s="39"/>
      <c r="E418" s="93" t="str">
        <f>IF(IFERROR(VLOOKUP(A418,'5 Risk assessment - DFMEA '!A:Q,17,FALSE),"")=0,"",IFERROR(VLOOKUP(A418,'5 Risk assessment - DFMEA '!A:Q,17,FALSE),""))</f>
        <v/>
      </c>
      <c r="F418" s="40"/>
      <c r="G418" s="40"/>
    </row>
    <row r="419" spans="1:7">
      <c r="A419" s="32">
        <f t="shared" si="15"/>
        <v>414</v>
      </c>
      <c r="B419" s="39"/>
      <c r="C419" s="38"/>
      <c r="D419" s="39"/>
      <c r="E419" s="93" t="str">
        <f>IF(IFERROR(VLOOKUP(A419,'5 Risk assessment - DFMEA '!A:Q,17,FALSE),"")=0,"",IFERROR(VLOOKUP(A419,'5 Risk assessment - DFMEA '!A:Q,17,FALSE),""))</f>
        <v/>
      </c>
      <c r="F419" s="40"/>
      <c r="G419" s="40"/>
    </row>
    <row r="420" spans="1:7">
      <c r="A420" s="32">
        <f t="shared" si="15"/>
        <v>415</v>
      </c>
      <c r="B420" s="39"/>
      <c r="C420" s="38"/>
      <c r="D420" s="39"/>
      <c r="E420" s="93" t="str">
        <f>IF(IFERROR(VLOOKUP(A420,'5 Risk assessment - DFMEA '!A:Q,17,FALSE),"")=0,"",IFERROR(VLOOKUP(A420,'5 Risk assessment - DFMEA '!A:Q,17,FALSE),""))</f>
        <v/>
      </c>
      <c r="F420" s="40"/>
      <c r="G420" s="40"/>
    </row>
    <row r="421" spans="1:7">
      <c r="A421" s="32">
        <f t="shared" si="15"/>
        <v>416</v>
      </c>
      <c r="B421" s="39"/>
      <c r="C421" s="38"/>
      <c r="D421" s="39"/>
      <c r="E421" s="93" t="str">
        <f>IF(IFERROR(VLOOKUP(A421,'5 Risk assessment - DFMEA '!A:Q,17,FALSE),"")=0,"",IFERROR(VLOOKUP(A421,'5 Risk assessment - DFMEA '!A:Q,17,FALSE),""))</f>
        <v/>
      </c>
      <c r="F421" s="40"/>
      <c r="G421" s="40"/>
    </row>
    <row r="422" spans="1:7">
      <c r="A422" s="32">
        <f t="shared" si="15"/>
        <v>417</v>
      </c>
      <c r="B422" s="39"/>
      <c r="C422" s="38"/>
      <c r="D422" s="39"/>
      <c r="E422" s="93" t="str">
        <f>IF(IFERROR(VLOOKUP(A422,'5 Risk assessment - DFMEA '!A:Q,17,FALSE),"")=0,"",IFERROR(VLOOKUP(A422,'5 Risk assessment - DFMEA '!A:Q,17,FALSE),""))</f>
        <v/>
      </c>
      <c r="F422" s="40"/>
      <c r="G422" s="40"/>
    </row>
    <row r="423" spans="1:7">
      <c r="A423" s="32">
        <f t="shared" si="15"/>
        <v>418</v>
      </c>
      <c r="B423" s="39"/>
      <c r="C423" s="38"/>
      <c r="D423" s="39"/>
      <c r="E423" s="93" t="str">
        <f>IF(IFERROR(VLOOKUP(A423,'5 Risk assessment - DFMEA '!A:Q,17,FALSE),"")=0,"",IFERROR(VLOOKUP(A423,'5 Risk assessment - DFMEA '!A:Q,17,FALSE),""))</f>
        <v/>
      </c>
      <c r="F423" s="40"/>
      <c r="G423" s="40"/>
    </row>
    <row r="424" spans="1:7">
      <c r="A424" s="32">
        <f t="shared" si="15"/>
        <v>419</v>
      </c>
      <c r="B424" s="39"/>
      <c r="C424" s="38"/>
      <c r="D424" s="39"/>
      <c r="E424" s="93" t="str">
        <f>IF(IFERROR(VLOOKUP(A424,'5 Risk assessment - DFMEA '!A:Q,17,FALSE),"")=0,"",IFERROR(VLOOKUP(A424,'5 Risk assessment - DFMEA '!A:Q,17,FALSE),""))</f>
        <v/>
      </c>
      <c r="F424" s="40"/>
      <c r="G424" s="40"/>
    </row>
    <row r="425" spans="1:7">
      <c r="A425" s="32">
        <f t="shared" si="15"/>
        <v>420</v>
      </c>
      <c r="B425" s="39"/>
      <c r="C425" s="38"/>
      <c r="D425" s="39"/>
      <c r="E425" s="93" t="str">
        <f>IF(IFERROR(VLOOKUP(A425,'5 Risk assessment - DFMEA '!A:Q,17,FALSE),"")=0,"",IFERROR(VLOOKUP(A425,'5 Risk assessment - DFMEA '!A:Q,17,FALSE),""))</f>
        <v/>
      </c>
      <c r="F425" s="40"/>
      <c r="G425" s="40"/>
    </row>
    <row r="426" spans="1:7">
      <c r="A426" s="32">
        <f t="shared" si="15"/>
        <v>421</v>
      </c>
      <c r="B426" s="39"/>
      <c r="C426" s="38"/>
      <c r="D426" s="39"/>
      <c r="E426" s="93" t="str">
        <f>IF(IFERROR(VLOOKUP(A426,'5 Risk assessment - DFMEA '!A:Q,17,FALSE),"")=0,"",IFERROR(VLOOKUP(A426,'5 Risk assessment - DFMEA '!A:Q,17,FALSE),""))</f>
        <v/>
      </c>
      <c r="F426" s="40"/>
      <c r="G426" s="40"/>
    </row>
    <row r="427" spans="1:7">
      <c r="A427" s="32">
        <f t="shared" si="15"/>
        <v>422</v>
      </c>
      <c r="B427" s="39"/>
      <c r="C427" s="38"/>
      <c r="D427" s="39"/>
      <c r="E427" s="93" t="str">
        <f>IF(IFERROR(VLOOKUP(A427,'5 Risk assessment - DFMEA '!A:Q,17,FALSE),"")=0,"",IFERROR(VLOOKUP(A427,'5 Risk assessment - DFMEA '!A:Q,17,FALSE),""))</f>
        <v/>
      </c>
      <c r="F427" s="40"/>
      <c r="G427" s="40"/>
    </row>
    <row r="428" spans="1:7">
      <c r="A428" s="32">
        <f t="shared" si="15"/>
        <v>423</v>
      </c>
      <c r="B428" s="39"/>
      <c r="C428" s="38"/>
      <c r="D428" s="39"/>
      <c r="E428" s="93" t="str">
        <f>IF(IFERROR(VLOOKUP(A428,'5 Risk assessment - DFMEA '!A:Q,17,FALSE),"")=0,"",IFERROR(VLOOKUP(A428,'5 Risk assessment - DFMEA '!A:Q,17,FALSE),""))</f>
        <v/>
      </c>
      <c r="F428" s="40"/>
      <c r="G428" s="40"/>
    </row>
    <row r="429" spans="1:7">
      <c r="A429" s="32">
        <f t="shared" si="15"/>
        <v>424</v>
      </c>
      <c r="B429" s="39"/>
      <c r="C429" s="38"/>
      <c r="D429" s="39"/>
      <c r="E429" s="93" t="str">
        <f>IF(IFERROR(VLOOKUP(A429,'5 Risk assessment - DFMEA '!A:Q,17,FALSE),"")=0,"",IFERROR(VLOOKUP(A429,'5 Risk assessment - DFMEA '!A:Q,17,FALSE),""))</f>
        <v/>
      </c>
      <c r="F429" s="40"/>
      <c r="G429" s="40"/>
    </row>
    <row r="430" spans="1:7">
      <c r="A430" s="32">
        <f t="shared" si="15"/>
        <v>425</v>
      </c>
      <c r="B430" s="39"/>
      <c r="C430" s="38"/>
      <c r="D430" s="39"/>
      <c r="E430" s="93" t="str">
        <f>IF(IFERROR(VLOOKUP(A430,'5 Risk assessment - DFMEA '!A:Q,17,FALSE),"")=0,"",IFERROR(VLOOKUP(A430,'5 Risk assessment - DFMEA '!A:Q,17,FALSE),""))</f>
        <v/>
      </c>
      <c r="F430" s="40"/>
      <c r="G430" s="40"/>
    </row>
    <row r="431" spans="1:7">
      <c r="A431" s="32">
        <f t="shared" si="15"/>
        <v>426</v>
      </c>
      <c r="B431" s="39"/>
      <c r="C431" s="38"/>
      <c r="D431" s="39"/>
      <c r="E431" s="93" t="str">
        <f>IF(IFERROR(VLOOKUP(A431,'5 Risk assessment - DFMEA '!A:Q,17,FALSE),"")=0,"",IFERROR(VLOOKUP(A431,'5 Risk assessment - DFMEA '!A:Q,17,FALSE),""))</f>
        <v/>
      </c>
      <c r="F431" s="40"/>
      <c r="G431" s="40"/>
    </row>
    <row r="432" spans="1:7">
      <c r="A432" s="32">
        <f t="shared" si="15"/>
        <v>427</v>
      </c>
      <c r="B432" s="39"/>
      <c r="C432" s="38"/>
      <c r="D432" s="39"/>
      <c r="E432" s="93" t="str">
        <f>IF(IFERROR(VLOOKUP(A432,'5 Risk assessment - DFMEA '!A:Q,17,FALSE),"")=0,"",IFERROR(VLOOKUP(A432,'5 Risk assessment - DFMEA '!A:Q,17,FALSE),""))</f>
        <v/>
      </c>
      <c r="F432" s="40"/>
      <c r="G432" s="40"/>
    </row>
    <row r="433" spans="1:7">
      <c r="A433" s="32">
        <f t="shared" si="15"/>
        <v>428</v>
      </c>
      <c r="B433" s="39"/>
      <c r="C433" s="38"/>
      <c r="D433" s="39"/>
      <c r="E433" s="93" t="str">
        <f>IF(IFERROR(VLOOKUP(A433,'5 Risk assessment - DFMEA '!A:Q,17,FALSE),"")=0,"",IFERROR(VLOOKUP(A433,'5 Risk assessment - DFMEA '!A:Q,17,FALSE),""))</f>
        <v/>
      </c>
      <c r="F433" s="40"/>
      <c r="G433" s="40"/>
    </row>
    <row r="434" spans="1:7">
      <c r="A434" s="32">
        <f t="shared" si="15"/>
        <v>429</v>
      </c>
      <c r="B434" s="39"/>
      <c r="C434" s="38"/>
      <c r="D434" s="39"/>
      <c r="E434" s="93" t="str">
        <f>IF(IFERROR(VLOOKUP(A434,'5 Risk assessment - DFMEA '!A:Q,17,FALSE),"")=0,"",IFERROR(VLOOKUP(A434,'5 Risk assessment - DFMEA '!A:Q,17,FALSE),""))</f>
        <v/>
      </c>
      <c r="F434" s="40"/>
      <c r="G434" s="40"/>
    </row>
    <row r="435" spans="1:7">
      <c r="A435" s="32">
        <f t="shared" si="15"/>
        <v>430</v>
      </c>
      <c r="B435" s="39"/>
      <c r="C435" s="38"/>
      <c r="D435" s="39"/>
      <c r="E435" s="93" t="str">
        <f>IF(IFERROR(VLOOKUP(A435,'5 Risk assessment - DFMEA '!A:Q,17,FALSE),"")=0,"",IFERROR(VLOOKUP(A435,'5 Risk assessment - DFMEA '!A:Q,17,FALSE),""))</f>
        <v/>
      </c>
      <c r="F435" s="40"/>
      <c r="G435" s="40"/>
    </row>
    <row r="436" spans="1:7">
      <c r="A436" s="32">
        <f t="shared" si="15"/>
        <v>431</v>
      </c>
      <c r="B436" s="39"/>
      <c r="C436" s="38"/>
      <c r="D436" s="39"/>
      <c r="E436" s="93" t="str">
        <f>IF(IFERROR(VLOOKUP(A436,'5 Risk assessment - DFMEA '!A:Q,17,FALSE),"")=0,"",IFERROR(VLOOKUP(A436,'5 Risk assessment - DFMEA '!A:Q,17,FALSE),""))</f>
        <v/>
      </c>
      <c r="F436" s="40"/>
      <c r="G436" s="40"/>
    </row>
    <row r="437" spans="1:7">
      <c r="A437" s="32">
        <f t="shared" si="15"/>
        <v>432</v>
      </c>
      <c r="B437" s="39"/>
      <c r="C437" s="38"/>
      <c r="D437" s="39"/>
      <c r="E437" s="93" t="str">
        <f>IF(IFERROR(VLOOKUP(A437,'5 Risk assessment - DFMEA '!A:Q,17,FALSE),"")=0,"",IFERROR(VLOOKUP(A437,'5 Risk assessment - DFMEA '!A:Q,17,FALSE),""))</f>
        <v/>
      </c>
      <c r="F437" s="40"/>
      <c r="G437" s="40"/>
    </row>
    <row r="438" spans="1:7">
      <c r="A438" s="32">
        <f t="shared" si="15"/>
        <v>433</v>
      </c>
      <c r="B438" s="39"/>
      <c r="C438" s="38"/>
      <c r="D438" s="39"/>
      <c r="E438" s="93" t="str">
        <f>IF(IFERROR(VLOOKUP(A438,'5 Risk assessment - DFMEA '!A:Q,17,FALSE),"")=0,"",IFERROR(VLOOKUP(A438,'5 Risk assessment - DFMEA '!A:Q,17,FALSE),""))</f>
        <v/>
      </c>
      <c r="F438" s="40"/>
      <c r="G438" s="40"/>
    </row>
    <row r="439" spans="1:7">
      <c r="A439" s="32">
        <f t="shared" si="15"/>
        <v>434</v>
      </c>
      <c r="B439" s="39"/>
      <c r="C439" s="38"/>
      <c r="D439" s="39"/>
      <c r="E439" s="93" t="str">
        <f>IF(IFERROR(VLOOKUP(A439,'5 Risk assessment - DFMEA '!A:Q,17,FALSE),"")=0,"",IFERROR(VLOOKUP(A439,'5 Risk assessment - DFMEA '!A:Q,17,FALSE),""))</f>
        <v/>
      </c>
      <c r="F439" s="40"/>
      <c r="G439" s="40"/>
    </row>
    <row r="440" spans="1:7">
      <c r="A440" s="32">
        <f t="shared" si="15"/>
        <v>435</v>
      </c>
      <c r="B440" s="39"/>
      <c r="C440" s="38"/>
      <c r="D440" s="39"/>
      <c r="E440" s="93" t="str">
        <f>IF(IFERROR(VLOOKUP(A440,'5 Risk assessment - DFMEA '!A:Q,17,FALSE),"")=0,"",IFERROR(VLOOKUP(A440,'5 Risk assessment - DFMEA '!A:Q,17,FALSE),""))</f>
        <v/>
      </c>
      <c r="F440" s="40"/>
      <c r="G440" s="40"/>
    </row>
    <row r="441" spans="1:7">
      <c r="A441" s="32">
        <f t="shared" si="15"/>
        <v>436</v>
      </c>
      <c r="B441" s="39"/>
      <c r="C441" s="38"/>
      <c r="D441" s="39"/>
      <c r="E441" s="93" t="str">
        <f>IF(IFERROR(VLOOKUP(A441,'5 Risk assessment - DFMEA '!A:Q,17,FALSE),"")=0,"",IFERROR(VLOOKUP(A441,'5 Risk assessment - DFMEA '!A:Q,17,FALSE),""))</f>
        <v/>
      </c>
      <c r="F441" s="40"/>
      <c r="G441" s="40"/>
    </row>
    <row r="442" spans="1:7">
      <c r="A442" s="32">
        <f t="shared" si="15"/>
        <v>437</v>
      </c>
      <c r="B442" s="39"/>
      <c r="C442" s="38"/>
      <c r="D442" s="39"/>
      <c r="E442" s="93" t="str">
        <f>IF(IFERROR(VLOOKUP(A442,'5 Risk assessment - DFMEA '!A:Q,17,FALSE),"")=0,"",IFERROR(VLOOKUP(A442,'5 Risk assessment - DFMEA '!A:Q,17,FALSE),""))</f>
        <v/>
      </c>
      <c r="F442" s="40"/>
      <c r="G442" s="40"/>
    </row>
    <row r="443" spans="1:7">
      <c r="A443" s="32">
        <f t="shared" si="15"/>
        <v>438</v>
      </c>
      <c r="B443" s="39"/>
      <c r="C443" s="38"/>
      <c r="D443" s="39"/>
      <c r="E443" s="93" t="str">
        <f>IF(IFERROR(VLOOKUP(A443,'5 Risk assessment - DFMEA '!A:Q,17,FALSE),"")=0,"",IFERROR(VLOOKUP(A443,'5 Risk assessment - DFMEA '!A:Q,17,FALSE),""))</f>
        <v/>
      </c>
      <c r="F443" s="40"/>
      <c r="G443" s="40"/>
    </row>
    <row r="444" spans="1:7">
      <c r="A444" s="32">
        <f t="shared" si="15"/>
        <v>439</v>
      </c>
      <c r="B444" s="39"/>
      <c r="C444" s="38"/>
      <c r="D444" s="39"/>
      <c r="E444" s="93" t="str">
        <f>IF(IFERROR(VLOOKUP(A444,'5 Risk assessment - DFMEA '!A:Q,17,FALSE),"")=0,"",IFERROR(VLOOKUP(A444,'5 Risk assessment - DFMEA '!A:Q,17,FALSE),""))</f>
        <v/>
      </c>
      <c r="F444" s="40"/>
      <c r="G444" s="40"/>
    </row>
    <row r="445" spans="1:7">
      <c r="A445" s="32">
        <f t="shared" si="15"/>
        <v>440</v>
      </c>
      <c r="B445" s="39"/>
      <c r="C445" s="38"/>
      <c r="D445" s="39"/>
      <c r="E445" s="93" t="str">
        <f>IF(IFERROR(VLOOKUP(A445,'5 Risk assessment - DFMEA '!A:Q,17,FALSE),"")=0,"",IFERROR(VLOOKUP(A445,'5 Risk assessment - DFMEA '!A:Q,17,FALSE),""))</f>
        <v/>
      </c>
      <c r="F445" s="40"/>
      <c r="G445" s="40"/>
    </row>
    <row r="446" spans="1:7">
      <c r="A446" s="32">
        <f t="shared" si="15"/>
        <v>441</v>
      </c>
      <c r="B446" s="39"/>
      <c r="C446" s="38"/>
      <c r="D446" s="39"/>
      <c r="E446" s="93" t="str">
        <f>IF(IFERROR(VLOOKUP(A446,'5 Risk assessment - DFMEA '!A:Q,17,FALSE),"")=0,"",IFERROR(VLOOKUP(A446,'5 Risk assessment - DFMEA '!A:Q,17,FALSE),""))</f>
        <v/>
      </c>
      <c r="F446" s="40"/>
      <c r="G446" s="40"/>
    </row>
    <row r="447" spans="1:7">
      <c r="A447" s="32">
        <f t="shared" si="15"/>
        <v>442</v>
      </c>
      <c r="B447" s="39"/>
      <c r="C447" s="38"/>
      <c r="D447" s="39"/>
      <c r="E447" s="93" t="str">
        <f>IF(IFERROR(VLOOKUP(A447,'5 Risk assessment - DFMEA '!A:Q,17,FALSE),"")=0,"",IFERROR(VLOOKUP(A447,'5 Risk assessment - DFMEA '!A:Q,17,FALSE),""))</f>
        <v/>
      </c>
      <c r="F447" s="40"/>
      <c r="G447" s="40"/>
    </row>
    <row r="448" spans="1:7">
      <c r="A448" s="32">
        <f t="shared" si="15"/>
        <v>443</v>
      </c>
      <c r="B448" s="39"/>
      <c r="C448" s="38"/>
      <c r="D448" s="39"/>
      <c r="E448" s="93" t="str">
        <f>IF(IFERROR(VLOOKUP(A448,'5 Risk assessment - DFMEA '!A:Q,17,FALSE),"")=0,"",IFERROR(VLOOKUP(A448,'5 Risk assessment - DFMEA '!A:Q,17,FALSE),""))</f>
        <v/>
      </c>
      <c r="F448" s="40"/>
      <c r="G448" s="40"/>
    </row>
    <row r="449" spans="1:7">
      <c r="A449" s="32">
        <f t="shared" si="15"/>
        <v>444</v>
      </c>
      <c r="B449" s="39"/>
      <c r="C449" s="38"/>
      <c r="D449" s="39"/>
      <c r="E449" s="93" t="str">
        <f>IF(IFERROR(VLOOKUP(A449,'5 Risk assessment - DFMEA '!A:Q,17,FALSE),"")=0,"",IFERROR(VLOOKUP(A449,'5 Risk assessment - DFMEA '!A:Q,17,FALSE),""))</f>
        <v/>
      </c>
      <c r="F449" s="40"/>
      <c r="G449" s="40"/>
    </row>
    <row r="450" spans="1:7">
      <c r="A450" s="32">
        <f t="shared" si="15"/>
        <v>445</v>
      </c>
      <c r="B450" s="39"/>
      <c r="C450" s="38"/>
      <c r="D450" s="39"/>
      <c r="E450" s="93" t="str">
        <f>IF(IFERROR(VLOOKUP(A450,'5 Risk assessment - DFMEA '!A:Q,17,FALSE),"")=0,"",IFERROR(VLOOKUP(A450,'5 Risk assessment - DFMEA '!A:Q,17,FALSE),""))</f>
        <v/>
      </c>
      <c r="F450" s="40"/>
      <c r="G450" s="40"/>
    </row>
    <row r="451" spans="1:7">
      <c r="A451" s="32">
        <f t="shared" si="15"/>
        <v>446</v>
      </c>
      <c r="B451" s="39"/>
      <c r="C451" s="38"/>
      <c r="D451" s="39"/>
      <c r="E451" s="93" t="str">
        <f>IF(IFERROR(VLOOKUP(A451,'5 Risk assessment - DFMEA '!A:Q,17,FALSE),"")=0,"",IFERROR(VLOOKUP(A451,'5 Risk assessment - DFMEA '!A:Q,17,FALSE),""))</f>
        <v/>
      </c>
      <c r="F451" s="40"/>
      <c r="G451" s="40"/>
    </row>
    <row r="452" spans="1:7">
      <c r="A452" s="32">
        <f t="shared" si="15"/>
        <v>447</v>
      </c>
      <c r="B452" s="39"/>
      <c r="C452" s="38"/>
      <c r="D452" s="39"/>
      <c r="E452" s="93" t="str">
        <f>IF(IFERROR(VLOOKUP(A452,'5 Risk assessment - DFMEA '!A:Q,17,FALSE),"")=0,"",IFERROR(VLOOKUP(A452,'5 Risk assessment - DFMEA '!A:Q,17,FALSE),""))</f>
        <v/>
      </c>
      <c r="F452" s="40"/>
      <c r="G452" s="40"/>
    </row>
    <row r="453" spans="1:7">
      <c r="A453" s="32">
        <f t="shared" si="15"/>
        <v>448</v>
      </c>
      <c r="B453" s="39"/>
      <c r="C453" s="38"/>
      <c r="D453" s="39"/>
      <c r="E453" s="93" t="str">
        <f>IF(IFERROR(VLOOKUP(A453,'5 Risk assessment - DFMEA '!A:Q,17,FALSE),"")=0,"",IFERROR(VLOOKUP(A453,'5 Risk assessment - DFMEA '!A:Q,17,FALSE),""))</f>
        <v/>
      </c>
      <c r="F453" s="40"/>
      <c r="G453" s="40"/>
    </row>
    <row r="454" spans="1:7">
      <c r="A454" s="32">
        <f t="shared" ref="A454:A517" si="16">A453+1</f>
        <v>449</v>
      </c>
      <c r="B454" s="39"/>
      <c r="C454" s="38"/>
      <c r="D454" s="39"/>
      <c r="E454" s="93" t="str">
        <f>IF(IFERROR(VLOOKUP(A454,'5 Risk assessment - DFMEA '!A:Q,17,FALSE),"")=0,"",IFERROR(VLOOKUP(A454,'5 Risk assessment - DFMEA '!A:Q,17,FALSE),""))</f>
        <v/>
      </c>
      <c r="F454" s="40"/>
      <c r="G454" s="40"/>
    </row>
    <row r="455" spans="1:7">
      <c r="A455" s="32">
        <f t="shared" si="16"/>
        <v>450</v>
      </c>
      <c r="B455" s="39"/>
      <c r="C455" s="38"/>
      <c r="D455" s="39"/>
      <c r="E455" s="93" t="str">
        <f>IF(IFERROR(VLOOKUP(A455,'5 Risk assessment - DFMEA '!A:Q,17,FALSE),"")=0,"",IFERROR(VLOOKUP(A455,'5 Risk assessment - DFMEA '!A:Q,17,FALSE),""))</f>
        <v/>
      </c>
      <c r="F455" s="40"/>
      <c r="G455" s="40"/>
    </row>
    <row r="456" spans="1:7">
      <c r="A456" s="32">
        <f t="shared" si="16"/>
        <v>451</v>
      </c>
      <c r="B456" s="39"/>
      <c r="C456" s="38"/>
      <c r="D456" s="39"/>
      <c r="E456" s="93" t="str">
        <f>IF(IFERROR(VLOOKUP(A456,'5 Risk assessment - DFMEA '!A:Q,17,FALSE),"")=0,"",IFERROR(VLOOKUP(A456,'5 Risk assessment - DFMEA '!A:Q,17,FALSE),""))</f>
        <v/>
      </c>
      <c r="F456" s="40"/>
      <c r="G456" s="40"/>
    </row>
    <row r="457" spans="1:7">
      <c r="A457" s="32">
        <f t="shared" si="16"/>
        <v>452</v>
      </c>
      <c r="B457" s="39"/>
      <c r="C457" s="38"/>
      <c r="D457" s="39"/>
      <c r="E457" s="93" t="str">
        <f>IF(IFERROR(VLOOKUP(A457,'5 Risk assessment - DFMEA '!A:Q,17,FALSE),"")=0,"",IFERROR(VLOOKUP(A457,'5 Risk assessment - DFMEA '!A:Q,17,FALSE),""))</f>
        <v/>
      </c>
      <c r="F457" s="40"/>
      <c r="G457" s="40"/>
    </row>
    <row r="458" spans="1:7">
      <c r="A458" s="32">
        <f t="shared" si="16"/>
        <v>453</v>
      </c>
      <c r="B458" s="39"/>
      <c r="C458" s="38"/>
      <c r="D458" s="39"/>
      <c r="E458" s="93" t="str">
        <f>IF(IFERROR(VLOOKUP(A458,'5 Risk assessment - DFMEA '!A:Q,17,FALSE),"")=0,"",IFERROR(VLOOKUP(A458,'5 Risk assessment - DFMEA '!A:Q,17,FALSE),""))</f>
        <v/>
      </c>
      <c r="F458" s="40"/>
      <c r="G458" s="40"/>
    </row>
    <row r="459" spans="1:7">
      <c r="A459" s="32">
        <f t="shared" si="16"/>
        <v>454</v>
      </c>
      <c r="B459" s="39"/>
      <c r="C459" s="38"/>
      <c r="D459" s="39"/>
      <c r="E459" s="93" t="str">
        <f>IF(IFERROR(VLOOKUP(A459,'5 Risk assessment - DFMEA '!A:Q,17,FALSE),"")=0,"",IFERROR(VLOOKUP(A459,'5 Risk assessment - DFMEA '!A:Q,17,FALSE),""))</f>
        <v/>
      </c>
      <c r="F459" s="40"/>
      <c r="G459" s="40"/>
    </row>
    <row r="460" spans="1:7">
      <c r="A460" s="32">
        <f t="shared" si="16"/>
        <v>455</v>
      </c>
      <c r="B460" s="39"/>
      <c r="C460" s="38"/>
      <c r="D460" s="39"/>
      <c r="E460" s="93" t="str">
        <f>IF(IFERROR(VLOOKUP(A460,'5 Risk assessment - DFMEA '!A:Q,17,FALSE),"")=0,"",IFERROR(VLOOKUP(A460,'5 Risk assessment - DFMEA '!A:Q,17,FALSE),""))</f>
        <v/>
      </c>
      <c r="F460" s="40"/>
      <c r="G460" s="40"/>
    </row>
    <row r="461" spans="1:7">
      <c r="A461" s="32">
        <f t="shared" si="16"/>
        <v>456</v>
      </c>
      <c r="B461" s="39"/>
      <c r="C461" s="38"/>
      <c r="D461" s="39"/>
      <c r="E461" s="93" t="str">
        <f>IF(IFERROR(VLOOKUP(A461,'5 Risk assessment - DFMEA '!A:Q,17,FALSE),"")=0,"",IFERROR(VLOOKUP(A461,'5 Risk assessment - DFMEA '!A:Q,17,FALSE),""))</f>
        <v/>
      </c>
      <c r="F461" s="40"/>
      <c r="G461" s="40"/>
    </row>
    <row r="462" spans="1:7">
      <c r="A462" s="32">
        <f t="shared" si="16"/>
        <v>457</v>
      </c>
      <c r="B462" s="39"/>
      <c r="C462" s="38"/>
      <c r="D462" s="39"/>
      <c r="E462" s="93" t="str">
        <f>IF(IFERROR(VLOOKUP(A462,'5 Risk assessment - DFMEA '!A:Q,17,FALSE),"")=0,"",IFERROR(VLOOKUP(A462,'5 Risk assessment - DFMEA '!A:Q,17,FALSE),""))</f>
        <v/>
      </c>
      <c r="F462" s="40"/>
      <c r="G462" s="40"/>
    </row>
    <row r="463" spans="1:7">
      <c r="A463" s="32">
        <f t="shared" si="16"/>
        <v>458</v>
      </c>
      <c r="B463" s="39"/>
      <c r="C463" s="38"/>
      <c r="D463" s="39"/>
      <c r="E463" s="93" t="str">
        <f>IF(IFERROR(VLOOKUP(A463,'5 Risk assessment - DFMEA '!A:Q,17,FALSE),"")=0,"",IFERROR(VLOOKUP(A463,'5 Risk assessment - DFMEA '!A:Q,17,FALSE),""))</f>
        <v/>
      </c>
      <c r="F463" s="40"/>
      <c r="G463" s="40"/>
    </row>
    <row r="464" spans="1:7">
      <c r="A464" s="32">
        <f t="shared" si="16"/>
        <v>459</v>
      </c>
      <c r="B464" s="39"/>
      <c r="C464" s="38"/>
      <c r="D464" s="39"/>
      <c r="E464" s="93" t="str">
        <f>IF(IFERROR(VLOOKUP(A464,'5 Risk assessment - DFMEA '!A:Q,17,FALSE),"")=0,"",IFERROR(VLOOKUP(A464,'5 Risk assessment - DFMEA '!A:Q,17,FALSE),""))</f>
        <v/>
      </c>
      <c r="F464" s="40"/>
      <c r="G464" s="40"/>
    </row>
    <row r="465" spans="1:7">
      <c r="A465" s="32">
        <f t="shared" si="16"/>
        <v>460</v>
      </c>
      <c r="B465" s="39"/>
      <c r="C465" s="38"/>
      <c r="D465" s="39"/>
      <c r="E465" s="93" t="str">
        <f>IF(IFERROR(VLOOKUP(A465,'5 Risk assessment - DFMEA '!A:Q,17,FALSE),"")=0,"",IFERROR(VLOOKUP(A465,'5 Risk assessment - DFMEA '!A:Q,17,FALSE),""))</f>
        <v/>
      </c>
      <c r="F465" s="40"/>
      <c r="G465" s="40"/>
    </row>
    <row r="466" spans="1:7">
      <c r="A466" s="32">
        <f t="shared" si="16"/>
        <v>461</v>
      </c>
      <c r="B466" s="39"/>
      <c r="C466" s="38"/>
      <c r="D466" s="39"/>
      <c r="E466" s="93" t="str">
        <f>IF(IFERROR(VLOOKUP(A466,'5 Risk assessment - DFMEA '!A:Q,17,FALSE),"")=0,"",IFERROR(VLOOKUP(A466,'5 Risk assessment - DFMEA '!A:Q,17,FALSE),""))</f>
        <v/>
      </c>
      <c r="F466" s="40"/>
      <c r="G466" s="40"/>
    </row>
    <row r="467" spans="1:7">
      <c r="A467" s="32">
        <f t="shared" si="16"/>
        <v>462</v>
      </c>
      <c r="B467" s="39"/>
      <c r="C467" s="38"/>
      <c r="D467" s="39"/>
      <c r="E467" s="93" t="str">
        <f>IF(IFERROR(VLOOKUP(A467,'5 Risk assessment - DFMEA '!A:Q,17,FALSE),"")=0,"",IFERROR(VLOOKUP(A467,'5 Risk assessment - DFMEA '!A:Q,17,FALSE),""))</f>
        <v/>
      </c>
      <c r="F467" s="40"/>
      <c r="G467" s="40"/>
    </row>
    <row r="468" spans="1:7">
      <c r="A468" s="32">
        <f t="shared" si="16"/>
        <v>463</v>
      </c>
      <c r="B468" s="39"/>
      <c r="C468" s="38"/>
      <c r="D468" s="39"/>
      <c r="E468" s="93" t="str">
        <f>IF(IFERROR(VLOOKUP(A468,'5 Risk assessment - DFMEA '!A:Q,17,FALSE),"")=0,"",IFERROR(VLOOKUP(A468,'5 Risk assessment - DFMEA '!A:Q,17,FALSE),""))</f>
        <v/>
      </c>
      <c r="F468" s="40"/>
      <c r="G468" s="40"/>
    </row>
    <row r="469" spans="1:7">
      <c r="A469" s="32">
        <f t="shared" si="16"/>
        <v>464</v>
      </c>
      <c r="B469" s="39"/>
      <c r="C469" s="38"/>
      <c r="D469" s="39"/>
      <c r="E469" s="93" t="str">
        <f>IF(IFERROR(VLOOKUP(A469,'5 Risk assessment - DFMEA '!A:Q,17,FALSE),"")=0,"",IFERROR(VLOOKUP(A469,'5 Risk assessment - DFMEA '!A:Q,17,FALSE),""))</f>
        <v/>
      </c>
      <c r="F469" s="40"/>
      <c r="G469" s="40"/>
    </row>
    <row r="470" spans="1:7">
      <c r="A470" s="32">
        <f t="shared" si="16"/>
        <v>465</v>
      </c>
      <c r="B470" s="39"/>
      <c r="C470" s="38"/>
      <c r="D470" s="39"/>
      <c r="E470" s="93" t="str">
        <f>IF(IFERROR(VLOOKUP(A470,'5 Risk assessment - DFMEA '!A:Q,17,FALSE),"")=0,"",IFERROR(VLOOKUP(A470,'5 Risk assessment - DFMEA '!A:Q,17,FALSE),""))</f>
        <v/>
      </c>
      <c r="F470" s="40"/>
      <c r="G470" s="40"/>
    </row>
    <row r="471" spans="1:7">
      <c r="A471" s="32">
        <f t="shared" si="16"/>
        <v>466</v>
      </c>
      <c r="B471" s="39"/>
      <c r="C471" s="38"/>
      <c r="D471" s="39"/>
      <c r="E471" s="93" t="str">
        <f>IF(IFERROR(VLOOKUP(A471,'5 Risk assessment - DFMEA '!A:Q,17,FALSE),"")=0,"",IFERROR(VLOOKUP(A471,'5 Risk assessment - DFMEA '!A:Q,17,FALSE),""))</f>
        <v/>
      </c>
      <c r="F471" s="40"/>
      <c r="G471" s="40"/>
    </row>
    <row r="472" spans="1:7">
      <c r="A472" s="32">
        <f t="shared" si="16"/>
        <v>467</v>
      </c>
      <c r="B472" s="39"/>
      <c r="C472" s="38"/>
      <c r="D472" s="39"/>
      <c r="E472" s="93" t="str">
        <f>IF(IFERROR(VLOOKUP(A472,'5 Risk assessment - DFMEA '!A:Q,17,FALSE),"")=0,"",IFERROR(VLOOKUP(A472,'5 Risk assessment - DFMEA '!A:Q,17,FALSE),""))</f>
        <v/>
      </c>
      <c r="F472" s="40"/>
      <c r="G472" s="40"/>
    </row>
    <row r="473" spans="1:7">
      <c r="A473" s="32">
        <f t="shared" si="16"/>
        <v>468</v>
      </c>
      <c r="B473" s="39"/>
      <c r="C473" s="38"/>
      <c r="D473" s="39"/>
      <c r="E473" s="93" t="str">
        <f>IF(IFERROR(VLOOKUP(A473,'5 Risk assessment - DFMEA '!A:Q,17,FALSE),"")=0,"",IFERROR(VLOOKUP(A473,'5 Risk assessment - DFMEA '!A:Q,17,FALSE),""))</f>
        <v/>
      </c>
      <c r="F473" s="40"/>
      <c r="G473" s="40"/>
    </row>
    <row r="474" spans="1:7">
      <c r="A474" s="32">
        <f t="shared" si="16"/>
        <v>469</v>
      </c>
      <c r="B474" s="39"/>
      <c r="C474" s="38"/>
      <c r="D474" s="39"/>
      <c r="E474" s="93" t="str">
        <f>IF(IFERROR(VLOOKUP(A474,'5 Risk assessment - DFMEA '!A:Q,17,FALSE),"")=0,"",IFERROR(VLOOKUP(A474,'5 Risk assessment - DFMEA '!A:Q,17,FALSE),""))</f>
        <v/>
      </c>
      <c r="F474" s="40"/>
      <c r="G474" s="40"/>
    </row>
    <row r="475" spans="1:7">
      <c r="A475" s="32">
        <f t="shared" si="16"/>
        <v>470</v>
      </c>
      <c r="B475" s="39"/>
      <c r="C475" s="38"/>
      <c r="D475" s="39"/>
      <c r="E475" s="93" t="str">
        <f>IF(IFERROR(VLOOKUP(A475,'5 Risk assessment - DFMEA '!A:Q,17,FALSE),"")=0,"",IFERROR(VLOOKUP(A475,'5 Risk assessment - DFMEA '!A:Q,17,FALSE),""))</f>
        <v/>
      </c>
      <c r="F475" s="40"/>
      <c r="G475" s="40"/>
    </row>
    <row r="476" spans="1:7">
      <c r="A476" s="32">
        <f t="shared" si="16"/>
        <v>471</v>
      </c>
      <c r="B476" s="39"/>
      <c r="C476" s="38"/>
      <c r="D476" s="39"/>
      <c r="E476" s="93" t="str">
        <f>IF(IFERROR(VLOOKUP(A476,'5 Risk assessment - DFMEA '!A:Q,17,FALSE),"")=0,"",IFERROR(VLOOKUP(A476,'5 Risk assessment - DFMEA '!A:Q,17,FALSE),""))</f>
        <v/>
      </c>
      <c r="F476" s="40"/>
      <c r="G476" s="40"/>
    </row>
    <row r="477" spans="1:7">
      <c r="A477" s="32">
        <f t="shared" si="16"/>
        <v>472</v>
      </c>
      <c r="B477" s="39"/>
      <c r="C477" s="38"/>
      <c r="D477" s="39"/>
      <c r="E477" s="93" t="str">
        <f>IF(IFERROR(VLOOKUP(A477,'5 Risk assessment - DFMEA '!A:Q,17,FALSE),"")=0,"",IFERROR(VLOOKUP(A477,'5 Risk assessment - DFMEA '!A:Q,17,FALSE),""))</f>
        <v/>
      </c>
      <c r="F477" s="40"/>
      <c r="G477" s="40"/>
    </row>
    <row r="478" spans="1:7">
      <c r="A478" s="32">
        <f t="shared" si="16"/>
        <v>473</v>
      </c>
      <c r="B478" s="39"/>
      <c r="C478" s="38"/>
      <c r="D478" s="39"/>
      <c r="E478" s="93" t="str">
        <f>IF(IFERROR(VLOOKUP(A478,'5 Risk assessment - DFMEA '!A:Q,17,FALSE),"")=0,"",IFERROR(VLOOKUP(A478,'5 Risk assessment - DFMEA '!A:Q,17,FALSE),""))</f>
        <v/>
      </c>
      <c r="F478" s="40"/>
      <c r="G478" s="40"/>
    </row>
    <row r="479" spans="1:7">
      <c r="A479" s="32">
        <f t="shared" si="16"/>
        <v>474</v>
      </c>
      <c r="B479" s="39"/>
      <c r="C479" s="38"/>
      <c r="D479" s="39"/>
      <c r="E479" s="93" t="str">
        <f>IF(IFERROR(VLOOKUP(A479,'5 Risk assessment - DFMEA '!A:Q,17,FALSE),"")=0,"",IFERROR(VLOOKUP(A479,'5 Risk assessment - DFMEA '!A:Q,17,FALSE),""))</f>
        <v/>
      </c>
      <c r="F479" s="40"/>
      <c r="G479" s="40"/>
    </row>
    <row r="480" spans="1:7">
      <c r="A480" s="32">
        <f t="shared" si="16"/>
        <v>475</v>
      </c>
      <c r="B480" s="39"/>
      <c r="C480" s="38"/>
      <c r="D480" s="39"/>
      <c r="E480" s="93" t="str">
        <f>IF(IFERROR(VLOOKUP(A480,'5 Risk assessment - DFMEA '!A:Q,17,FALSE),"")=0,"",IFERROR(VLOOKUP(A480,'5 Risk assessment - DFMEA '!A:Q,17,FALSE),""))</f>
        <v/>
      </c>
      <c r="F480" s="40"/>
      <c r="G480" s="40"/>
    </row>
    <row r="481" spans="1:7">
      <c r="A481" s="32">
        <f t="shared" si="16"/>
        <v>476</v>
      </c>
      <c r="B481" s="39"/>
      <c r="C481" s="38"/>
      <c r="D481" s="39"/>
      <c r="E481" s="93" t="str">
        <f>IF(IFERROR(VLOOKUP(A481,'5 Risk assessment - DFMEA '!A:Q,17,FALSE),"")=0,"",IFERROR(VLOOKUP(A481,'5 Risk assessment - DFMEA '!A:Q,17,FALSE),""))</f>
        <v/>
      </c>
      <c r="F481" s="40"/>
      <c r="G481" s="40"/>
    </row>
    <row r="482" spans="1:7">
      <c r="A482" s="32">
        <f t="shared" si="16"/>
        <v>477</v>
      </c>
      <c r="B482" s="39"/>
      <c r="C482" s="38"/>
      <c r="D482" s="39"/>
      <c r="E482" s="93" t="str">
        <f>IF(IFERROR(VLOOKUP(A482,'5 Risk assessment - DFMEA '!A:Q,17,FALSE),"")=0,"",IFERROR(VLOOKUP(A482,'5 Risk assessment - DFMEA '!A:Q,17,FALSE),""))</f>
        <v/>
      </c>
      <c r="F482" s="40"/>
      <c r="G482" s="40"/>
    </row>
    <row r="483" spans="1:7">
      <c r="A483" s="32">
        <f t="shared" si="16"/>
        <v>478</v>
      </c>
      <c r="B483" s="39"/>
      <c r="C483" s="38"/>
      <c r="D483" s="39"/>
      <c r="E483" s="93" t="str">
        <f>IF(IFERROR(VLOOKUP(A483,'5 Risk assessment - DFMEA '!A:Q,17,FALSE),"")=0,"",IFERROR(VLOOKUP(A483,'5 Risk assessment - DFMEA '!A:Q,17,FALSE),""))</f>
        <v/>
      </c>
      <c r="F483" s="40"/>
      <c r="G483" s="40"/>
    </row>
    <row r="484" spans="1:7">
      <c r="A484" s="32">
        <f t="shared" si="16"/>
        <v>479</v>
      </c>
      <c r="B484" s="39"/>
      <c r="C484" s="38"/>
      <c r="D484" s="39"/>
      <c r="E484" s="93" t="str">
        <f>IF(IFERROR(VLOOKUP(A484,'5 Risk assessment - DFMEA '!A:Q,17,FALSE),"")=0,"",IFERROR(VLOOKUP(A484,'5 Risk assessment - DFMEA '!A:Q,17,FALSE),""))</f>
        <v/>
      </c>
      <c r="F484" s="40"/>
      <c r="G484" s="40"/>
    </row>
    <row r="485" spans="1:7">
      <c r="A485" s="32">
        <f t="shared" si="16"/>
        <v>480</v>
      </c>
      <c r="B485" s="39"/>
      <c r="C485" s="38"/>
      <c r="D485" s="39"/>
      <c r="E485" s="93" t="str">
        <f>IF(IFERROR(VLOOKUP(A485,'5 Risk assessment - DFMEA '!A:Q,17,FALSE),"")=0,"",IFERROR(VLOOKUP(A485,'5 Risk assessment - DFMEA '!A:Q,17,FALSE),""))</f>
        <v/>
      </c>
      <c r="F485" s="40"/>
      <c r="G485" s="40"/>
    </row>
    <row r="486" spans="1:7">
      <c r="A486" s="32">
        <f t="shared" si="16"/>
        <v>481</v>
      </c>
      <c r="B486" s="39"/>
      <c r="C486" s="38"/>
      <c r="D486" s="39"/>
      <c r="E486" s="93" t="str">
        <f>IF(IFERROR(VLOOKUP(A486,'5 Risk assessment - DFMEA '!A:Q,17,FALSE),"")=0,"",IFERROR(VLOOKUP(A486,'5 Risk assessment - DFMEA '!A:Q,17,FALSE),""))</f>
        <v/>
      </c>
      <c r="F486" s="40"/>
      <c r="G486" s="40"/>
    </row>
    <row r="487" spans="1:7">
      <c r="A487" s="32">
        <f t="shared" si="16"/>
        <v>482</v>
      </c>
      <c r="B487" s="39"/>
      <c r="C487" s="38"/>
      <c r="D487" s="39"/>
      <c r="E487" s="93" t="str">
        <f>IF(IFERROR(VLOOKUP(A487,'5 Risk assessment - DFMEA '!A:Q,17,FALSE),"")=0,"",IFERROR(VLOOKUP(A487,'5 Risk assessment - DFMEA '!A:Q,17,FALSE),""))</f>
        <v/>
      </c>
      <c r="F487" s="40"/>
      <c r="G487" s="40"/>
    </row>
    <row r="488" spans="1:7">
      <c r="A488" s="32">
        <f t="shared" si="16"/>
        <v>483</v>
      </c>
      <c r="B488" s="39"/>
      <c r="C488" s="38"/>
      <c r="D488" s="39"/>
      <c r="E488" s="93" t="str">
        <f>IF(IFERROR(VLOOKUP(A488,'5 Risk assessment - DFMEA '!A:Q,17,FALSE),"")=0,"",IFERROR(VLOOKUP(A488,'5 Risk assessment - DFMEA '!A:Q,17,FALSE),""))</f>
        <v/>
      </c>
      <c r="F488" s="40"/>
      <c r="G488" s="40"/>
    </row>
    <row r="489" spans="1:7">
      <c r="A489" s="32">
        <f t="shared" si="16"/>
        <v>484</v>
      </c>
      <c r="B489" s="39"/>
      <c r="C489" s="38"/>
      <c r="D489" s="39"/>
      <c r="E489" s="93" t="str">
        <f>IF(IFERROR(VLOOKUP(A489,'5 Risk assessment - DFMEA '!A:Q,17,FALSE),"")=0,"",IFERROR(VLOOKUP(A489,'5 Risk assessment - DFMEA '!A:Q,17,FALSE),""))</f>
        <v/>
      </c>
      <c r="F489" s="40"/>
      <c r="G489" s="40"/>
    </row>
    <row r="490" spans="1:7">
      <c r="A490" s="32">
        <f t="shared" si="16"/>
        <v>485</v>
      </c>
      <c r="B490" s="39"/>
      <c r="C490" s="38"/>
      <c r="D490" s="39"/>
      <c r="E490" s="93" t="str">
        <f>IF(IFERROR(VLOOKUP(A490,'5 Risk assessment - DFMEA '!A:Q,17,FALSE),"")=0,"",IFERROR(VLOOKUP(A490,'5 Risk assessment - DFMEA '!A:Q,17,FALSE),""))</f>
        <v/>
      </c>
      <c r="F490" s="40"/>
      <c r="G490" s="40"/>
    </row>
    <row r="491" spans="1:7">
      <c r="A491" s="32">
        <f t="shared" si="16"/>
        <v>486</v>
      </c>
      <c r="B491" s="39"/>
      <c r="C491" s="38"/>
      <c r="D491" s="39"/>
      <c r="E491" s="93" t="str">
        <f>IF(IFERROR(VLOOKUP(A491,'5 Risk assessment - DFMEA '!A:Q,17,FALSE),"")=0,"",IFERROR(VLOOKUP(A491,'5 Risk assessment - DFMEA '!A:Q,17,FALSE),""))</f>
        <v/>
      </c>
      <c r="F491" s="40"/>
      <c r="G491" s="40"/>
    </row>
    <row r="492" spans="1:7">
      <c r="A492" s="32">
        <f t="shared" si="16"/>
        <v>487</v>
      </c>
      <c r="B492" s="39"/>
      <c r="C492" s="38"/>
      <c r="D492" s="39"/>
      <c r="E492" s="93" t="str">
        <f>IF(IFERROR(VLOOKUP(A492,'5 Risk assessment - DFMEA '!A:Q,17,FALSE),"")=0,"",IFERROR(VLOOKUP(A492,'5 Risk assessment - DFMEA '!A:Q,17,FALSE),""))</f>
        <v/>
      </c>
      <c r="F492" s="40"/>
      <c r="G492" s="40"/>
    </row>
    <row r="493" spans="1:7">
      <c r="A493" s="32">
        <f t="shared" si="16"/>
        <v>488</v>
      </c>
      <c r="B493" s="39"/>
      <c r="C493" s="38"/>
      <c r="D493" s="39"/>
      <c r="E493" s="93" t="str">
        <f>IF(IFERROR(VLOOKUP(A493,'5 Risk assessment - DFMEA '!A:Q,17,FALSE),"")=0,"",IFERROR(VLOOKUP(A493,'5 Risk assessment - DFMEA '!A:Q,17,FALSE),""))</f>
        <v/>
      </c>
      <c r="F493" s="40"/>
      <c r="G493" s="40"/>
    </row>
    <row r="494" spans="1:7">
      <c r="A494" s="32">
        <f t="shared" si="16"/>
        <v>489</v>
      </c>
      <c r="B494" s="39"/>
      <c r="C494" s="38"/>
      <c r="D494" s="39"/>
      <c r="E494" s="93" t="str">
        <f>IF(IFERROR(VLOOKUP(A494,'5 Risk assessment - DFMEA '!A:Q,17,FALSE),"")=0,"",IFERROR(VLOOKUP(A494,'5 Risk assessment - DFMEA '!A:Q,17,FALSE),""))</f>
        <v/>
      </c>
      <c r="F494" s="40"/>
      <c r="G494" s="40"/>
    </row>
    <row r="495" spans="1:7">
      <c r="A495" s="32">
        <f t="shared" si="16"/>
        <v>490</v>
      </c>
      <c r="B495" s="39"/>
      <c r="C495" s="38"/>
      <c r="D495" s="39"/>
      <c r="E495" s="93" t="str">
        <f>IF(IFERROR(VLOOKUP(A495,'5 Risk assessment - DFMEA '!A:Q,17,FALSE),"")=0,"",IFERROR(VLOOKUP(A495,'5 Risk assessment - DFMEA '!A:Q,17,FALSE),""))</f>
        <v/>
      </c>
      <c r="F495" s="40"/>
      <c r="G495" s="40"/>
    </row>
    <row r="496" spans="1:7">
      <c r="A496" s="32">
        <f t="shared" si="16"/>
        <v>491</v>
      </c>
      <c r="B496" s="39"/>
      <c r="C496" s="38"/>
      <c r="D496" s="39"/>
      <c r="E496" s="93" t="str">
        <f>IF(IFERROR(VLOOKUP(A496,'5 Risk assessment - DFMEA '!A:Q,17,FALSE),"")=0,"",IFERROR(VLOOKUP(A496,'5 Risk assessment - DFMEA '!A:Q,17,FALSE),""))</f>
        <v/>
      </c>
      <c r="F496" s="40"/>
      <c r="G496" s="40"/>
    </row>
    <row r="497" spans="1:7">
      <c r="A497" s="32">
        <f t="shared" si="16"/>
        <v>492</v>
      </c>
      <c r="B497" s="39"/>
      <c r="C497" s="38"/>
      <c r="D497" s="39"/>
      <c r="E497" s="93" t="str">
        <f>IF(IFERROR(VLOOKUP(A497,'5 Risk assessment - DFMEA '!A:Q,17,FALSE),"")=0,"",IFERROR(VLOOKUP(A497,'5 Risk assessment - DFMEA '!A:Q,17,FALSE),""))</f>
        <v/>
      </c>
      <c r="F497" s="40"/>
      <c r="G497" s="40"/>
    </row>
    <row r="498" spans="1:7">
      <c r="A498" s="32">
        <f t="shared" si="16"/>
        <v>493</v>
      </c>
      <c r="B498" s="39"/>
      <c r="C498" s="38"/>
      <c r="D498" s="39"/>
      <c r="E498" s="93" t="str">
        <f>IF(IFERROR(VLOOKUP(A498,'5 Risk assessment - DFMEA '!A:Q,17,FALSE),"")=0,"",IFERROR(VLOOKUP(A498,'5 Risk assessment - DFMEA '!A:Q,17,FALSE),""))</f>
        <v/>
      </c>
      <c r="F498" s="40"/>
      <c r="G498" s="40"/>
    </row>
    <row r="499" spans="1:7">
      <c r="A499" s="32">
        <f t="shared" si="16"/>
        <v>494</v>
      </c>
      <c r="B499" s="39"/>
      <c r="C499" s="38"/>
      <c r="D499" s="39"/>
      <c r="E499" s="93" t="str">
        <f>IF(IFERROR(VLOOKUP(A499,'5 Risk assessment - DFMEA '!A:Q,17,FALSE),"")=0,"",IFERROR(VLOOKUP(A499,'5 Risk assessment - DFMEA '!A:Q,17,FALSE),""))</f>
        <v/>
      </c>
      <c r="F499" s="40"/>
      <c r="G499" s="40"/>
    </row>
    <row r="500" spans="1:7">
      <c r="A500" s="32">
        <f t="shared" si="16"/>
        <v>495</v>
      </c>
      <c r="B500" s="39"/>
      <c r="C500" s="38"/>
      <c r="D500" s="39"/>
      <c r="E500" s="93" t="str">
        <f>IF(IFERROR(VLOOKUP(A500,'5 Risk assessment - DFMEA '!A:Q,17,FALSE),"")=0,"",IFERROR(VLOOKUP(A500,'5 Risk assessment - DFMEA '!A:Q,17,FALSE),""))</f>
        <v/>
      </c>
      <c r="F500" s="40"/>
      <c r="G500" s="40"/>
    </row>
    <row r="501" spans="1:7">
      <c r="A501" s="32">
        <f t="shared" si="16"/>
        <v>496</v>
      </c>
      <c r="B501" s="39"/>
      <c r="C501" s="38"/>
      <c r="D501" s="39"/>
      <c r="E501" s="93" t="str">
        <f>IF(IFERROR(VLOOKUP(A501,'5 Risk assessment - DFMEA '!A:Q,17,FALSE),"")=0,"",IFERROR(VLOOKUP(A501,'5 Risk assessment - DFMEA '!A:Q,17,FALSE),""))</f>
        <v/>
      </c>
      <c r="F501" s="40"/>
      <c r="G501" s="40"/>
    </row>
    <row r="502" spans="1:7">
      <c r="A502" s="32">
        <f t="shared" si="16"/>
        <v>497</v>
      </c>
      <c r="B502" s="39"/>
      <c r="C502" s="38"/>
      <c r="D502" s="39"/>
      <c r="E502" s="93" t="str">
        <f>IF(IFERROR(VLOOKUP(A502,'5 Risk assessment - DFMEA '!A:Q,17,FALSE),"")=0,"",IFERROR(VLOOKUP(A502,'5 Risk assessment - DFMEA '!A:Q,17,FALSE),""))</f>
        <v/>
      </c>
      <c r="F502" s="40"/>
      <c r="G502" s="40"/>
    </row>
    <row r="503" spans="1:7">
      <c r="A503" s="32">
        <f t="shared" si="16"/>
        <v>498</v>
      </c>
      <c r="B503" s="39"/>
      <c r="C503" s="38"/>
      <c r="D503" s="39"/>
      <c r="E503" s="93" t="str">
        <f>IF(IFERROR(VLOOKUP(A503,'5 Risk assessment - DFMEA '!A:Q,17,FALSE),"")=0,"",IFERROR(VLOOKUP(A503,'5 Risk assessment - DFMEA '!A:Q,17,FALSE),""))</f>
        <v/>
      </c>
      <c r="F503" s="40"/>
      <c r="G503" s="40"/>
    </row>
    <row r="504" spans="1:7">
      <c r="A504" s="32">
        <f t="shared" si="16"/>
        <v>499</v>
      </c>
      <c r="B504" s="39"/>
      <c r="C504" s="38"/>
      <c r="D504" s="39"/>
      <c r="E504" s="93" t="str">
        <f>IF(IFERROR(VLOOKUP(A504,'5 Risk assessment - DFMEA '!A:Q,17,FALSE),"")=0,"",IFERROR(VLOOKUP(A504,'5 Risk assessment - DFMEA '!A:Q,17,FALSE),""))</f>
        <v/>
      </c>
      <c r="F504" s="40"/>
      <c r="G504" s="40"/>
    </row>
    <row r="505" spans="1:7">
      <c r="A505" s="32">
        <f t="shared" si="16"/>
        <v>500</v>
      </c>
      <c r="B505" s="39"/>
      <c r="C505" s="38"/>
      <c r="D505" s="39"/>
      <c r="E505" s="93" t="str">
        <f>IF(IFERROR(VLOOKUP(A505,'5 Risk assessment - DFMEA '!A:Q,17,FALSE),"")=0,"",IFERROR(VLOOKUP(A505,'5 Risk assessment - DFMEA '!A:Q,17,FALSE),""))</f>
        <v/>
      </c>
      <c r="F505" s="40"/>
      <c r="G505" s="40"/>
    </row>
    <row r="506" spans="1:7">
      <c r="A506" s="32">
        <f t="shared" si="16"/>
        <v>501</v>
      </c>
      <c r="B506" s="39"/>
      <c r="C506" s="38"/>
      <c r="D506" s="39"/>
      <c r="E506" s="93" t="str">
        <f>IF(IFERROR(VLOOKUP(A506,'5 Risk assessment - DFMEA '!A:Q,17,FALSE),"")=0,"",IFERROR(VLOOKUP(A506,'5 Risk assessment - DFMEA '!A:Q,17,FALSE),""))</f>
        <v/>
      </c>
      <c r="F506" s="40"/>
      <c r="G506" s="40"/>
    </row>
    <row r="507" spans="1:7">
      <c r="A507" s="32">
        <f t="shared" si="16"/>
        <v>502</v>
      </c>
      <c r="B507" s="39"/>
      <c r="C507" s="38"/>
      <c r="D507" s="39"/>
      <c r="E507" s="93" t="str">
        <f>IF(IFERROR(VLOOKUP(A507,'5 Risk assessment - DFMEA '!A:Q,17,FALSE),"")=0,"",IFERROR(VLOOKUP(A507,'5 Risk assessment - DFMEA '!A:Q,17,FALSE),""))</f>
        <v/>
      </c>
      <c r="F507" s="40"/>
      <c r="G507" s="40"/>
    </row>
    <row r="508" spans="1:7">
      <c r="A508" s="32">
        <f t="shared" si="16"/>
        <v>503</v>
      </c>
      <c r="B508" s="39"/>
      <c r="C508" s="38"/>
      <c r="D508" s="39"/>
      <c r="E508" s="93" t="str">
        <f>IF(IFERROR(VLOOKUP(A508,'5 Risk assessment - DFMEA '!A:Q,17,FALSE),"")=0,"",IFERROR(VLOOKUP(A508,'5 Risk assessment - DFMEA '!A:Q,17,FALSE),""))</f>
        <v/>
      </c>
      <c r="F508" s="40"/>
      <c r="G508" s="40"/>
    </row>
    <row r="509" spans="1:7">
      <c r="A509" s="32">
        <f t="shared" si="16"/>
        <v>504</v>
      </c>
      <c r="B509" s="39"/>
      <c r="C509" s="38"/>
      <c r="D509" s="39"/>
      <c r="E509" s="93" t="str">
        <f>IF(IFERROR(VLOOKUP(A509,'5 Risk assessment - DFMEA '!A:Q,17,FALSE),"")=0,"",IFERROR(VLOOKUP(A509,'5 Risk assessment - DFMEA '!A:Q,17,FALSE),""))</f>
        <v/>
      </c>
      <c r="F509" s="40"/>
      <c r="G509" s="40"/>
    </row>
    <row r="510" spans="1:7">
      <c r="A510" s="32">
        <f t="shared" si="16"/>
        <v>505</v>
      </c>
      <c r="B510" s="39"/>
      <c r="C510" s="38"/>
      <c r="D510" s="39"/>
      <c r="E510" s="93" t="str">
        <f>IF(IFERROR(VLOOKUP(A510,'5 Risk assessment - DFMEA '!A:Q,17,FALSE),"")=0,"",IFERROR(VLOOKUP(A510,'5 Risk assessment - DFMEA '!A:Q,17,FALSE),""))</f>
        <v/>
      </c>
      <c r="F510" s="40"/>
      <c r="G510" s="40"/>
    </row>
    <row r="511" spans="1:7">
      <c r="A511" s="32">
        <f t="shared" si="16"/>
        <v>506</v>
      </c>
      <c r="B511" s="39"/>
      <c r="C511" s="38"/>
      <c r="D511" s="39"/>
      <c r="E511" s="93" t="str">
        <f>IF(IFERROR(VLOOKUP(A511,'5 Risk assessment - DFMEA '!A:Q,17,FALSE),"")=0,"",IFERROR(VLOOKUP(A511,'5 Risk assessment - DFMEA '!A:Q,17,FALSE),""))</f>
        <v/>
      </c>
      <c r="F511" s="40"/>
      <c r="G511" s="40"/>
    </row>
    <row r="512" spans="1:7">
      <c r="A512" s="32">
        <f t="shared" si="16"/>
        <v>507</v>
      </c>
      <c r="B512" s="39"/>
      <c r="C512" s="38"/>
      <c r="D512" s="39"/>
      <c r="E512" s="93" t="str">
        <f>IF(IFERROR(VLOOKUP(A512,'5 Risk assessment - DFMEA '!A:Q,17,FALSE),"")=0,"",IFERROR(VLOOKUP(A512,'5 Risk assessment - DFMEA '!A:Q,17,FALSE),""))</f>
        <v/>
      </c>
      <c r="F512" s="40"/>
      <c r="G512" s="40"/>
    </row>
    <row r="513" spans="1:7">
      <c r="A513" s="32">
        <f t="shared" si="16"/>
        <v>508</v>
      </c>
      <c r="B513" s="39"/>
      <c r="C513" s="38"/>
      <c r="D513" s="39"/>
      <c r="E513" s="93" t="str">
        <f>IF(IFERROR(VLOOKUP(A513,'5 Risk assessment - DFMEA '!A:Q,17,FALSE),"")=0,"",IFERROR(VLOOKUP(A513,'5 Risk assessment - DFMEA '!A:Q,17,FALSE),""))</f>
        <v/>
      </c>
      <c r="F513" s="40"/>
      <c r="G513" s="40"/>
    </row>
    <row r="514" spans="1:7">
      <c r="A514" s="32">
        <f t="shared" si="16"/>
        <v>509</v>
      </c>
      <c r="B514" s="39"/>
      <c r="C514" s="38"/>
      <c r="D514" s="39"/>
      <c r="E514" s="93" t="str">
        <f>IF(IFERROR(VLOOKUP(A514,'5 Risk assessment - DFMEA '!A:Q,17,FALSE),"")=0,"",IFERROR(VLOOKUP(A514,'5 Risk assessment - DFMEA '!A:Q,17,FALSE),""))</f>
        <v/>
      </c>
      <c r="F514" s="40"/>
      <c r="G514" s="40"/>
    </row>
    <row r="515" spans="1:7">
      <c r="A515" s="32">
        <f t="shared" si="16"/>
        <v>510</v>
      </c>
      <c r="B515" s="39"/>
      <c r="C515" s="38"/>
      <c r="D515" s="39"/>
      <c r="E515" s="93" t="str">
        <f>IF(IFERROR(VLOOKUP(A515,'5 Risk assessment - DFMEA '!A:Q,17,FALSE),"")=0,"",IFERROR(VLOOKUP(A515,'5 Risk assessment - DFMEA '!A:Q,17,FALSE),""))</f>
        <v/>
      </c>
      <c r="F515" s="40"/>
      <c r="G515" s="40"/>
    </row>
    <row r="516" spans="1:7">
      <c r="A516" s="32">
        <f t="shared" si="16"/>
        <v>511</v>
      </c>
      <c r="B516" s="39"/>
      <c r="C516" s="38"/>
      <c r="D516" s="39"/>
      <c r="E516" s="93" t="str">
        <f>IF(IFERROR(VLOOKUP(A516,'5 Risk assessment - DFMEA '!A:Q,17,FALSE),"")=0,"",IFERROR(VLOOKUP(A516,'5 Risk assessment - DFMEA '!A:Q,17,FALSE),""))</f>
        <v/>
      </c>
      <c r="F516" s="40"/>
      <c r="G516" s="40"/>
    </row>
    <row r="517" spans="1:7">
      <c r="A517" s="32">
        <f t="shared" si="16"/>
        <v>512</v>
      </c>
      <c r="B517" s="39"/>
      <c r="C517" s="38"/>
      <c r="D517" s="39"/>
      <c r="E517" s="93" t="str">
        <f>IF(IFERROR(VLOOKUP(A517,'5 Risk assessment - DFMEA '!A:Q,17,FALSE),"")=0,"",IFERROR(VLOOKUP(A517,'5 Risk assessment - DFMEA '!A:Q,17,FALSE),""))</f>
        <v/>
      </c>
      <c r="F517" s="40"/>
      <c r="G517" s="40"/>
    </row>
    <row r="518" spans="1:7">
      <c r="A518" s="32">
        <f t="shared" ref="A518:A581" si="17">A517+1</f>
        <v>513</v>
      </c>
      <c r="B518" s="39"/>
      <c r="C518" s="38"/>
      <c r="D518" s="39"/>
      <c r="E518" s="93" t="str">
        <f>IF(IFERROR(VLOOKUP(A518,'5 Risk assessment - DFMEA '!A:Q,17,FALSE),"")=0,"",IFERROR(VLOOKUP(A518,'5 Risk assessment - DFMEA '!A:Q,17,FALSE),""))</f>
        <v/>
      </c>
      <c r="F518" s="40"/>
      <c r="G518" s="40"/>
    </row>
    <row r="519" spans="1:7">
      <c r="A519" s="32">
        <f t="shared" si="17"/>
        <v>514</v>
      </c>
      <c r="B519" s="39"/>
      <c r="C519" s="38"/>
      <c r="D519" s="39"/>
      <c r="E519" s="93" t="str">
        <f>IF(IFERROR(VLOOKUP(A519,'5 Risk assessment - DFMEA '!A:Q,17,FALSE),"")=0,"",IFERROR(VLOOKUP(A519,'5 Risk assessment - DFMEA '!A:Q,17,FALSE),""))</f>
        <v/>
      </c>
      <c r="F519" s="40"/>
      <c r="G519" s="40"/>
    </row>
    <row r="520" spans="1:7">
      <c r="A520" s="32">
        <f t="shared" si="17"/>
        <v>515</v>
      </c>
      <c r="B520" s="39"/>
      <c r="C520" s="38"/>
      <c r="D520" s="39"/>
      <c r="E520" s="93" t="str">
        <f>IF(IFERROR(VLOOKUP(A520,'5 Risk assessment - DFMEA '!A:Q,17,FALSE),"")=0,"",IFERROR(VLOOKUP(A520,'5 Risk assessment - DFMEA '!A:Q,17,FALSE),""))</f>
        <v/>
      </c>
      <c r="F520" s="40"/>
      <c r="G520" s="40"/>
    </row>
    <row r="521" spans="1:7">
      <c r="A521" s="32">
        <f t="shared" si="17"/>
        <v>516</v>
      </c>
      <c r="B521" s="39"/>
      <c r="C521" s="38"/>
      <c r="D521" s="39"/>
      <c r="E521" s="93" t="str">
        <f>IF(IFERROR(VLOOKUP(A521,'5 Risk assessment - DFMEA '!A:Q,17,FALSE),"")=0,"",IFERROR(VLOOKUP(A521,'5 Risk assessment - DFMEA '!A:Q,17,FALSE),""))</f>
        <v/>
      </c>
      <c r="F521" s="40"/>
      <c r="G521" s="40"/>
    </row>
    <row r="522" spans="1:7">
      <c r="A522" s="32">
        <f t="shared" si="17"/>
        <v>517</v>
      </c>
      <c r="B522" s="39"/>
      <c r="C522" s="38"/>
      <c r="D522" s="39"/>
      <c r="E522" s="93" t="str">
        <f>IF(IFERROR(VLOOKUP(A522,'5 Risk assessment - DFMEA '!A:Q,17,FALSE),"")=0,"",IFERROR(VLOOKUP(A522,'5 Risk assessment - DFMEA '!A:Q,17,FALSE),""))</f>
        <v/>
      </c>
      <c r="F522" s="40"/>
      <c r="G522" s="40"/>
    </row>
    <row r="523" spans="1:7">
      <c r="A523" s="32">
        <f t="shared" si="17"/>
        <v>518</v>
      </c>
      <c r="B523" s="39"/>
      <c r="C523" s="38"/>
      <c r="D523" s="39"/>
      <c r="E523" s="93" t="str">
        <f>IF(IFERROR(VLOOKUP(A523,'5 Risk assessment - DFMEA '!A:Q,17,FALSE),"")=0,"",IFERROR(VLOOKUP(A523,'5 Risk assessment - DFMEA '!A:Q,17,FALSE),""))</f>
        <v/>
      </c>
      <c r="F523" s="40"/>
      <c r="G523" s="40"/>
    </row>
    <row r="524" spans="1:7">
      <c r="A524" s="32">
        <f t="shared" si="17"/>
        <v>519</v>
      </c>
      <c r="B524" s="39"/>
      <c r="C524" s="38"/>
      <c r="D524" s="39"/>
      <c r="E524" s="93" t="str">
        <f>IF(IFERROR(VLOOKUP(A524,'5 Risk assessment - DFMEA '!A:Q,17,FALSE),"")=0,"",IFERROR(VLOOKUP(A524,'5 Risk assessment - DFMEA '!A:Q,17,FALSE),""))</f>
        <v/>
      </c>
      <c r="F524" s="40"/>
      <c r="G524" s="40"/>
    </row>
    <row r="525" spans="1:7">
      <c r="A525" s="32">
        <f t="shared" si="17"/>
        <v>520</v>
      </c>
      <c r="B525" s="39"/>
      <c r="C525" s="38"/>
      <c r="D525" s="39"/>
      <c r="E525" s="93" t="str">
        <f>IF(IFERROR(VLOOKUP(A525,'5 Risk assessment - DFMEA '!A:Q,17,FALSE),"")=0,"",IFERROR(VLOOKUP(A525,'5 Risk assessment - DFMEA '!A:Q,17,FALSE),""))</f>
        <v/>
      </c>
      <c r="F525" s="40"/>
      <c r="G525" s="40"/>
    </row>
    <row r="526" spans="1:7">
      <c r="A526" s="32">
        <f t="shared" si="17"/>
        <v>521</v>
      </c>
      <c r="B526" s="39"/>
      <c r="C526" s="38"/>
      <c r="D526" s="39"/>
      <c r="E526" s="93" t="str">
        <f>IF(IFERROR(VLOOKUP(A526,'5 Risk assessment - DFMEA '!A:Q,17,FALSE),"")=0,"",IFERROR(VLOOKUP(A526,'5 Risk assessment - DFMEA '!A:Q,17,FALSE),""))</f>
        <v/>
      </c>
      <c r="F526" s="40"/>
      <c r="G526" s="40"/>
    </row>
    <row r="527" spans="1:7">
      <c r="A527" s="32">
        <f t="shared" si="17"/>
        <v>522</v>
      </c>
      <c r="B527" s="39"/>
      <c r="C527" s="38"/>
      <c r="D527" s="39"/>
      <c r="E527" s="93" t="str">
        <f>IF(IFERROR(VLOOKUP(A527,'5 Risk assessment - DFMEA '!A:Q,17,FALSE),"")=0,"",IFERROR(VLOOKUP(A527,'5 Risk assessment - DFMEA '!A:Q,17,FALSE),""))</f>
        <v/>
      </c>
      <c r="F527" s="40"/>
      <c r="G527" s="40"/>
    </row>
    <row r="528" spans="1:7">
      <c r="A528" s="32">
        <f t="shared" si="17"/>
        <v>523</v>
      </c>
      <c r="B528" s="39"/>
      <c r="C528" s="38"/>
      <c r="D528" s="39"/>
      <c r="E528" s="93" t="str">
        <f>IF(IFERROR(VLOOKUP(A528,'5 Risk assessment - DFMEA '!A:Q,17,FALSE),"")=0,"",IFERROR(VLOOKUP(A528,'5 Risk assessment - DFMEA '!A:Q,17,FALSE),""))</f>
        <v/>
      </c>
      <c r="F528" s="40"/>
      <c r="G528" s="40"/>
    </row>
    <row r="529" spans="1:7">
      <c r="A529" s="32">
        <f t="shared" si="17"/>
        <v>524</v>
      </c>
      <c r="B529" s="39"/>
      <c r="C529" s="38"/>
      <c r="D529" s="39"/>
      <c r="E529" s="93" t="str">
        <f>IF(IFERROR(VLOOKUP(A529,'5 Risk assessment - DFMEA '!A:Q,17,FALSE),"")=0,"",IFERROR(VLOOKUP(A529,'5 Risk assessment - DFMEA '!A:Q,17,FALSE),""))</f>
        <v/>
      </c>
      <c r="F529" s="40"/>
      <c r="G529" s="40"/>
    </row>
    <row r="530" spans="1:7">
      <c r="A530" s="32">
        <f t="shared" si="17"/>
        <v>525</v>
      </c>
      <c r="B530" s="39"/>
      <c r="C530" s="38"/>
      <c r="D530" s="39"/>
      <c r="E530" s="93" t="str">
        <f>IF(IFERROR(VLOOKUP(A530,'5 Risk assessment - DFMEA '!A:Q,17,FALSE),"")=0,"",IFERROR(VLOOKUP(A530,'5 Risk assessment - DFMEA '!A:Q,17,FALSE),""))</f>
        <v/>
      </c>
      <c r="F530" s="40"/>
      <c r="G530" s="40"/>
    </row>
    <row r="531" spans="1:7">
      <c r="A531" s="32">
        <f t="shared" si="17"/>
        <v>526</v>
      </c>
      <c r="B531" s="39"/>
      <c r="C531" s="38"/>
      <c r="D531" s="39"/>
      <c r="E531" s="93" t="str">
        <f>IF(IFERROR(VLOOKUP(A531,'5 Risk assessment - DFMEA '!A:Q,17,FALSE),"")=0,"",IFERROR(VLOOKUP(A531,'5 Risk assessment - DFMEA '!A:Q,17,FALSE),""))</f>
        <v/>
      </c>
      <c r="F531" s="40"/>
      <c r="G531" s="40"/>
    </row>
    <row r="532" spans="1:7">
      <c r="A532" s="32">
        <f t="shared" si="17"/>
        <v>527</v>
      </c>
      <c r="B532" s="39"/>
      <c r="C532" s="38"/>
      <c r="D532" s="39"/>
      <c r="E532" s="93" t="str">
        <f>IF(IFERROR(VLOOKUP(A532,'5 Risk assessment - DFMEA '!A:Q,17,FALSE),"")=0,"",IFERROR(VLOOKUP(A532,'5 Risk assessment - DFMEA '!A:Q,17,FALSE),""))</f>
        <v/>
      </c>
      <c r="F532" s="40"/>
      <c r="G532" s="40"/>
    </row>
    <row r="533" spans="1:7">
      <c r="A533" s="32">
        <f t="shared" si="17"/>
        <v>528</v>
      </c>
      <c r="B533" s="39"/>
      <c r="C533" s="38"/>
      <c r="D533" s="39"/>
      <c r="E533" s="93" t="str">
        <f>IF(IFERROR(VLOOKUP(A533,'5 Risk assessment - DFMEA '!A:Q,17,FALSE),"")=0,"",IFERROR(VLOOKUP(A533,'5 Risk assessment - DFMEA '!A:Q,17,FALSE),""))</f>
        <v/>
      </c>
      <c r="F533" s="40"/>
      <c r="G533" s="40"/>
    </row>
    <row r="534" spans="1:7">
      <c r="A534" s="32">
        <f t="shared" si="17"/>
        <v>529</v>
      </c>
      <c r="B534" s="39"/>
      <c r="C534" s="38"/>
      <c r="D534" s="39"/>
      <c r="E534" s="93" t="str">
        <f>IF(IFERROR(VLOOKUP(A534,'5 Risk assessment - DFMEA '!A:Q,17,FALSE),"")=0,"",IFERROR(VLOOKUP(A534,'5 Risk assessment - DFMEA '!A:Q,17,FALSE),""))</f>
        <v/>
      </c>
      <c r="F534" s="40"/>
      <c r="G534" s="40"/>
    </row>
    <row r="535" spans="1:7">
      <c r="A535" s="32">
        <f t="shared" si="17"/>
        <v>530</v>
      </c>
      <c r="B535" s="39"/>
      <c r="C535" s="38"/>
      <c r="D535" s="39"/>
      <c r="E535" s="93" t="str">
        <f>IF(IFERROR(VLOOKUP(A535,'5 Risk assessment - DFMEA '!A:Q,17,FALSE),"")=0,"",IFERROR(VLOOKUP(A535,'5 Risk assessment - DFMEA '!A:Q,17,FALSE),""))</f>
        <v/>
      </c>
      <c r="F535" s="40"/>
      <c r="G535" s="40"/>
    </row>
    <row r="536" spans="1:7">
      <c r="A536" s="32">
        <f t="shared" si="17"/>
        <v>531</v>
      </c>
      <c r="B536" s="39"/>
      <c r="C536" s="38"/>
      <c r="D536" s="39"/>
      <c r="E536" s="93" t="str">
        <f>IF(IFERROR(VLOOKUP(A536,'5 Risk assessment - DFMEA '!A:Q,17,FALSE),"")=0,"",IFERROR(VLOOKUP(A536,'5 Risk assessment - DFMEA '!A:Q,17,FALSE),""))</f>
        <v/>
      </c>
      <c r="F536" s="40"/>
      <c r="G536" s="40"/>
    </row>
    <row r="537" spans="1:7">
      <c r="A537" s="32">
        <f t="shared" si="17"/>
        <v>532</v>
      </c>
      <c r="B537" s="39"/>
      <c r="C537" s="38"/>
      <c r="D537" s="39"/>
      <c r="E537" s="93" t="str">
        <f>IF(IFERROR(VLOOKUP(A537,'5 Risk assessment - DFMEA '!A:Q,17,FALSE),"")=0,"",IFERROR(VLOOKUP(A537,'5 Risk assessment - DFMEA '!A:Q,17,FALSE),""))</f>
        <v/>
      </c>
      <c r="F537" s="40"/>
      <c r="G537" s="40"/>
    </row>
    <row r="538" spans="1:7">
      <c r="A538" s="32">
        <f t="shared" si="17"/>
        <v>533</v>
      </c>
      <c r="B538" s="39"/>
      <c r="C538" s="38"/>
      <c r="D538" s="39"/>
      <c r="E538" s="93" t="str">
        <f>IF(IFERROR(VLOOKUP(A538,'5 Risk assessment - DFMEA '!A:Q,17,FALSE),"")=0,"",IFERROR(VLOOKUP(A538,'5 Risk assessment - DFMEA '!A:Q,17,FALSE),""))</f>
        <v/>
      </c>
      <c r="F538" s="40"/>
      <c r="G538" s="40"/>
    </row>
    <row r="539" spans="1:7">
      <c r="A539" s="32">
        <f t="shared" si="17"/>
        <v>534</v>
      </c>
      <c r="B539" s="39"/>
      <c r="C539" s="38"/>
      <c r="D539" s="39"/>
      <c r="E539" s="93" t="str">
        <f>IF(IFERROR(VLOOKUP(A539,'5 Risk assessment - DFMEA '!A:Q,17,FALSE),"")=0,"",IFERROR(VLOOKUP(A539,'5 Risk assessment - DFMEA '!A:Q,17,FALSE),""))</f>
        <v/>
      </c>
      <c r="F539" s="40"/>
      <c r="G539" s="40"/>
    </row>
    <row r="540" spans="1:7">
      <c r="A540" s="32">
        <f t="shared" si="17"/>
        <v>535</v>
      </c>
      <c r="B540" s="39"/>
      <c r="C540" s="38"/>
      <c r="D540" s="39"/>
      <c r="E540" s="93" t="str">
        <f>IF(IFERROR(VLOOKUP(A540,'5 Risk assessment - DFMEA '!A:Q,17,FALSE),"")=0,"",IFERROR(VLOOKUP(A540,'5 Risk assessment - DFMEA '!A:Q,17,FALSE),""))</f>
        <v/>
      </c>
      <c r="F540" s="40"/>
      <c r="G540" s="40"/>
    </row>
    <row r="541" spans="1:7">
      <c r="A541" s="32">
        <f t="shared" si="17"/>
        <v>536</v>
      </c>
      <c r="B541" s="39"/>
      <c r="C541" s="38"/>
      <c r="D541" s="39"/>
      <c r="E541" s="93" t="str">
        <f>IF(IFERROR(VLOOKUP(A541,'5 Risk assessment - DFMEA '!A:Q,17,FALSE),"")=0,"",IFERROR(VLOOKUP(A541,'5 Risk assessment - DFMEA '!A:Q,17,FALSE),""))</f>
        <v/>
      </c>
      <c r="F541" s="40"/>
      <c r="G541" s="40"/>
    </row>
    <row r="542" spans="1:7">
      <c r="A542" s="32">
        <f t="shared" si="17"/>
        <v>537</v>
      </c>
      <c r="B542" s="39"/>
      <c r="C542" s="38"/>
      <c r="D542" s="39"/>
      <c r="E542" s="93" t="str">
        <f>IF(IFERROR(VLOOKUP(A542,'5 Risk assessment - DFMEA '!A:Q,17,FALSE),"")=0,"",IFERROR(VLOOKUP(A542,'5 Risk assessment - DFMEA '!A:Q,17,FALSE),""))</f>
        <v/>
      </c>
      <c r="F542" s="40"/>
      <c r="G542" s="40"/>
    </row>
    <row r="543" spans="1:7">
      <c r="A543" s="32">
        <f t="shared" si="17"/>
        <v>538</v>
      </c>
      <c r="B543" s="39"/>
      <c r="C543" s="38"/>
      <c r="D543" s="39"/>
      <c r="E543" s="93" t="str">
        <f>IF(IFERROR(VLOOKUP(A543,'5 Risk assessment - DFMEA '!A:Q,17,FALSE),"")=0,"",IFERROR(VLOOKUP(A543,'5 Risk assessment - DFMEA '!A:Q,17,FALSE),""))</f>
        <v/>
      </c>
      <c r="F543" s="40"/>
      <c r="G543" s="40"/>
    </row>
    <row r="544" spans="1:7">
      <c r="A544" s="32">
        <f t="shared" si="17"/>
        <v>539</v>
      </c>
      <c r="B544" s="39"/>
      <c r="C544" s="38"/>
      <c r="D544" s="39"/>
      <c r="E544" s="93" t="str">
        <f>IF(IFERROR(VLOOKUP(A544,'5 Risk assessment - DFMEA '!A:Q,17,FALSE),"")=0,"",IFERROR(VLOOKUP(A544,'5 Risk assessment - DFMEA '!A:Q,17,FALSE),""))</f>
        <v/>
      </c>
      <c r="F544" s="40"/>
      <c r="G544" s="40"/>
    </row>
    <row r="545" spans="1:7">
      <c r="A545" s="32">
        <f t="shared" si="17"/>
        <v>540</v>
      </c>
      <c r="B545" s="39"/>
      <c r="C545" s="38"/>
      <c r="D545" s="39"/>
      <c r="E545" s="93" t="str">
        <f>IF(IFERROR(VLOOKUP(A545,'5 Risk assessment - DFMEA '!A:Q,17,FALSE),"")=0,"",IFERROR(VLOOKUP(A545,'5 Risk assessment - DFMEA '!A:Q,17,FALSE),""))</f>
        <v/>
      </c>
      <c r="F545" s="40"/>
      <c r="G545" s="40"/>
    </row>
    <row r="546" spans="1:7">
      <c r="A546" s="32">
        <f t="shared" si="17"/>
        <v>541</v>
      </c>
      <c r="B546" s="39"/>
      <c r="C546" s="38"/>
      <c r="D546" s="39"/>
      <c r="E546" s="93" t="str">
        <f>IF(IFERROR(VLOOKUP(A546,'5 Risk assessment - DFMEA '!A:Q,17,FALSE),"")=0,"",IFERROR(VLOOKUP(A546,'5 Risk assessment - DFMEA '!A:Q,17,FALSE),""))</f>
        <v/>
      </c>
      <c r="F546" s="40"/>
      <c r="G546" s="40"/>
    </row>
    <row r="547" spans="1:7">
      <c r="A547" s="32">
        <f t="shared" si="17"/>
        <v>542</v>
      </c>
      <c r="B547" s="39"/>
      <c r="C547" s="38"/>
      <c r="D547" s="39"/>
      <c r="E547" s="93" t="str">
        <f>IF(IFERROR(VLOOKUP(A547,'5 Risk assessment - DFMEA '!A:Q,17,FALSE),"")=0,"",IFERROR(VLOOKUP(A547,'5 Risk assessment - DFMEA '!A:Q,17,FALSE),""))</f>
        <v/>
      </c>
      <c r="F547" s="40"/>
      <c r="G547" s="40"/>
    </row>
    <row r="548" spans="1:7">
      <c r="A548" s="32">
        <f t="shared" si="17"/>
        <v>543</v>
      </c>
      <c r="B548" s="39"/>
      <c r="C548" s="38"/>
      <c r="D548" s="39"/>
      <c r="E548" s="93" t="str">
        <f>IF(IFERROR(VLOOKUP(A548,'5 Risk assessment - DFMEA '!A:Q,17,FALSE),"")=0,"",IFERROR(VLOOKUP(A548,'5 Risk assessment - DFMEA '!A:Q,17,FALSE),""))</f>
        <v/>
      </c>
      <c r="F548" s="40"/>
      <c r="G548" s="40"/>
    </row>
    <row r="549" spans="1:7">
      <c r="A549" s="32">
        <f t="shared" si="17"/>
        <v>544</v>
      </c>
      <c r="B549" s="39"/>
      <c r="C549" s="38"/>
      <c r="D549" s="39"/>
      <c r="E549" s="93" t="str">
        <f>IF(IFERROR(VLOOKUP(A549,'5 Risk assessment - DFMEA '!A:Q,17,FALSE),"")=0,"",IFERROR(VLOOKUP(A549,'5 Risk assessment - DFMEA '!A:Q,17,FALSE),""))</f>
        <v/>
      </c>
      <c r="F549" s="40"/>
      <c r="G549" s="40"/>
    </row>
    <row r="550" spans="1:7">
      <c r="A550" s="32">
        <f t="shared" si="17"/>
        <v>545</v>
      </c>
      <c r="B550" s="39"/>
      <c r="C550" s="38"/>
      <c r="D550" s="39"/>
      <c r="E550" s="93" t="str">
        <f>IF(IFERROR(VLOOKUP(A550,'5 Risk assessment - DFMEA '!A:Q,17,FALSE),"")=0,"",IFERROR(VLOOKUP(A550,'5 Risk assessment - DFMEA '!A:Q,17,FALSE),""))</f>
        <v/>
      </c>
      <c r="F550" s="40"/>
      <c r="G550" s="40"/>
    </row>
    <row r="551" spans="1:7">
      <c r="A551" s="32">
        <f t="shared" si="17"/>
        <v>546</v>
      </c>
      <c r="B551" s="39"/>
      <c r="C551" s="38"/>
      <c r="D551" s="39"/>
      <c r="E551" s="93" t="str">
        <f>IF(IFERROR(VLOOKUP(A551,'5 Risk assessment - DFMEA '!A:Q,17,FALSE),"")=0,"",IFERROR(VLOOKUP(A551,'5 Risk assessment - DFMEA '!A:Q,17,FALSE),""))</f>
        <v/>
      </c>
      <c r="F551" s="40"/>
      <c r="G551" s="40"/>
    </row>
    <row r="552" spans="1:7">
      <c r="A552" s="32">
        <f t="shared" si="17"/>
        <v>547</v>
      </c>
      <c r="B552" s="39"/>
      <c r="C552" s="38"/>
      <c r="D552" s="39"/>
      <c r="E552" s="93" t="str">
        <f>IF(IFERROR(VLOOKUP(A552,'5 Risk assessment - DFMEA '!A:Q,17,FALSE),"")=0,"",IFERROR(VLOOKUP(A552,'5 Risk assessment - DFMEA '!A:Q,17,FALSE),""))</f>
        <v/>
      </c>
      <c r="F552" s="40"/>
      <c r="G552" s="40"/>
    </row>
    <row r="553" spans="1:7">
      <c r="A553" s="32">
        <f t="shared" si="17"/>
        <v>548</v>
      </c>
      <c r="B553" s="39"/>
      <c r="C553" s="38"/>
      <c r="D553" s="39"/>
      <c r="E553" s="93" t="str">
        <f>IF(IFERROR(VLOOKUP(A553,'5 Risk assessment - DFMEA '!A:Q,17,FALSE),"")=0,"",IFERROR(VLOOKUP(A553,'5 Risk assessment - DFMEA '!A:Q,17,FALSE),""))</f>
        <v/>
      </c>
      <c r="F553" s="40"/>
      <c r="G553" s="40"/>
    </row>
    <row r="554" spans="1:7">
      <c r="A554" s="32">
        <f t="shared" si="17"/>
        <v>549</v>
      </c>
      <c r="B554" s="39"/>
      <c r="C554" s="38"/>
      <c r="D554" s="39"/>
      <c r="E554" s="93" t="str">
        <f>IF(IFERROR(VLOOKUP(A554,'5 Risk assessment - DFMEA '!A:Q,17,FALSE),"")=0,"",IFERROR(VLOOKUP(A554,'5 Risk assessment - DFMEA '!A:Q,17,FALSE),""))</f>
        <v/>
      </c>
      <c r="F554" s="40"/>
      <c r="G554" s="40"/>
    </row>
    <row r="555" spans="1:7">
      <c r="A555" s="32">
        <f t="shared" si="17"/>
        <v>550</v>
      </c>
      <c r="B555" s="39"/>
      <c r="C555" s="38"/>
      <c r="D555" s="39"/>
      <c r="E555" s="93" t="str">
        <f>IF(IFERROR(VLOOKUP(A555,'5 Risk assessment - DFMEA '!A:Q,17,FALSE),"")=0,"",IFERROR(VLOOKUP(A555,'5 Risk assessment - DFMEA '!A:Q,17,FALSE),""))</f>
        <v/>
      </c>
      <c r="F555" s="40"/>
      <c r="G555" s="40"/>
    </row>
    <row r="556" spans="1:7">
      <c r="A556" s="32">
        <f t="shared" si="17"/>
        <v>551</v>
      </c>
      <c r="B556" s="39"/>
      <c r="C556" s="38"/>
      <c r="D556" s="39"/>
      <c r="E556" s="93" t="str">
        <f>IF(IFERROR(VLOOKUP(A556,'5 Risk assessment - DFMEA '!A:Q,17,FALSE),"")=0,"",IFERROR(VLOOKUP(A556,'5 Risk assessment - DFMEA '!A:Q,17,FALSE),""))</f>
        <v/>
      </c>
      <c r="F556" s="40"/>
      <c r="G556" s="40"/>
    </row>
    <row r="557" spans="1:7">
      <c r="A557" s="32">
        <f t="shared" si="17"/>
        <v>552</v>
      </c>
      <c r="B557" s="39"/>
      <c r="C557" s="38"/>
      <c r="D557" s="39"/>
      <c r="E557" s="93" t="str">
        <f>IF(IFERROR(VLOOKUP(A557,'5 Risk assessment - DFMEA '!A:Q,17,FALSE),"")=0,"",IFERROR(VLOOKUP(A557,'5 Risk assessment - DFMEA '!A:Q,17,FALSE),""))</f>
        <v/>
      </c>
      <c r="F557" s="40"/>
      <c r="G557" s="40"/>
    </row>
    <row r="558" spans="1:7">
      <c r="A558" s="32">
        <f t="shared" si="17"/>
        <v>553</v>
      </c>
      <c r="B558" s="39"/>
      <c r="C558" s="38"/>
      <c r="D558" s="39"/>
      <c r="E558" s="93" t="str">
        <f>IF(IFERROR(VLOOKUP(A558,'5 Risk assessment - DFMEA '!A:Q,17,FALSE),"")=0,"",IFERROR(VLOOKUP(A558,'5 Risk assessment - DFMEA '!A:Q,17,FALSE),""))</f>
        <v/>
      </c>
      <c r="F558" s="40"/>
      <c r="G558" s="40"/>
    </row>
    <row r="559" spans="1:7">
      <c r="A559" s="32">
        <f t="shared" si="17"/>
        <v>554</v>
      </c>
      <c r="B559" s="39"/>
      <c r="C559" s="38"/>
      <c r="D559" s="39"/>
      <c r="E559" s="93" t="str">
        <f>IF(IFERROR(VLOOKUP(A559,'5 Risk assessment - DFMEA '!A:Q,17,FALSE),"")=0,"",IFERROR(VLOOKUP(A559,'5 Risk assessment - DFMEA '!A:Q,17,FALSE),""))</f>
        <v/>
      </c>
      <c r="F559" s="40"/>
      <c r="G559" s="40"/>
    </row>
    <row r="560" spans="1:7">
      <c r="A560" s="32">
        <f t="shared" si="17"/>
        <v>555</v>
      </c>
      <c r="B560" s="39"/>
      <c r="C560" s="38"/>
      <c r="D560" s="39"/>
      <c r="E560" s="93" t="str">
        <f>IF(IFERROR(VLOOKUP(A560,'5 Risk assessment - DFMEA '!A:Q,17,FALSE),"")=0,"",IFERROR(VLOOKUP(A560,'5 Risk assessment - DFMEA '!A:Q,17,FALSE),""))</f>
        <v/>
      </c>
      <c r="F560" s="40"/>
      <c r="G560" s="40"/>
    </row>
    <row r="561" spans="1:7">
      <c r="A561" s="32">
        <f t="shared" si="17"/>
        <v>556</v>
      </c>
      <c r="B561" s="39"/>
      <c r="C561" s="38"/>
      <c r="D561" s="39"/>
      <c r="E561" s="93" t="str">
        <f>IF(IFERROR(VLOOKUP(A561,'5 Risk assessment - DFMEA '!A:Q,17,FALSE),"")=0,"",IFERROR(VLOOKUP(A561,'5 Risk assessment - DFMEA '!A:Q,17,FALSE),""))</f>
        <v/>
      </c>
      <c r="F561" s="40"/>
      <c r="G561" s="40"/>
    </row>
    <row r="562" spans="1:7">
      <c r="A562" s="32">
        <f t="shared" si="17"/>
        <v>557</v>
      </c>
      <c r="B562" s="39"/>
      <c r="C562" s="38"/>
      <c r="D562" s="39"/>
      <c r="E562" s="93" t="str">
        <f>IF(IFERROR(VLOOKUP(A562,'5 Risk assessment - DFMEA '!A:Q,17,FALSE),"")=0,"",IFERROR(VLOOKUP(A562,'5 Risk assessment - DFMEA '!A:Q,17,FALSE),""))</f>
        <v/>
      </c>
      <c r="F562" s="40"/>
      <c r="G562" s="40"/>
    </row>
    <row r="563" spans="1:7">
      <c r="A563" s="32">
        <f t="shared" si="17"/>
        <v>558</v>
      </c>
      <c r="B563" s="39"/>
      <c r="C563" s="38"/>
      <c r="D563" s="39"/>
      <c r="E563" s="93" t="str">
        <f>IF(IFERROR(VLOOKUP(A563,'5 Risk assessment - DFMEA '!A:Q,17,FALSE),"")=0,"",IFERROR(VLOOKUP(A563,'5 Risk assessment - DFMEA '!A:Q,17,FALSE),""))</f>
        <v/>
      </c>
      <c r="F563" s="40"/>
      <c r="G563" s="40"/>
    </row>
    <row r="564" spans="1:7">
      <c r="A564" s="32">
        <f t="shared" si="17"/>
        <v>559</v>
      </c>
      <c r="B564" s="39"/>
      <c r="C564" s="38"/>
      <c r="D564" s="39"/>
      <c r="E564" s="93" t="str">
        <f>IF(IFERROR(VLOOKUP(A564,'5 Risk assessment - DFMEA '!A:Q,17,FALSE),"")=0,"",IFERROR(VLOOKUP(A564,'5 Risk assessment - DFMEA '!A:Q,17,FALSE),""))</f>
        <v/>
      </c>
      <c r="F564" s="40"/>
      <c r="G564" s="40"/>
    </row>
    <row r="565" spans="1:7">
      <c r="A565" s="32">
        <f t="shared" si="17"/>
        <v>560</v>
      </c>
      <c r="B565" s="39"/>
      <c r="C565" s="38"/>
      <c r="D565" s="39"/>
      <c r="E565" s="93" t="str">
        <f>IF(IFERROR(VLOOKUP(A565,'5 Risk assessment - DFMEA '!A:Q,17,FALSE),"")=0,"",IFERROR(VLOOKUP(A565,'5 Risk assessment - DFMEA '!A:Q,17,FALSE),""))</f>
        <v/>
      </c>
      <c r="F565" s="40"/>
      <c r="G565" s="40"/>
    </row>
    <row r="566" spans="1:7">
      <c r="A566" s="32">
        <f t="shared" si="17"/>
        <v>561</v>
      </c>
      <c r="B566" s="39"/>
      <c r="C566" s="38"/>
      <c r="D566" s="39"/>
      <c r="E566" s="93" t="str">
        <f>IF(IFERROR(VLOOKUP(A566,'5 Risk assessment - DFMEA '!A:Q,17,FALSE),"")=0,"",IFERROR(VLOOKUP(A566,'5 Risk assessment - DFMEA '!A:Q,17,FALSE),""))</f>
        <v/>
      </c>
      <c r="F566" s="40"/>
      <c r="G566" s="40"/>
    </row>
    <row r="567" spans="1:7">
      <c r="A567" s="32">
        <f t="shared" si="17"/>
        <v>562</v>
      </c>
      <c r="B567" s="39"/>
      <c r="C567" s="38"/>
      <c r="D567" s="39"/>
      <c r="E567" s="93" t="str">
        <f>IF(IFERROR(VLOOKUP(A567,'5 Risk assessment - DFMEA '!A:Q,17,FALSE),"")=0,"",IFERROR(VLOOKUP(A567,'5 Risk assessment - DFMEA '!A:Q,17,FALSE),""))</f>
        <v/>
      </c>
      <c r="F567" s="40"/>
      <c r="G567" s="40"/>
    </row>
    <row r="568" spans="1:7">
      <c r="A568" s="32">
        <f t="shared" si="17"/>
        <v>563</v>
      </c>
      <c r="B568" s="39"/>
      <c r="C568" s="38"/>
      <c r="D568" s="39"/>
      <c r="E568" s="93" t="str">
        <f>IF(IFERROR(VLOOKUP(A568,'5 Risk assessment - DFMEA '!A:Q,17,FALSE),"")=0,"",IFERROR(VLOOKUP(A568,'5 Risk assessment - DFMEA '!A:Q,17,FALSE),""))</f>
        <v/>
      </c>
      <c r="F568" s="40"/>
      <c r="G568" s="40"/>
    </row>
    <row r="569" spans="1:7">
      <c r="A569" s="32">
        <f t="shared" si="17"/>
        <v>564</v>
      </c>
      <c r="B569" s="39"/>
      <c r="C569" s="38"/>
      <c r="D569" s="39"/>
      <c r="E569" s="93" t="str">
        <f>IF(IFERROR(VLOOKUP(A569,'5 Risk assessment - DFMEA '!A:Q,17,FALSE),"")=0,"",IFERROR(VLOOKUP(A569,'5 Risk assessment - DFMEA '!A:Q,17,FALSE),""))</f>
        <v/>
      </c>
      <c r="F569" s="40"/>
      <c r="G569" s="40"/>
    </row>
    <row r="570" spans="1:7">
      <c r="A570" s="32">
        <f t="shared" si="17"/>
        <v>565</v>
      </c>
      <c r="B570" s="39"/>
      <c r="C570" s="38"/>
      <c r="D570" s="39"/>
      <c r="E570" s="93" t="str">
        <f>IF(IFERROR(VLOOKUP(A570,'5 Risk assessment - DFMEA '!A:Q,17,FALSE),"")=0,"",IFERROR(VLOOKUP(A570,'5 Risk assessment - DFMEA '!A:Q,17,FALSE),""))</f>
        <v/>
      </c>
      <c r="F570" s="40"/>
      <c r="G570" s="40"/>
    </row>
    <row r="571" spans="1:7">
      <c r="A571" s="32">
        <f t="shared" si="17"/>
        <v>566</v>
      </c>
      <c r="B571" s="39"/>
      <c r="C571" s="38"/>
      <c r="D571" s="39"/>
      <c r="E571" s="93" t="str">
        <f>IF(IFERROR(VLOOKUP(A571,'5 Risk assessment - DFMEA '!A:Q,17,FALSE),"")=0,"",IFERROR(VLOOKUP(A571,'5 Risk assessment - DFMEA '!A:Q,17,FALSE),""))</f>
        <v/>
      </c>
      <c r="F571" s="40"/>
      <c r="G571" s="40"/>
    </row>
    <row r="572" spans="1:7">
      <c r="A572" s="32">
        <f t="shared" si="17"/>
        <v>567</v>
      </c>
      <c r="B572" s="39"/>
      <c r="C572" s="38"/>
      <c r="D572" s="39"/>
      <c r="E572" s="93" t="str">
        <f>IF(IFERROR(VLOOKUP(A572,'5 Risk assessment - DFMEA '!A:Q,17,FALSE),"")=0,"",IFERROR(VLOOKUP(A572,'5 Risk assessment - DFMEA '!A:Q,17,FALSE),""))</f>
        <v/>
      </c>
      <c r="F572" s="40"/>
      <c r="G572" s="40"/>
    </row>
    <row r="573" spans="1:7">
      <c r="A573" s="32">
        <f t="shared" si="17"/>
        <v>568</v>
      </c>
      <c r="B573" s="39"/>
      <c r="C573" s="38"/>
      <c r="D573" s="39"/>
      <c r="E573" s="93" t="str">
        <f>IF(IFERROR(VLOOKUP(A573,'5 Risk assessment - DFMEA '!A:Q,17,FALSE),"")=0,"",IFERROR(VLOOKUP(A573,'5 Risk assessment - DFMEA '!A:Q,17,FALSE),""))</f>
        <v/>
      </c>
      <c r="F573" s="40"/>
      <c r="G573" s="40"/>
    </row>
    <row r="574" spans="1:7">
      <c r="A574" s="32">
        <f t="shared" si="17"/>
        <v>569</v>
      </c>
      <c r="B574" s="39"/>
      <c r="C574" s="38"/>
      <c r="D574" s="39"/>
      <c r="E574" s="93" t="str">
        <f>IF(IFERROR(VLOOKUP(A574,'5 Risk assessment - DFMEA '!A:Q,17,FALSE),"")=0,"",IFERROR(VLOOKUP(A574,'5 Risk assessment - DFMEA '!A:Q,17,FALSE),""))</f>
        <v/>
      </c>
      <c r="F574" s="40"/>
      <c r="G574" s="40"/>
    </row>
    <row r="575" spans="1:7">
      <c r="A575" s="32">
        <f t="shared" si="17"/>
        <v>570</v>
      </c>
      <c r="B575" s="39"/>
      <c r="C575" s="38"/>
      <c r="D575" s="39"/>
      <c r="E575" s="93" t="str">
        <f>IF(IFERROR(VLOOKUP(A575,'5 Risk assessment - DFMEA '!A:Q,17,FALSE),"")=0,"",IFERROR(VLOOKUP(A575,'5 Risk assessment - DFMEA '!A:Q,17,FALSE),""))</f>
        <v/>
      </c>
      <c r="F575" s="40"/>
      <c r="G575" s="40"/>
    </row>
    <row r="576" spans="1:7">
      <c r="A576" s="32">
        <f t="shared" si="17"/>
        <v>571</v>
      </c>
      <c r="B576" s="39"/>
      <c r="C576" s="38"/>
      <c r="D576" s="39"/>
      <c r="E576" s="93" t="str">
        <f>IF(IFERROR(VLOOKUP(A576,'5 Risk assessment - DFMEA '!A:Q,17,FALSE),"")=0,"",IFERROR(VLOOKUP(A576,'5 Risk assessment - DFMEA '!A:Q,17,FALSE),""))</f>
        <v/>
      </c>
      <c r="F576" s="40"/>
      <c r="G576" s="40"/>
    </row>
    <row r="577" spans="1:7">
      <c r="A577" s="32">
        <f t="shared" si="17"/>
        <v>572</v>
      </c>
      <c r="B577" s="39"/>
      <c r="C577" s="38"/>
      <c r="D577" s="39"/>
      <c r="E577" s="93" t="str">
        <f>IF(IFERROR(VLOOKUP(A577,'5 Risk assessment - DFMEA '!A:Q,17,FALSE),"")=0,"",IFERROR(VLOOKUP(A577,'5 Risk assessment - DFMEA '!A:Q,17,FALSE),""))</f>
        <v/>
      </c>
      <c r="F577" s="40"/>
      <c r="G577" s="40"/>
    </row>
    <row r="578" spans="1:7">
      <c r="A578" s="32">
        <f t="shared" si="17"/>
        <v>573</v>
      </c>
      <c r="B578" s="39"/>
      <c r="C578" s="38"/>
      <c r="D578" s="39"/>
      <c r="E578" s="93" t="str">
        <f>IF(IFERROR(VLOOKUP(A578,'5 Risk assessment - DFMEA '!A:Q,17,FALSE),"")=0,"",IFERROR(VLOOKUP(A578,'5 Risk assessment - DFMEA '!A:Q,17,FALSE),""))</f>
        <v/>
      </c>
      <c r="F578" s="40"/>
      <c r="G578" s="40"/>
    </row>
    <row r="579" spans="1:7">
      <c r="A579" s="32">
        <f t="shared" si="17"/>
        <v>574</v>
      </c>
      <c r="B579" s="39"/>
      <c r="C579" s="38"/>
      <c r="D579" s="39"/>
      <c r="E579" s="93" t="str">
        <f>IF(IFERROR(VLOOKUP(A579,'5 Risk assessment - DFMEA '!A:Q,17,FALSE),"")=0,"",IFERROR(VLOOKUP(A579,'5 Risk assessment - DFMEA '!A:Q,17,FALSE),""))</f>
        <v/>
      </c>
      <c r="F579" s="40"/>
      <c r="G579" s="40"/>
    </row>
    <row r="580" spans="1:7">
      <c r="A580" s="32">
        <f t="shared" si="17"/>
        <v>575</v>
      </c>
      <c r="B580" s="39"/>
      <c r="C580" s="38"/>
      <c r="D580" s="39"/>
      <c r="E580" s="93" t="str">
        <f>IF(IFERROR(VLOOKUP(A580,'5 Risk assessment - DFMEA '!A:Q,17,FALSE),"")=0,"",IFERROR(VLOOKUP(A580,'5 Risk assessment - DFMEA '!A:Q,17,FALSE),""))</f>
        <v/>
      </c>
      <c r="F580" s="40"/>
      <c r="G580" s="40"/>
    </row>
    <row r="581" spans="1:7">
      <c r="A581" s="32">
        <f t="shared" si="17"/>
        <v>576</v>
      </c>
      <c r="B581" s="39"/>
      <c r="C581" s="38"/>
      <c r="D581" s="39"/>
      <c r="E581" s="93" t="str">
        <f>IF(IFERROR(VLOOKUP(A581,'5 Risk assessment - DFMEA '!A:Q,17,FALSE),"")=0,"",IFERROR(VLOOKUP(A581,'5 Risk assessment - DFMEA '!A:Q,17,FALSE),""))</f>
        <v/>
      </c>
      <c r="F581" s="40"/>
      <c r="G581" s="40"/>
    </row>
    <row r="582" spans="1:7">
      <c r="A582" s="32">
        <f t="shared" ref="A582:A645" si="18">A581+1</f>
        <v>577</v>
      </c>
      <c r="B582" s="39"/>
      <c r="C582" s="38"/>
      <c r="D582" s="39"/>
      <c r="E582" s="93" t="str">
        <f>IF(IFERROR(VLOOKUP(A582,'5 Risk assessment - DFMEA '!A:Q,17,FALSE),"")=0,"",IFERROR(VLOOKUP(A582,'5 Risk assessment - DFMEA '!A:Q,17,FALSE),""))</f>
        <v/>
      </c>
      <c r="F582" s="40"/>
      <c r="G582" s="40"/>
    </row>
    <row r="583" spans="1:7">
      <c r="A583" s="32">
        <f t="shared" si="18"/>
        <v>578</v>
      </c>
      <c r="B583" s="39"/>
      <c r="C583" s="38"/>
      <c r="D583" s="39"/>
      <c r="E583" s="93" t="str">
        <f>IF(IFERROR(VLOOKUP(A583,'5 Risk assessment - DFMEA '!A:Q,17,FALSE),"")=0,"",IFERROR(VLOOKUP(A583,'5 Risk assessment - DFMEA '!A:Q,17,FALSE),""))</f>
        <v/>
      </c>
      <c r="F583" s="40"/>
      <c r="G583" s="40"/>
    </row>
    <row r="584" spans="1:7">
      <c r="A584" s="32">
        <f t="shared" si="18"/>
        <v>579</v>
      </c>
      <c r="B584" s="39"/>
      <c r="C584" s="38"/>
      <c r="D584" s="39"/>
      <c r="E584" s="93" t="str">
        <f>IF(IFERROR(VLOOKUP(A584,'5 Risk assessment - DFMEA '!A:Q,17,FALSE),"")=0,"",IFERROR(VLOOKUP(A584,'5 Risk assessment - DFMEA '!A:Q,17,FALSE),""))</f>
        <v/>
      </c>
      <c r="F584" s="40"/>
      <c r="G584" s="40"/>
    </row>
    <row r="585" spans="1:7">
      <c r="A585" s="32">
        <f t="shared" si="18"/>
        <v>580</v>
      </c>
      <c r="B585" s="39"/>
      <c r="C585" s="38"/>
      <c r="D585" s="39"/>
      <c r="E585" s="93" t="str">
        <f>IF(IFERROR(VLOOKUP(A585,'5 Risk assessment - DFMEA '!A:Q,17,FALSE),"")=0,"",IFERROR(VLOOKUP(A585,'5 Risk assessment - DFMEA '!A:Q,17,FALSE),""))</f>
        <v/>
      </c>
      <c r="F585" s="40"/>
      <c r="G585" s="40"/>
    </row>
    <row r="586" spans="1:7">
      <c r="A586" s="32">
        <f t="shared" si="18"/>
        <v>581</v>
      </c>
      <c r="B586" s="39"/>
      <c r="C586" s="38"/>
      <c r="D586" s="39"/>
      <c r="E586" s="93" t="str">
        <f>IF(IFERROR(VLOOKUP(A586,'5 Risk assessment - DFMEA '!A:Q,17,FALSE),"")=0,"",IFERROR(VLOOKUP(A586,'5 Risk assessment - DFMEA '!A:Q,17,FALSE),""))</f>
        <v/>
      </c>
      <c r="F586" s="40"/>
      <c r="G586" s="40"/>
    </row>
    <row r="587" spans="1:7">
      <c r="A587" s="32">
        <f t="shared" si="18"/>
        <v>582</v>
      </c>
      <c r="B587" s="39"/>
      <c r="C587" s="38"/>
      <c r="D587" s="39"/>
      <c r="E587" s="93" t="str">
        <f>IF(IFERROR(VLOOKUP(A587,'5 Risk assessment - DFMEA '!A:Q,17,FALSE),"")=0,"",IFERROR(VLOOKUP(A587,'5 Risk assessment - DFMEA '!A:Q,17,FALSE),""))</f>
        <v/>
      </c>
      <c r="F587" s="40"/>
      <c r="G587" s="40"/>
    </row>
    <row r="588" spans="1:7">
      <c r="A588" s="32">
        <f t="shared" si="18"/>
        <v>583</v>
      </c>
      <c r="B588" s="39"/>
      <c r="C588" s="38"/>
      <c r="D588" s="39"/>
      <c r="E588" s="93" t="str">
        <f>IF(IFERROR(VLOOKUP(A588,'5 Risk assessment - DFMEA '!A:Q,17,FALSE),"")=0,"",IFERROR(VLOOKUP(A588,'5 Risk assessment - DFMEA '!A:Q,17,FALSE),""))</f>
        <v/>
      </c>
      <c r="F588" s="40"/>
      <c r="G588" s="40"/>
    </row>
    <row r="589" spans="1:7">
      <c r="A589" s="32">
        <f t="shared" si="18"/>
        <v>584</v>
      </c>
      <c r="B589" s="39"/>
      <c r="C589" s="38"/>
      <c r="D589" s="39"/>
      <c r="E589" s="93" t="str">
        <f>IF(IFERROR(VLOOKUP(A589,'5 Risk assessment - DFMEA '!A:Q,17,FALSE),"")=0,"",IFERROR(VLOOKUP(A589,'5 Risk assessment - DFMEA '!A:Q,17,FALSE),""))</f>
        <v/>
      </c>
      <c r="F589" s="40"/>
      <c r="G589" s="40"/>
    </row>
    <row r="590" spans="1:7">
      <c r="A590" s="32">
        <f t="shared" si="18"/>
        <v>585</v>
      </c>
      <c r="B590" s="39"/>
      <c r="C590" s="38"/>
      <c r="D590" s="39"/>
      <c r="E590" s="93" t="str">
        <f>IF(IFERROR(VLOOKUP(A590,'5 Risk assessment - DFMEA '!A:Q,17,FALSE),"")=0,"",IFERROR(VLOOKUP(A590,'5 Risk assessment - DFMEA '!A:Q,17,FALSE),""))</f>
        <v/>
      </c>
      <c r="F590" s="40"/>
      <c r="G590" s="40"/>
    </row>
    <row r="591" spans="1:7">
      <c r="A591" s="32">
        <f t="shared" si="18"/>
        <v>586</v>
      </c>
      <c r="B591" s="39"/>
      <c r="C591" s="38"/>
      <c r="D591" s="39"/>
      <c r="E591" s="93" t="str">
        <f>IF(IFERROR(VLOOKUP(A591,'5 Risk assessment - DFMEA '!A:Q,17,FALSE),"")=0,"",IFERROR(VLOOKUP(A591,'5 Risk assessment - DFMEA '!A:Q,17,FALSE),""))</f>
        <v/>
      </c>
      <c r="F591" s="40"/>
      <c r="G591" s="40"/>
    </row>
    <row r="592" spans="1:7">
      <c r="A592" s="32">
        <f t="shared" si="18"/>
        <v>587</v>
      </c>
      <c r="B592" s="39"/>
      <c r="C592" s="38"/>
      <c r="D592" s="39"/>
      <c r="E592" s="93" t="str">
        <f>IF(IFERROR(VLOOKUP(A592,'5 Risk assessment - DFMEA '!A:Q,17,FALSE),"")=0,"",IFERROR(VLOOKUP(A592,'5 Risk assessment - DFMEA '!A:Q,17,FALSE),""))</f>
        <v/>
      </c>
      <c r="F592" s="40"/>
      <c r="G592" s="40"/>
    </row>
    <row r="593" spans="1:7">
      <c r="A593" s="32">
        <f t="shared" si="18"/>
        <v>588</v>
      </c>
      <c r="B593" s="39"/>
      <c r="C593" s="38"/>
      <c r="D593" s="39"/>
      <c r="E593" s="93" t="str">
        <f>IF(IFERROR(VLOOKUP(A593,'5 Risk assessment - DFMEA '!A:Q,17,FALSE),"")=0,"",IFERROR(VLOOKUP(A593,'5 Risk assessment - DFMEA '!A:Q,17,FALSE),""))</f>
        <v/>
      </c>
      <c r="F593" s="40"/>
      <c r="G593" s="40"/>
    </row>
    <row r="594" spans="1:7">
      <c r="A594" s="32">
        <f t="shared" si="18"/>
        <v>589</v>
      </c>
      <c r="B594" s="39"/>
      <c r="C594" s="38"/>
      <c r="D594" s="39"/>
      <c r="E594" s="93" t="str">
        <f>IF(IFERROR(VLOOKUP(A594,'5 Risk assessment - DFMEA '!A:Q,17,FALSE),"")=0,"",IFERROR(VLOOKUP(A594,'5 Risk assessment - DFMEA '!A:Q,17,FALSE),""))</f>
        <v/>
      </c>
      <c r="F594" s="40"/>
      <c r="G594" s="40"/>
    </row>
    <row r="595" spans="1:7">
      <c r="A595" s="32">
        <f t="shared" si="18"/>
        <v>590</v>
      </c>
      <c r="B595" s="39"/>
      <c r="C595" s="38"/>
      <c r="D595" s="39"/>
      <c r="E595" s="93" t="str">
        <f>IF(IFERROR(VLOOKUP(A595,'5 Risk assessment - DFMEA '!A:Q,17,FALSE),"")=0,"",IFERROR(VLOOKUP(A595,'5 Risk assessment - DFMEA '!A:Q,17,FALSE),""))</f>
        <v/>
      </c>
      <c r="F595" s="40"/>
      <c r="G595" s="40"/>
    </row>
    <row r="596" spans="1:7">
      <c r="A596" s="32">
        <f t="shared" si="18"/>
        <v>591</v>
      </c>
      <c r="B596" s="39"/>
      <c r="C596" s="38"/>
      <c r="D596" s="39"/>
      <c r="E596" s="93" t="str">
        <f>IF(IFERROR(VLOOKUP(A596,'5 Risk assessment - DFMEA '!A:Q,17,FALSE),"")=0,"",IFERROR(VLOOKUP(A596,'5 Risk assessment - DFMEA '!A:Q,17,FALSE),""))</f>
        <v/>
      </c>
      <c r="F596" s="40"/>
      <c r="G596" s="40"/>
    </row>
    <row r="597" spans="1:7">
      <c r="A597" s="32">
        <f t="shared" si="18"/>
        <v>592</v>
      </c>
      <c r="B597" s="39"/>
      <c r="C597" s="38"/>
      <c r="D597" s="39"/>
      <c r="E597" s="93" t="str">
        <f>IF(IFERROR(VLOOKUP(A597,'5 Risk assessment - DFMEA '!A:Q,17,FALSE),"")=0,"",IFERROR(VLOOKUP(A597,'5 Risk assessment - DFMEA '!A:Q,17,FALSE),""))</f>
        <v/>
      </c>
      <c r="F597" s="40"/>
      <c r="G597" s="40"/>
    </row>
    <row r="598" spans="1:7">
      <c r="A598" s="32">
        <f t="shared" si="18"/>
        <v>593</v>
      </c>
      <c r="B598" s="39"/>
      <c r="C598" s="38"/>
      <c r="D598" s="39"/>
      <c r="E598" s="93" t="str">
        <f>IF(IFERROR(VLOOKUP(A598,'5 Risk assessment - DFMEA '!A:Q,17,FALSE),"")=0,"",IFERROR(VLOOKUP(A598,'5 Risk assessment - DFMEA '!A:Q,17,FALSE),""))</f>
        <v/>
      </c>
      <c r="F598" s="40"/>
      <c r="G598" s="40"/>
    </row>
    <row r="599" spans="1:7">
      <c r="A599" s="32">
        <f t="shared" si="18"/>
        <v>594</v>
      </c>
      <c r="B599" s="39"/>
      <c r="C599" s="38"/>
      <c r="D599" s="39"/>
      <c r="E599" s="93" t="str">
        <f>IF(IFERROR(VLOOKUP(A599,'5 Risk assessment - DFMEA '!A:Q,17,FALSE),"")=0,"",IFERROR(VLOOKUP(A599,'5 Risk assessment - DFMEA '!A:Q,17,FALSE),""))</f>
        <v/>
      </c>
      <c r="F599" s="40"/>
      <c r="G599" s="40"/>
    </row>
    <row r="600" spans="1:7">
      <c r="A600" s="32">
        <f t="shared" si="18"/>
        <v>595</v>
      </c>
      <c r="B600" s="39"/>
      <c r="C600" s="38"/>
      <c r="D600" s="39"/>
      <c r="E600" s="93" t="str">
        <f>IF(IFERROR(VLOOKUP(A600,'5 Risk assessment - DFMEA '!A:Q,17,FALSE),"")=0,"",IFERROR(VLOOKUP(A600,'5 Risk assessment - DFMEA '!A:Q,17,FALSE),""))</f>
        <v/>
      </c>
      <c r="F600" s="40"/>
      <c r="G600" s="40"/>
    </row>
    <row r="601" spans="1:7">
      <c r="A601" s="32">
        <f t="shared" si="18"/>
        <v>596</v>
      </c>
      <c r="B601" s="39"/>
      <c r="C601" s="38"/>
      <c r="D601" s="39"/>
      <c r="E601" s="93" t="str">
        <f>IF(IFERROR(VLOOKUP(A601,'5 Risk assessment - DFMEA '!A:Q,17,FALSE),"")=0,"",IFERROR(VLOOKUP(A601,'5 Risk assessment - DFMEA '!A:Q,17,FALSE),""))</f>
        <v/>
      </c>
      <c r="F601" s="40"/>
      <c r="G601" s="40"/>
    </row>
    <row r="602" spans="1:7">
      <c r="A602" s="32">
        <f t="shared" si="18"/>
        <v>597</v>
      </c>
      <c r="B602" s="39"/>
      <c r="C602" s="38"/>
      <c r="D602" s="39"/>
      <c r="E602" s="93" t="str">
        <f>IF(IFERROR(VLOOKUP(A602,'5 Risk assessment - DFMEA '!A:Q,17,FALSE),"")=0,"",IFERROR(VLOOKUP(A602,'5 Risk assessment - DFMEA '!A:Q,17,FALSE),""))</f>
        <v/>
      </c>
      <c r="F602" s="40"/>
      <c r="G602" s="40"/>
    </row>
    <row r="603" spans="1:7">
      <c r="A603" s="32">
        <f t="shared" si="18"/>
        <v>598</v>
      </c>
      <c r="B603" s="39"/>
      <c r="C603" s="38"/>
      <c r="D603" s="39"/>
      <c r="E603" s="93" t="str">
        <f>IF(IFERROR(VLOOKUP(A603,'5 Risk assessment - DFMEA '!A:Q,17,FALSE),"")=0,"",IFERROR(VLOOKUP(A603,'5 Risk assessment - DFMEA '!A:Q,17,FALSE),""))</f>
        <v/>
      </c>
      <c r="F603" s="40"/>
      <c r="G603" s="40"/>
    </row>
    <row r="604" spans="1:7">
      <c r="A604" s="32">
        <f t="shared" si="18"/>
        <v>599</v>
      </c>
      <c r="B604" s="39"/>
      <c r="C604" s="38"/>
      <c r="D604" s="39"/>
      <c r="E604" s="93" t="str">
        <f>IF(IFERROR(VLOOKUP(A604,'5 Risk assessment - DFMEA '!A:Q,17,FALSE),"")=0,"",IFERROR(VLOOKUP(A604,'5 Risk assessment - DFMEA '!A:Q,17,FALSE),""))</f>
        <v/>
      </c>
      <c r="F604" s="40"/>
      <c r="G604" s="40"/>
    </row>
    <row r="605" spans="1:7">
      <c r="A605" s="32">
        <f t="shared" si="18"/>
        <v>600</v>
      </c>
      <c r="B605" s="39"/>
      <c r="C605" s="38"/>
      <c r="D605" s="39"/>
      <c r="E605" s="93" t="str">
        <f>IF(IFERROR(VLOOKUP(A605,'5 Risk assessment - DFMEA '!A:Q,17,FALSE),"")=0,"",IFERROR(VLOOKUP(A605,'5 Risk assessment - DFMEA '!A:Q,17,FALSE),""))</f>
        <v/>
      </c>
      <c r="F605" s="40"/>
      <c r="G605" s="40"/>
    </row>
    <row r="606" spans="1:7">
      <c r="A606" s="32">
        <f t="shared" si="18"/>
        <v>601</v>
      </c>
      <c r="B606" s="39"/>
      <c r="C606" s="38"/>
      <c r="D606" s="39"/>
      <c r="E606" s="93" t="str">
        <f>IF(IFERROR(VLOOKUP(A606,'5 Risk assessment - DFMEA '!A:Q,17,FALSE),"")=0,"",IFERROR(VLOOKUP(A606,'5 Risk assessment - DFMEA '!A:Q,17,FALSE),""))</f>
        <v/>
      </c>
      <c r="F606" s="40"/>
      <c r="G606" s="40"/>
    </row>
    <row r="607" spans="1:7">
      <c r="A607" s="32">
        <f t="shared" si="18"/>
        <v>602</v>
      </c>
      <c r="B607" s="39"/>
      <c r="C607" s="38"/>
      <c r="D607" s="39"/>
      <c r="E607" s="93" t="str">
        <f>IF(IFERROR(VLOOKUP(A607,'5 Risk assessment - DFMEA '!A:Q,17,FALSE),"")=0,"",IFERROR(VLOOKUP(A607,'5 Risk assessment - DFMEA '!A:Q,17,FALSE),""))</f>
        <v/>
      </c>
      <c r="F607" s="40"/>
      <c r="G607" s="40"/>
    </row>
    <row r="608" spans="1:7">
      <c r="A608" s="32">
        <f t="shared" si="18"/>
        <v>603</v>
      </c>
      <c r="B608" s="39"/>
      <c r="C608" s="38"/>
      <c r="D608" s="39"/>
      <c r="E608" s="93" t="str">
        <f>IF(IFERROR(VLOOKUP(A608,'5 Risk assessment - DFMEA '!A:Q,17,FALSE),"")=0,"",IFERROR(VLOOKUP(A608,'5 Risk assessment - DFMEA '!A:Q,17,FALSE),""))</f>
        <v/>
      </c>
      <c r="F608" s="40"/>
      <c r="G608" s="40"/>
    </row>
    <row r="609" spans="1:7">
      <c r="A609" s="32">
        <f t="shared" si="18"/>
        <v>604</v>
      </c>
      <c r="B609" s="39"/>
      <c r="C609" s="38"/>
      <c r="D609" s="39"/>
      <c r="E609" s="93" t="str">
        <f>IF(IFERROR(VLOOKUP(A609,'5 Risk assessment - DFMEA '!A:Q,17,FALSE),"")=0,"",IFERROR(VLOOKUP(A609,'5 Risk assessment - DFMEA '!A:Q,17,FALSE),""))</f>
        <v/>
      </c>
      <c r="F609" s="40"/>
      <c r="G609" s="40"/>
    </row>
    <row r="610" spans="1:7">
      <c r="A610" s="32">
        <f t="shared" si="18"/>
        <v>605</v>
      </c>
      <c r="B610" s="39"/>
      <c r="C610" s="38"/>
      <c r="D610" s="39"/>
      <c r="E610" s="93" t="str">
        <f>IF(IFERROR(VLOOKUP(A610,'5 Risk assessment - DFMEA '!A:Q,17,FALSE),"")=0,"",IFERROR(VLOOKUP(A610,'5 Risk assessment - DFMEA '!A:Q,17,FALSE),""))</f>
        <v/>
      </c>
      <c r="F610" s="40"/>
      <c r="G610" s="40"/>
    </row>
    <row r="611" spans="1:7">
      <c r="A611" s="32">
        <f t="shared" si="18"/>
        <v>606</v>
      </c>
      <c r="B611" s="39"/>
      <c r="C611" s="38"/>
      <c r="D611" s="39"/>
      <c r="E611" s="93" t="str">
        <f>IF(IFERROR(VLOOKUP(A611,'5 Risk assessment - DFMEA '!A:Q,17,FALSE),"")=0,"",IFERROR(VLOOKUP(A611,'5 Risk assessment - DFMEA '!A:Q,17,FALSE),""))</f>
        <v/>
      </c>
      <c r="F611" s="40"/>
      <c r="G611" s="40"/>
    </row>
    <row r="612" spans="1:7">
      <c r="A612" s="32">
        <f t="shared" si="18"/>
        <v>607</v>
      </c>
      <c r="B612" s="39"/>
      <c r="C612" s="38"/>
      <c r="D612" s="39"/>
      <c r="E612" s="93" t="str">
        <f>IF(IFERROR(VLOOKUP(A612,'5 Risk assessment - DFMEA '!A:Q,17,FALSE),"")=0,"",IFERROR(VLOOKUP(A612,'5 Risk assessment - DFMEA '!A:Q,17,FALSE),""))</f>
        <v/>
      </c>
      <c r="F612" s="40"/>
      <c r="G612" s="40"/>
    </row>
    <row r="613" spans="1:7">
      <c r="A613" s="32">
        <f t="shared" si="18"/>
        <v>608</v>
      </c>
      <c r="B613" s="39"/>
      <c r="C613" s="38"/>
      <c r="D613" s="39"/>
      <c r="E613" s="93" t="str">
        <f>IF(IFERROR(VLOOKUP(A613,'5 Risk assessment - DFMEA '!A:Q,17,FALSE),"")=0,"",IFERROR(VLOOKUP(A613,'5 Risk assessment - DFMEA '!A:Q,17,FALSE),""))</f>
        <v/>
      </c>
      <c r="F613" s="40"/>
      <c r="G613" s="40"/>
    </row>
    <row r="614" spans="1:7">
      <c r="A614" s="32">
        <f t="shared" si="18"/>
        <v>609</v>
      </c>
      <c r="B614" s="39"/>
      <c r="C614" s="38"/>
      <c r="D614" s="39"/>
      <c r="E614" s="93" t="str">
        <f>IF(IFERROR(VLOOKUP(A614,'5 Risk assessment - DFMEA '!A:Q,17,FALSE),"")=0,"",IFERROR(VLOOKUP(A614,'5 Risk assessment - DFMEA '!A:Q,17,FALSE),""))</f>
        <v/>
      </c>
      <c r="F614" s="40"/>
      <c r="G614" s="40"/>
    </row>
    <row r="615" spans="1:7">
      <c r="A615" s="32">
        <f t="shared" si="18"/>
        <v>610</v>
      </c>
      <c r="B615" s="39"/>
      <c r="C615" s="38"/>
      <c r="D615" s="39"/>
      <c r="E615" s="93" t="str">
        <f>IF(IFERROR(VLOOKUP(A615,'5 Risk assessment - DFMEA '!A:Q,17,FALSE),"")=0,"",IFERROR(VLOOKUP(A615,'5 Risk assessment - DFMEA '!A:Q,17,FALSE),""))</f>
        <v/>
      </c>
      <c r="F615" s="40"/>
      <c r="G615" s="40"/>
    </row>
    <row r="616" spans="1:7">
      <c r="A616" s="32">
        <f t="shared" si="18"/>
        <v>611</v>
      </c>
      <c r="B616" s="39"/>
      <c r="C616" s="38"/>
      <c r="D616" s="39"/>
      <c r="E616" s="93" t="str">
        <f>IF(IFERROR(VLOOKUP(A616,'5 Risk assessment - DFMEA '!A:Q,17,FALSE),"")=0,"",IFERROR(VLOOKUP(A616,'5 Risk assessment - DFMEA '!A:Q,17,FALSE),""))</f>
        <v/>
      </c>
      <c r="F616" s="40"/>
      <c r="G616" s="40"/>
    </row>
    <row r="617" spans="1:7">
      <c r="A617" s="32">
        <f t="shared" si="18"/>
        <v>612</v>
      </c>
      <c r="B617" s="39"/>
      <c r="C617" s="38"/>
      <c r="D617" s="39"/>
      <c r="E617" s="93" t="str">
        <f>IF(IFERROR(VLOOKUP(A617,'5 Risk assessment - DFMEA '!A:Q,17,FALSE),"")=0,"",IFERROR(VLOOKUP(A617,'5 Risk assessment - DFMEA '!A:Q,17,FALSE),""))</f>
        <v/>
      </c>
      <c r="F617" s="40"/>
      <c r="G617" s="40"/>
    </row>
    <row r="618" spans="1:7">
      <c r="A618" s="32">
        <f t="shared" si="18"/>
        <v>613</v>
      </c>
      <c r="B618" s="39"/>
      <c r="C618" s="38"/>
      <c r="D618" s="39"/>
      <c r="E618" s="93" t="str">
        <f>IF(IFERROR(VLOOKUP(A618,'5 Risk assessment - DFMEA '!A:Q,17,FALSE),"")=0,"",IFERROR(VLOOKUP(A618,'5 Risk assessment - DFMEA '!A:Q,17,FALSE),""))</f>
        <v/>
      </c>
      <c r="F618" s="40"/>
      <c r="G618" s="40"/>
    </row>
    <row r="619" spans="1:7">
      <c r="A619" s="32">
        <f t="shared" si="18"/>
        <v>614</v>
      </c>
      <c r="B619" s="39"/>
      <c r="C619" s="38"/>
      <c r="D619" s="39"/>
      <c r="E619" s="93" t="str">
        <f>IF(IFERROR(VLOOKUP(A619,'5 Risk assessment - DFMEA '!A:Q,17,FALSE),"")=0,"",IFERROR(VLOOKUP(A619,'5 Risk assessment - DFMEA '!A:Q,17,FALSE),""))</f>
        <v/>
      </c>
      <c r="F619" s="40"/>
      <c r="G619" s="40"/>
    </row>
    <row r="620" spans="1:7">
      <c r="A620" s="32">
        <f t="shared" si="18"/>
        <v>615</v>
      </c>
      <c r="B620" s="39"/>
      <c r="C620" s="38"/>
      <c r="D620" s="39"/>
      <c r="E620" s="93" t="str">
        <f>IF(IFERROR(VLOOKUP(A620,'5 Risk assessment - DFMEA '!A:Q,17,FALSE),"")=0,"",IFERROR(VLOOKUP(A620,'5 Risk assessment - DFMEA '!A:Q,17,FALSE),""))</f>
        <v/>
      </c>
      <c r="F620" s="40"/>
      <c r="G620" s="40"/>
    </row>
    <row r="621" spans="1:7">
      <c r="A621" s="32">
        <f t="shared" si="18"/>
        <v>616</v>
      </c>
      <c r="B621" s="39"/>
      <c r="C621" s="38"/>
      <c r="D621" s="39"/>
      <c r="E621" s="93" t="str">
        <f>IF(IFERROR(VLOOKUP(A621,'5 Risk assessment - DFMEA '!A:Q,17,FALSE),"")=0,"",IFERROR(VLOOKUP(A621,'5 Risk assessment - DFMEA '!A:Q,17,FALSE),""))</f>
        <v/>
      </c>
      <c r="F621" s="40"/>
      <c r="G621" s="40"/>
    </row>
    <row r="622" spans="1:7">
      <c r="A622" s="32">
        <f t="shared" si="18"/>
        <v>617</v>
      </c>
      <c r="B622" s="39"/>
      <c r="C622" s="38"/>
      <c r="D622" s="39"/>
      <c r="E622" s="93" t="str">
        <f>IF(IFERROR(VLOOKUP(A622,'5 Risk assessment - DFMEA '!A:Q,17,FALSE),"")=0,"",IFERROR(VLOOKUP(A622,'5 Risk assessment - DFMEA '!A:Q,17,FALSE),""))</f>
        <v/>
      </c>
      <c r="F622" s="40"/>
      <c r="G622" s="40"/>
    </row>
    <row r="623" spans="1:7">
      <c r="A623" s="32">
        <f t="shared" si="18"/>
        <v>618</v>
      </c>
      <c r="B623" s="39"/>
      <c r="C623" s="38"/>
      <c r="D623" s="39"/>
      <c r="E623" s="93" t="str">
        <f>IF(IFERROR(VLOOKUP(A623,'5 Risk assessment - DFMEA '!A:Q,17,FALSE),"")=0,"",IFERROR(VLOOKUP(A623,'5 Risk assessment - DFMEA '!A:Q,17,FALSE),""))</f>
        <v/>
      </c>
      <c r="F623" s="40"/>
      <c r="G623" s="40"/>
    </row>
    <row r="624" spans="1:7">
      <c r="A624" s="32">
        <f t="shared" si="18"/>
        <v>619</v>
      </c>
      <c r="B624" s="39"/>
      <c r="C624" s="38"/>
      <c r="D624" s="39"/>
      <c r="E624" s="93" t="str">
        <f>IF(IFERROR(VLOOKUP(A624,'5 Risk assessment - DFMEA '!A:Q,17,FALSE),"")=0,"",IFERROR(VLOOKUP(A624,'5 Risk assessment - DFMEA '!A:Q,17,FALSE),""))</f>
        <v/>
      </c>
      <c r="F624" s="40"/>
      <c r="G624" s="40"/>
    </row>
    <row r="625" spans="1:7">
      <c r="A625" s="32">
        <f t="shared" si="18"/>
        <v>620</v>
      </c>
      <c r="B625" s="39"/>
      <c r="C625" s="38"/>
      <c r="D625" s="39"/>
      <c r="E625" s="93" t="str">
        <f>IF(IFERROR(VLOOKUP(A625,'5 Risk assessment - DFMEA '!A:Q,17,FALSE),"")=0,"",IFERROR(VLOOKUP(A625,'5 Risk assessment - DFMEA '!A:Q,17,FALSE),""))</f>
        <v/>
      </c>
      <c r="F625" s="40"/>
      <c r="G625" s="40"/>
    </row>
    <row r="626" spans="1:7">
      <c r="A626" s="32">
        <f t="shared" si="18"/>
        <v>621</v>
      </c>
      <c r="B626" s="39"/>
      <c r="C626" s="38"/>
      <c r="D626" s="39"/>
      <c r="E626" s="93" t="str">
        <f>IF(IFERROR(VLOOKUP(A626,'5 Risk assessment - DFMEA '!A:Q,17,FALSE),"")=0,"",IFERROR(VLOOKUP(A626,'5 Risk assessment - DFMEA '!A:Q,17,FALSE),""))</f>
        <v/>
      </c>
      <c r="F626" s="40"/>
      <c r="G626" s="40"/>
    </row>
    <row r="627" spans="1:7">
      <c r="A627" s="32">
        <f t="shared" si="18"/>
        <v>622</v>
      </c>
      <c r="B627" s="39"/>
      <c r="C627" s="38"/>
      <c r="D627" s="39"/>
      <c r="E627" s="93" t="str">
        <f>IF(IFERROR(VLOOKUP(A627,'5 Risk assessment - DFMEA '!A:Q,17,FALSE),"")=0,"",IFERROR(VLOOKUP(A627,'5 Risk assessment - DFMEA '!A:Q,17,FALSE),""))</f>
        <v/>
      </c>
      <c r="F627" s="40"/>
      <c r="G627" s="40"/>
    </row>
    <row r="628" spans="1:7">
      <c r="A628" s="32">
        <f t="shared" si="18"/>
        <v>623</v>
      </c>
      <c r="B628" s="39"/>
      <c r="C628" s="38"/>
      <c r="D628" s="39"/>
      <c r="E628" s="93" t="str">
        <f>IF(IFERROR(VLOOKUP(A628,'5 Risk assessment - DFMEA '!A:Q,17,FALSE),"")=0,"",IFERROR(VLOOKUP(A628,'5 Risk assessment - DFMEA '!A:Q,17,FALSE),""))</f>
        <v/>
      </c>
      <c r="F628" s="40"/>
      <c r="G628" s="40"/>
    </row>
    <row r="629" spans="1:7">
      <c r="A629" s="32">
        <f t="shared" si="18"/>
        <v>624</v>
      </c>
      <c r="B629" s="39"/>
      <c r="C629" s="38"/>
      <c r="D629" s="39"/>
      <c r="E629" s="93" t="str">
        <f>IF(IFERROR(VLOOKUP(A629,'5 Risk assessment - DFMEA '!A:Q,17,FALSE),"")=0,"",IFERROR(VLOOKUP(A629,'5 Risk assessment - DFMEA '!A:Q,17,FALSE),""))</f>
        <v/>
      </c>
      <c r="F629" s="40"/>
      <c r="G629" s="40"/>
    </row>
    <row r="630" spans="1:7">
      <c r="A630" s="32">
        <f t="shared" si="18"/>
        <v>625</v>
      </c>
      <c r="B630" s="39"/>
      <c r="C630" s="38"/>
      <c r="D630" s="39"/>
      <c r="E630" s="93" t="str">
        <f>IF(IFERROR(VLOOKUP(A630,'5 Risk assessment - DFMEA '!A:Q,17,FALSE),"")=0,"",IFERROR(VLOOKUP(A630,'5 Risk assessment - DFMEA '!A:Q,17,FALSE),""))</f>
        <v/>
      </c>
      <c r="F630" s="40"/>
      <c r="G630" s="40"/>
    </row>
    <row r="631" spans="1:7">
      <c r="A631" s="32">
        <f t="shared" si="18"/>
        <v>626</v>
      </c>
      <c r="B631" s="39"/>
      <c r="C631" s="38"/>
      <c r="D631" s="39"/>
      <c r="E631" s="93" t="str">
        <f>IF(IFERROR(VLOOKUP(A631,'5 Risk assessment - DFMEA '!A:Q,17,FALSE),"")=0,"",IFERROR(VLOOKUP(A631,'5 Risk assessment - DFMEA '!A:Q,17,FALSE),""))</f>
        <v/>
      </c>
      <c r="F631" s="40"/>
      <c r="G631" s="40"/>
    </row>
    <row r="632" spans="1:7">
      <c r="A632" s="32">
        <f t="shared" si="18"/>
        <v>627</v>
      </c>
      <c r="B632" s="39"/>
      <c r="C632" s="38"/>
      <c r="D632" s="39"/>
      <c r="E632" s="93" t="str">
        <f>IF(IFERROR(VLOOKUP(A632,'5 Risk assessment - DFMEA '!A:Q,17,FALSE),"")=0,"",IFERROR(VLOOKUP(A632,'5 Risk assessment - DFMEA '!A:Q,17,FALSE),""))</f>
        <v/>
      </c>
      <c r="F632" s="40"/>
      <c r="G632" s="40"/>
    </row>
    <row r="633" spans="1:7">
      <c r="A633" s="32">
        <f t="shared" si="18"/>
        <v>628</v>
      </c>
      <c r="B633" s="39"/>
      <c r="C633" s="38"/>
      <c r="D633" s="39"/>
      <c r="E633" s="93" t="str">
        <f>IF(IFERROR(VLOOKUP(A633,'5 Risk assessment - DFMEA '!A:Q,17,FALSE),"")=0,"",IFERROR(VLOOKUP(A633,'5 Risk assessment - DFMEA '!A:Q,17,FALSE),""))</f>
        <v/>
      </c>
      <c r="F633" s="40"/>
      <c r="G633" s="40"/>
    </row>
    <row r="634" spans="1:7">
      <c r="A634" s="32">
        <f t="shared" si="18"/>
        <v>629</v>
      </c>
      <c r="B634" s="39"/>
      <c r="C634" s="38"/>
      <c r="D634" s="39"/>
      <c r="E634" s="93" t="str">
        <f>IF(IFERROR(VLOOKUP(A634,'5 Risk assessment - DFMEA '!A:Q,17,FALSE),"")=0,"",IFERROR(VLOOKUP(A634,'5 Risk assessment - DFMEA '!A:Q,17,FALSE),""))</f>
        <v/>
      </c>
      <c r="F634" s="40"/>
      <c r="G634" s="40"/>
    </row>
    <row r="635" spans="1:7">
      <c r="A635" s="32">
        <f t="shared" si="18"/>
        <v>630</v>
      </c>
      <c r="B635" s="39"/>
      <c r="C635" s="38"/>
      <c r="D635" s="39"/>
      <c r="E635" s="93" t="str">
        <f>IF(IFERROR(VLOOKUP(A635,'5 Risk assessment - DFMEA '!A:Q,17,FALSE),"")=0,"",IFERROR(VLOOKUP(A635,'5 Risk assessment - DFMEA '!A:Q,17,FALSE),""))</f>
        <v/>
      </c>
      <c r="F635" s="40"/>
      <c r="G635" s="40"/>
    </row>
    <row r="636" spans="1:7">
      <c r="A636" s="32">
        <f t="shared" si="18"/>
        <v>631</v>
      </c>
      <c r="B636" s="39"/>
      <c r="C636" s="38"/>
      <c r="D636" s="39"/>
      <c r="E636" s="93" t="str">
        <f>IF(IFERROR(VLOOKUP(A636,'5 Risk assessment - DFMEA '!A:Q,17,FALSE),"")=0,"",IFERROR(VLOOKUP(A636,'5 Risk assessment - DFMEA '!A:Q,17,FALSE),""))</f>
        <v/>
      </c>
      <c r="F636" s="40"/>
      <c r="G636" s="40"/>
    </row>
    <row r="637" spans="1:7">
      <c r="A637" s="32">
        <f t="shared" si="18"/>
        <v>632</v>
      </c>
      <c r="B637" s="39"/>
      <c r="C637" s="38"/>
      <c r="D637" s="39"/>
      <c r="E637" s="93" t="str">
        <f>IF(IFERROR(VLOOKUP(A637,'5 Risk assessment - DFMEA '!A:Q,17,FALSE),"")=0,"",IFERROR(VLOOKUP(A637,'5 Risk assessment - DFMEA '!A:Q,17,FALSE),""))</f>
        <v/>
      </c>
      <c r="F637" s="40"/>
      <c r="G637" s="40"/>
    </row>
    <row r="638" spans="1:7">
      <c r="A638" s="32">
        <f t="shared" si="18"/>
        <v>633</v>
      </c>
      <c r="B638" s="39"/>
      <c r="C638" s="38"/>
      <c r="D638" s="39"/>
      <c r="E638" s="93" t="str">
        <f>IF(IFERROR(VLOOKUP(A638,'5 Risk assessment - DFMEA '!A:Q,17,FALSE),"")=0,"",IFERROR(VLOOKUP(A638,'5 Risk assessment - DFMEA '!A:Q,17,FALSE),""))</f>
        <v/>
      </c>
      <c r="F638" s="40"/>
      <c r="G638" s="40"/>
    </row>
    <row r="639" spans="1:7">
      <c r="A639" s="32">
        <f t="shared" si="18"/>
        <v>634</v>
      </c>
      <c r="B639" s="39"/>
      <c r="C639" s="38"/>
      <c r="D639" s="39"/>
      <c r="E639" s="93" t="str">
        <f>IF(IFERROR(VLOOKUP(A639,'5 Risk assessment - DFMEA '!A:Q,17,FALSE),"")=0,"",IFERROR(VLOOKUP(A639,'5 Risk assessment - DFMEA '!A:Q,17,FALSE),""))</f>
        <v/>
      </c>
      <c r="F639" s="40"/>
      <c r="G639" s="40"/>
    </row>
    <row r="640" spans="1:7">
      <c r="A640" s="32">
        <f t="shared" si="18"/>
        <v>635</v>
      </c>
      <c r="B640" s="39"/>
      <c r="C640" s="38"/>
      <c r="D640" s="39"/>
      <c r="E640" s="93" t="str">
        <f>IF(IFERROR(VLOOKUP(A640,'5 Risk assessment - DFMEA '!A:Q,17,FALSE),"")=0,"",IFERROR(VLOOKUP(A640,'5 Risk assessment - DFMEA '!A:Q,17,FALSE),""))</f>
        <v/>
      </c>
      <c r="F640" s="40"/>
      <c r="G640" s="40"/>
    </row>
    <row r="641" spans="1:7">
      <c r="A641" s="32">
        <f t="shared" si="18"/>
        <v>636</v>
      </c>
      <c r="B641" s="39"/>
      <c r="C641" s="38"/>
      <c r="D641" s="39"/>
      <c r="E641" s="93" t="str">
        <f>IF(IFERROR(VLOOKUP(A641,'5 Risk assessment - DFMEA '!A:Q,17,FALSE),"")=0,"",IFERROR(VLOOKUP(A641,'5 Risk assessment - DFMEA '!A:Q,17,FALSE),""))</f>
        <v/>
      </c>
      <c r="F641" s="40"/>
      <c r="G641" s="40"/>
    </row>
    <row r="642" spans="1:7">
      <c r="A642" s="32">
        <f t="shared" si="18"/>
        <v>637</v>
      </c>
      <c r="B642" s="39"/>
      <c r="C642" s="38"/>
      <c r="D642" s="39"/>
      <c r="E642" s="93" t="str">
        <f>IF(IFERROR(VLOOKUP(A642,'5 Risk assessment - DFMEA '!A:Q,17,FALSE),"")=0,"",IFERROR(VLOOKUP(A642,'5 Risk assessment - DFMEA '!A:Q,17,FALSE),""))</f>
        <v/>
      </c>
      <c r="F642" s="40"/>
      <c r="G642" s="40"/>
    </row>
    <row r="643" spans="1:7">
      <c r="A643" s="32">
        <f t="shared" si="18"/>
        <v>638</v>
      </c>
      <c r="B643" s="39"/>
      <c r="C643" s="38"/>
      <c r="D643" s="39"/>
      <c r="E643" s="93" t="str">
        <f>IF(IFERROR(VLOOKUP(A643,'5 Risk assessment - DFMEA '!A:Q,17,FALSE),"")=0,"",IFERROR(VLOOKUP(A643,'5 Risk assessment - DFMEA '!A:Q,17,FALSE),""))</f>
        <v/>
      </c>
      <c r="F643" s="40"/>
      <c r="G643" s="40"/>
    </row>
    <row r="644" spans="1:7">
      <c r="A644" s="32">
        <f t="shared" si="18"/>
        <v>639</v>
      </c>
      <c r="B644" s="39"/>
      <c r="C644" s="38"/>
      <c r="D644" s="39"/>
      <c r="E644" s="93" t="str">
        <f>IF(IFERROR(VLOOKUP(A644,'5 Risk assessment - DFMEA '!A:Q,17,FALSE),"")=0,"",IFERROR(VLOOKUP(A644,'5 Risk assessment - DFMEA '!A:Q,17,FALSE),""))</f>
        <v/>
      </c>
      <c r="F644" s="40"/>
      <c r="G644" s="40"/>
    </row>
    <row r="645" spans="1:7">
      <c r="A645" s="32">
        <f t="shared" si="18"/>
        <v>640</v>
      </c>
      <c r="B645" s="39"/>
      <c r="C645" s="38"/>
      <c r="D645" s="39"/>
      <c r="E645" s="93" t="str">
        <f>IF(IFERROR(VLOOKUP(A645,'5 Risk assessment - DFMEA '!A:Q,17,FALSE),"")=0,"",IFERROR(VLOOKUP(A645,'5 Risk assessment - DFMEA '!A:Q,17,FALSE),""))</f>
        <v/>
      </c>
      <c r="F645" s="40"/>
      <c r="G645" s="40"/>
    </row>
    <row r="646" spans="1:7">
      <c r="A646" s="32">
        <f t="shared" ref="A646:A709" si="19">A645+1</f>
        <v>641</v>
      </c>
      <c r="B646" s="39"/>
      <c r="C646" s="38"/>
      <c r="D646" s="39"/>
      <c r="E646" s="93" t="str">
        <f>IF(IFERROR(VLOOKUP(A646,'5 Risk assessment - DFMEA '!A:Q,17,FALSE),"")=0,"",IFERROR(VLOOKUP(A646,'5 Risk assessment - DFMEA '!A:Q,17,FALSE),""))</f>
        <v/>
      </c>
      <c r="F646" s="40"/>
      <c r="G646" s="40"/>
    </row>
    <row r="647" spans="1:7">
      <c r="A647" s="32">
        <f t="shared" si="19"/>
        <v>642</v>
      </c>
      <c r="B647" s="39"/>
      <c r="C647" s="38"/>
      <c r="D647" s="39"/>
      <c r="E647" s="93" t="str">
        <f>IF(IFERROR(VLOOKUP(A647,'5 Risk assessment - DFMEA '!A:Q,17,FALSE),"")=0,"",IFERROR(VLOOKUP(A647,'5 Risk assessment - DFMEA '!A:Q,17,FALSE),""))</f>
        <v/>
      </c>
      <c r="F647" s="40"/>
      <c r="G647" s="40"/>
    </row>
    <row r="648" spans="1:7">
      <c r="A648" s="32">
        <f t="shared" si="19"/>
        <v>643</v>
      </c>
      <c r="B648" s="39"/>
      <c r="C648" s="38"/>
      <c r="D648" s="39"/>
      <c r="E648" s="93" t="str">
        <f>IF(IFERROR(VLOOKUP(A648,'5 Risk assessment - DFMEA '!A:Q,17,FALSE),"")=0,"",IFERROR(VLOOKUP(A648,'5 Risk assessment - DFMEA '!A:Q,17,FALSE),""))</f>
        <v/>
      </c>
      <c r="F648" s="40"/>
      <c r="G648" s="40"/>
    </row>
    <row r="649" spans="1:7">
      <c r="A649" s="32">
        <f t="shared" si="19"/>
        <v>644</v>
      </c>
      <c r="B649" s="39"/>
      <c r="C649" s="38"/>
      <c r="D649" s="39"/>
      <c r="E649" s="93" t="str">
        <f>IF(IFERROR(VLOOKUP(A649,'5 Risk assessment - DFMEA '!A:Q,17,FALSE),"")=0,"",IFERROR(VLOOKUP(A649,'5 Risk assessment - DFMEA '!A:Q,17,FALSE),""))</f>
        <v/>
      </c>
      <c r="F649" s="40"/>
      <c r="G649" s="40"/>
    </row>
    <row r="650" spans="1:7">
      <c r="A650" s="32">
        <f t="shared" si="19"/>
        <v>645</v>
      </c>
      <c r="B650" s="39"/>
      <c r="C650" s="38"/>
      <c r="D650" s="39"/>
      <c r="E650" s="93" t="str">
        <f>IF(IFERROR(VLOOKUP(A650,'5 Risk assessment - DFMEA '!A:Q,17,FALSE),"")=0,"",IFERROR(VLOOKUP(A650,'5 Risk assessment - DFMEA '!A:Q,17,FALSE),""))</f>
        <v/>
      </c>
      <c r="F650" s="40"/>
      <c r="G650" s="40"/>
    </row>
    <row r="651" spans="1:7">
      <c r="A651" s="32">
        <f t="shared" si="19"/>
        <v>646</v>
      </c>
      <c r="B651" s="39"/>
      <c r="C651" s="38"/>
      <c r="D651" s="39"/>
      <c r="E651" s="93" t="str">
        <f>IF(IFERROR(VLOOKUP(A651,'5 Risk assessment - DFMEA '!A:Q,17,FALSE),"")=0,"",IFERROR(VLOOKUP(A651,'5 Risk assessment - DFMEA '!A:Q,17,FALSE),""))</f>
        <v/>
      </c>
      <c r="F651" s="40"/>
      <c r="G651" s="40"/>
    </row>
    <row r="652" spans="1:7">
      <c r="A652" s="32">
        <f t="shared" si="19"/>
        <v>647</v>
      </c>
      <c r="B652" s="39"/>
      <c r="C652" s="38"/>
      <c r="D652" s="39"/>
      <c r="E652" s="93" t="str">
        <f>IF(IFERROR(VLOOKUP(A652,'5 Risk assessment - DFMEA '!A:Q,17,FALSE),"")=0,"",IFERROR(VLOOKUP(A652,'5 Risk assessment - DFMEA '!A:Q,17,FALSE),""))</f>
        <v/>
      </c>
      <c r="F652" s="40"/>
      <c r="G652" s="40"/>
    </row>
    <row r="653" spans="1:7">
      <c r="A653" s="32">
        <f t="shared" si="19"/>
        <v>648</v>
      </c>
      <c r="B653" s="39"/>
      <c r="C653" s="38"/>
      <c r="D653" s="39"/>
      <c r="E653" s="93" t="str">
        <f>IF(IFERROR(VLOOKUP(A653,'5 Risk assessment - DFMEA '!A:Q,17,FALSE),"")=0,"",IFERROR(VLOOKUP(A653,'5 Risk assessment - DFMEA '!A:Q,17,FALSE),""))</f>
        <v/>
      </c>
      <c r="F653" s="40"/>
      <c r="G653" s="40"/>
    </row>
    <row r="654" spans="1:7">
      <c r="A654" s="32">
        <f t="shared" si="19"/>
        <v>649</v>
      </c>
      <c r="B654" s="39"/>
      <c r="C654" s="38"/>
      <c r="D654" s="39"/>
      <c r="E654" s="93" t="str">
        <f>IF(IFERROR(VLOOKUP(A654,'5 Risk assessment - DFMEA '!A:Q,17,FALSE),"")=0,"",IFERROR(VLOOKUP(A654,'5 Risk assessment - DFMEA '!A:Q,17,FALSE),""))</f>
        <v/>
      </c>
      <c r="F654" s="40"/>
      <c r="G654" s="40"/>
    </row>
    <row r="655" spans="1:7">
      <c r="A655" s="32">
        <f t="shared" si="19"/>
        <v>650</v>
      </c>
      <c r="B655" s="39"/>
      <c r="C655" s="38"/>
      <c r="D655" s="39"/>
      <c r="E655" s="93" t="str">
        <f>IF(IFERROR(VLOOKUP(A655,'5 Risk assessment - DFMEA '!A:Q,17,FALSE),"")=0,"",IFERROR(VLOOKUP(A655,'5 Risk assessment - DFMEA '!A:Q,17,FALSE),""))</f>
        <v/>
      </c>
      <c r="F655" s="40"/>
      <c r="G655" s="40"/>
    </row>
    <row r="656" spans="1:7">
      <c r="A656" s="32">
        <f t="shared" si="19"/>
        <v>651</v>
      </c>
      <c r="B656" s="39"/>
      <c r="C656" s="38"/>
      <c r="D656" s="39"/>
      <c r="E656" s="93" t="str">
        <f>IF(IFERROR(VLOOKUP(A656,'5 Risk assessment - DFMEA '!A:Q,17,FALSE),"")=0,"",IFERROR(VLOOKUP(A656,'5 Risk assessment - DFMEA '!A:Q,17,FALSE),""))</f>
        <v/>
      </c>
      <c r="F656" s="40"/>
      <c r="G656" s="40"/>
    </row>
    <row r="657" spans="1:7">
      <c r="A657" s="32">
        <f t="shared" si="19"/>
        <v>652</v>
      </c>
      <c r="B657" s="39"/>
      <c r="C657" s="38"/>
      <c r="D657" s="39"/>
      <c r="E657" s="93" t="str">
        <f>IF(IFERROR(VLOOKUP(A657,'5 Risk assessment - DFMEA '!A:Q,17,FALSE),"")=0,"",IFERROR(VLOOKUP(A657,'5 Risk assessment - DFMEA '!A:Q,17,FALSE),""))</f>
        <v/>
      </c>
      <c r="F657" s="40"/>
      <c r="G657" s="40"/>
    </row>
    <row r="658" spans="1:7">
      <c r="A658" s="32">
        <f t="shared" si="19"/>
        <v>653</v>
      </c>
      <c r="B658" s="39"/>
      <c r="C658" s="38"/>
      <c r="D658" s="39"/>
      <c r="E658" s="93" t="str">
        <f>IF(IFERROR(VLOOKUP(A658,'5 Risk assessment - DFMEA '!A:Q,17,FALSE),"")=0,"",IFERROR(VLOOKUP(A658,'5 Risk assessment - DFMEA '!A:Q,17,FALSE),""))</f>
        <v/>
      </c>
      <c r="F658" s="40"/>
      <c r="G658" s="40"/>
    </row>
    <row r="659" spans="1:7">
      <c r="A659" s="32">
        <f t="shared" si="19"/>
        <v>654</v>
      </c>
      <c r="B659" s="39"/>
      <c r="C659" s="38"/>
      <c r="D659" s="39"/>
      <c r="E659" s="93" t="str">
        <f>IF(IFERROR(VLOOKUP(A659,'5 Risk assessment - DFMEA '!A:Q,17,FALSE),"")=0,"",IFERROR(VLOOKUP(A659,'5 Risk assessment - DFMEA '!A:Q,17,FALSE),""))</f>
        <v/>
      </c>
      <c r="F659" s="40"/>
      <c r="G659" s="40"/>
    </row>
    <row r="660" spans="1:7">
      <c r="A660" s="32">
        <f t="shared" si="19"/>
        <v>655</v>
      </c>
      <c r="B660" s="39"/>
      <c r="C660" s="38"/>
      <c r="D660" s="39"/>
      <c r="E660" s="93" t="str">
        <f>IF(IFERROR(VLOOKUP(A660,'5 Risk assessment - DFMEA '!A:Q,17,FALSE),"")=0,"",IFERROR(VLOOKUP(A660,'5 Risk assessment - DFMEA '!A:Q,17,FALSE),""))</f>
        <v/>
      </c>
      <c r="F660" s="40"/>
      <c r="G660" s="40"/>
    </row>
    <row r="661" spans="1:7">
      <c r="A661" s="32">
        <f t="shared" si="19"/>
        <v>656</v>
      </c>
      <c r="B661" s="39"/>
      <c r="C661" s="38"/>
      <c r="D661" s="39"/>
      <c r="E661" s="93" t="str">
        <f>IF(IFERROR(VLOOKUP(A661,'5 Risk assessment - DFMEA '!A:Q,17,FALSE),"")=0,"",IFERROR(VLOOKUP(A661,'5 Risk assessment - DFMEA '!A:Q,17,FALSE),""))</f>
        <v/>
      </c>
      <c r="F661" s="40"/>
      <c r="G661" s="40"/>
    </row>
    <row r="662" spans="1:7">
      <c r="A662" s="32">
        <f t="shared" si="19"/>
        <v>657</v>
      </c>
      <c r="B662" s="39"/>
      <c r="C662" s="38"/>
      <c r="D662" s="39"/>
      <c r="E662" s="93" t="str">
        <f>IF(IFERROR(VLOOKUP(A662,'5 Risk assessment - DFMEA '!A:Q,17,FALSE),"")=0,"",IFERROR(VLOOKUP(A662,'5 Risk assessment - DFMEA '!A:Q,17,FALSE),""))</f>
        <v/>
      </c>
      <c r="F662" s="40"/>
      <c r="G662" s="40"/>
    </row>
    <row r="663" spans="1:7">
      <c r="A663" s="32">
        <f t="shared" si="19"/>
        <v>658</v>
      </c>
      <c r="B663" s="39"/>
      <c r="C663" s="38"/>
      <c r="D663" s="39"/>
      <c r="E663" s="93" t="str">
        <f>IF(IFERROR(VLOOKUP(A663,'5 Risk assessment - DFMEA '!A:Q,17,FALSE),"")=0,"",IFERROR(VLOOKUP(A663,'5 Risk assessment - DFMEA '!A:Q,17,FALSE),""))</f>
        <v/>
      </c>
      <c r="F663" s="40"/>
      <c r="G663" s="40"/>
    </row>
    <row r="664" spans="1:7">
      <c r="A664" s="32">
        <f t="shared" si="19"/>
        <v>659</v>
      </c>
      <c r="B664" s="39"/>
      <c r="C664" s="38"/>
      <c r="D664" s="39"/>
      <c r="E664" s="93" t="str">
        <f>IF(IFERROR(VLOOKUP(A664,'5 Risk assessment - DFMEA '!A:Q,17,FALSE),"")=0,"",IFERROR(VLOOKUP(A664,'5 Risk assessment - DFMEA '!A:Q,17,FALSE),""))</f>
        <v/>
      </c>
      <c r="F664" s="40"/>
      <c r="G664" s="40"/>
    </row>
    <row r="665" spans="1:7">
      <c r="A665" s="32">
        <f t="shared" si="19"/>
        <v>660</v>
      </c>
      <c r="B665" s="39"/>
      <c r="C665" s="38"/>
      <c r="D665" s="39"/>
      <c r="E665" s="93" t="str">
        <f>IF(IFERROR(VLOOKUP(A665,'5 Risk assessment - DFMEA '!A:Q,17,FALSE),"")=0,"",IFERROR(VLOOKUP(A665,'5 Risk assessment - DFMEA '!A:Q,17,FALSE),""))</f>
        <v/>
      </c>
      <c r="F665" s="40"/>
      <c r="G665" s="40"/>
    </row>
    <row r="666" spans="1:7">
      <c r="A666" s="32">
        <f t="shared" si="19"/>
        <v>661</v>
      </c>
      <c r="B666" s="39"/>
      <c r="C666" s="38"/>
      <c r="D666" s="39"/>
      <c r="E666" s="93" t="str">
        <f>IF(IFERROR(VLOOKUP(A666,'5 Risk assessment - DFMEA '!A:Q,17,FALSE),"")=0,"",IFERROR(VLOOKUP(A666,'5 Risk assessment - DFMEA '!A:Q,17,FALSE),""))</f>
        <v/>
      </c>
      <c r="F666" s="40"/>
      <c r="G666" s="40"/>
    </row>
    <row r="667" spans="1:7">
      <c r="A667" s="32">
        <f t="shared" si="19"/>
        <v>662</v>
      </c>
      <c r="B667" s="39"/>
      <c r="C667" s="38"/>
      <c r="D667" s="39"/>
      <c r="E667" s="93" t="str">
        <f>IF(IFERROR(VLOOKUP(A667,'5 Risk assessment - DFMEA '!A:Q,17,FALSE),"")=0,"",IFERROR(VLOOKUP(A667,'5 Risk assessment - DFMEA '!A:Q,17,FALSE),""))</f>
        <v/>
      </c>
      <c r="F667" s="40"/>
      <c r="G667" s="40"/>
    </row>
    <row r="668" spans="1:7">
      <c r="A668" s="32">
        <f t="shared" si="19"/>
        <v>663</v>
      </c>
      <c r="B668" s="39"/>
      <c r="C668" s="38"/>
      <c r="D668" s="39"/>
      <c r="E668" s="93" t="str">
        <f>IF(IFERROR(VLOOKUP(A668,'5 Risk assessment - DFMEA '!A:Q,17,FALSE),"")=0,"",IFERROR(VLOOKUP(A668,'5 Risk assessment - DFMEA '!A:Q,17,FALSE),""))</f>
        <v/>
      </c>
      <c r="F668" s="40"/>
      <c r="G668" s="40"/>
    </row>
    <row r="669" spans="1:7">
      <c r="A669" s="32">
        <f t="shared" si="19"/>
        <v>664</v>
      </c>
      <c r="B669" s="39"/>
      <c r="C669" s="38"/>
      <c r="D669" s="39"/>
      <c r="E669" s="93" t="str">
        <f>IF(IFERROR(VLOOKUP(A669,'5 Risk assessment - DFMEA '!A:Q,17,FALSE),"")=0,"",IFERROR(VLOOKUP(A669,'5 Risk assessment - DFMEA '!A:Q,17,FALSE),""))</f>
        <v/>
      </c>
      <c r="F669" s="40"/>
      <c r="G669" s="40"/>
    </row>
    <row r="670" spans="1:7">
      <c r="A670" s="32">
        <f t="shared" si="19"/>
        <v>665</v>
      </c>
      <c r="B670" s="39"/>
      <c r="C670" s="38"/>
      <c r="D670" s="39"/>
      <c r="E670" s="93" t="str">
        <f>IF(IFERROR(VLOOKUP(A670,'5 Risk assessment - DFMEA '!A:Q,17,FALSE),"")=0,"",IFERROR(VLOOKUP(A670,'5 Risk assessment - DFMEA '!A:Q,17,FALSE),""))</f>
        <v/>
      </c>
      <c r="F670" s="40"/>
      <c r="G670" s="40"/>
    </row>
    <row r="671" spans="1:7">
      <c r="A671" s="32">
        <f t="shared" si="19"/>
        <v>666</v>
      </c>
      <c r="B671" s="39"/>
      <c r="C671" s="38"/>
      <c r="D671" s="39"/>
      <c r="E671" s="93" t="str">
        <f>IF(IFERROR(VLOOKUP(A671,'5 Risk assessment - DFMEA '!A:Q,17,FALSE),"")=0,"",IFERROR(VLOOKUP(A671,'5 Risk assessment - DFMEA '!A:Q,17,FALSE),""))</f>
        <v/>
      </c>
      <c r="F671" s="40"/>
      <c r="G671" s="40"/>
    </row>
    <row r="672" spans="1:7">
      <c r="A672" s="32">
        <f t="shared" si="19"/>
        <v>667</v>
      </c>
      <c r="B672" s="39"/>
      <c r="C672" s="38"/>
      <c r="D672" s="39"/>
      <c r="E672" s="93" t="str">
        <f>IF(IFERROR(VLOOKUP(A672,'5 Risk assessment - DFMEA '!A:Q,17,FALSE),"")=0,"",IFERROR(VLOOKUP(A672,'5 Risk assessment - DFMEA '!A:Q,17,FALSE),""))</f>
        <v/>
      </c>
      <c r="F672" s="40"/>
      <c r="G672" s="40"/>
    </row>
    <row r="673" spans="1:7">
      <c r="A673" s="32">
        <f t="shared" si="19"/>
        <v>668</v>
      </c>
      <c r="B673" s="39"/>
      <c r="C673" s="38"/>
      <c r="D673" s="39"/>
      <c r="E673" s="93" t="str">
        <f>IF(IFERROR(VLOOKUP(A673,'5 Risk assessment - DFMEA '!A:Q,17,FALSE),"")=0,"",IFERROR(VLOOKUP(A673,'5 Risk assessment - DFMEA '!A:Q,17,FALSE),""))</f>
        <v/>
      </c>
      <c r="F673" s="40"/>
      <c r="G673" s="40"/>
    </row>
    <row r="674" spans="1:7">
      <c r="A674" s="32">
        <f t="shared" si="19"/>
        <v>669</v>
      </c>
      <c r="B674" s="39"/>
      <c r="C674" s="38"/>
      <c r="D674" s="39"/>
      <c r="E674" s="93" t="str">
        <f>IF(IFERROR(VLOOKUP(A674,'5 Risk assessment - DFMEA '!A:Q,17,FALSE),"")=0,"",IFERROR(VLOOKUP(A674,'5 Risk assessment - DFMEA '!A:Q,17,FALSE),""))</f>
        <v/>
      </c>
      <c r="F674" s="40"/>
      <c r="G674" s="40"/>
    </row>
    <row r="675" spans="1:7">
      <c r="A675" s="32">
        <f t="shared" si="19"/>
        <v>670</v>
      </c>
      <c r="B675" s="39"/>
      <c r="C675" s="38"/>
      <c r="D675" s="39"/>
      <c r="E675" s="93" t="str">
        <f>IF(IFERROR(VLOOKUP(A675,'5 Risk assessment - DFMEA '!A:Q,17,FALSE),"")=0,"",IFERROR(VLOOKUP(A675,'5 Risk assessment - DFMEA '!A:Q,17,FALSE),""))</f>
        <v/>
      </c>
      <c r="F675" s="40"/>
      <c r="G675" s="40"/>
    </row>
    <row r="676" spans="1:7">
      <c r="A676" s="32">
        <f t="shared" si="19"/>
        <v>671</v>
      </c>
      <c r="B676" s="39"/>
      <c r="C676" s="38"/>
      <c r="D676" s="39"/>
      <c r="E676" s="93" t="str">
        <f>IF(IFERROR(VLOOKUP(A676,'5 Risk assessment - DFMEA '!A:Q,17,FALSE),"")=0,"",IFERROR(VLOOKUP(A676,'5 Risk assessment - DFMEA '!A:Q,17,FALSE),""))</f>
        <v/>
      </c>
      <c r="F676" s="40"/>
      <c r="G676" s="40"/>
    </row>
    <row r="677" spans="1:7">
      <c r="A677" s="32">
        <f t="shared" si="19"/>
        <v>672</v>
      </c>
      <c r="B677" s="39"/>
      <c r="C677" s="38"/>
      <c r="D677" s="39"/>
      <c r="E677" s="93" t="str">
        <f>IF(IFERROR(VLOOKUP(A677,'5 Risk assessment - DFMEA '!A:Q,17,FALSE),"")=0,"",IFERROR(VLOOKUP(A677,'5 Risk assessment - DFMEA '!A:Q,17,FALSE),""))</f>
        <v/>
      </c>
      <c r="F677" s="40"/>
      <c r="G677" s="40"/>
    </row>
    <row r="678" spans="1:7">
      <c r="A678" s="32">
        <f t="shared" si="19"/>
        <v>673</v>
      </c>
      <c r="B678" s="39"/>
      <c r="C678" s="38"/>
      <c r="D678" s="39"/>
      <c r="E678" s="93" t="str">
        <f>IF(IFERROR(VLOOKUP(A678,'5 Risk assessment - DFMEA '!A:Q,17,FALSE),"")=0,"",IFERROR(VLOOKUP(A678,'5 Risk assessment - DFMEA '!A:Q,17,FALSE),""))</f>
        <v/>
      </c>
      <c r="F678" s="40"/>
      <c r="G678" s="40"/>
    </row>
    <row r="679" spans="1:7">
      <c r="A679" s="32">
        <f t="shared" si="19"/>
        <v>674</v>
      </c>
      <c r="B679" s="39"/>
      <c r="C679" s="38"/>
      <c r="D679" s="39"/>
      <c r="E679" s="93" t="str">
        <f>IF(IFERROR(VLOOKUP(A679,'5 Risk assessment - DFMEA '!A:Q,17,FALSE),"")=0,"",IFERROR(VLOOKUP(A679,'5 Risk assessment - DFMEA '!A:Q,17,FALSE),""))</f>
        <v/>
      </c>
      <c r="F679" s="40"/>
      <c r="G679" s="40"/>
    </row>
    <row r="680" spans="1:7">
      <c r="A680" s="32">
        <f t="shared" si="19"/>
        <v>675</v>
      </c>
      <c r="B680" s="39"/>
      <c r="C680" s="38"/>
      <c r="D680" s="39"/>
      <c r="E680" s="93" t="str">
        <f>IF(IFERROR(VLOOKUP(A680,'5 Risk assessment - DFMEA '!A:Q,17,FALSE),"")=0,"",IFERROR(VLOOKUP(A680,'5 Risk assessment - DFMEA '!A:Q,17,FALSE),""))</f>
        <v/>
      </c>
      <c r="F680" s="40"/>
      <c r="G680" s="40"/>
    </row>
    <row r="681" spans="1:7">
      <c r="A681" s="32">
        <f t="shared" si="19"/>
        <v>676</v>
      </c>
      <c r="B681" s="39"/>
      <c r="C681" s="38"/>
      <c r="D681" s="39"/>
      <c r="E681" s="93" t="str">
        <f>IF(IFERROR(VLOOKUP(A681,'5 Risk assessment - DFMEA '!A:Q,17,FALSE),"")=0,"",IFERROR(VLOOKUP(A681,'5 Risk assessment - DFMEA '!A:Q,17,FALSE),""))</f>
        <v/>
      </c>
      <c r="F681" s="40"/>
      <c r="G681" s="40"/>
    </row>
    <row r="682" spans="1:7">
      <c r="A682" s="32">
        <f t="shared" si="19"/>
        <v>677</v>
      </c>
      <c r="B682" s="39"/>
      <c r="C682" s="38"/>
      <c r="D682" s="39"/>
      <c r="E682" s="93" t="str">
        <f>IF(IFERROR(VLOOKUP(A682,'5 Risk assessment - DFMEA '!A:Q,17,FALSE),"")=0,"",IFERROR(VLOOKUP(A682,'5 Risk assessment - DFMEA '!A:Q,17,FALSE),""))</f>
        <v/>
      </c>
      <c r="F682" s="40"/>
      <c r="G682" s="40"/>
    </row>
    <row r="683" spans="1:7">
      <c r="A683" s="32">
        <f t="shared" si="19"/>
        <v>678</v>
      </c>
      <c r="B683" s="39"/>
      <c r="C683" s="38"/>
      <c r="D683" s="39"/>
      <c r="E683" s="93" t="str">
        <f>IF(IFERROR(VLOOKUP(A683,'5 Risk assessment - DFMEA '!A:Q,17,FALSE),"")=0,"",IFERROR(VLOOKUP(A683,'5 Risk assessment - DFMEA '!A:Q,17,FALSE),""))</f>
        <v/>
      </c>
      <c r="F683" s="40"/>
      <c r="G683" s="40"/>
    </row>
    <row r="684" spans="1:7">
      <c r="A684" s="32">
        <f t="shared" si="19"/>
        <v>679</v>
      </c>
      <c r="B684" s="39"/>
      <c r="C684" s="38"/>
      <c r="D684" s="39"/>
      <c r="E684" s="93" t="str">
        <f>IF(IFERROR(VLOOKUP(A684,'5 Risk assessment - DFMEA '!A:Q,17,FALSE),"")=0,"",IFERROR(VLOOKUP(A684,'5 Risk assessment - DFMEA '!A:Q,17,FALSE),""))</f>
        <v/>
      </c>
      <c r="F684" s="40"/>
      <c r="G684" s="40"/>
    </row>
    <row r="685" spans="1:7">
      <c r="A685" s="32">
        <f t="shared" si="19"/>
        <v>680</v>
      </c>
      <c r="B685" s="39"/>
      <c r="C685" s="38"/>
      <c r="D685" s="39"/>
      <c r="E685" s="93" t="str">
        <f>IF(IFERROR(VLOOKUP(A685,'5 Risk assessment - DFMEA '!A:Q,17,FALSE),"")=0,"",IFERROR(VLOOKUP(A685,'5 Risk assessment - DFMEA '!A:Q,17,FALSE),""))</f>
        <v/>
      </c>
      <c r="F685" s="40"/>
      <c r="G685" s="40"/>
    </row>
    <row r="686" spans="1:7">
      <c r="A686" s="32">
        <f t="shared" si="19"/>
        <v>681</v>
      </c>
      <c r="B686" s="39"/>
      <c r="C686" s="38"/>
      <c r="D686" s="39"/>
      <c r="E686" s="93" t="str">
        <f>IF(IFERROR(VLOOKUP(A686,'5 Risk assessment - DFMEA '!A:Q,17,FALSE),"")=0,"",IFERROR(VLOOKUP(A686,'5 Risk assessment - DFMEA '!A:Q,17,FALSE),""))</f>
        <v/>
      </c>
      <c r="F686" s="40"/>
      <c r="G686" s="40"/>
    </row>
    <row r="687" spans="1:7">
      <c r="A687" s="32">
        <f t="shared" si="19"/>
        <v>682</v>
      </c>
      <c r="B687" s="39"/>
      <c r="C687" s="38"/>
      <c r="D687" s="39"/>
      <c r="E687" s="93" t="str">
        <f>IF(IFERROR(VLOOKUP(A687,'5 Risk assessment - DFMEA '!A:Q,17,FALSE),"")=0,"",IFERROR(VLOOKUP(A687,'5 Risk assessment - DFMEA '!A:Q,17,FALSE),""))</f>
        <v/>
      </c>
      <c r="F687" s="40"/>
      <c r="G687" s="40"/>
    </row>
    <row r="688" spans="1:7">
      <c r="A688" s="32">
        <f t="shared" si="19"/>
        <v>683</v>
      </c>
      <c r="B688" s="39"/>
      <c r="C688" s="38"/>
      <c r="D688" s="39"/>
      <c r="E688" s="93" t="str">
        <f>IF(IFERROR(VLOOKUP(A688,'5 Risk assessment - DFMEA '!A:Q,17,FALSE),"")=0,"",IFERROR(VLOOKUP(A688,'5 Risk assessment - DFMEA '!A:Q,17,FALSE),""))</f>
        <v/>
      </c>
      <c r="F688" s="40"/>
      <c r="G688" s="40"/>
    </row>
    <row r="689" spans="1:7">
      <c r="A689" s="32">
        <f t="shared" si="19"/>
        <v>684</v>
      </c>
      <c r="B689" s="39"/>
      <c r="C689" s="38"/>
      <c r="D689" s="39"/>
      <c r="E689" s="93" t="str">
        <f>IF(IFERROR(VLOOKUP(A689,'5 Risk assessment - DFMEA '!A:Q,17,FALSE),"")=0,"",IFERROR(VLOOKUP(A689,'5 Risk assessment - DFMEA '!A:Q,17,FALSE),""))</f>
        <v/>
      </c>
      <c r="F689" s="40"/>
      <c r="G689" s="40"/>
    </row>
    <row r="690" spans="1:7">
      <c r="A690" s="32">
        <f t="shared" si="19"/>
        <v>685</v>
      </c>
      <c r="B690" s="39"/>
      <c r="C690" s="38"/>
      <c r="D690" s="39"/>
      <c r="E690" s="93" t="str">
        <f>IF(IFERROR(VLOOKUP(A690,'5 Risk assessment - DFMEA '!A:Q,17,FALSE),"")=0,"",IFERROR(VLOOKUP(A690,'5 Risk assessment - DFMEA '!A:Q,17,FALSE),""))</f>
        <v/>
      </c>
      <c r="F690" s="40"/>
      <c r="G690" s="40"/>
    </row>
    <row r="691" spans="1:7">
      <c r="A691" s="32">
        <f t="shared" si="19"/>
        <v>686</v>
      </c>
      <c r="B691" s="39"/>
      <c r="C691" s="38"/>
      <c r="D691" s="39"/>
      <c r="E691" s="93" t="str">
        <f>IF(IFERROR(VLOOKUP(A691,'5 Risk assessment - DFMEA '!A:Q,17,FALSE),"")=0,"",IFERROR(VLOOKUP(A691,'5 Risk assessment - DFMEA '!A:Q,17,FALSE),""))</f>
        <v/>
      </c>
      <c r="F691" s="40"/>
      <c r="G691" s="40"/>
    </row>
    <row r="692" spans="1:7">
      <c r="A692" s="32">
        <f t="shared" si="19"/>
        <v>687</v>
      </c>
      <c r="B692" s="39"/>
      <c r="C692" s="38"/>
      <c r="D692" s="39"/>
      <c r="E692" s="93" t="str">
        <f>IF(IFERROR(VLOOKUP(A692,'5 Risk assessment - DFMEA '!A:Q,17,FALSE),"")=0,"",IFERROR(VLOOKUP(A692,'5 Risk assessment - DFMEA '!A:Q,17,FALSE),""))</f>
        <v/>
      </c>
      <c r="F692" s="40"/>
      <c r="G692" s="40"/>
    </row>
    <row r="693" spans="1:7">
      <c r="A693" s="32">
        <f t="shared" si="19"/>
        <v>688</v>
      </c>
      <c r="B693" s="39"/>
      <c r="C693" s="38"/>
      <c r="D693" s="39"/>
      <c r="E693" s="93" t="str">
        <f>IF(IFERROR(VLOOKUP(A693,'5 Risk assessment - DFMEA '!A:Q,17,FALSE),"")=0,"",IFERROR(VLOOKUP(A693,'5 Risk assessment - DFMEA '!A:Q,17,FALSE),""))</f>
        <v/>
      </c>
      <c r="F693" s="40"/>
      <c r="G693" s="40"/>
    </row>
    <row r="694" spans="1:7">
      <c r="A694" s="32">
        <f t="shared" si="19"/>
        <v>689</v>
      </c>
      <c r="B694" s="39"/>
      <c r="C694" s="38"/>
      <c r="D694" s="39"/>
      <c r="E694" s="93" t="str">
        <f>IF(IFERROR(VLOOKUP(A694,'5 Risk assessment - DFMEA '!A:Q,17,FALSE),"")=0,"",IFERROR(VLOOKUP(A694,'5 Risk assessment - DFMEA '!A:Q,17,FALSE),""))</f>
        <v/>
      </c>
      <c r="F694" s="40"/>
      <c r="G694" s="40"/>
    </row>
    <row r="695" spans="1:7">
      <c r="A695" s="32">
        <f t="shared" si="19"/>
        <v>690</v>
      </c>
      <c r="B695" s="39"/>
      <c r="C695" s="38"/>
      <c r="D695" s="39"/>
      <c r="E695" s="93" t="str">
        <f>IF(IFERROR(VLOOKUP(A695,'5 Risk assessment - DFMEA '!A:Q,17,FALSE),"")=0,"",IFERROR(VLOOKUP(A695,'5 Risk assessment - DFMEA '!A:Q,17,FALSE),""))</f>
        <v/>
      </c>
      <c r="F695" s="40"/>
      <c r="G695" s="40"/>
    </row>
    <row r="696" spans="1:7">
      <c r="A696" s="32">
        <f t="shared" si="19"/>
        <v>691</v>
      </c>
      <c r="B696" s="39"/>
      <c r="C696" s="38"/>
      <c r="D696" s="39"/>
      <c r="E696" s="93" t="str">
        <f>IF(IFERROR(VLOOKUP(A696,'5 Risk assessment - DFMEA '!A:Q,17,FALSE),"")=0,"",IFERROR(VLOOKUP(A696,'5 Risk assessment - DFMEA '!A:Q,17,FALSE),""))</f>
        <v/>
      </c>
      <c r="F696" s="40"/>
      <c r="G696" s="40"/>
    </row>
    <row r="697" spans="1:7">
      <c r="A697" s="32">
        <f t="shared" si="19"/>
        <v>692</v>
      </c>
      <c r="B697" s="39"/>
      <c r="C697" s="38"/>
      <c r="D697" s="39"/>
      <c r="E697" s="93" t="str">
        <f>IF(IFERROR(VLOOKUP(A697,'5 Risk assessment - DFMEA '!A:Q,17,FALSE),"")=0,"",IFERROR(VLOOKUP(A697,'5 Risk assessment - DFMEA '!A:Q,17,FALSE),""))</f>
        <v/>
      </c>
      <c r="F697" s="40"/>
      <c r="G697" s="40"/>
    </row>
    <row r="698" spans="1:7">
      <c r="A698" s="32">
        <f t="shared" si="19"/>
        <v>693</v>
      </c>
      <c r="B698" s="39"/>
      <c r="C698" s="38"/>
      <c r="D698" s="39"/>
      <c r="E698" s="93" t="str">
        <f>IF(IFERROR(VLOOKUP(A698,'5 Risk assessment - DFMEA '!A:Q,17,FALSE),"")=0,"",IFERROR(VLOOKUP(A698,'5 Risk assessment - DFMEA '!A:Q,17,FALSE),""))</f>
        <v/>
      </c>
      <c r="F698" s="40"/>
      <c r="G698" s="40"/>
    </row>
    <row r="699" spans="1:7">
      <c r="A699" s="32">
        <f t="shared" si="19"/>
        <v>694</v>
      </c>
      <c r="B699" s="39"/>
      <c r="C699" s="38"/>
      <c r="D699" s="39"/>
      <c r="E699" s="93" t="str">
        <f>IF(IFERROR(VLOOKUP(A699,'5 Risk assessment - DFMEA '!A:Q,17,FALSE),"")=0,"",IFERROR(VLOOKUP(A699,'5 Risk assessment - DFMEA '!A:Q,17,FALSE),""))</f>
        <v/>
      </c>
      <c r="F699" s="40"/>
      <c r="G699" s="40"/>
    </row>
    <row r="700" spans="1:7">
      <c r="A700" s="32">
        <f t="shared" si="19"/>
        <v>695</v>
      </c>
      <c r="B700" s="39"/>
      <c r="C700" s="38"/>
      <c r="D700" s="39"/>
      <c r="E700" s="93" t="str">
        <f>IF(IFERROR(VLOOKUP(A700,'5 Risk assessment - DFMEA '!A:Q,17,FALSE),"")=0,"",IFERROR(VLOOKUP(A700,'5 Risk assessment - DFMEA '!A:Q,17,FALSE),""))</f>
        <v/>
      </c>
      <c r="F700" s="40"/>
      <c r="G700" s="40"/>
    </row>
    <row r="701" spans="1:7">
      <c r="A701" s="32">
        <f t="shared" si="19"/>
        <v>696</v>
      </c>
      <c r="B701" s="39"/>
      <c r="C701" s="38"/>
      <c r="D701" s="39"/>
      <c r="E701" s="93" t="str">
        <f>IF(IFERROR(VLOOKUP(A701,'5 Risk assessment - DFMEA '!A:Q,17,FALSE),"")=0,"",IFERROR(VLOOKUP(A701,'5 Risk assessment - DFMEA '!A:Q,17,FALSE),""))</f>
        <v/>
      </c>
      <c r="F701" s="40"/>
      <c r="G701" s="40"/>
    </row>
    <row r="702" spans="1:7">
      <c r="A702" s="32">
        <f t="shared" si="19"/>
        <v>697</v>
      </c>
      <c r="B702" s="39"/>
      <c r="C702" s="38"/>
      <c r="D702" s="39"/>
      <c r="E702" s="93" t="str">
        <f>IF(IFERROR(VLOOKUP(A702,'5 Risk assessment - DFMEA '!A:Q,17,FALSE),"")=0,"",IFERROR(VLOOKUP(A702,'5 Risk assessment - DFMEA '!A:Q,17,FALSE),""))</f>
        <v/>
      </c>
      <c r="F702" s="40"/>
      <c r="G702" s="40"/>
    </row>
    <row r="703" spans="1:7">
      <c r="A703" s="32">
        <f t="shared" si="19"/>
        <v>698</v>
      </c>
      <c r="B703" s="39"/>
      <c r="C703" s="38"/>
      <c r="D703" s="39"/>
      <c r="E703" s="93" t="str">
        <f>IF(IFERROR(VLOOKUP(A703,'5 Risk assessment - DFMEA '!A:Q,17,FALSE),"")=0,"",IFERROR(VLOOKUP(A703,'5 Risk assessment - DFMEA '!A:Q,17,FALSE),""))</f>
        <v/>
      </c>
      <c r="F703" s="40"/>
      <c r="G703" s="40"/>
    </row>
    <row r="704" spans="1:7">
      <c r="A704" s="32">
        <f t="shared" si="19"/>
        <v>699</v>
      </c>
      <c r="B704" s="39"/>
      <c r="C704" s="38"/>
      <c r="D704" s="39"/>
      <c r="E704" s="93" t="str">
        <f>IF(IFERROR(VLOOKUP(A704,'5 Risk assessment - DFMEA '!A:Q,17,FALSE),"")=0,"",IFERROR(VLOOKUP(A704,'5 Risk assessment - DFMEA '!A:Q,17,FALSE),""))</f>
        <v/>
      </c>
      <c r="F704" s="40"/>
      <c r="G704" s="40"/>
    </row>
    <row r="705" spans="1:7">
      <c r="A705" s="32">
        <f t="shared" si="19"/>
        <v>700</v>
      </c>
      <c r="B705" s="39"/>
      <c r="C705" s="38"/>
      <c r="D705" s="39"/>
      <c r="E705" s="93" t="str">
        <f>IF(IFERROR(VLOOKUP(A705,'5 Risk assessment - DFMEA '!A:Q,17,FALSE),"")=0,"",IFERROR(VLOOKUP(A705,'5 Risk assessment - DFMEA '!A:Q,17,FALSE),""))</f>
        <v/>
      </c>
      <c r="F705" s="40"/>
      <c r="G705" s="40"/>
    </row>
    <row r="706" spans="1:7">
      <c r="A706" s="32">
        <f t="shared" si="19"/>
        <v>701</v>
      </c>
      <c r="B706" s="39"/>
      <c r="C706" s="38"/>
      <c r="D706" s="39"/>
      <c r="E706" s="93" t="str">
        <f>IF(IFERROR(VLOOKUP(A706,'5 Risk assessment - DFMEA '!A:Q,17,FALSE),"")=0,"",IFERROR(VLOOKUP(A706,'5 Risk assessment - DFMEA '!A:Q,17,FALSE),""))</f>
        <v/>
      </c>
      <c r="F706" s="40"/>
      <c r="G706" s="40"/>
    </row>
    <row r="707" spans="1:7">
      <c r="A707" s="32">
        <f t="shared" si="19"/>
        <v>702</v>
      </c>
      <c r="B707" s="39"/>
      <c r="C707" s="38"/>
      <c r="D707" s="39"/>
      <c r="E707" s="93" t="str">
        <f>IF(IFERROR(VLOOKUP(A707,'5 Risk assessment - DFMEA '!A:Q,17,FALSE),"")=0,"",IFERROR(VLOOKUP(A707,'5 Risk assessment - DFMEA '!A:Q,17,FALSE),""))</f>
        <v/>
      </c>
      <c r="F707" s="40"/>
      <c r="G707" s="40"/>
    </row>
    <row r="708" spans="1:7">
      <c r="A708" s="32">
        <f t="shared" si="19"/>
        <v>703</v>
      </c>
      <c r="B708" s="39"/>
      <c r="C708" s="38"/>
      <c r="D708" s="39"/>
      <c r="E708" s="93" t="str">
        <f>IF(IFERROR(VLOOKUP(A708,'5 Risk assessment - DFMEA '!A:Q,17,FALSE),"")=0,"",IFERROR(VLOOKUP(A708,'5 Risk assessment - DFMEA '!A:Q,17,FALSE),""))</f>
        <v/>
      </c>
      <c r="F708" s="40"/>
      <c r="G708" s="40"/>
    </row>
    <row r="709" spans="1:7">
      <c r="A709" s="32">
        <f t="shared" si="19"/>
        <v>704</v>
      </c>
      <c r="B709" s="39"/>
      <c r="C709" s="38"/>
      <c r="D709" s="39"/>
      <c r="E709" s="93" t="str">
        <f>IF(IFERROR(VLOOKUP(A709,'5 Risk assessment - DFMEA '!A:Q,17,FALSE),"")=0,"",IFERROR(VLOOKUP(A709,'5 Risk assessment - DFMEA '!A:Q,17,FALSE),""))</f>
        <v/>
      </c>
      <c r="F709" s="40"/>
      <c r="G709" s="40"/>
    </row>
    <row r="710" spans="1:7">
      <c r="A710" s="32">
        <f t="shared" ref="A710:A773" si="20">A709+1</f>
        <v>705</v>
      </c>
      <c r="B710" s="39"/>
      <c r="C710" s="38"/>
      <c r="D710" s="39"/>
      <c r="E710" s="93" t="str">
        <f>IF(IFERROR(VLOOKUP(A710,'5 Risk assessment - DFMEA '!A:Q,17,FALSE),"")=0,"",IFERROR(VLOOKUP(A710,'5 Risk assessment - DFMEA '!A:Q,17,FALSE),""))</f>
        <v/>
      </c>
      <c r="F710" s="40"/>
      <c r="G710" s="40"/>
    </row>
    <row r="711" spans="1:7">
      <c r="A711" s="32">
        <f t="shared" si="20"/>
        <v>706</v>
      </c>
      <c r="B711" s="39"/>
      <c r="C711" s="38"/>
      <c r="D711" s="39"/>
      <c r="E711" s="93" t="str">
        <f>IF(IFERROR(VLOOKUP(A711,'5 Risk assessment - DFMEA '!A:Q,17,FALSE),"")=0,"",IFERROR(VLOOKUP(A711,'5 Risk assessment - DFMEA '!A:Q,17,FALSE),""))</f>
        <v/>
      </c>
      <c r="F711" s="40"/>
      <c r="G711" s="40"/>
    </row>
    <row r="712" spans="1:7">
      <c r="A712" s="32">
        <f t="shared" si="20"/>
        <v>707</v>
      </c>
      <c r="B712" s="39"/>
      <c r="C712" s="38"/>
      <c r="D712" s="39"/>
      <c r="E712" s="93" t="str">
        <f>IF(IFERROR(VLOOKUP(A712,'5 Risk assessment - DFMEA '!A:Q,17,FALSE),"")=0,"",IFERROR(VLOOKUP(A712,'5 Risk assessment - DFMEA '!A:Q,17,FALSE),""))</f>
        <v/>
      </c>
      <c r="F712" s="40"/>
      <c r="G712" s="40"/>
    </row>
    <row r="713" spans="1:7">
      <c r="A713" s="32">
        <f t="shared" si="20"/>
        <v>708</v>
      </c>
      <c r="B713" s="39"/>
      <c r="C713" s="38"/>
      <c r="D713" s="39"/>
      <c r="E713" s="93" t="str">
        <f>IF(IFERROR(VLOOKUP(A713,'5 Risk assessment - DFMEA '!A:Q,17,FALSE),"")=0,"",IFERROR(VLOOKUP(A713,'5 Risk assessment - DFMEA '!A:Q,17,FALSE),""))</f>
        <v/>
      </c>
      <c r="F713" s="40"/>
      <c r="G713" s="40"/>
    </row>
    <row r="714" spans="1:7">
      <c r="A714" s="32">
        <f t="shared" si="20"/>
        <v>709</v>
      </c>
      <c r="B714" s="39"/>
      <c r="C714" s="38"/>
      <c r="D714" s="39"/>
      <c r="E714" s="93" t="str">
        <f>IF(IFERROR(VLOOKUP(A714,'5 Risk assessment - DFMEA '!A:Q,17,FALSE),"")=0,"",IFERROR(VLOOKUP(A714,'5 Risk assessment - DFMEA '!A:Q,17,FALSE),""))</f>
        <v/>
      </c>
      <c r="F714" s="40"/>
      <c r="G714" s="40"/>
    </row>
    <row r="715" spans="1:7">
      <c r="A715" s="32">
        <f t="shared" si="20"/>
        <v>710</v>
      </c>
      <c r="B715" s="39"/>
      <c r="C715" s="38"/>
      <c r="D715" s="39"/>
      <c r="E715" s="93" t="str">
        <f>IF(IFERROR(VLOOKUP(A715,'5 Risk assessment - DFMEA '!A:Q,17,FALSE),"")=0,"",IFERROR(VLOOKUP(A715,'5 Risk assessment - DFMEA '!A:Q,17,FALSE),""))</f>
        <v/>
      </c>
      <c r="F715" s="40"/>
      <c r="G715" s="40"/>
    </row>
    <row r="716" spans="1:7">
      <c r="A716" s="32">
        <f t="shared" si="20"/>
        <v>711</v>
      </c>
      <c r="B716" s="39"/>
      <c r="C716" s="38"/>
      <c r="D716" s="39"/>
      <c r="E716" s="93" t="str">
        <f>IF(IFERROR(VLOOKUP(A716,'5 Risk assessment - DFMEA '!A:Q,17,FALSE),"")=0,"",IFERROR(VLOOKUP(A716,'5 Risk assessment - DFMEA '!A:Q,17,FALSE),""))</f>
        <v/>
      </c>
      <c r="F716" s="40"/>
      <c r="G716" s="40"/>
    </row>
    <row r="717" spans="1:7">
      <c r="A717" s="32">
        <f t="shared" si="20"/>
        <v>712</v>
      </c>
      <c r="B717" s="39"/>
      <c r="C717" s="38"/>
      <c r="D717" s="39"/>
      <c r="E717" s="93" t="str">
        <f>IF(IFERROR(VLOOKUP(A717,'5 Risk assessment - DFMEA '!A:Q,17,FALSE),"")=0,"",IFERROR(VLOOKUP(A717,'5 Risk assessment - DFMEA '!A:Q,17,FALSE),""))</f>
        <v/>
      </c>
      <c r="F717" s="40"/>
      <c r="G717" s="40"/>
    </row>
    <row r="718" spans="1:7">
      <c r="A718" s="32">
        <f t="shared" si="20"/>
        <v>713</v>
      </c>
      <c r="B718" s="39"/>
      <c r="C718" s="38"/>
      <c r="D718" s="39"/>
      <c r="E718" s="93" t="str">
        <f>IF(IFERROR(VLOOKUP(A718,'5 Risk assessment - DFMEA '!A:Q,17,FALSE),"")=0,"",IFERROR(VLOOKUP(A718,'5 Risk assessment - DFMEA '!A:Q,17,FALSE),""))</f>
        <v/>
      </c>
      <c r="F718" s="40"/>
      <c r="G718" s="40"/>
    </row>
    <row r="719" spans="1:7">
      <c r="A719" s="32">
        <f t="shared" si="20"/>
        <v>714</v>
      </c>
      <c r="B719" s="39"/>
      <c r="C719" s="38"/>
      <c r="D719" s="39"/>
      <c r="E719" s="93" t="str">
        <f>IF(IFERROR(VLOOKUP(A719,'5 Risk assessment - DFMEA '!A:Q,17,FALSE),"")=0,"",IFERROR(VLOOKUP(A719,'5 Risk assessment - DFMEA '!A:Q,17,FALSE),""))</f>
        <v/>
      </c>
      <c r="F719" s="40"/>
      <c r="G719" s="40"/>
    </row>
    <row r="720" spans="1:7">
      <c r="A720" s="32">
        <f t="shared" si="20"/>
        <v>715</v>
      </c>
      <c r="B720" s="39"/>
      <c r="C720" s="38"/>
      <c r="D720" s="39"/>
      <c r="E720" s="93" t="str">
        <f>IF(IFERROR(VLOOKUP(A720,'5 Risk assessment - DFMEA '!A:Q,17,FALSE),"")=0,"",IFERROR(VLOOKUP(A720,'5 Risk assessment - DFMEA '!A:Q,17,FALSE),""))</f>
        <v/>
      </c>
      <c r="F720" s="40"/>
      <c r="G720" s="40"/>
    </row>
    <row r="721" spans="1:7">
      <c r="A721" s="32">
        <f t="shared" si="20"/>
        <v>716</v>
      </c>
      <c r="B721" s="39"/>
      <c r="C721" s="38"/>
      <c r="D721" s="39"/>
      <c r="E721" s="93" t="str">
        <f>IF(IFERROR(VLOOKUP(A721,'5 Risk assessment - DFMEA '!A:Q,17,FALSE),"")=0,"",IFERROR(VLOOKUP(A721,'5 Risk assessment - DFMEA '!A:Q,17,FALSE),""))</f>
        <v/>
      </c>
      <c r="F721" s="40"/>
      <c r="G721" s="40"/>
    </row>
    <row r="722" spans="1:7">
      <c r="A722" s="32">
        <f t="shared" si="20"/>
        <v>717</v>
      </c>
      <c r="B722" s="39"/>
      <c r="C722" s="38"/>
      <c r="D722" s="39"/>
      <c r="E722" s="93" t="str">
        <f>IF(IFERROR(VLOOKUP(A722,'5 Risk assessment - DFMEA '!A:Q,17,FALSE),"")=0,"",IFERROR(VLOOKUP(A722,'5 Risk assessment - DFMEA '!A:Q,17,FALSE),""))</f>
        <v/>
      </c>
      <c r="F722" s="40"/>
      <c r="G722" s="40"/>
    </row>
    <row r="723" spans="1:7">
      <c r="A723" s="32">
        <f t="shared" si="20"/>
        <v>718</v>
      </c>
      <c r="B723" s="39"/>
      <c r="C723" s="38"/>
      <c r="D723" s="39"/>
      <c r="E723" s="93" t="str">
        <f>IF(IFERROR(VLOOKUP(A723,'5 Risk assessment - DFMEA '!A:Q,17,FALSE),"")=0,"",IFERROR(VLOOKUP(A723,'5 Risk assessment - DFMEA '!A:Q,17,FALSE),""))</f>
        <v/>
      </c>
      <c r="F723" s="40"/>
      <c r="G723" s="40"/>
    </row>
    <row r="724" spans="1:7">
      <c r="A724" s="32">
        <f t="shared" si="20"/>
        <v>719</v>
      </c>
      <c r="B724" s="39"/>
      <c r="C724" s="38"/>
      <c r="D724" s="39"/>
      <c r="E724" s="93" t="str">
        <f>IF(IFERROR(VLOOKUP(A724,'5 Risk assessment - DFMEA '!A:Q,17,FALSE),"")=0,"",IFERROR(VLOOKUP(A724,'5 Risk assessment - DFMEA '!A:Q,17,FALSE),""))</f>
        <v/>
      </c>
      <c r="F724" s="40"/>
      <c r="G724" s="40"/>
    </row>
    <row r="725" spans="1:7">
      <c r="A725" s="32">
        <f t="shared" si="20"/>
        <v>720</v>
      </c>
      <c r="B725" s="39"/>
      <c r="C725" s="38"/>
      <c r="D725" s="39"/>
      <c r="E725" s="93" t="str">
        <f>IF(IFERROR(VLOOKUP(A725,'5 Risk assessment - DFMEA '!A:Q,17,FALSE),"")=0,"",IFERROR(VLOOKUP(A725,'5 Risk assessment - DFMEA '!A:Q,17,FALSE),""))</f>
        <v/>
      </c>
      <c r="F725" s="40"/>
      <c r="G725" s="40"/>
    </row>
    <row r="726" spans="1:7">
      <c r="A726" s="32">
        <f t="shared" si="20"/>
        <v>721</v>
      </c>
      <c r="B726" s="39"/>
      <c r="C726" s="38"/>
      <c r="D726" s="39"/>
      <c r="E726" s="93" t="str">
        <f>IF(IFERROR(VLOOKUP(A726,'5 Risk assessment - DFMEA '!A:Q,17,FALSE),"")=0,"",IFERROR(VLOOKUP(A726,'5 Risk assessment - DFMEA '!A:Q,17,FALSE),""))</f>
        <v/>
      </c>
      <c r="F726" s="40"/>
      <c r="G726" s="40"/>
    </row>
    <row r="727" spans="1:7">
      <c r="A727" s="32">
        <f t="shared" si="20"/>
        <v>722</v>
      </c>
      <c r="B727" s="39"/>
      <c r="C727" s="38"/>
      <c r="D727" s="39"/>
      <c r="E727" s="93" t="str">
        <f>IF(IFERROR(VLOOKUP(A727,'5 Risk assessment - DFMEA '!A:Q,17,FALSE),"")=0,"",IFERROR(VLOOKUP(A727,'5 Risk assessment - DFMEA '!A:Q,17,FALSE),""))</f>
        <v/>
      </c>
      <c r="F727" s="40"/>
      <c r="G727" s="40"/>
    </row>
    <row r="728" spans="1:7">
      <c r="A728" s="32">
        <f t="shared" si="20"/>
        <v>723</v>
      </c>
      <c r="B728" s="39"/>
      <c r="C728" s="38"/>
      <c r="D728" s="39"/>
      <c r="E728" s="93" t="str">
        <f>IF(IFERROR(VLOOKUP(A728,'5 Risk assessment - DFMEA '!A:Q,17,FALSE),"")=0,"",IFERROR(VLOOKUP(A728,'5 Risk assessment - DFMEA '!A:Q,17,FALSE),""))</f>
        <v/>
      </c>
      <c r="F728" s="40"/>
      <c r="G728" s="40"/>
    </row>
    <row r="729" spans="1:7">
      <c r="A729" s="32">
        <f t="shared" si="20"/>
        <v>724</v>
      </c>
      <c r="B729" s="39"/>
      <c r="C729" s="38"/>
      <c r="D729" s="39"/>
      <c r="E729" s="93" t="str">
        <f>IF(IFERROR(VLOOKUP(A729,'5 Risk assessment - DFMEA '!A:Q,17,FALSE),"")=0,"",IFERROR(VLOOKUP(A729,'5 Risk assessment - DFMEA '!A:Q,17,FALSE),""))</f>
        <v/>
      </c>
      <c r="F729" s="40"/>
      <c r="G729" s="40"/>
    </row>
    <row r="730" spans="1:7">
      <c r="A730" s="32">
        <f t="shared" si="20"/>
        <v>725</v>
      </c>
      <c r="B730" s="39"/>
      <c r="C730" s="38"/>
      <c r="D730" s="39"/>
      <c r="E730" s="93" t="str">
        <f>IF(IFERROR(VLOOKUP(A730,'5 Risk assessment - DFMEA '!A:Q,17,FALSE),"")=0,"",IFERROR(VLOOKUP(A730,'5 Risk assessment - DFMEA '!A:Q,17,FALSE),""))</f>
        <v/>
      </c>
      <c r="F730" s="40"/>
      <c r="G730" s="40"/>
    </row>
    <row r="731" spans="1:7">
      <c r="A731" s="32">
        <f t="shared" si="20"/>
        <v>726</v>
      </c>
      <c r="B731" s="39"/>
      <c r="C731" s="38"/>
      <c r="D731" s="39"/>
      <c r="E731" s="93" t="str">
        <f>IF(IFERROR(VLOOKUP(A731,'5 Risk assessment - DFMEA '!A:Q,17,FALSE),"")=0,"",IFERROR(VLOOKUP(A731,'5 Risk assessment - DFMEA '!A:Q,17,FALSE),""))</f>
        <v/>
      </c>
      <c r="F731" s="40"/>
      <c r="G731" s="40"/>
    </row>
    <row r="732" spans="1:7">
      <c r="A732" s="32">
        <f t="shared" si="20"/>
        <v>727</v>
      </c>
      <c r="B732" s="39"/>
      <c r="C732" s="38"/>
      <c r="D732" s="39"/>
      <c r="E732" s="93" t="str">
        <f>IF(IFERROR(VLOOKUP(A732,'5 Risk assessment - DFMEA '!A:Q,17,FALSE),"")=0,"",IFERROR(VLOOKUP(A732,'5 Risk assessment - DFMEA '!A:Q,17,FALSE),""))</f>
        <v/>
      </c>
      <c r="F732" s="40"/>
      <c r="G732" s="40"/>
    </row>
    <row r="733" spans="1:7">
      <c r="A733" s="32">
        <f t="shared" si="20"/>
        <v>728</v>
      </c>
      <c r="B733" s="39"/>
      <c r="C733" s="38"/>
      <c r="D733" s="39"/>
      <c r="E733" s="93" t="str">
        <f>IF(IFERROR(VLOOKUP(A733,'5 Risk assessment - DFMEA '!A:Q,17,FALSE),"")=0,"",IFERROR(VLOOKUP(A733,'5 Risk assessment - DFMEA '!A:Q,17,FALSE),""))</f>
        <v/>
      </c>
      <c r="F733" s="40"/>
      <c r="G733" s="40"/>
    </row>
    <row r="734" spans="1:7">
      <c r="A734" s="32">
        <f t="shared" si="20"/>
        <v>729</v>
      </c>
      <c r="B734" s="39"/>
      <c r="C734" s="38"/>
      <c r="D734" s="39"/>
      <c r="E734" s="93" t="str">
        <f>IF(IFERROR(VLOOKUP(A734,'5 Risk assessment - DFMEA '!A:Q,17,FALSE),"")=0,"",IFERROR(VLOOKUP(A734,'5 Risk assessment - DFMEA '!A:Q,17,FALSE),""))</f>
        <v/>
      </c>
      <c r="F734" s="40"/>
      <c r="G734" s="40"/>
    </row>
    <row r="735" spans="1:7">
      <c r="A735" s="32">
        <f t="shared" si="20"/>
        <v>730</v>
      </c>
      <c r="B735" s="39"/>
      <c r="C735" s="38"/>
      <c r="D735" s="39"/>
      <c r="E735" s="93" t="str">
        <f>IF(IFERROR(VLOOKUP(A735,'5 Risk assessment - DFMEA '!A:Q,17,FALSE),"")=0,"",IFERROR(VLOOKUP(A735,'5 Risk assessment - DFMEA '!A:Q,17,FALSE),""))</f>
        <v/>
      </c>
      <c r="F735" s="40"/>
      <c r="G735" s="40"/>
    </row>
    <row r="736" spans="1:7">
      <c r="A736" s="32">
        <f t="shared" si="20"/>
        <v>731</v>
      </c>
      <c r="B736" s="39"/>
      <c r="C736" s="38"/>
      <c r="D736" s="39"/>
      <c r="E736" s="93" t="str">
        <f>IF(IFERROR(VLOOKUP(A736,'5 Risk assessment - DFMEA '!A:Q,17,FALSE),"")=0,"",IFERROR(VLOOKUP(A736,'5 Risk assessment - DFMEA '!A:Q,17,FALSE),""))</f>
        <v/>
      </c>
      <c r="F736" s="40"/>
      <c r="G736" s="40"/>
    </row>
    <row r="737" spans="1:7">
      <c r="A737" s="32">
        <f t="shared" si="20"/>
        <v>732</v>
      </c>
      <c r="B737" s="39"/>
      <c r="C737" s="38"/>
      <c r="D737" s="39"/>
      <c r="E737" s="93" t="str">
        <f>IF(IFERROR(VLOOKUP(A737,'5 Risk assessment - DFMEA '!A:Q,17,FALSE),"")=0,"",IFERROR(VLOOKUP(A737,'5 Risk assessment - DFMEA '!A:Q,17,FALSE),""))</f>
        <v/>
      </c>
      <c r="F737" s="40"/>
      <c r="G737" s="40"/>
    </row>
    <row r="738" spans="1:7">
      <c r="A738" s="32">
        <f t="shared" si="20"/>
        <v>733</v>
      </c>
      <c r="B738" s="39"/>
      <c r="C738" s="38"/>
      <c r="D738" s="39"/>
      <c r="E738" s="93" t="str">
        <f>IF(IFERROR(VLOOKUP(A738,'5 Risk assessment - DFMEA '!A:Q,17,FALSE),"")=0,"",IFERROR(VLOOKUP(A738,'5 Risk assessment - DFMEA '!A:Q,17,FALSE),""))</f>
        <v/>
      </c>
      <c r="F738" s="40"/>
      <c r="G738" s="40"/>
    </row>
    <row r="739" spans="1:7">
      <c r="A739" s="32">
        <f t="shared" si="20"/>
        <v>734</v>
      </c>
      <c r="B739" s="39"/>
      <c r="C739" s="38"/>
      <c r="D739" s="39"/>
      <c r="E739" s="93" t="str">
        <f>IF(IFERROR(VLOOKUP(A739,'5 Risk assessment - DFMEA '!A:Q,17,FALSE),"")=0,"",IFERROR(VLOOKUP(A739,'5 Risk assessment - DFMEA '!A:Q,17,FALSE),""))</f>
        <v/>
      </c>
      <c r="F739" s="40"/>
      <c r="G739" s="40"/>
    </row>
    <row r="740" spans="1:7">
      <c r="A740" s="32">
        <f t="shared" si="20"/>
        <v>735</v>
      </c>
      <c r="B740" s="39"/>
      <c r="C740" s="38"/>
      <c r="D740" s="39"/>
      <c r="E740" s="93" t="str">
        <f>IF(IFERROR(VLOOKUP(A740,'5 Risk assessment - DFMEA '!A:Q,17,FALSE),"")=0,"",IFERROR(VLOOKUP(A740,'5 Risk assessment - DFMEA '!A:Q,17,FALSE),""))</f>
        <v/>
      </c>
      <c r="F740" s="40"/>
      <c r="G740" s="40"/>
    </row>
    <row r="741" spans="1:7">
      <c r="A741" s="32">
        <f t="shared" si="20"/>
        <v>736</v>
      </c>
      <c r="B741" s="39"/>
      <c r="C741" s="38"/>
      <c r="D741" s="39"/>
      <c r="E741" s="93" t="str">
        <f>IF(IFERROR(VLOOKUP(A741,'5 Risk assessment - DFMEA '!A:Q,17,FALSE),"")=0,"",IFERROR(VLOOKUP(A741,'5 Risk assessment - DFMEA '!A:Q,17,FALSE),""))</f>
        <v/>
      </c>
      <c r="F741" s="40"/>
      <c r="G741" s="40"/>
    </row>
    <row r="742" spans="1:7">
      <c r="A742" s="32">
        <f t="shared" si="20"/>
        <v>737</v>
      </c>
      <c r="B742" s="39"/>
      <c r="C742" s="38"/>
      <c r="D742" s="39"/>
      <c r="E742" s="93" t="str">
        <f>IF(IFERROR(VLOOKUP(A742,'5 Risk assessment - DFMEA '!A:Q,17,FALSE),"")=0,"",IFERROR(VLOOKUP(A742,'5 Risk assessment - DFMEA '!A:Q,17,FALSE),""))</f>
        <v/>
      </c>
      <c r="F742" s="40"/>
      <c r="G742" s="40"/>
    </row>
    <row r="743" spans="1:7">
      <c r="A743" s="32">
        <f t="shared" si="20"/>
        <v>738</v>
      </c>
      <c r="B743" s="39"/>
      <c r="C743" s="38"/>
      <c r="D743" s="39"/>
      <c r="E743" s="93" t="str">
        <f>IF(IFERROR(VLOOKUP(A743,'5 Risk assessment - DFMEA '!A:Q,17,FALSE),"")=0,"",IFERROR(VLOOKUP(A743,'5 Risk assessment - DFMEA '!A:Q,17,FALSE),""))</f>
        <v/>
      </c>
      <c r="F743" s="40"/>
      <c r="G743" s="40"/>
    </row>
    <row r="744" spans="1:7">
      <c r="A744" s="32">
        <f t="shared" si="20"/>
        <v>739</v>
      </c>
      <c r="B744" s="39"/>
      <c r="C744" s="38"/>
      <c r="D744" s="39"/>
      <c r="E744" s="93" t="str">
        <f>IF(IFERROR(VLOOKUP(A744,'5 Risk assessment - DFMEA '!A:Q,17,FALSE),"")=0,"",IFERROR(VLOOKUP(A744,'5 Risk assessment - DFMEA '!A:Q,17,FALSE),""))</f>
        <v/>
      </c>
      <c r="F744" s="40"/>
      <c r="G744" s="40"/>
    </row>
    <row r="745" spans="1:7">
      <c r="A745" s="32">
        <f t="shared" si="20"/>
        <v>740</v>
      </c>
      <c r="B745" s="39"/>
      <c r="C745" s="38"/>
      <c r="D745" s="39"/>
      <c r="E745" s="93" t="str">
        <f>IF(IFERROR(VLOOKUP(A745,'5 Risk assessment - DFMEA '!A:Q,17,FALSE),"")=0,"",IFERROR(VLOOKUP(A745,'5 Risk assessment - DFMEA '!A:Q,17,FALSE),""))</f>
        <v/>
      </c>
      <c r="F745" s="40"/>
      <c r="G745" s="40"/>
    </row>
    <row r="746" spans="1:7">
      <c r="A746" s="32">
        <f t="shared" si="20"/>
        <v>741</v>
      </c>
      <c r="B746" s="39"/>
      <c r="C746" s="38"/>
      <c r="D746" s="39"/>
      <c r="E746" s="93" t="str">
        <f>IF(IFERROR(VLOOKUP(A746,'5 Risk assessment - DFMEA '!A:Q,17,FALSE),"")=0,"",IFERROR(VLOOKUP(A746,'5 Risk assessment - DFMEA '!A:Q,17,FALSE),""))</f>
        <v/>
      </c>
      <c r="F746" s="40"/>
      <c r="G746" s="40"/>
    </row>
    <row r="747" spans="1:7">
      <c r="A747" s="32">
        <f t="shared" si="20"/>
        <v>742</v>
      </c>
      <c r="B747" s="39"/>
      <c r="C747" s="38"/>
      <c r="D747" s="39"/>
      <c r="E747" s="93" t="str">
        <f>IF(IFERROR(VLOOKUP(A747,'5 Risk assessment - DFMEA '!A:Q,17,FALSE),"")=0,"",IFERROR(VLOOKUP(A747,'5 Risk assessment - DFMEA '!A:Q,17,FALSE),""))</f>
        <v/>
      </c>
      <c r="F747" s="40"/>
      <c r="G747" s="40"/>
    </row>
    <row r="748" spans="1:7">
      <c r="A748" s="32">
        <f t="shared" si="20"/>
        <v>743</v>
      </c>
      <c r="B748" s="39"/>
      <c r="C748" s="38"/>
      <c r="D748" s="39"/>
      <c r="E748" s="93" t="str">
        <f>IF(IFERROR(VLOOKUP(A748,'5 Risk assessment - DFMEA '!A:Q,17,FALSE),"")=0,"",IFERROR(VLOOKUP(A748,'5 Risk assessment - DFMEA '!A:Q,17,FALSE),""))</f>
        <v/>
      </c>
      <c r="F748" s="40"/>
      <c r="G748" s="40"/>
    </row>
    <row r="749" spans="1:7">
      <c r="A749" s="32">
        <f t="shared" si="20"/>
        <v>744</v>
      </c>
      <c r="B749" s="39"/>
      <c r="C749" s="38"/>
      <c r="D749" s="39"/>
      <c r="E749" s="93" t="str">
        <f>IF(IFERROR(VLOOKUP(A749,'5 Risk assessment - DFMEA '!A:Q,17,FALSE),"")=0,"",IFERROR(VLOOKUP(A749,'5 Risk assessment - DFMEA '!A:Q,17,FALSE),""))</f>
        <v/>
      </c>
      <c r="F749" s="40"/>
      <c r="G749" s="40"/>
    </row>
    <row r="750" spans="1:7">
      <c r="A750" s="32">
        <f t="shared" si="20"/>
        <v>745</v>
      </c>
      <c r="B750" s="39"/>
      <c r="C750" s="38"/>
      <c r="D750" s="39"/>
      <c r="E750" s="93" t="str">
        <f>IF(IFERROR(VLOOKUP(A750,'5 Risk assessment - DFMEA '!A:Q,17,FALSE),"")=0,"",IFERROR(VLOOKUP(A750,'5 Risk assessment - DFMEA '!A:Q,17,FALSE),""))</f>
        <v/>
      </c>
      <c r="F750" s="40"/>
      <c r="G750" s="40"/>
    </row>
    <row r="751" spans="1:7">
      <c r="A751" s="32">
        <f t="shared" si="20"/>
        <v>746</v>
      </c>
      <c r="B751" s="39"/>
      <c r="C751" s="38"/>
      <c r="D751" s="39"/>
      <c r="E751" s="93" t="str">
        <f>IF(IFERROR(VLOOKUP(A751,'5 Risk assessment - DFMEA '!A:Q,17,FALSE),"")=0,"",IFERROR(VLOOKUP(A751,'5 Risk assessment - DFMEA '!A:Q,17,FALSE),""))</f>
        <v/>
      </c>
      <c r="F751" s="40"/>
      <c r="G751" s="40"/>
    </row>
    <row r="752" spans="1:7">
      <c r="A752" s="32">
        <f t="shared" si="20"/>
        <v>747</v>
      </c>
      <c r="B752" s="39"/>
      <c r="C752" s="38"/>
      <c r="D752" s="39"/>
      <c r="E752" s="93" t="str">
        <f>IF(IFERROR(VLOOKUP(A752,'5 Risk assessment - DFMEA '!A:Q,17,FALSE),"")=0,"",IFERROR(VLOOKUP(A752,'5 Risk assessment - DFMEA '!A:Q,17,FALSE),""))</f>
        <v/>
      </c>
      <c r="F752" s="40"/>
      <c r="G752" s="40"/>
    </row>
    <row r="753" spans="1:7">
      <c r="A753" s="32">
        <f t="shared" si="20"/>
        <v>748</v>
      </c>
      <c r="B753" s="39"/>
      <c r="C753" s="38"/>
      <c r="D753" s="39"/>
      <c r="E753" s="93" t="str">
        <f>IF(IFERROR(VLOOKUP(A753,'5 Risk assessment - DFMEA '!A:Q,17,FALSE),"")=0,"",IFERROR(VLOOKUP(A753,'5 Risk assessment - DFMEA '!A:Q,17,FALSE),""))</f>
        <v/>
      </c>
      <c r="F753" s="40"/>
      <c r="G753" s="40"/>
    </row>
    <row r="754" spans="1:7">
      <c r="A754" s="32">
        <f t="shared" si="20"/>
        <v>749</v>
      </c>
      <c r="B754" s="39"/>
      <c r="C754" s="38"/>
      <c r="D754" s="39"/>
      <c r="E754" s="93" t="str">
        <f>IF(IFERROR(VLOOKUP(A754,'5 Risk assessment - DFMEA '!A:Q,17,FALSE),"")=0,"",IFERROR(VLOOKUP(A754,'5 Risk assessment - DFMEA '!A:Q,17,FALSE),""))</f>
        <v/>
      </c>
      <c r="F754" s="40"/>
      <c r="G754" s="40"/>
    </row>
    <row r="755" spans="1:7">
      <c r="A755" s="32">
        <f t="shared" si="20"/>
        <v>750</v>
      </c>
      <c r="B755" s="39"/>
      <c r="C755" s="38"/>
      <c r="D755" s="39"/>
      <c r="E755" s="93" t="str">
        <f>IF(IFERROR(VLOOKUP(A755,'5 Risk assessment - DFMEA '!A:Q,17,FALSE),"")=0,"",IFERROR(VLOOKUP(A755,'5 Risk assessment - DFMEA '!A:Q,17,FALSE),""))</f>
        <v/>
      </c>
      <c r="F755" s="40"/>
      <c r="G755" s="40"/>
    </row>
    <row r="756" spans="1:7">
      <c r="A756" s="32">
        <f t="shared" si="20"/>
        <v>751</v>
      </c>
      <c r="B756" s="39"/>
      <c r="C756" s="38"/>
      <c r="D756" s="39"/>
      <c r="E756" s="93" t="str">
        <f>IF(IFERROR(VLOOKUP(A756,'5 Risk assessment - DFMEA '!A:Q,17,FALSE),"")=0,"",IFERROR(VLOOKUP(A756,'5 Risk assessment - DFMEA '!A:Q,17,FALSE),""))</f>
        <v/>
      </c>
      <c r="F756" s="40"/>
      <c r="G756" s="40"/>
    </row>
    <row r="757" spans="1:7">
      <c r="A757" s="32">
        <f t="shared" si="20"/>
        <v>752</v>
      </c>
      <c r="B757" s="39"/>
      <c r="C757" s="38"/>
      <c r="D757" s="39"/>
      <c r="E757" s="93" t="str">
        <f>IF(IFERROR(VLOOKUP(A757,'5 Risk assessment - DFMEA '!A:Q,17,FALSE),"")=0,"",IFERROR(VLOOKUP(A757,'5 Risk assessment - DFMEA '!A:Q,17,FALSE),""))</f>
        <v/>
      </c>
      <c r="F757" s="40"/>
      <c r="G757" s="40"/>
    </row>
    <row r="758" spans="1:7">
      <c r="A758" s="32">
        <f t="shared" si="20"/>
        <v>753</v>
      </c>
      <c r="B758" s="39"/>
      <c r="C758" s="38"/>
      <c r="D758" s="39"/>
      <c r="E758" s="93" t="str">
        <f>IF(IFERROR(VLOOKUP(A758,'5 Risk assessment - DFMEA '!A:Q,17,FALSE),"")=0,"",IFERROR(VLOOKUP(A758,'5 Risk assessment - DFMEA '!A:Q,17,FALSE),""))</f>
        <v/>
      </c>
      <c r="F758" s="40"/>
      <c r="G758" s="40"/>
    </row>
    <row r="759" spans="1:7">
      <c r="A759" s="32">
        <f t="shared" si="20"/>
        <v>754</v>
      </c>
      <c r="B759" s="39"/>
      <c r="C759" s="38"/>
      <c r="D759" s="39"/>
      <c r="E759" s="93" t="str">
        <f>IF(IFERROR(VLOOKUP(A759,'5 Risk assessment - DFMEA '!A:Q,17,FALSE),"")=0,"",IFERROR(VLOOKUP(A759,'5 Risk assessment - DFMEA '!A:Q,17,FALSE),""))</f>
        <v/>
      </c>
      <c r="F759" s="40"/>
      <c r="G759" s="40"/>
    </row>
    <row r="760" spans="1:7">
      <c r="A760" s="32">
        <f t="shared" si="20"/>
        <v>755</v>
      </c>
      <c r="B760" s="39"/>
      <c r="C760" s="38"/>
      <c r="D760" s="39"/>
      <c r="E760" s="93" t="str">
        <f>IF(IFERROR(VLOOKUP(A760,'5 Risk assessment - DFMEA '!A:Q,17,FALSE),"")=0,"",IFERROR(VLOOKUP(A760,'5 Risk assessment - DFMEA '!A:Q,17,FALSE),""))</f>
        <v/>
      </c>
      <c r="F760" s="40"/>
      <c r="G760" s="40"/>
    </row>
    <row r="761" spans="1:7">
      <c r="A761" s="32">
        <f t="shared" si="20"/>
        <v>756</v>
      </c>
      <c r="B761" s="39"/>
      <c r="C761" s="38"/>
      <c r="D761" s="39"/>
      <c r="E761" s="93" t="str">
        <f>IF(IFERROR(VLOOKUP(A761,'5 Risk assessment - DFMEA '!A:Q,17,FALSE),"")=0,"",IFERROR(VLOOKUP(A761,'5 Risk assessment - DFMEA '!A:Q,17,FALSE),""))</f>
        <v/>
      </c>
      <c r="F761" s="40"/>
      <c r="G761" s="40"/>
    </row>
    <row r="762" spans="1:7">
      <c r="A762" s="32">
        <f t="shared" si="20"/>
        <v>757</v>
      </c>
      <c r="B762" s="39"/>
      <c r="C762" s="38"/>
      <c r="D762" s="39"/>
      <c r="E762" s="93" t="str">
        <f>IF(IFERROR(VLOOKUP(A762,'5 Risk assessment - DFMEA '!A:Q,17,FALSE),"")=0,"",IFERROR(VLOOKUP(A762,'5 Risk assessment - DFMEA '!A:Q,17,FALSE),""))</f>
        <v/>
      </c>
      <c r="F762" s="40"/>
      <c r="G762" s="40"/>
    </row>
    <row r="763" spans="1:7">
      <c r="A763" s="32">
        <f t="shared" si="20"/>
        <v>758</v>
      </c>
      <c r="B763" s="39"/>
      <c r="C763" s="38"/>
      <c r="D763" s="39"/>
      <c r="E763" s="93" t="str">
        <f>IF(IFERROR(VLOOKUP(A763,'5 Risk assessment - DFMEA '!A:Q,17,FALSE),"")=0,"",IFERROR(VLOOKUP(A763,'5 Risk assessment - DFMEA '!A:Q,17,FALSE),""))</f>
        <v/>
      </c>
      <c r="F763" s="40"/>
      <c r="G763" s="40"/>
    </row>
    <row r="764" spans="1:7">
      <c r="A764" s="32">
        <f t="shared" si="20"/>
        <v>759</v>
      </c>
      <c r="B764" s="39"/>
      <c r="C764" s="38"/>
      <c r="D764" s="39"/>
      <c r="E764" s="93" t="str">
        <f>IF(IFERROR(VLOOKUP(A764,'5 Risk assessment - DFMEA '!A:Q,17,FALSE),"")=0,"",IFERROR(VLOOKUP(A764,'5 Risk assessment - DFMEA '!A:Q,17,FALSE),""))</f>
        <v/>
      </c>
      <c r="F764" s="40"/>
      <c r="G764" s="40"/>
    </row>
    <row r="765" spans="1:7">
      <c r="A765" s="32">
        <f t="shared" si="20"/>
        <v>760</v>
      </c>
      <c r="B765" s="39"/>
      <c r="C765" s="38"/>
      <c r="D765" s="39"/>
      <c r="E765" s="93" t="str">
        <f>IF(IFERROR(VLOOKUP(A765,'5 Risk assessment - DFMEA '!A:Q,17,FALSE),"")=0,"",IFERROR(VLOOKUP(A765,'5 Risk assessment - DFMEA '!A:Q,17,FALSE),""))</f>
        <v/>
      </c>
      <c r="F765" s="40"/>
      <c r="G765" s="40"/>
    </row>
    <row r="766" spans="1:7">
      <c r="A766" s="32">
        <f t="shared" si="20"/>
        <v>761</v>
      </c>
      <c r="B766" s="39"/>
      <c r="C766" s="38"/>
      <c r="D766" s="39"/>
      <c r="E766" s="93" t="str">
        <f>IF(IFERROR(VLOOKUP(A766,'5 Risk assessment - DFMEA '!A:Q,17,FALSE),"")=0,"",IFERROR(VLOOKUP(A766,'5 Risk assessment - DFMEA '!A:Q,17,FALSE),""))</f>
        <v/>
      </c>
      <c r="F766" s="40"/>
      <c r="G766" s="40"/>
    </row>
    <row r="767" spans="1:7">
      <c r="A767" s="32">
        <f t="shared" si="20"/>
        <v>762</v>
      </c>
      <c r="B767" s="39"/>
      <c r="C767" s="38"/>
      <c r="D767" s="39"/>
      <c r="E767" s="93" t="str">
        <f>IF(IFERROR(VLOOKUP(A767,'5 Risk assessment - DFMEA '!A:Q,17,FALSE),"")=0,"",IFERROR(VLOOKUP(A767,'5 Risk assessment - DFMEA '!A:Q,17,FALSE),""))</f>
        <v/>
      </c>
      <c r="F767" s="40"/>
      <c r="G767" s="40"/>
    </row>
    <row r="768" spans="1:7">
      <c r="A768" s="32">
        <f t="shared" si="20"/>
        <v>763</v>
      </c>
      <c r="B768" s="39"/>
      <c r="C768" s="38"/>
      <c r="D768" s="39"/>
      <c r="E768" s="93" t="str">
        <f>IF(IFERROR(VLOOKUP(A768,'5 Risk assessment - DFMEA '!A:Q,17,FALSE),"")=0,"",IFERROR(VLOOKUP(A768,'5 Risk assessment - DFMEA '!A:Q,17,FALSE),""))</f>
        <v/>
      </c>
      <c r="F768" s="40"/>
      <c r="G768" s="40"/>
    </row>
    <row r="769" spans="1:7">
      <c r="A769" s="32">
        <f t="shared" si="20"/>
        <v>764</v>
      </c>
      <c r="B769" s="39"/>
      <c r="C769" s="38"/>
      <c r="D769" s="39"/>
      <c r="E769" s="93" t="str">
        <f>IF(IFERROR(VLOOKUP(A769,'5 Risk assessment - DFMEA '!A:Q,17,FALSE),"")=0,"",IFERROR(VLOOKUP(A769,'5 Risk assessment - DFMEA '!A:Q,17,FALSE),""))</f>
        <v/>
      </c>
      <c r="F769" s="40"/>
      <c r="G769" s="40"/>
    </row>
    <row r="770" spans="1:7">
      <c r="A770" s="32">
        <f t="shared" si="20"/>
        <v>765</v>
      </c>
      <c r="B770" s="39"/>
      <c r="C770" s="38"/>
      <c r="D770" s="39"/>
      <c r="E770" s="93" t="str">
        <f>IF(IFERROR(VLOOKUP(A770,'5 Risk assessment - DFMEA '!A:Q,17,FALSE),"")=0,"",IFERROR(VLOOKUP(A770,'5 Risk assessment - DFMEA '!A:Q,17,FALSE),""))</f>
        <v/>
      </c>
      <c r="F770" s="40"/>
      <c r="G770" s="40"/>
    </row>
    <row r="771" spans="1:7">
      <c r="A771" s="32">
        <f t="shared" si="20"/>
        <v>766</v>
      </c>
      <c r="B771" s="39"/>
      <c r="C771" s="38"/>
      <c r="D771" s="39"/>
      <c r="E771" s="93" t="str">
        <f>IF(IFERROR(VLOOKUP(A771,'5 Risk assessment - DFMEA '!A:Q,17,FALSE),"")=0,"",IFERROR(VLOOKUP(A771,'5 Risk assessment - DFMEA '!A:Q,17,FALSE),""))</f>
        <v/>
      </c>
      <c r="F771" s="40"/>
      <c r="G771" s="40"/>
    </row>
    <row r="772" spans="1:7">
      <c r="A772" s="32">
        <f t="shared" si="20"/>
        <v>767</v>
      </c>
      <c r="B772" s="39"/>
      <c r="C772" s="38"/>
      <c r="D772" s="39"/>
      <c r="E772" s="93" t="str">
        <f>IF(IFERROR(VLOOKUP(A772,'5 Risk assessment - DFMEA '!A:Q,17,FALSE),"")=0,"",IFERROR(VLOOKUP(A772,'5 Risk assessment - DFMEA '!A:Q,17,FALSE),""))</f>
        <v/>
      </c>
      <c r="F772" s="40"/>
      <c r="G772" s="40"/>
    </row>
    <row r="773" spans="1:7">
      <c r="A773" s="32">
        <f t="shared" si="20"/>
        <v>768</v>
      </c>
      <c r="B773" s="39"/>
      <c r="C773" s="38"/>
      <c r="D773" s="39"/>
      <c r="E773" s="93" t="str">
        <f>IF(IFERROR(VLOOKUP(A773,'5 Risk assessment - DFMEA '!A:Q,17,FALSE),"")=0,"",IFERROR(VLOOKUP(A773,'5 Risk assessment - DFMEA '!A:Q,17,FALSE),""))</f>
        <v/>
      </c>
      <c r="F773" s="40"/>
      <c r="G773" s="40"/>
    </row>
    <row r="774" spans="1:7">
      <c r="A774" s="32">
        <f t="shared" ref="A774:A837" si="21">A773+1</f>
        <v>769</v>
      </c>
      <c r="B774" s="39"/>
      <c r="C774" s="38"/>
      <c r="D774" s="39"/>
      <c r="E774" s="93" t="str">
        <f>IF(IFERROR(VLOOKUP(A774,'5 Risk assessment - DFMEA '!A:Q,17,FALSE),"")=0,"",IFERROR(VLOOKUP(A774,'5 Risk assessment - DFMEA '!A:Q,17,FALSE),""))</f>
        <v/>
      </c>
      <c r="F774" s="40"/>
      <c r="G774" s="40"/>
    </row>
    <row r="775" spans="1:7">
      <c r="A775" s="32">
        <f t="shared" si="21"/>
        <v>770</v>
      </c>
      <c r="B775" s="39"/>
      <c r="C775" s="38"/>
      <c r="D775" s="39"/>
      <c r="E775" s="93" t="str">
        <f>IF(IFERROR(VLOOKUP(A775,'5 Risk assessment - DFMEA '!A:Q,17,FALSE),"")=0,"",IFERROR(VLOOKUP(A775,'5 Risk assessment - DFMEA '!A:Q,17,FALSE),""))</f>
        <v/>
      </c>
      <c r="F775" s="40"/>
      <c r="G775" s="40"/>
    </row>
    <row r="776" spans="1:7">
      <c r="A776" s="32">
        <f t="shared" si="21"/>
        <v>771</v>
      </c>
      <c r="B776" s="39"/>
      <c r="C776" s="38"/>
      <c r="D776" s="39"/>
      <c r="E776" s="93" t="str">
        <f>IF(IFERROR(VLOOKUP(A776,'5 Risk assessment - DFMEA '!A:Q,17,FALSE),"")=0,"",IFERROR(VLOOKUP(A776,'5 Risk assessment - DFMEA '!A:Q,17,FALSE),""))</f>
        <v/>
      </c>
      <c r="F776" s="40"/>
      <c r="G776" s="40"/>
    </row>
    <row r="777" spans="1:7">
      <c r="A777" s="32">
        <f t="shared" si="21"/>
        <v>772</v>
      </c>
      <c r="B777" s="39"/>
      <c r="C777" s="38"/>
      <c r="D777" s="39"/>
      <c r="E777" s="93" t="str">
        <f>IF(IFERROR(VLOOKUP(A777,'5 Risk assessment - DFMEA '!A:Q,17,FALSE),"")=0,"",IFERROR(VLOOKUP(A777,'5 Risk assessment - DFMEA '!A:Q,17,FALSE),""))</f>
        <v/>
      </c>
      <c r="F777" s="40"/>
      <c r="G777" s="40"/>
    </row>
    <row r="778" spans="1:7">
      <c r="A778" s="32">
        <f t="shared" si="21"/>
        <v>773</v>
      </c>
      <c r="B778" s="39"/>
      <c r="C778" s="38"/>
      <c r="D778" s="39"/>
      <c r="E778" s="93" t="str">
        <f>IF(IFERROR(VLOOKUP(A778,'5 Risk assessment - DFMEA '!A:Q,17,FALSE),"")=0,"",IFERROR(VLOOKUP(A778,'5 Risk assessment - DFMEA '!A:Q,17,FALSE),""))</f>
        <v/>
      </c>
      <c r="F778" s="40"/>
      <c r="G778" s="40"/>
    </row>
    <row r="779" spans="1:7">
      <c r="A779" s="32">
        <f t="shared" si="21"/>
        <v>774</v>
      </c>
      <c r="B779" s="39"/>
      <c r="C779" s="38"/>
      <c r="D779" s="39"/>
      <c r="E779" s="93" t="str">
        <f>IF(IFERROR(VLOOKUP(A779,'5 Risk assessment - DFMEA '!A:Q,17,FALSE),"")=0,"",IFERROR(VLOOKUP(A779,'5 Risk assessment - DFMEA '!A:Q,17,FALSE),""))</f>
        <v/>
      </c>
      <c r="F779" s="40"/>
      <c r="G779" s="40"/>
    </row>
    <row r="780" spans="1:7">
      <c r="A780" s="32">
        <f t="shared" si="21"/>
        <v>775</v>
      </c>
      <c r="B780" s="39"/>
      <c r="C780" s="38"/>
      <c r="D780" s="39"/>
      <c r="E780" s="93" t="str">
        <f>IF(IFERROR(VLOOKUP(A780,'5 Risk assessment - DFMEA '!A:Q,17,FALSE),"")=0,"",IFERROR(VLOOKUP(A780,'5 Risk assessment - DFMEA '!A:Q,17,FALSE),""))</f>
        <v/>
      </c>
      <c r="F780" s="40"/>
      <c r="G780" s="40"/>
    </row>
    <row r="781" spans="1:7">
      <c r="A781" s="32">
        <f t="shared" si="21"/>
        <v>776</v>
      </c>
      <c r="B781" s="39"/>
      <c r="C781" s="38"/>
      <c r="D781" s="39"/>
      <c r="E781" s="93" t="str">
        <f>IF(IFERROR(VLOOKUP(A781,'5 Risk assessment - DFMEA '!A:Q,17,FALSE),"")=0,"",IFERROR(VLOOKUP(A781,'5 Risk assessment - DFMEA '!A:Q,17,FALSE),""))</f>
        <v/>
      </c>
      <c r="F781" s="40"/>
      <c r="G781" s="40"/>
    </row>
    <row r="782" spans="1:7">
      <c r="A782" s="32">
        <f t="shared" si="21"/>
        <v>777</v>
      </c>
      <c r="B782" s="39"/>
      <c r="C782" s="38"/>
      <c r="D782" s="39"/>
      <c r="E782" s="93" t="str">
        <f>IF(IFERROR(VLOOKUP(A782,'5 Risk assessment - DFMEA '!A:Q,17,FALSE),"")=0,"",IFERROR(VLOOKUP(A782,'5 Risk assessment - DFMEA '!A:Q,17,FALSE),""))</f>
        <v/>
      </c>
      <c r="F782" s="40"/>
      <c r="G782" s="40"/>
    </row>
    <row r="783" spans="1:7">
      <c r="A783" s="32">
        <f t="shared" si="21"/>
        <v>778</v>
      </c>
      <c r="B783" s="39"/>
      <c r="C783" s="38"/>
      <c r="D783" s="39"/>
      <c r="E783" s="93" t="str">
        <f>IF(IFERROR(VLOOKUP(A783,'5 Risk assessment - DFMEA '!A:Q,17,FALSE),"")=0,"",IFERROR(VLOOKUP(A783,'5 Risk assessment - DFMEA '!A:Q,17,FALSE),""))</f>
        <v/>
      </c>
      <c r="F783" s="40"/>
      <c r="G783" s="40"/>
    </row>
    <row r="784" spans="1:7">
      <c r="A784" s="32">
        <f t="shared" si="21"/>
        <v>779</v>
      </c>
      <c r="B784" s="39"/>
      <c r="C784" s="38"/>
      <c r="D784" s="39"/>
      <c r="E784" s="93" t="str">
        <f>IF(IFERROR(VLOOKUP(A784,'5 Risk assessment - DFMEA '!A:Q,17,FALSE),"")=0,"",IFERROR(VLOOKUP(A784,'5 Risk assessment - DFMEA '!A:Q,17,FALSE),""))</f>
        <v/>
      </c>
      <c r="F784" s="40"/>
      <c r="G784" s="40"/>
    </row>
    <row r="785" spans="1:7">
      <c r="A785" s="32">
        <f t="shared" si="21"/>
        <v>780</v>
      </c>
      <c r="B785" s="39"/>
      <c r="C785" s="38"/>
      <c r="D785" s="39"/>
      <c r="E785" s="93" t="str">
        <f>IF(IFERROR(VLOOKUP(A785,'5 Risk assessment - DFMEA '!A:Q,17,FALSE),"")=0,"",IFERROR(VLOOKUP(A785,'5 Risk assessment - DFMEA '!A:Q,17,FALSE),""))</f>
        <v/>
      </c>
      <c r="F785" s="40"/>
      <c r="G785" s="40"/>
    </row>
    <row r="786" spans="1:7">
      <c r="A786" s="32">
        <f t="shared" si="21"/>
        <v>781</v>
      </c>
      <c r="B786" s="39"/>
      <c r="C786" s="38"/>
      <c r="D786" s="39"/>
      <c r="E786" s="93" t="str">
        <f>IF(IFERROR(VLOOKUP(A786,'5 Risk assessment - DFMEA '!A:Q,17,FALSE),"")=0,"",IFERROR(VLOOKUP(A786,'5 Risk assessment - DFMEA '!A:Q,17,FALSE),""))</f>
        <v/>
      </c>
      <c r="F786" s="40"/>
      <c r="G786" s="40"/>
    </row>
    <row r="787" spans="1:7">
      <c r="A787" s="32">
        <f t="shared" si="21"/>
        <v>782</v>
      </c>
      <c r="B787" s="39"/>
      <c r="C787" s="38"/>
      <c r="D787" s="39"/>
      <c r="E787" s="93" t="str">
        <f>IF(IFERROR(VLOOKUP(A787,'5 Risk assessment - DFMEA '!A:Q,17,FALSE),"")=0,"",IFERROR(VLOOKUP(A787,'5 Risk assessment - DFMEA '!A:Q,17,FALSE),""))</f>
        <v/>
      </c>
      <c r="F787" s="40"/>
      <c r="G787" s="40"/>
    </row>
    <row r="788" spans="1:7">
      <c r="A788" s="32">
        <f t="shared" si="21"/>
        <v>783</v>
      </c>
      <c r="B788" s="39"/>
      <c r="C788" s="38"/>
      <c r="D788" s="39"/>
      <c r="E788" s="93" t="str">
        <f>IF(IFERROR(VLOOKUP(A788,'5 Risk assessment - DFMEA '!A:Q,17,FALSE),"")=0,"",IFERROR(VLOOKUP(A788,'5 Risk assessment - DFMEA '!A:Q,17,FALSE),""))</f>
        <v/>
      </c>
      <c r="F788" s="40"/>
      <c r="G788" s="40"/>
    </row>
    <row r="789" spans="1:7">
      <c r="A789" s="32">
        <f t="shared" si="21"/>
        <v>784</v>
      </c>
      <c r="B789" s="39"/>
      <c r="C789" s="38"/>
      <c r="D789" s="39"/>
      <c r="E789" s="93" t="str">
        <f>IF(IFERROR(VLOOKUP(A789,'5 Risk assessment - DFMEA '!A:Q,17,FALSE),"")=0,"",IFERROR(VLOOKUP(A789,'5 Risk assessment - DFMEA '!A:Q,17,FALSE),""))</f>
        <v/>
      </c>
      <c r="F789" s="40"/>
      <c r="G789" s="40"/>
    </row>
    <row r="790" spans="1:7">
      <c r="A790" s="32">
        <f t="shared" si="21"/>
        <v>785</v>
      </c>
      <c r="B790" s="39"/>
      <c r="C790" s="38"/>
      <c r="D790" s="39"/>
      <c r="E790" s="93" t="str">
        <f>IF(IFERROR(VLOOKUP(A790,'5 Risk assessment - DFMEA '!A:Q,17,FALSE),"")=0,"",IFERROR(VLOOKUP(A790,'5 Risk assessment - DFMEA '!A:Q,17,FALSE),""))</f>
        <v/>
      </c>
      <c r="F790" s="40"/>
      <c r="G790" s="40"/>
    </row>
    <row r="791" spans="1:7">
      <c r="A791" s="32">
        <f t="shared" si="21"/>
        <v>786</v>
      </c>
      <c r="B791" s="39"/>
      <c r="C791" s="38"/>
      <c r="D791" s="39"/>
      <c r="E791" s="93" t="str">
        <f>IF(IFERROR(VLOOKUP(A791,'5 Risk assessment - DFMEA '!A:Q,17,FALSE),"")=0,"",IFERROR(VLOOKUP(A791,'5 Risk assessment - DFMEA '!A:Q,17,FALSE),""))</f>
        <v/>
      </c>
      <c r="F791" s="40"/>
      <c r="G791" s="40"/>
    </row>
    <row r="792" spans="1:7">
      <c r="A792" s="32">
        <f t="shared" si="21"/>
        <v>787</v>
      </c>
      <c r="B792" s="39"/>
      <c r="C792" s="38"/>
      <c r="D792" s="39"/>
      <c r="E792" s="93" t="str">
        <f>IF(IFERROR(VLOOKUP(A792,'5 Risk assessment - DFMEA '!A:Q,17,FALSE),"")=0,"",IFERROR(VLOOKUP(A792,'5 Risk assessment - DFMEA '!A:Q,17,FALSE),""))</f>
        <v/>
      </c>
      <c r="F792" s="40"/>
      <c r="G792" s="40"/>
    </row>
    <row r="793" spans="1:7">
      <c r="A793" s="32">
        <f t="shared" si="21"/>
        <v>788</v>
      </c>
      <c r="B793" s="39"/>
      <c r="C793" s="38"/>
      <c r="D793" s="39"/>
      <c r="E793" s="93" t="str">
        <f>IF(IFERROR(VLOOKUP(A793,'5 Risk assessment - DFMEA '!A:Q,17,FALSE),"")=0,"",IFERROR(VLOOKUP(A793,'5 Risk assessment - DFMEA '!A:Q,17,FALSE),""))</f>
        <v/>
      </c>
      <c r="F793" s="40"/>
      <c r="G793" s="40"/>
    </row>
    <row r="794" spans="1:7">
      <c r="A794" s="32">
        <f t="shared" si="21"/>
        <v>789</v>
      </c>
      <c r="B794" s="39"/>
      <c r="C794" s="38"/>
      <c r="D794" s="39"/>
      <c r="E794" s="93" t="str">
        <f>IF(IFERROR(VLOOKUP(A794,'5 Risk assessment - DFMEA '!A:Q,17,FALSE),"")=0,"",IFERROR(VLOOKUP(A794,'5 Risk assessment - DFMEA '!A:Q,17,FALSE),""))</f>
        <v/>
      </c>
      <c r="F794" s="40"/>
      <c r="G794" s="40"/>
    </row>
    <row r="795" spans="1:7">
      <c r="A795" s="32">
        <f t="shared" si="21"/>
        <v>790</v>
      </c>
      <c r="B795" s="39"/>
      <c r="C795" s="38"/>
      <c r="D795" s="39"/>
      <c r="E795" s="93" t="str">
        <f>IF(IFERROR(VLOOKUP(A795,'5 Risk assessment - DFMEA '!A:Q,17,FALSE),"")=0,"",IFERROR(VLOOKUP(A795,'5 Risk assessment - DFMEA '!A:Q,17,FALSE),""))</f>
        <v/>
      </c>
      <c r="F795" s="40"/>
      <c r="G795" s="40"/>
    </row>
    <row r="796" spans="1:7">
      <c r="A796" s="32">
        <f t="shared" si="21"/>
        <v>791</v>
      </c>
      <c r="B796" s="39"/>
      <c r="C796" s="38"/>
      <c r="D796" s="39"/>
      <c r="E796" s="93" t="str">
        <f>IF(IFERROR(VLOOKUP(A796,'5 Risk assessment - DFMEA '!A:Q,17,FALSE),"")=0,"",IFERROR(VLOOKUP(A796,'5 Risk assessment - DFMEA '!A:Q,17,FALSE),""))</f>
        <v/>
      </c>
      <c r="F796" s="40"/>
      <c r="G796" s="40"/>
    </row>
    <row r="797" spans="1:7">
      <c r="A797" s="32">
        <f t="shared" si="21"/>
        <v>792</v>
      </c>
      <c r="B797" s="39"/>
      <c r="C797" s="38"/>
      <c r="D797" s="39"/>
      <c r="E797" s="93" t="str">
        <f>IF(IFERROR(VLOOKUP(A797,'5 Risk assessment - DFMEA '!A:Q,17,FALSE),"")=0,"",IFERROR(VLOOKUP(A797,'5 Risk assessment - DFMEA '!A:Q,17,FALSE),""))</f>
        <v/>
      </c>
      <c r="F797" s="40"/>
      <c r="G797" s="40"/>
    </row>
    <row r="798" spans="1:7">
      <c r="A798" s="32">
        <f t="shared" si="21"/>
        <v>793</v>
      </c>
      <c r="B798" s="39"/>
      <c r="C798" s="38"/>
      <c r="D798" s="39"/>
      <c r="E798" s="93" t="str">
        <f>IF(IFERROR(VLOOKUP(A798,'5 Risk assessment - DFMEA '!A:Q,17,FALSE),"")=0,"",IFERROR(VLOOKUP(A798,'5 Risk assessment - DFMEA '!A:Q,17,FALSE),""))</f>
        <v/>
      </c>
      <c r="F798" s="40"/>
      <c r="G798" s="40"/>
    </row>
    <row r="799" spans="1:7">
      <c r="A799" s="32">
        <f t="shared" si="21"/>
        <v>794</v>
      </c>
      <c r="B799" s="39"/>
      <c r="C799" s="38"/>
      <c r="D799" s="39"/>
      <c r="E799" s="93" t="str">
        <f>IF(IFERROR(VLOOKUP(A799,'5 Risk assessment - DFMEA '!A:Q,17,FALSE),"")=0,"",IFERROR(VLOOKUP(A799,'5 Risk assessment - DFMEA '!A:Q,17,FALSE),""))</f>
        <v/>
      </c>
      <c r="F799" s="40"/>
      <c r="G799" s="40"/>
    </row>
    <row r="800" spans="1:7">
      <c r="A800" s="32">
        <f t="shared" si="21"/>
        <v>795</v>
      </c>
      <c r="B800" s="39"/>
      <c r="C800" s="38"/>
      <c r="D800" s="39"/>
      <c r="E800" s="93" t="str">
        <f>IF(IFERROR(VLOOKUP(A800,'5 Risk assessment - DFMEA '!A:Q,17,FALSE),"")=0,"",IFERROR(VLOOKUP(A800,'5 Risk assessment - DFMEA '!A:Q,17,FALSE),""))</f>
        <v/>
      </c>
      <c r="F800" s="40"/>
      <c r="G800" s="40"/>
    </row>
    <row r="801" spans="1:7">
      <c r="A801" s="32">
        <f t="shared" si="21"/>
        <v>796</v>
      </c>
      <c r="B801" s="39"/>
      <c r="C801" s="38"/>
      <c r="D801" s="39"/>
      <c r="E801" s="93" t="str">
        <f>IF(IFERROR(VLOOKUP(A801,'5 Risk assessment - DFMEA '!A:Q,17,FALSE),"")=0,"",IFERROR(VLOOKUP(A801,'5 Risk assessment - DFMEA '!A:Q,17,FALSE),""))</f>
        <v/>
      </c>
      <c r="F801" s="40"/>
      <c r="G801" s="40"/>
    </row>
    <row r="802" spans="1:7">
      <c r="A802" s="32">
        <f t="shared" si="21"/>
        <v>797</v>
      </c>
      <c r="B802" s="39"/>
      <c r="C802" s="38"/>
      <c r="D802" s="39"/>
      <c r="E802" s="93" t="str">
        <f>IF(IFERROR(VLOOKUP(A802,'5 Risk assessment - DFMEA '!A:Q,17,FALSE),"")=0,"",IFERROR(VLOOKUP(A802,'5 Risk assessment - DFMEA '!A:Q,17,FALSE),""))</f>
        <v/>
      </c>
      <c r="F802" s="40"/>
      <c r="G802" s="40"/>
    </row>
    <row r="803" spans="1:7">
      <c r="A803" s="32">
        <f t="shared" si="21"/>
        <v>798</v>
      </c>
      <c r="B803" s="39"/>
      <c r="C803" s="38"/>
      <c r="D803" s="39"/>
      <c r="E803" s="93" t="str">
        <f>IF(IFERROR(VLOOKUP(A803,'5 Risk assessment - DFMEA '!A:Q,17,FALSE),"")=0,"",IFERROR(VLOOKUP(A803,'5 Risk assessment - DFMEA '!A:Q,17,FALSE),""))</f>
        <v/>
      </c>
      <c r="F803" s="40"/>
      <c r="G803" s="40"/>
    </row>
    <row r="804" spans="1:7">
      <c r="A804" s="32">
        <f t="shared" si="21"/>
        <v>799</v>
      </c>
      <c r="B804" s="39"/>
      <c r="C804" s="38"/>
      <c r="D804" s="39"/>
      <c r="E804" s="93" t="str">
        <f>IF(IFERROR(VLOOKUP(A804,'5 Risk assessment - DFMEA '!A:Q,17,FALSE),"")=0,"",IFERROR(VLOOKUP(A804,'5 Risk assessment - DFMEA '!A:Q,17,FALSE),""))</f>
        <v/>
      </c>
      <c r="F804" s="40"/>
      <c r="G804" s="40"/>
    </row>
    <row r="805" spans="1:7">
      <c r="A805" s="32">
        <f t="shared" si="21"/>
        <v>800</v>
      </c>
      <c r="B805" s="39"/>
      <c r="C805" s="38"/>
      <c r="D805" s="39"/>
      <c r="E805" s="93" t="str">
        <f>IF(IFERROR(VLOOKUP(A805,'5 Risk assessment - DFMEA '!A:Q,17,FALSE),"")=0,"",IFERROR(VLOOKUP(A805,'5 Risk assessment - DFMEA '!A:Q,17,FALSE),""))</f>
        <v/>
      </c>
      <c r="F805" s="40"/>
      <c r="G805" s="40"/>
    </row>
    <row r="806" spans="1:7">
      <c r="A806" s="32">
        <f t="shared" si="21"/>
        <v>801</v>
      </c>
      <c r="B806" s="39"/>
      <c r="C806" s="38"/>
      <c r="D806" s="39"/>
      <c r="E806" s="93" t="str">
        <f>IF(IFERROR(VLOOKUP(A806,'5 Risk assessment - DFMEA '!A:Q,17,FALSE),"")=0,"",IFERROR(VLOOKUP(A806,'5 Risk assessment - DFMEA '!A:Q,17,FALSE),""))</f>
        <v/>
      </c>
      <c r="F806" s="40"/>
      <c r="G806" s="40"/>
    </row>
    <row r="807" spans="1:7">
      <c r="A807" s="32">
        <f t="shared" si="21"/>
        <v>802</v>
      </c>
      <c r="B807" s="39"/>
      <c r="C807" s="38"/>
      <c r="D807" s="39"/>
      <c r="E807" s="93" t="str">
        <f>IF(IFERROR(VLOOKUP(A807,'5 Risk assessment - DFMEA '!A:Q,17,FALSE),"")=0,"",IFERROR(VLOOKUP(A807,'5 Risk assessment - DFMEA '!A:Q,17,FALSE),""))</f>
        <v/>
      </c>
      <c r="F807" s="40"/>
      <c r="G807" s="40"/>
    </row>
    <row r="808" spans="1:7">
      <c r="A808" s="32">
        <f t="shared" si="21"/>
        <v>803</v>
      </c>
      <c r="B808" s="39"/>
      <c r="C808" s="38"/>
      <c r="D808" s="39"/>
      <c r="E808" s="93" t="str">
        <f>IF(IFERROR(VLOOKUP(A808,'5 Risk assessment - DFMEA '!A:Q,17,FALSE),"")=0,"",IFERROR(VLOOKUP(A808,'5 Risk assessment - DFMEA '!A:Q,17,FALSE),""))</f>
        <v/>
      </c>
      <c r="F808" s="40"/>
      <c r="G808" s="40"/>
    </row>
    <row r="809" spans="1:7">
      <c r="A809" s="32">
        <f t="shared" si="21"/>
        <v>804</v>
      </c>
      <c r="B809" s="39"/>
      <c r="C809" s="38"/>
      <c r="D809" s="39"/>
      <c r="E809" s="93" t="str">
        <f>IF(IFERROR(VLOOKUP(A809,'5 Risk assessment - DFMEA '!A:Q,17,FALSE),"")=0,"",IFERROR(VLOOKUP(A809,'5 Risk assessment - DFMEA '!A:Q,17,FALSE),""))</f>
        <v/>
      </c>
      <c r="F809" s="40"/>
      <c r="G809" s="40"/>
    </row>
    <row r="810" spans="1:7">
      <c r="A810" s="32">
        <f t="shared" si="21"/>
        <v>805</v>
      </c>
      <c r="B810" s="39"/>
      <c r="C810" s="38"/>
      <c r="D810" s="39"/>
      <c r="E810" s="93" t="str">
        <f>IF(IFERROR(VLOOKUP(A810,'5 Risk assessment - DFMEA '!A:Q,17,FALSE),"")=0,"",IFERROR(VLOOKUP(A810,'5 Risk assessment - DFMEA '!A:Q,17,FALSE),""))</f>
        <v/>
      </c>
      <c r="F810" s="40"/>
      <c r="G810" s="40"/>
    </row>
    <row r="811" spans="1:7">
      <c r="A811" s="32">
        <f t="shared" si="21"/>
        <v>806</v>
      </c>
      <c r="B811" s="39"/>
      <c r="C811" s="38"/>
      <c r="D811" s="39"/>
      <c r="E811" s="93" t="str">
        <f>IF(IFERROR(VLOOKUP(A811,'5 Risk assessment - DFMEA '!A:Q,17,FALSE),"")=0,"",IFERROR(VLOOKUP(A811,'5 Risk assessment - DFMEA '!A:Q,17,FALSE),""))</f>
        <v/>
      </c>
      <c r="F811" s="40"/>
      <c r="G811" s="40"/>
    </row>
    <row r="812" spans="1:7">
      <c r="A812" s="32">
        <f t="shared" si="21"/>
        <v>807</v>
      </c>
      <c r="B812" s="39"/>
      <c r="C812" s="38"/>
      <c r="D812" s="39"/>
      <c r="E812" s="93" t="str">
        <f>IF(IFERROR(VLOOKUP(A812,'5 Risk assessment - DFMEA '!A:Q,17,FALSE),"")=0,"",IFERROR(VLOOKUP(A812,'5 Risk assessment - DFMEA '!A:Q,17,FALSE),""))</f>
        <v/>
      </c>
      <c r="F812" s="40"/>
      <c r="G812" s="40"/>
    </row>
    <row r="813" spans="1:7">
      <c r="A813" s="32">
        <f t="shared" si="21"/>
        <v>808</v>
      </c>
      <c r="B813" s="39"/>
      <c r="C813" s="38"/>
      <c r="D813" s="39"/>
      <c r="E813" s="93" t="str">
        <f>IF(IFERROR(VLOOKUP(A813,'5 Risk assessment - DFMEA '!A:Q,17,FALSE),"")=0,"",IFERROR(VLOOKUP(A813,'5 Risk assessment - DFMEA '!A:Q,17,FALSE),""))</f>
        <v/>
      </c>
      <c r="F813" s="40"/>
      <c r="G813" s="40"/>
    </row>
    <row r="814" spans="1:7">
      <c r="A814" s="32">
        <f t="shared" si="21"/>
        <v>809</v>
      </c>
      <c r="B814" s="39"/>
      <c r="C814" s="38"/>
      <c r="D814" s="39"/>
      <c r="E814" s="93" t="str">
        <f>IF(IFERROR(VLOOKUP(A814,'5 Risk assessment - DFMEA '!A:Q,17,FALSE),"")=0,"",IFERROR(VLOOKUP(A814,'5 Risk assessment - DFMEA '!A:Q,17,FALSE),""))</f>
        <v/>
      </c>
      <c r="F814" s="40"/>
      <c r="G814" s="40"/>
    </row>
    <row r="815" spans="1:7">
      <c r="A815" s="32">
        <f t="shared" si="21"/>
        <v>810</v>
      </c>
      <c r="B815" s="39"/>
      <c r="C815" s="38"/>
      <c r="D815" s="39"/>
      <c r="E815" s="93" t="str">
        <f>IF(IFERROR(VLOOKUP(A815,'5 Risk assessment - DFMEA '!A:Q,17,FALSE),"")=0,"",IFERROR(VLOOKUP(A815,'5 Risk assessment - DFMEA '!A:Q,17,FALSE),""))</f>
        <v/>
      </c>
      <c r="F815" s="40"/>
      <c r="G815" s="40"/>
    </row>
    <row r="816" spans="1:7">
      <c r="A816" s="32">
        <f t="shared" si="21"/>
        <v>811</v>
      </c>
      <c r="B816" s="39"/>
      <c r="C816" s="38"/>
      <c r="D816" s="39"/>
      <c r="E816" s="93" t="str">
        <f>IF(IFERROR(VLOOKUP(A816,'5 Risk assessment - DFMEA '!A:Q,17,FALSE),"")=0,"",IFERROR(VLOOKUP(A816,'5 Risk assessment - DFMEA '!A:Q,17,FALSE),""))</f>
        <v/>
      </c>
      <c r="F816" s="40"/>
      <c r="G816" s="40"/>
    </row>
    <row r="817" spans="1:7">
      <c r="A817" s="32">
        <f t="shared" si="21"/>
        <v>812</v>
      </c>
      <c r="B817" s="39"/>
      <c r="C817" s="38"/>
      <c r="D817" s="39"/>
      <c r="E817" s="93" t="str">
        <f>IF(IFERROR(VLOOKUP(A817,'5 Risk assessment - DFMEA '!A:Q,17,FALSE),"")=0,"",IFERROR(VLOOKUP(A817,'5 Risk assessment - DFMEA '!A:Q,17,FALSE),""))</f>
        <v/>
      </c>
      <c r="F817" s="40"/>
      <c r="G817" s="40"/>
    </row>
    <row r="818" spans="1:7">
      <c r="A818" s="32">
        <f t="shared" si="21"/>
        <v>813</v>
      </c>
      <c r="B818" s="39"/>
      <c r="C818" s="38"/>
      <c r="D818" s="39"/>
      <c r="E818" s="93" t="str">
        <f>IF(IFERROR(VLOOKUP(A818,'5 Risk assessment - DFMEA '!A:Q,17,FALSE),"")=0,"",IFERROR(VLOOKUP(A818,'5 Risk assessment - DFMEA '!A:Q,17,FALSE),""))</f>
        <v/>
      </c>
      <c r="F818" s="40"/>
      <c r="G818" s="40"/>
    </row>
    <row r="819" spans="1:7">
      <c r="A819" s="32">
        <f t="shared" si="21"/>
        <v>814</v>
      </c>
      <c r="B819" s="39"/>
      <c r="C819" s="38"/>
      <c r="D819" s="39"/>
      <c r="E819" s="93" t="str">
        <f>IF(IFERROR(VLOOKUP(A819,'5 Risk assessment - DFMEA '!A:Q,17,FALSE),"")=0,"",IFERROR(VLOOKUP(A819,'5 Risk assessment - DFMEA '!A:Q,17,FALSE),""))</f>
        <v/>
      </c>
      <c r="F819" s="40"/>
      <c r="G819" s="40"/>
    </row>
    <row r="820" spans="1:7">
      <c r="A820" s="32">
        <f t="shared" si="21"/>
        <v>815</v>
      </c>
      <c r="B820" s="39"/>
      <c r="C820" s="38"/>
      <c r="D820" s="39"/>
      <c r="E820" s="93" t="str">
        <f>IF(IFERROR(VLOOKUP(A820,'5 Risk assessment - DFMEA '!A:Q,17,FALSE),"")=0,"",IFERROR(VLOOKUP(A820,'5 Risk assessment - DFMEA '!A:Q,17,FALSE),""))</f>
        <v/>
      </c>
      <c r="F820" s="40"/>
      <c r="G820" s="40"/>
    </row>
    <row r="821" spans="1:7">
      <c r="A821" s="32">
        <f t="shared" si="21"/>
        <v>816</v>
      </c>
      <c r="B821" s="39"/>
      <c r="C821" s="38"/>
      <c r="D821" s="39"/>
      <c r="E821" s="93" t="str">
        <f>IF(IFERROR(VLOOKUP(A821,'5 Risk assessment - DFMEA '!A:Q,17,FALSE),"")=0,"",IFERROR(VLOOKUP(A821,'5 Risk assessment - DFMEA '!A:Q,17,FALSE),""))</f>
        <v/>
      </c>
      <c r="F821" s="40"/>
      <c r="G821" s="40"/>
    </row>
    <row r="822" spans="1:7">
      <c r="A822" s="32">
        <f t="shared" si="21"/>
        <v>817</v>
      </c>
      <c r="B822" s="39"/>
      <c r="C822" s="38"/>
      <c r="D822" s="39"/>
      <c r="E822" s="93" t="str">
        <f>IF(IFERROR(VLOOKUP(A822,'5 Risk assessment - DFMEA '!A:Q,17,FALSE),"")=0,"",IFERROR(VLOOKUP(A822,'5 Risk assessment - DFMEA '!A:Q,17,FALSE),""))</f>
        <v/>
      </c>
      <c r="F822" s="40"/>
      <c r="G822" s="40"/>
    </row>
    <row r="823" spans="1:7">
      <c r="A823" s="32">
        <f t="shared" si="21"/>
        <v>818</v>
      </c>
      <c r="B823" s="39"/>
      <c r="C823" s="38"/>
      <c r="D823" s="39"/>
      <c r="E823" s="93" t="str">
        <f>IF(IFERROR(VLOOKUP(A823,'5 Risk assessment - DFMEA '!A:Q,17,FALSE),"")=0,"",IFERROR(VLOOKUP(A823,'5 Risk assessment - DFMEA '!A:Q,17,FALSE),""))</f>
        <v/>
      </c>
      <c r="F823" s="40"/>
      <c r="G823" s="40"/>
    </row>
    <row r="824" spans="1:7">
      <c r="A824" s="32">
        <f t="shared" si="21"/>
        <v>819</v>
      </c>
      <c r="B824" s="39"/>
      <c r="C824" s="38"/>
      <c r="D824" s="39"/>
      <c r="E824" s="93" t="str">
        <f>IF(IFERROR(VLOOKUP(A824,'5 Risk assessment - DFMEA '!A:Q,17,FALSE),"")=0,"",IFERROR(VLOOKUP(A824,'5 Risk assessment - DFMEA '!A:Q,17,FALSE),""))</f>
        <v/>
      </c>
      <c r="F824" s="40"/>
      <c r="G824" s="40"/>
    </row>
    <row r="825" spans="1:7">
      <c r="A825" s="32">
        <f t="shared" si="21"/>
        <v>820</v>
      </c>
      <c r="B825" s="39"/>
      <c r="C825" s="38"/>
      <c r="D825" s="39"/>
      <c r="E825" s="93" t="str">
        <f>IF(IFERROR(VLOOKUP(A825,'5 Risk assessment - DFMEA '!A:Q,17,FALSE),"")=0,"",IFERROR(VLOOKUP(A825,'5 Risk assessment - DFMEA '!A:Q,17,FALSE),""))</f>
        <v/>
      </c>
      <c r="F825" s="40"/>
      <c r="G825" s="40"/>
    </row>
    <row r="826" spans="1:7">
      <c r="A826" s="32">
        <f t="shared" si="21"/>
        <v>821</v>
      </c>
      <c r="B826" s="39"/>
      <c r="C826" s="38"/>
      <c r="D826" s="39"/>
      <c r="E826" s="93" t="str">
        <f>IF(IFERROR(VLOOKUP(A826,'5 Risk assessment - DFMEA '!A:Q,17,FALSE),"")=0,"",IFERROR(VLOOKUP(A826,'5 Risk assessment - DFMEA '!A:Q,17,FALSE),""))</f>
        <v/>
      </c>
      <c r="F826" s="40"/>
      <c r="G826" s="40"/>
    </row>
    <row r="827" spans="1:7">
      <c r="A827" s="32">
        <f t="shared" si="21"/>
        <v>822</v>
      </c>
      <c r="B827" s="39"/>
      <c r="C827" s="38"/>
      <c r="D827" s="39"/>
      <c r="E827" s="93" t="str">
        <f>IF(IFERROR(VLOOKUP(A827,'5 Risk assessment - DFMEA '!A:Q,17,FALSE),"")=0,"",IFERROR(VLOOKUP(A827,'5 Risk assessment - DFMEA '!A:Q,17,FALSE),""))</f>
        <v/>
      </c>
      <c r="F827" s="40"/>
      <c r="G827" s="40"/>
    </row>
    <row r="828" spans="1:7">
      <c r="A828" s="32">
        <f t="shared" si="21"/>
        <v>823</v>
      </c>
      <c r="B828" s="39"/>
      <c r="C828" s="38"/>
      <c r="D828" s="39"/>
      <c r="E828" s="93" t="str">
        <f>IF(IFERROR(VLOOKUP(A828,'5 Risk assessment - DFMEA '!A:Q,17,FALSE),"")=0,"",IFERROR(VLOOKUP(A828,'5 Risk assessment - DFMEA '!A:Q,17,FALSE),""))</f>
        <v/>
      </c>
      <c r="F828" s="40"/>
      <c r="G828" s="40"/>
    </row>
    <row r="829" spans="1:7">
      <c r="A829" s="32">
        <f t="shared" si="21"/>
        <v>824</v>
      </c>
      <c r="B829" s="39"/>
      <c r="C829" s="38"/>
      <c r="D829" s="39"/>
      <c r="E829" s="93" t="str">
        <f>IF(IFERROR(VLOOKUP(A829,'5 Risk assessment - DFMEA '!A:Q,17,FALSE),"")=0,"",IFERROR(VLOOKUP(A829,'5 Risk assessment - DFMEA '!A:Q,17,FALSE),""))</f>
        <v/>
      </c>
      <c r="F829" s="40"/>
      <c r="G829" s="40"/>
    </row>
    <row r="830" spans="1:7">
      <c r="A830" s="32">
        <f t="shared" si="21"/>
        <v>825</v>
      </c>
      <c r="B830" s="39"/>
      <c r="C830" s="38"/>
      <c r="D830" s="39"/>
      <c r="E830" s="93" t="str">
        <f>IF(IFERROR(VLOOKUP(A830,'5 Risk assessment - DFMEA '!A:Q,17,FALSE),"")=0,"",IFERROR(VLOOKUP(A830,'5 Risk assessment - DFMEA '!A:Q,17,FALSE),""))</f>
        <v/>
      </c>
      <c r="F830" s="40"/>
      <c r="G830" s="40"/>
    </row>
    <row r="831" spans="1:7">
      <c r="A831" s="32">
        <f t="shared" si="21"/>
        <v>826</v>
      </c>
      <c r="B831" s="39"/>
      <c r="C831" s="38"/>
      <c r="D831" s="39"/>
      <c r="E831" s="93" t="str">
        <f>IF(IFERROR(VLOOKUP(A831,'5 Risk assessment - DFMEA '!A:Q,17,FALSE),"")=0,"",IFERROR(VLOOKUP(A831,'5 Risk assessment - DFMEA '!A:Q,17,FALSE),""))</f>
        <v/>
      </c>
      <c r="F831" s="40"/>
      <c r="G831" s="40"/>
    </row>
    <row r="832" spans="1:7">
      <c r="A832" s="32">
        <f t="shared" si="21"/>
        <v>827</v>
      </c>
      <c r="B832" s="39"/>
      <c r="C832" s="38"/>
      <c r="D832" s="39"/>
      <c r="E832" s="93" t="str">
        <f>IF(IFERROR(VLOOKUP(A832,'5 Risk assessment - DFMEA '!A:Q,17,FALSE),"")=0,"",IFERROR(VLOOKUP(A832,'5 Risk assessment - DFMEA '!A:Q,17,FALSE),""))</f>
        <v/>
      </c>
      <c r="F832" s="40"/>
      <c r="G832" s="40"/>
    </row>
    <row r="833" spans="1:7">
      <c r="A833" s="32">
        <f t="shared" si="21"/>
        <v>828</v>
      </c>
      <c r="B833" s="39"/>
      <c r="C833" s="38"/>
      <c r="D833" s="39"/>
      <c r="E833" s="93" t="str">
        <f>IF(IFERROR(VLOOKUP(A833,'5 Risk assessment - DFMEA '!A:Q,17,FALSE),"")=0,"",IFERROR(VLOOKUP(A833,'5 Risk assessment - DFMEA '!A:Q,17,FALSE),""))</f>
        <v/>
      </c>
      <c r="F833" s="40"/>
      <c r="G833" s="40"/>
    </row>
    <row r="834" spans="1:7">
      <c r="A834" s="32">
        <f t="shared" si="21"/>
        <v>829</v>
      </c>
      <c r="B834" s="39"/>
      <c r="C834" s="38"/>
      <c r="D834" s="39"/>
      <c r="E834" s="93" t="str">
        <f>IF(IFERROR(VLOOKUP(A834,'5 Risk assessment - DFMEA '!A:Q,17,FALSE),"")=0,"",IFERROR(VLOOKUP(A834,'5 Risk assessment - DFMEA '!A:Q,17,FALSE),""))</f>
        <v/>
      </c>
      <c r="F834" s="40"/>
      <c r="G834" s="40"/>
    </row>
    <row r="835" spans="1:7">
      <c r="A835" s="32">
        <f t="shared" si="21"/>
        <v>830</v>
      </c>
      <c r="B835" s="39"/>
      <c r="C835" s="38"/>
      <c r="D835" s="39"/>
      <c r="E835" s="93" t="str">
        <f>IF(IFERROR(VLOOKUP(A835,'5 Risk assessment - DFMEA '!A:Q,17,FALSE),"")=0,"",IFERROR(VLOOKUP(A835,'5 Risk assessment - DFMEA '!A:Q,17,FALSE),""))</f>
        <v/>
      </c>
      <c r="F835" s="40"/>
      <c r="G835" s="40"/>
    </row>
    <row r="836" spans="1:7">
      <c r="A836" s="32">
        <f t="shared" si="21"/>
        <v>831</v>
      </c>
      <c r="B836" s="39"/>
      <c r="C836" s="38"/>
      <c r="D836" s="39"/>
      <c r="E836" s="93" t="str">
        <f>IF(IFERROR(VLOOKUP(A836,'5 Risk assessment - DFMEA '!A:Q,17,FALSE),"")=0,"",IFERROR(VLOOKUP(A836,'5 Risk assessment - DFMEA '!A:Q,17,FALSE),""))</f>
        <v/>
      </c>
      <c r="F836" s="40"/>
      <c r="G836" s="40"/>
    </row>
    <row r="837" spans="1:7">
      <c r="A837" s="32">
        <f t="shared" si="21"/>
        <v>832</v>
      </c>
      <c r="B837" s="39"/>
      <c r="C837" s="38"/>
      <c r="D837" s="39"/>
      <c r="E837" s="93" t="str">
        <f>IF(IFERROR(VLOOKUP(A837,'5 Risk assessment - DFMEA '!A:Q,17,FALSE),"")=0,"",IFERROR(VLOOKUP(A837,'5 Risk assessment - DFMEA '!A:Q,17,FALSE),""))</f>
        <v/>
      </c>
      <c r="F837" s="40"/>
      <c r="G837" s="40"/>
    </row>
    <row r="838" spans="1:7">
      <c r="A838" s="32">
        <f t="shared" ref="A838:A901" si="22">A837+1</f>
        <v>833</v>
      </c>
      <c r="B838" s="39"/>
      <c r="C838" s="38"/>
      <c r="D838" s="39"/>
      <c r="E838" s="93" t="str">
        <f>IF(IFERROR(VLOOKUP(A838,'5 Risk assessment - DFMEA '!A:Q,17,FALSE),"")=0,"",IFERROR(VLOOKUP(A838,'5 Risk assessment - DFMEA '!A:Q,17,FALSE),""))</f>
        <v/>
      </c>
      <c r="F838" s="40"/>
      <c r="G838" s="40"/>
    </row>
    <row r="839" spans="1:7">
      <c r="A839" s="32">
        <f t="shared" si="22"/>
        <v>834</v>
      </c>
      <c r="B839" s="39"/>
      <c r="C839" s="38"/>
      <c r="D839" s="39"/>
      <c r="E839" s="93" t="str">
        <f>IF(IFERROR(VLOOKUP(A839,'5 Risk assessment - DFMEA '!A:Q,17,FALSE),"")=0,"",IFERROR(VLOOKUP(A839,'5 Risk assessment - DFMEA '!A:Q,17,FALSE),""))</f>
        <v/>
      </c>
      <c r="F839" s="40"/>
      <c r="G839" s="40"/>
    </row>
    <row r="840" spans="1:7">
      <c r="A840" s="32">
        <f t="shared" si="22"/>
        <v>835</v>
      </c>
      <c r="B840" s="39"/>
      <c r="C840" s="38"/>
      <c r="D840" s="39"/>
      <c r="E840" s="93" t="str">
        <f>IF(IFERROR(VLOOKUP(A840,'5 Risk assessment - DFMEA '!A:Q,17,FALSE),"")=0,"",IFERROR(VLOOKUP(A840,'5 Risk assessment - DFMEA '!A:Q,17,FALSE),""))</f>
        <v/>
      </c>
      <c r="F840" s="40"/>
      <c r="G840" s="40"/>
    </row>
    <row r="841" spans="1:7">
      <c r="A841" s="32">
        <f t="shared" si="22"/>
        <v>836</v>
      </c>
      <c r="B841" s="39"/>
      <c r="C841" s="38"/>
      <c r="D841" s="39"/>
      <c r="E841" s="93" t="str">
        <f>IF(IFERROR(VLOOKUP(A841,'5 Risk assessment - DFMEA '!A:Q,17,FALSE),"")=0,"",IFERROR(VLOOKUP(A841,'5 Risk assessment - DFMEA '!A:Q,17,FALSE),""))</f>
        <v/>
      </c>
      <c r="F841" s="40"/>
      <c r="G841" s="40"/>
    </row>
    <row r="842" spans="1:7">
      <c r="A842" s="32">
        <f t="shared" si="22"/>
        <v>837</v>
      </c>
      <c r="B842" s="39"/>
      <c r="C842" s="38"/>
      <c r="D842" s="39"/>
      <c r="E842" s="93" t="str">
        <f>IF(IFERROR(VLOOKUP(A842,'5 Risk assessment - DFMEA '!A:Q,17,FALSE),"")=0,"",IFERROR(VLOOKUP(A842,'5 Risk assessment - DFMEA '!A:Q,17,FALSE),""))</f>
        <v/>
      </c>
      <c r="F842" s="40"/>
      <c r="G842" s="40"/>
    </row>
    <row r="843" spans="1:7">
      <c r="A843" s="32">
        <f t="shared" si="22"/>
        <v>838</v>
      </c>
      <c r="B843" s="39"/>
      <c r="C843" s="38"/>
      <c r="D843" s="39"/>
      <c r="E843" s="93" t="str">
        <f>IF(IFERROR(VLOOKUP(A843,'5 Risk assessment - DFMEA '!A:Q,17,FALSE),"")=0,"",IFERROR(VLOOKUP(A843,'5 Risk assessment - DFMEA '!A:Q,17,FALSE),""))</f>
        <v/>
      </c>
      <c r="F843" s="40"/>
      <c r="G843" s="40"/>
    </row>
    <row r="844" spans="1:7">
      <c r="A844" s="32">
        <f t="shared" si="22"/>
        <v>839</v>
      </c>
      <c r="B844" s="39"/>
      <c r="C844" s="38"/>
      <c r="D844" s="39"/>
      <c r="E844" s="93" t="str">
        <f>IF(IFERROR(VLOOKUP(A844,'5 Risk assessment - DFMEA '!A:Q,17,FALSE),"")=0,"",IFERROR(VLOOKUP(A844,'5 Risk assessment - DFMEA '!A:Q,17,FALSE),""))</f>
        <v/>
      </c>
      <c r="F844" s="40"/>
      <c r="G844" s="40"/>
    </row>
    <row r="845" spans="1:7">
      <c r="A845" s="32">
        <f t="shared" si="22"/>
        <v>840</v>
      </c>
      <c r="B845" s="39"/>
      <c r="C845" s="38"/>
      <c r="D845" s="39"/>
      <c r="E845" s="93" t="str">
        <f>IF(IFERROR(VLOOKUP(A845,'5 Risk assessment - DFMEA '!A:Q,17,FALSE),"")=0,"",IFERROR(VLOOKUP(A845,'5 Risk assessment - DFMEA '!A:Q,17,FALSE),""))</f>
        <v/>
      </c>
      <c r="F845" s="40"/>
      <c r="G845" s="40"/>
    </row>
    <row r="846" spans="1:7">
      <c r="A846" s="32">
        <f t="shared" si="22"/>
        <v>841</v>
      </c>
      <c r="B846" s="39"/>
      <c r="C846" s="38"/>
      <c r="D846" s="39"/>
      <c r="E846" s="93" t="str">
        <f>IF(IFERROR(VLOOKUP(A846,'5 Risk assessment - DFMEA '!A:Q,17,FALSE),"")=0,"",IFERROR(VLOOKUP(A846,'5 Risk assessment - DFMEA '!A:Q,17,FALSE),""))</f>
        <v/>
      </c>
      <c r="F846" s="40"/>
      <c r="G846" s="40"/>
    </row>
    <row r="847" spans="1:7">
      <c r="A847" s="32">
        <f t="shared" si="22"/>
        <v>842</v>
      </c>
      <c r="B847" s="39"/>
      <c r="C847" s="38"/>
      <c r="D847" s="39"/>
      <c r="E847" s="93" t="str">
        <f>IF(IFERROR(VLOOKUP(A847,'5 Risk assessment - DFMEA '!A:Q,17,FALSE),"")=0,"",IFERROR(VLOOKUP(A847,'5 Risk assessment - DFMEA '!A:Q,17,FALSE),""))</f>
        <v/>
      </c>
      <c r="F847" s="40"/>
      <c r="G847" s="40"/>
    </row>
    <row r="848" spans="1:7">
      <c r="A848" s="32">
        <f t="shared" si="22"/>
        <v>843</v>
      </c>
      <c r="B848" s="39"/>
      <c r="C848" s="38"/>
      <c r="D848" s="39"/>
      <c r="E848" s="93" t="str">
        <f>IF(IFERROR(VLOOKUP(A848,'5 Risk assessment - DFMEA '!A:Q,17,FALSE),"")=0,"",IFERROR(VLOOKUP(A848,'5 Risk assessment - DFMEA '!A:Q,17,FALSE),""))</f>
        <v/>
      </c>
      <c r="F848" s="40"/>
      <c r="G848" s="40"/>
    </row>
    <row r="849" spans="1:7">
      <c r="A849" s="32">
        <f t="shared" si="22"/>
        <v>844</v>
      </c>
      <c r="B849" s="39"/>
      <c r="C849" s="38"/>
      <c r="D849" s="39"/>
      <c r="E849" s="93" t="str">
        <f>IF(IFERROR(VLOOKUP(A849,'5 Risk assessment - DFMEA '!A:Q,17,FALSE),"")=0,"",IFERROR(VLOOKUP(A849,'5 Risk assessment - DFMEA '!A:Q,17,FALSE),""))</f>
        <v/>
      </c>
      <c r="F849" s="40"/>
      <c r="G849" s="40"/>
    </row>
    <row r="850" spans="1:7">
      <c r="A850" s="32">
        <f t="shared" si="22"/>
        <v>845</v>
      </c>
      <c r="B850" s="39"/>
      <c r="C850" s="38"/>
      <c r="D850" s="39"/>
      <c r="E850" s="93" t="str">
        <f>IF(IFERROR(VLOOKUP(A850,'5 Risk assessment - DFMEA '!A:Q,17,FALSE),"")=0,"",IFERROR(VLOOKUP(A850,'5 Risk assessment - DFMEA '!A:Q,17,FALSE),""))</f>
        <v/>
      </c>
      <c r="F850" s="40"/>
      <c r="G850" s="40"/>
    </row>
    <row r="851" spans="1:7">
      <c r="A851" s="32">
        <f t="shared" si="22"/>
        <v>846</v>
      </c>
      <c r="B851" s="39"/>
      <c r="C851" s="38"/>
      <c r="D851" s="39"/>
      <c r="E851" s="93" t="str">
        <f>IF(IFERROR(VLOOKUP(A851,'5 Risk assessment - DFMEA '!A:Q,17,FALSE),"")=0,"",IFERROR(VLOOKUP(A851,'5 Risk assessment - DFMEA '!A:Q,17,FALSE),""))</f>
        <v/>
      </c>
      <c r="F851" s="40"/>
      <c r="G851" s="40"/>
    </row>
    <row r="852" spans="1:7">
      <c r="A852" s="32">
        <f t="shared" si="22"/>
        <v>847</v>
      </c>
      <c r="B852" s="39"/>
      <c r="C852" s="38"/>
      <c r="D852" s="39"/>
      <c r="E852" s="93" t="str">
        <f>IF(IFERROR(VLOOKUP(A852,'5 Risk assessment - DFMEA '!A:Q,17,FALSE),"")=0,"",IFERROR(VLOOKUP(A852,'5 Risk assessment - DFMEA '!A:Q,17,FALSE),""))</f>
        <v/>
      </c>
      <c r="F852" s="40"/>
      <c r="G852" s="40"/>
    </row>
    <row r="853" spans="1:7">
      <c r="A853" s="32">
        <f t="shared" si="22"/>
        <v>848</v>
      </c>
      <c r="B853" s="39"/>
      <c r="C853" s="38"/>
      <c r="D853" s="39"/>
      <c r="E853" s="93" t="str">
        <f>IF(IFERROR(VLOOKUP(A853,'5 Risk assessment - DFMEA '!A:Q,17,FALSE),"")=0,"",IFERROR(VLOOKUP(A853,'5 Risk assessment - DFMEA '!A:Q,17,FALSE),""))</f>
        <v/>
      </c>
      <c r="F853" s="40"/>
      <c r="G853" s="40"/>
    </row>
    <row r="854" spans="1:7">
      <c r="A854" s="32">
        <f t="shared" si="22"/>
        <v>849</v>
      </c>
      <c r="B854" s="39"/>
      <c r="C854" s="38"/>
      <c r="D854" s="39"/>
      <c r="E854" s="93" t="str">
        <f>IF(IFERROR(VLOOKUP(A854,'5 Risk assessment - DFMEA '!A:Q,17,FALSE),"")=0,"",IFERROR(VLOOKUP(A854,'5 Risk assessment - DFMEA '!A:Q,17,FALSE),""))</f>
        <v/>
      </c>
      <c r="F854" s="40"/>
      <c r="G854" s="40"/>
    </row>
    <row r="855" spans="1:7">
      <c r="A855" s="32">
        <f t="shared" si="22"/>
        <v>850</v>
      </c>
      <c r="B855" s="39"/>
      <c r="C855" s="38"/>
      <c r="D855" s="39"/>
      <c r="E855" s="93" t="str">
        <f>IF(IFERROR(VLOOKUP(A855,'5 Risk assessment - DFMEA '!A:Q,17,FALSE),"")=0,"",IFERROR(VLOOKUP(A855,'5 Risk assessment - DFMEA '!A:Q,17,FALSE),""))</f>
        <v/>
      </c>
      <c r="F855" s="40"/>
      <c r="G855" s="40"/>
    </row>
    <row r="856" spans="1:7">
      <c r="A856" s="32">
        <f t="shared" si="22"/>
        <v>851</v>
      </c>
      <c r="B856" s="39"/>
      <c r="C856" s="38"/>
      <c r="D856" s="39"/>
      <c r="E856" s="93" t="str">
        <f>IF(IFERROR(VLOOKUP(A856,'5 Risk assessment - DFMEA '!A:Q,17,FALSE),"")=0,"",IFERROR(VLOOKUP(A856,'5 Risk assessment - DFMEA '!A:Q,17,FALSE),""))</f>
        <v/>
      </c>
      <c r="F856" s="40"/>
      <c r="G856" s="40"/>
    </row>
    <row r="857" spans="1:7">
      <c r="A857" s="32">
        <f t="shared" si="22"/>
        <v>852</v>
      </c>
      <c r="B857" s="39"/>
      <c r="C857" s="38"/>
      <c r="D857" s="39"/>
      <c r="E857" s="93" t="str">
        <f>IF(IFERROR(VLOOKUP(A857,'5 Risk assessment - DFMEA '!A:Q,17,FALSE),"")=0,"",IFERROR(VLOOKUP(A857,'5 Risk assessment - DFMEA '!A:Q,17,FALSE),""))</f>
        <v/>
      </c>
      <c r="F857" s="40"/>
      <c r="G857" s="40"/>
    </row>
    <row r="858" spans="1:7">
      <c r="A858" s="32">
        <f t="shared" si="22"/>
        <v>853</v>
      </c>
      <c r="B858" s="39"/>
      <c r="C858" s="38"/>
      <c r="D858" s="39"/>
      <c r="E858" s="93" t="str">
        <f>IF(IFERROR(VLOOKUP(A858,'5 Risk assessment - DFMEA '!A:Q,17,FALSE),"")=0,"",IFERROR(VLOOKUP(A858,'5 Risk assessment - DFMEA '!A:Q,17,FALSE),""))</f>
        <v/>
      </c>
      <c r="F858" s="40"/>
      <c r="G858" s="40"/>
    </row>
    <row r="859" spans="1:7">
      <c r="A859" s="32">
        <f t="shared" si="22"/>
        <v>854</v>
      </c>
      <c r="B859" s="39"/>
      <c r="C859" s="38"/>
      <c r="D859" s="39"/>
      <c r="E859" s="93" t="str">
        <f>IF(IFERROR(VLOOKUP(A859,'5 Risk assessment - DFMEA '!A:Q,17,FALSE),"")=0,"",IFERROR(VLOOKUP(A859,'5 Risk assessment - DFMEA '!A:Q,17,FALSE),""))</f>
        <v/>
      </c>
      <c r="F859" s="40"/>
      <c r="G859" s="40"/>
    </row>
    <row r="860" spans="1:7">
      <c r="A860" s="32">
        <f t="shared" si="22"/>
        <v>855</v>
      </c>
      <c r="B860" s="39"/>
      <c r="C860" s="38"/>
      <c r="D860" s="39"/>
      <c r="E860" s="93" t="str">
        <f>IF(IFERROR(VLOOKUP(A860,'5 Risk assessment - DFMEA '!A:Q,17,FALSE),"")=0,"",IFERROR(VLOOKUP(A860,'5 Risk assessment - DFMEA '!A:Q,17,FALSE),""))</f>
        <v/>
      </c>
      <c r="F860" s="40"/>
      <c r="G860" s="40"/>
    </row>
    <row r="861" spans="1:7">
      <c r="A861" s="32">
        <f t="shared" si="22"/>
        <v>856</v>
      </c>
      <c r="B861" s="39"/>
      <c r="C861" s="38"/>
      <c r="D861" s="39"/>
      <c r="E861" s="93" t="str">
        <f>IF(IFERROR(VLOOKUP(A861,'5 Risk assessment - DFMEA '!A:Q,17,FALSE),"")=0,"",IFERROR(VLOOKUP(A861,'5 Risk assessment - DFMEA '!A:Q,17,FALSE),""))</f>
        <v/>
      </c>
      <c r="F861" s="40"/>
      <c r="G861" s="40"/>
    </row>
    <row r="862" spans="1:7">
      <c r="A862" s="32">
        <f t="shared" si="22"/>
        <v>857</v>
      </c>
      <c r="B862" s="39"/>
      <c r="C862" s="38"/>
      <c r="D862" s="39"/>
      <c r="E862" s="93" t="str">
        <f>IF(IFERROR(VLOOKUP(A862,'5 Risk assessment - DFMEA '!A:Q,17,FALSE),"")=0,"",IFERROR(VLOOKUP(A862,'5 Risk assessment - DFMEA '!A:Q,17,FALSE),""))</f>
        <v/>
      </c>
      <c r="F862" s="40"/>
      <c r="G862" s="40"/>
    </row>
    <row r="863" spans="1:7">
      <c r="A863" s="32">
        <f t="shared" si="22"/>
        <v>858</v>
      </c>
      <c r="B863" s="39"/>
      <c r="C863" s="38"/>
      <c r="D863" s="39"/>
      <c r="E863" s="93" t="str">
        <f>IF(IFERROR(VLOOKUP(A863,'5 Risk assessment - DFMEA '!A:Q,17,FALSE),"")=0,"",IFERROR(VLOOKUP(A863,'5 Risk assessment - DFMEA '!A:Q,17,FALSE),""))</f>
        <v/>
      </c>
      <c r="F863" s="40"/>
      <c r="G863" s="40"/>
    </row>
    <row r="864" spans="1:7">
      <c r="A864" s="32">
        <f t="shared" si="22"/>
        <v>859</v>
      </c>
      <c r="B864" s="39"/>
      <c r="C864" s="38"/>
      <c r="D864" s="39"/>
      <c r="E864" s="93" t="str">
        <f>IF(IFERROR(VLOOKUP(A864,'5 Risk assessment - DFMEA '!A:Q,17,FALSE),"")=0,"",IFERROR(VLOOKUP(A864,'5 Risk assessment - DFMEA '!A:Q,17,FALSE),""))</f>
        <v/>
      </c>
      <c r="F864" s="40"/>
      <c r="G864" s="40"/>
    </row>
    <row r="865" spans="1:7">
      <c r="A865" s="32">
        <f t="shared" si="22"/>
        <v>860</v>
      </c>
      <c r="B865" s="39"/>
      <c r="C865" s="38"/>
      <c r="D865" s="39"/>
      <c r="E865" s="93" t="str">
        <f>IF(IFERROR(VLOOKUP(A865,'5 Risk assessment - DFMEA '!A:Q,17,FALSE),"")=0,"",IFERROR(VLOOKUP(A865,'5 Risk assessment - DFMEA '!A:Q,17,FALSE),""))</f>
        <v/>
      </c>
      <c r="F865" s="40"/>
      <c r="G865" s="40"/>
    </row>
    <row r="866" spans="1:7">
      <c r="A866" s="32">
        <f t="shared" si="22"/>
        <v>861</v>
      </c>
      <c r="B866" s="39"/>
      <c r="C866" s="38"/>
      <c r="D866" s="39"/>
      <c r="E866" s="93" t="str">
        <f>IF(IFERROR(VLOOKUP(A866,'5 Risk assessment - DFMEA '!A:Q,17,FALSE),"")=0,"",IFERROR(VLOOKUP(A866,'5 Risk assessment - DFMEA '!A:Q,17,FALSE),""))</f>
        <v/>
      </c>
      <c r="F866" s="40"/>
      <c r="G866" s="40"/>
    </row>
    <row r="867" spans="1:7">
      <c r="A867" s="32">
        <f t="shared" si="22"/>
        <v>862</v>
      </c>
      <c r="B867" s="39"/>
      <c r="C867" s="38"/>
      <c r="D867" s="39"/>
      <c r="E867" s="93" t="str">
        <f>IF(IFERROR(VLOOKUP(A867,'5 Risk assessment - DFMEA '!A:Q,17,FALSE),"")=0,"",IFERROR(VLOOKUP(A867,'5 Risk assessment - DFMEA '!A:Q,17,FALSE),""))</f>
        <v/>
      </c>
      <c r="F867" s="40"/>
      <c r="G867" s="40"/>
    </row>
    <row r="868" spans="1:7">
      <c r="A868" s="32">
        <f t="shared" si="22"/>
        <v>863</v>
      </c>
      <c r="B868" s="39"/>
      <c r="C868" s="38"/>
      <c r="D868" s="39"/>
      <c r="E868" s="93" t="str">
        <f>IF(IFERROR(VLOOKUP(A868,'5 Risk assessment - DFMEA '!A:Q,17,FALSE),"")=0,"",IFERROR(VLOOKUP(A868,'5 Risk assessment - DFMEA '!A:Q,17,FALSE),""))</f>
        <v/>
      </c>
      <c r="F868" s="40"/>
      <c r="G868" s="40"/>
    </row>
    <row r="869" spans="1:7">
      <c r="A869" s="32">
        <f t="shared" si="22"/>
        <v>864</v>
      </c>
      <c r="B869" s="39"/>
      <c r="C869" s="38"/>
      <c r="D869" s="39"/>
      <c r="E869" s="93" t="str">
        <f>IF(IFERROR(VLOOKUP(A869,'5 Risk assessment - DFMEA '!A:Q,17,FALSE),"")=0,"",IFERROR(VLOOKUP(A869,'5 Risk assessment - DFMEA '!A:Q,17,FALSE),""))</f>
        <v/>
      </c>
      <c r="F869" s="40"/>
      <c r="G869" s="40"/>
    </row>
    <row r="870" spans="1:7">
      <c r="A870" s="32">
        <f t="shared" si="22"/>
        <v>865</v>
      </c>
      <c r="B870" s="39"/>
      <c r="C870" s="38"/>
      <c r="D870" s="39"/>
      <c r="E870" s="93" t="str">
        <f>IF(IFERROR(VLOOKUP(A870,'5 Risk assessment - DFMEA '!A:Q,17,FALSE),"")=0,"",IFERROR(VLOOKUP(A870,'5 Risk assessment - DFMEA '!A:Q,17,FALSE),""))</f>
        <v/>
      </c>
      <c r="F870" s="40"/>
      <c r="G870" s="40"/>
    </row>
    <row r="871" spans="1:7">
      <c r="A871" s="32">
        <f t="shared" si="22"/>
        <v>866</v>
      </c>
      <c r="B871" s="39"/>
      <c r="C871" s="38"/>
      <c r="D871" s="39"/>
      <c r="E871" s="93" t="str">
        <f>IF(IFERROR(VLOOKUP(A871,'5 Risk assessment - DFMEA '!A:Q,17,FALSE),"")=0,"",IFERROR(VLOOKUP(A871,'5 Risk assessment - DFMEA '!A:Q,17,FALSE),""))</f>
        <v/>
      </c>
      <c r="F871" s="40"/>
      <c r="G871" s="40"/>
    </row>
    <row r="872" spans="1:7">
      <c r="A872" s="32">
        <f t="shared" si="22"/>
        <v>867</v>
      </c>
      <c r="B872" s="39"/>
      <c r="C872" s="38"/>
      <c r="D872" s="39"/>
      <c r="E872" s="93" t="str">
        <f>IF(IFERROR(VLOOKUP(A872,'5 Risk assessment - DFMEA '!A:Q,17,FALSE),"")=0,"",IFERROR(VLOOKUP(A872,'5 Risk assessment - DFMEA '!A:Q,17,FALSE),""))</f>
        <v/>
      </c>
      <c r="F872" s="40"/>
      <c r="G872" s="40"/>
    </row>
    <row r="873" spans="1:7">
      <c r="A873" s="32">
        <f t="shared" si="22"/>
        <v>868</v>
      </c>
      <c r="B873" s="39"/>
      <c r="C873" s="38"/>
      <c r="D873" s="39"/>
      <c r="E873" s="93" t="str">
        <f>IF(IFERROR(VLOOKUP(A873,'5 Risk assessment - DFMEA '!A:Q,17,FALSE),"")=0,"",IFERROR(VLOOKUP(A873,'5 Risk assessment - DFMEA '!A:Q,17,FALSE),""))</f>
        <v/>
      </c>
      <c r="F873" s="40"/>
      <c r="G873" s="40"/>
    </row>
    <row r="874" spans="1:7">
      <c r="A874" s="32">
        <f t="shared" si="22"/>
        <v>869</v>
      </c>
      <c r="B874" s="39"/>
      <c r="C874" s="38"/>
      <c r="D874" s="39"/>
      <c r="E874" s="93" t="str">
        <f>IF(IFERROR(VLOOKUP(A874,'5 Risk assessment - DFMEA '!A:Q,17,FALSE),"")=0,"",IFERROR(VLOOKUP(A874,'5 Risk assessment - DFMEA '!A:Q,17,FALSE),""))</f>
        <v/>
      </c>
      <c r="F874" s="40"/>
      <c r="G874" s="40"/>
    </row>
    <row r="875" spans="1:7">
      <c r="A875" s="32">
        <f t="shared" si="22"/>
        <v>870</v>
      </c>
      <c r="B875" s="39"/>
      <c r="C875" s="38"/>
      <c r="D875" s="39"/>
      <c r="E875" s="93" t="str">
        <f>IF(IFERROR(VLOOKUP(A875,'5 Risk assessment - DFMEA '!A:Q,17,FALSE),"")=0,"",IFERROR(VLOOKUP(A875,'5 Risk assessment - DFMEA '!A:Q,17,FALSE),""))</f>
        <v/>
      </c>
      <c r="F875" s="40"/>
      <c r="G875" s="40"/>
    </row>
    <row r="876" spans="1:7">
      <c r="A876" s="32">
        <f t="shared" si="22"/>
        <v>871</v>
      </c>
      <c r="B876" s="39"/>
      <c r="C876" s="38"/>
      <c r="D876" s="39"/>
      <c r="E876" s="93" t="str">
        <f>IF(IFERROR(VLOOKUP(A876,'5 Risk assessment - DFMEA '!A:Q,17,FALSE),"")=0,"",IFERROR(VLOOKUP(A876,'5 Risk assessment - DFMEA '!A:Q,17,FALSE),""))</f>
        <v/>
      </c>
      <c r="F876" s="40"/>
      <c r="G876" s="40"/>
    </row>
    <row r="877" spans="1:7">
      <c r="A877" s="32">
        <f t="shared" si="22"/>
        <v>872</v>
      </c>
      <c r="B877" s="39"/>
      <c r="C877" s="38"/>
      <c r="D877" s="39"/>
      <c r="E877" s="93" t="str">
        <f>IF(IFERROR(VLOOKUP(A877,'5 Risk assessment - DFMEA '!A:Q,17,FALSE),"")=0,"",IFERROR(VLOOKUP(A877,'5 Risk assessment - DFMEA '!A:Q,17,FALSE),""))</f>
        <v/>
      </c>
      <c r="F877" s="40"/>
      <c r="G877" s="40"/>
    </row>
    <row r="878" spans="1:7">
      <c r="A878" s="32">
        <f t="shared" si="22"/>
        <v>873</v>
      </c>
      <c r="B878" s="39"/>
      <c r="C878" s="38"/>
      <c r="D878" s="39"/>
      <c r="E878" s="93" t="str">
        <f>IF(IFERROR(VLOOKUP(A878,'5 Risk assessment - DFMEA '!A:Q,17,FALSE),"")=0,"",IFERROR(VLOOKUP(A878,'5 Risk assessment - DFMEA '!A:Q,17,FALSE),""))</f>
        <v/>
      </c>
      <c r="F878" s="40"/>
      <c r="G878" s="40"/>
    </row>
    <row r="879" spans="1:7">
      <c r="A879" s="32">
        <f t="shared" si="22"/>
        <v>874</v>
      </c>
      <c r="B879" s="39"/>
      <c r="C879" s="38"/>
      <c r="D879" s="39"/>
      <c r="E879" s="93" t="str">
        <f>IF(IFERROR(VLOOKUP(A879,'5 Risk assessment - DFMEA '!A:Q,17,FALSE),"")=0,"",IFERROR(VLOOKUP(A879,'5 Risk assessment - DFMEA '!A:Q,17,FALSE),""))</f>
        <v/>
      </c>
      <c r="F879" s="40"/>
      <c r="G879" s="40"/>
    </row>
    <row r="880" spans="1:7">
      <c r="A880" s="32">
        <f t="shared" si="22"/>
        <v>875</v>
      </c>
      <c r="B880" s="39"/>
      <c r="C880" s="38"/>
      <c r="D880" s="39"/>
      <c r="E880" s="93" t="str">
        <f>IF(IFERROR(VLOOKUP(A880,'5 Risk assessment - DFMEA '!A:Q,17,FALSE),"")=0,"",IFERROR(VLOOKUP(A880,'5 Risk assessment - DFMEA '!A:Q,17,FALSE),""))</f>
        <v/>
      </c>
      <c r="F880" s="40"/>
      <c r="G880" s="40"/>
    </row>
    <row r="881" spans="1:7">
      <c r="A881" s="32">
        <f t="shared" si="22"/>
        <v>876</v>
      </c>
      <c r="B881" s="39"/>
      <c r="C881" s="38"/>
      <c r="D881" s="39"/>
      <c r="E881" s="93" t="str">
        <f>IF(IFERROR(VLOOKUP(A881,'5 Risk assessment - DFMEA '!A:Q,17,FALSE),"")=0,"",IFERROR(VLOOKUP(A881,'5 Risk assessment - DFMEA '!A:Q,17,FALSE),""))</f>
        <v/>
      </c>
      <c r="F881" s="40"/>
      <c r="G881" s="40"/>
    </row>
    <row r="882" spans="1:7">
      <c r="A882" s="32">
        <f t="shared" si="22"/>
        <v>877</v>
      </c>
      <c r="B882" s="39"/>
      <c r="C882" s="38"/>
      <c r="D882" s="39"/>
      <c r="E882" s="93" t="str">
        <f>IF(IFERROR(VLOOKUP(A882,'5 Risk assessment - DFMEA '!A:Q,17,FALSE),"")=0,"",IFERROR(VLOOKUP(A882,'5 Risk assessment - DFMEA '!A:Q,17,FALSE),""))</f>
        <v/>
      </c>
      <c r="F882" s="40"/>
      <c r="G882" s="40"/>
    </row>
    <row r="883" spans="1:7">
      <c r="A883" s="32">
        <f t="shared" si="22"/>
        <v>878</v>
      </c>
      <c r="B883" s="39"/>
      <c r="C883" s="38"/>
      <c r="D883" s="39"/>
      <c r="E883" s="93" t="str">
        <f>IF(IFERROR(VLOOKUP(A883,'5 Risk assessment - DFMEA '!A:Q,17,FALSE),"")=0,"",IFERROR(VLOOKUP(A883,'5 Risk assessment - DFMEA '!A:Q,17,FALSE),""))</f>
        <v/>
      </c>
      <c r="F883" s="40"/>
      <c r="G883" s="40"/>
    </row>
    <row r="884" spans="1:7">
      <c r="A884" s="32">
        <f t="shared" si="22"/>
        <v>879</v>
      </c>
      <c r="B884" s="39"/>
      <c r="C884" s="38"/>
      <c r="D884" s="39"/>
      <c r="E884" s="93" t="str">
        <f>IF(IFERROR(VLOOKUP(A884,'5 Risk assessment - DFMEA '!A:Q,17,FALSE),"")=0,"",IFERROR(VLOOKUP(A884,'5 Risk assessment - DFMEA '!A:Q,17,FALSE),""))</f>
        <v/>
      </c>
      <c r="F884" s="40"/>
      <c r="G884" s="40"/>
    </row>
    <row r="885" spans="1:7">
      <c r="A885" s="32">
        <f t="shared" si="22"/>
        <v>880</v>
      </c>
      <c r="B885" s="39"/>
      <c r="C885" s="38"/>
      <c r="D885" s="39"/>
      <c r="E885" s="93" t="str">
        <f>IF(IFERROR(VLOOKUP(A885,'5 Risk assessment - DFMEA '!A:Q,17,FALSE),"")=0,"",IFERROR(VLOOKUP(A885,'5 Risk assessment - DFMEA '!A:Q,17,FALSE),""))</f>
        <v/>
      </c>
      <c r="F885" s="40"/>
      <c r="G885" s="40"/>
    </row>
    <row r="886" spans="1:7">
      <c r="A886" s="32">
        <f t="shared" si="22"/>
        <v>881</v>
      </c>
      <c r="B886" s="39"/>
      <c r="C886" s="38"/>
      <c r="D886" s="39"/>
      <c r="E886" s="93" t="str">
        <f>IF(IFERROR(VLOOKUP(A886,'5 Risk assessment - DFMEA '!A:Q,17,FALSE),"")=0,"",IFERROR(VLOOKUP(A886,'5 Risk assessment - DFMEA '!A:Q,17,FALSE),""))</f>
        <v/>
      </c>
      <c r="F886" s="40"/>
      <c r="G886" s="40"/>
    </row>
    <row r="887" spans="1:7">
      <c r="A887" s="32">
        <f t="shared" si="22"/>
        <v>882</v>
      </c>
      <c r="B887" s="39"/>
      <c r="C887" s="38"/>
      <c r="D887" s="39"/>
      <c r="E887" s="93" t="str">
        <f>IF(IFERROR(VLOOKUP(A887,'5 Risk assessment - DFMEA '!A:Q,17,FALSE),"")=0,"",IFERROR(VLOOKUP(A887,'5 Risk assessment - DFMEA '!A:Q,17,FALSE),""))</f>
        <v/>
      </c>
      <c r="F887" s="40"/>
      <c r="G887" s="40"/>
    </row>
    <row r="888" spans="1:7">
      <c r="A888" s="32">
        <f t="shared" si="22"/>
        <v>883</v>
      </c>
      <c r="B888" s="39"/>
      <c r="C888" s="38"/>
      <c r="D888" s="39"/>
      <c r="E888" s="93" t="str">
        <f>IF(IFERROR(VLOOKUP(A888,'5 Risk assessment - DFMEA '!A:Q,17,FALSE),"")=0,"",IFERROR(VLOOKUP(A888,'5 Risk assessment - DFMEA '!A:Q,17,FALSE),""))</f>
        <v/>
      </c>
      <c r="F888" s="40"/>
      <c r="G888" s="40"/>
    </row>
    <row r="889" spans="1:7">
      <c r="A889" s="32">
        <f t="shared" si="22"/>
        <v>884</v>
      </c>
      <c r="B889" s="39"/>
      <c r="C889" s="38"/>
      <c r="D889" s="39"/>
      <c r="E889" s="93" t="str">
        <f>IF(IFERROR(VLOOKUP(A889,'5 Risk assessment - DFMEA '!A:Q,17,FALSE),"")=0,"",IFERROR(VLOOKUP(A889,'5 Risk assessment - DFMEA '!A:Q,17,FALSE),""))</f>
        <v/>
      </c>
      <c r="F889" s="40"/>
      <c r="G889" s="40"/>
    </row>
    <row r="890" spans="1:7">
      <c r="A890" s="32">
        <f t="shared" si="22"/>
        <v>885</v>
      </c>
      <c r="B890" s="39"/>
      <c r="C890" s="38"/>
      <c r="D890" s="39"/>
      <c r="E890" s="93" t="str">
        <f>IF(IFERROR(VLOOKUP(A890,'5 Risk assessment - DFMEA '!A:Q,17,FALSE),"")=0,"",IFERROR(VLOOKUP(A890,'5 Risk assessment - DFMEA '!A:Q,17,FALSE),""))</f>
        <v/>
      </c>
      <c r="F890" s="40"/>
      <c r="G890" s="40"/>
    </row>
    <row r="891" spans="1:7">
      <c r="A891" s="32">
        <f t="shared" si="22"/>
        <v>886</v>
      </c>
      <c r="B891" s="39"/>
      <c r="C891" s="38"/>
      <c r="D891" s="39"/>
      <c r="E891" s="93" t="str">
        <f>IF(IFERROR(VLOOKUP(A891,'5 Risk assessment - DFMEA '!A:Q,17,FALSE),"")=0,"",IFERROR(VLOOKUP(A891,'5 Risk assessment - DFMEA '!A:Q,17,FALSE),""))</f>
        <v/>
      </c>
      <c r="F891" s="40"/>
      <c r="G891" s="40"/>
    </row>
    <row r="892" spans="1:7">
      <c r="A892" s="32">
        <f t="shared" si="22"/>
        <v>887</v>
      </c>
      <c r="B892" s="39"/>
      <c r="C892" s="38"/>
      <c r="D892" s="39"/>
      <c r="E892" s="93" t="str">
        <f>IF(IFERROR(VLOOKUP(A892,'5 Risk assessment - DFMEA '!A:Q,17,FALSE),"")=0,"",IFERROR(VLOOKUP(A892,'5 Risk assessment - DFMEA '!A:Q,17,FALSE),""))</f>
        <v/>
      </c>
      <c r="F892" s="40"/>
      <c r="G892" s="40"/>
    </row>
    <row r="893" spans="1:7">
      <c r="A893" s="32">
        <f t="shared" si="22"/>
        <v>888</v>
      </c>
      <c r="B893" s="39"/>
      <c r="C893" s="38"/>
      <c r="D893" s="39"/>
      <c r="E893" s="93" t="str">
        <f>IF(IFERROR(VLOOKUP(A893,'5 Risk assessment - DFMEA '!A:Q,17,FALSE),"")=0,"",IFERROR(VLOOKUP(A893,'5 Risk assessment - DFMEA '!A:Q,17,FALSE),""))</f>
        <v/>
      </c>
      <c r="F893" s="40"/>
      <c r="G893" s="40"/>
    </row>
    <row r="894" spans="1:7">
      <c r="A894" s="32">
        <f t="shared" si="22"/>
        <v>889</v>
      </c>
      <c r="B894" s="39"/>
      <c r="C894" s="38"/>
      <c r="D894" s="39"/>
      <c r="E894" s="93" t="str">
        <f>IF(IFERROR(VLOOKUP(A894,'5 Risk assessment - DFMEA '!A:Q,17,FALSE),"")=0,"",IFERROR(VLOOKUP(A894,'5 Risk assessment - DFMEA '!A:Q,17,FALSE),""))</f>
        <v/>
      </c>
      <c r="F894" s="40"/>
      <c r="G894" s="40"/>
    </row>
    <row r="895" spans="1:7">
      <c r="A895" s="32">
        <f t="shared" si="22"/>
        <v>890</v>
      </c>
      <c r="B895" s="39"/>
      <c r="C895" s="38"/>
      <c r="D895" s="39"/>
      <c r="E895" s="93" t="str">
        <f>IF(IFERROR(VLOOKUP(A895,'5 Risk assessment - DFMEA '!A:Q,17,FALSE),"")=0,"",IFERROR(VLOOKUP(A895,'5 Risk assessment - DFMEA '!A:Q,17,FALSE),""))</f>
        <v/>
      </c>
      <c r="F895" s="40"/>
      <c r="G895" s="40"/>
    </row>
    <row r="896" spans="1:7">
      <c r="A896" s="32">
        <f t="shared" si="22"/>
        <v>891</v>
      </c>
      <c r="B896" s="39"/>
      <c r="C896" s="38"/>
      <c r="D896" s="39"/>
      <c r="E896" s="93" t="str">
        <f>IF(IFERROR(VLOOKUP(A896,'5 Risk assessment - DFMEA '!A:Q,17,FALSE),"")=0,"",IFERROR(VLOOKUP(A896,'5 Risk assessment - DFMEA '!A:Q,17,FALSE),""))</f>
        <v/>
      </c>
      <c r="F896" s="40"/>
      <c r="G896" s="40"/>
    </row>
    <row r="897" spans="1:7">
      <c r="A897" s="32">
        <f t="shared" si="22"/>
        <v>892</v>
      </c>
      <c r="B897" s="39"/>
      <c r="C897" s="38"/>
      <c r="D897" s="39"/>
      <c r="E897" s="93" t="str">
        <f>IF(IFERROR(VLOOKUP(A897,'5 Risk assessment - DFMEA '!A:Q,17,FALSE),"")=0,"",IFERROR(VLOOKUP(A897,'5 Risk assessment - DFMEA '!A:Q,17,FALSE),""))</f>
        <v/>
      </c>
      <c r="F897" s="40"/>
      <c r="G897" s="40"/>
    </row>
    <row r="898" spans="1:7">
      <c r="A898" s="32">
        <f t="shared" si="22"/>
        <v>893</v>
      </c>
      <c r="B898" s="39"/>
      <c r="C898" s="38"/>
      <c r="D898" s="39"/>
      <c r="E898" s="93" t="str">
        <f>IF(IFERROR(VLOOKUP(A898,'5 Risk assessment - DFMEA '!A:Q,17,FALSE),"")=0,"",IFERROR(VLOOKUP(A898,'5 Risk assessment - DFMEA '!A:Q,17,FALSE),""))</f>
        <v/>
      </c>
      <c r="F898" s="40"/>
      <c r="G898" s="40"/>
    </row>
    <row r="899" spans="1:7">
      <c r="A899" s="32">
        <f t="shared" si="22"/>
        <v>894</v>
      </c>
      <c r="B899" s="39"/>
      <c r="C899" s="38"/>
      <c r="D899" s="39"/>
      <c r="E899" s="93" t="str">
        <f>IF(IFERROR(VLOOKUP(A899,'5 Risk assessment - DFMEA '!A:Q,17,FALSE),"")=0,"",IFERROR(VLOOKUP(A899,'5 Risk assessment - DFMEA '!A:Q,17,FALSE),""))</f>
        <v/>
      </c>
      <c r="F899" s="40"/>
      <c r="G899" s="40"/>
    </row>
    <row r="900" spans="1:7">
      <c r="A900" s="32">
        <f t="shared" si="22"/>
        <v>895</v>
      </c>
      <c r="B900" s="39"/>
      <c r="C900" s="38"/>
      <c r="D900" s="39"/>
      <c r="E900" s="93" t="str">
        <f>IF(IFERROR(VLOOKUP(A900,'5 Risk assessment - DFMEA '!A:Q,17,FALSE),"")=0,"",IFERROR(VLOOKUP(A900,'5 Risk assessment - DFMEA '!A:Q,17,FALSE),""))</f>
        <v/>
      </c>
      <c r="F900" s="40"/>
      <c r="G900" s="40"/>
    </row>
    <row r="901" spans="1:7">
      <c r="A901" s="32">
        <f t="shared" si="22"/>
        <v>896</v>
      </c>
      <c r="B901" s="39"/>
      <c r="C901" s="38"/>
      <c r="D901" s="39"/>
      <c r="E901" s="93" t="str">
        <f>IF(IFERROR(VLOOKUP(A901,'5 Risk assessment - DFMEA '!A:Q,17,FALSE),"")=0,"",IFERROR(VLOOKUP(A901,'5 Risk assessment - DFMEA '!A:Q,17,FALSE),""))</f>
        <v/>
      </c>
      <c r="F901" s="40"/>
      <c r="G901" s="40"/>
    </row>
    <row r="902" spans="1:7">
      <c r="A902" s="32">
        <f t="shared" ref="A902:A965" si="23">A901+1</f>
        <v>897</v>
      </c>
      <c r="B902" s="39"/>
      <c r="C902" s="38"/>
      <c r="D902" s="39"/>
      <c r="E902" s="93" t="str">
        <f>IF(IFERROR(VLOOKUP(A902,'5 Risk assessment - DFMEA '!A:Q,17,FALSE),"")=0,"",IFERROR(VLOOKUP(A902,'5 Risk assessment - DFMEA '!A:Q,17,FALSE),""))</f>
        <v/>
      </c>
      <c r="F902" s="40"/>
      <c r="G902" s="40"/>
    </row>
    <row r="903" spans="1:7">
      <c r="A903" s="32">
        <f t="shared" si="23"/>
        <v>898</v>
      </c>
      <c r="B903" s="39"/>
      <c r="C903" s="38"/>
      <c r="D903" s="39"/>
      <c r="E903" s="93" t="str">
        <f>IF(IFERROR(VLOOKUP(A903,'5 Risk assessment - DFMEA '!A:Q,17,FALSE),"")=0,"",IFERROR(VLOOKUP(A903,'5 Risk assessment - DFMEA '!A:Q,17,FALSE),""))</f>
        <v/>
      </c>
      <c r="F903" s="40"/>
      <c r="G903" s="40"/>
    </row>
    <row r="904" spans="1:7">
      <c r="A904" s="32">
        <f t="shared" si="23"/>
        <v>899</v>
      </c>
      <c r="B904" s="39"/>
      <c r="C904" s="38"/>
      <c r="D904" s="39"/>
      <c r="E904" s="93" t="str">
        <f>IF(IFERROR(VLOOKUP(A904,'5 Risk assessment - DFMEA '!A:Q,17,FALSE),"")=0,"",IFERROR(VLOOKUP(A904,'5 Risk assessment - DFMEA '!A:Q,17,FALSE),""))</f>
        <v/>
      </c>
      <c r="F904" s="40"/>
      <c r="G904" s="40"/>
    </row>
    <row r="905" spans="1:7">
      <c r="A905" s="32">
        <f t="shared" si="23"/>
        <v>900</v>
      </c>
      <c r="B905" s="39"/>
      <c r="C905" s="38"/>
      <c r="D905" s="39"/>
      <c r="E905" s="93" t="str">
        <f>IF(IFERROR(VLOOKUP(A905,'5 Risk assessment - DFMEA '!A:Q,17,FALSE),"")=0,"",IFERROR(VLOOKUP(A905,'5 Risk assessment - DFMEA '!A:Q,17,FALSE),""))</f>
        <v/>
      </c>
      <c r="F905" s="40"/>
      <c r="G905" s="40"/>
    </row>
    <row r="906" spans="1:7">
      <c r="A906" s="32">
        <f t="shared" si="23"/>
        <v>901</v>
      </c>
      <c r="B906" s="39"/>
      <c r="C906" s="38"/>
      <c r="D906" s="39"/>
      <c r="E906" s="93" t="str">
        <f>IF(IFERROR(VLOOKUP(A906,'5 Risk assessment - DFMEA '!A:Q,17,FALSE),"")=0,"",IFERROR(VLOOKUP(A906,'5 Risk assessment - DFMEA '!A:Q,17,FALSE),""))</f>
        <v/>
      </c>
      <c r="F906" s="40"/>
      <c r="G906" s="40"/>
    </row>
    <row r="907" spans="1:7">
      <c r="A907" s="32">
        <f t="shared" si="23"/>
        <v>902</v>
      </c>
      <c r="B907" s="39"/>
      <c r="C907" s="38"/>
      <c r="D907" s="39"/>
      <c r="E907" s="93" t="str">
        <f>IF(IFERROR(VLOOKUP(A907,'5 Risk assessment - DFMEA '!A:Q,17,FALSE),"")=0,"",IFERROR(VLOOKUP(A907,'5 Risk assessment - DFMEA '!A:Q,17,FALSE),""))</f>
        <v/>
      </c>
      <c r="F907" s="40"/>
      <c r="G907" s="40"/>
    </row>
    <row r="908" spans="1:7">
      <c r="A908" s="32">
        <f t="shared" si="23"/>
        <v>903</v>
      </c>
      <c r="B908" s="39"/>
      <c r="C908" s="38"/>
      <c r="D908" s="39"/>
      <c r="E908" s="93" t="str">
        <f>IF(IFERROR(VLOOKUP(A908,'5 Risk assessment - DFMEA '!A:Q,17,FALSE),"")=0,"",IFERROR(VLOOKUP(A908,'5 Risk assessment - DFMEA '!A:Q,17,FALSE),""))</f>
        <v/>
      </c>
      <c r="F908" s="40"/>
      <c r="G908" s="40"/>
    </row>
    <row r="909" spans="1:7">
      <c r="A909" s="32">
        <f t="shared" si="23"/>
        <v>904</v>
      </c>
      <c r="B909" s="39"/>
      <c r="C909" s="38"/>
      <c r="D909" s="39"/>
      <c r="E909" s="93" t="str">
        <f>IF(IFERROR(VLOOKUP(A909,'5 Risk assessment - DFMEA '!A:Q,17,FALSE),"")=0,"",IFERROR(VLOOKUP(A909,'5 Risk assessment - DFMEA '!A:Q,17,FALSE),""))</f>
        <v/>
      </c>
      <c r="F909" s="40"/>
      <c r="G909" s="40"/>
    </row>
    <row r="910" spans="1:7">
      <c r="A910" s="32">
        <f t="shared" si="23"/>
        <v>905</v>
      </c>
      <c r="B910" s="39"/>
      <c r="C910" s="38"/>
      <c r="D910" s="39"/>
      <c r="E910" s="93" t="str">
        <f>IF(IFERROR(VLOOKUP(A910,'5 Risk assessment - DFMEA '!A:Q,17,FALSE),"")=0,"",IFERROR(VLOOKUP(A910,'5 Risk assessment - DFMEA '!A:Q,17,FALSE),""))</f>
        <v/>
      </c>
      <c r="F910" s="40"/>
      <c r="G910" s="40"/>
    </row>
    <row r="911" spans="1:7">
      <c r="A911" s="32">
        <f t="shared" si="23"/>
        <v>906</v>
      </c>
      <c r="B911" s="39"/>
      <c r="C911" s="38"/>
      <c r="D911" s="39"/>
      <c r="E911" s="93" t="str">
        <f>IF(IFERROR(VLOOKUP(A911,'5 Risk assessment - DFMEA '!A:Q,17,FALSE),"")=0,"",IFERROR(VLOOKUP(A911,'5 Risk assessment - DFMEA '!A:Q,17,FALSE),""))</f>
        <v/>
      </c>
      <c r="F911" s="40"/>
      <c r="G911" s="40"/>
    </row>
    <row r="912" spans="1:7">
      <c r="A912" s="32">
        <f t="shared" si="23"/>
        <v>907</v>
      </c>
      <c r="B912" s="39"/>
      <c r="C912" s="38"/>
      <c r="D912" s="39"/>
      <c r="E912" s="93" t="str">
        <f>IF(IFERROR(VLOOKUP(A912,'5 Risk assessment - DFMEA '!A:Q,17,FALSE),"")=0,"",IFERROR(VLOOKUP(A912,'5 Risk assessment - DFMEA '!A:Q,17,FALSE),""))</f>
        <v/>
      </c>
      <c r="F912" s="40"/>
      <c r="G912" s="40"/>
    </row>
    <row r="913" spans="1:7">
      <c r="A913" s="32">
        <f t="shared" si="23"/>
        <v>908</v>
      </c>
      <c r="B913" s="39"/>
      <c r="C913" s="38"/>
      <c r="D913" s="39"/>
      <c r="E913" s="93" t="str">
        <f>IF(IFERROR(VLOOKUP(A913,'5 Risk assessment - DFMEA '!A:Q,17,FALSE),"")=0,"",IFERROR(VLOOKUP(A913,'5 Risk assessment - DFMEA '!A:Q,17,FALSE),""))</f>
        <v/>
      </c>
      <c r="F913" s="40"/>
      <c r="G913" s="40"/>
    </row>
    <row r="914" spans="1:7">
      <c r="A914" s="32">
        <f t="shared" si="23"/>
        <v>909</v>
      </c>
      <c r="B914" s="39"/>
      <c r="C914" s="38"/>
      <c r="D914" s="39"/>
      <c r="E914" s="93" t="str">
        <f>IF(IFERROR(VLOOKUP(A914,'5 Risk assessment - DFMEA '!A:Q,17,FALSE),"")=0,"",IFERROR(VLOOKUP(A914,'5 Risk assessment - DFMEA '!A:Q,17,FALSE),""))</f>
        <v/>
      </c>
      <c r="F914" s="40"/>
      <c r="G914" s="40"/>
    </row>
    <row r="915" spans="1:7">
      <c r="A915" s="32">
        <f t="shared" si="23"/>
        <v>910</v>
      </c>
      <c r="B915" s="39"/>
      <c r="C915" s="38"/>
      <c r="D915" s="39"/>
      <c r="E915" s="93" t="str">
        <f>IF(IFERROR(VLOOKUP(A915,'5 Risk assessment - DFMEA '!A:Q,17,FALSE),"")=0,"",IFERROR(VLOOKUP(A915,'5 Risk assessment - DFMEA '!A:Q,17,FALSE),""))</f>
        <v/>
      </c>
      <c r="F915" s="40"/>
      <c r="G915" s="40"/>
    </row>
    <row r="916" spans="1:7">
      <c r="A916" s="32">
        <f t="shared" si="23"/>
        <v>911</v>
      </c>
      <c r="B916" s="39"/>
      <c r="C916" s="38"/>
      <c r="D916" s="39"/>
      <c r="E916" s="93" t="str">
        <f>IF(IFERROR(VLOOKUP(A916,'5 Risk assessment - DFMEA '!A:Q,17,FALSE),"")=0,"",IFERROR(VLOOKUP(A916,'5 Risk assessment - DFMEA '!A:Q,17,FALSE),""))</f>
        <v/>
      </c>
      <c r="F916" s="40"/>
      <c r="G916" s="40"/>
    </row>
    <row r="917" spans="1:7">
      <c r="A917" s="32">
        <f t="shared" si="23"/>
        <v>912</v>
      </c>
      <c r="B917" s="39"/>
      <c r="C917" s="38"/>
      <c r="D917" s="39"/>
      <c r="E917" s="93" t="str">
        <f>IF(IFERROR(VLOOKUP(A917,'5 Risk assessment - DFMEA '!A:Q,17,FALSE),"")=0,"",IFERROR(VLOOKUP(A917,'5 Risk assessment - DFMEA '!A:Q,17,FALSE),""))</f>
        <v/>
      </c>
      <c r="F917" s="40"/>
      <c r="G917" s="40"/>
    </row>
    <row r="918" spans="1:7">
      <c r="A918" s="32">
        <f t="shared" si="23"/>
        <v>913</v>
      </c>
      <c r="B918" s="39"/>
      <c r="C918" s="38"/>
      <c r="D918" s="39"/>
      <c r="E918" s="93" t="str">
        <f>IF(IFERROR(VLOOKUP(A918,'5 Risk assessment - DFMEA '!A:Q,17,FALSE),"")=0,"",IFERROR(VLOOKUP(A918,'5 Risk assessment - DFMEA '!A:Q,17,FALSE),""))</f>
        <v/>
      </c>
      <c r="F918" s="40"/>
      <c r="G918" s="40"/>
    </row>
    <row r="919" spans="1:7">
      <c r="A919" s="32">
        <f t="shared" si="23"/>
        <v>914</v>
      </c>
      <c r="B919" s="39"/>
      <c r="C919" s="38"/>
      <c r="D919" s="39"/>
      <c r="E919" s="93" t="str">
        <f>IF(IFERROR(VLOOKUP(A919,'5 Risk assessment - DFMEA '!A:Q,17,FALSE),"")=0,"",IFERROR(VLOOKUP(A919,'5 Risk assessment - DFMEA '!A:Q,17,FALSE),""))</f>
        <v/>
      </c>
      <c r="F919" s="40"/>
      <c r="G919" s="40"/>
    </row>
    <row r="920" spans="1:7">
      <c r="A920" s="32">
        <f t="shared" si="23"/>
        <v>915</v>
      </c>
      <c r="B920" s="39"/>
      <c r="C920" s="38"/>
      <c r="D920" s="39"/>
      <c r="E920" s="93" t="str">
        <f>IF(IFERROR(VLOOKUP(A920,'5 Risk assessment - DFMEA '!A:Q,17,FALSE),"")=0,"",IFERROR(VLOOKUP(A920,'5 Risk assessment - DFMEA '!A:Q,17,FALSE),""))</f>
        <v/>
      </c>
      <c r="F920" s="40"/>
      <c r="G920" s="40"/>
    </row>
    <row r="921" spans="1:7">
      <c r="A921" s="32">
        <f t="shared" si="23"/>
        <v>916</v>
      </c>
      <c r="B921" s="39"/>
      <c r="C921" s="38"/>
      <c r="D921" s="39"/>
      <c r="E921" s="93" t="str">
        <f>IF(IFERROR(VLOOKUP(A921,'5 Risk assessment - DFMEA '!A:Q,17,FALSE),"")=0,"",IFERROR(VLOOKUP(A921,'5 Risk assessment - DFMEA '!A:Q,17,FALSE),""))</f>
        <v/>
      </c>
      <c r="F921" s="40"/>
      <c r="G921" s="40"/>
    </row>
    <row r="922" spans="1:7">
      <c r="A922" s="32">
        <f t="shared" si="23"/>
        <v>917</v>
      </c>
      <c r="B922" s="39"/>
      <c r="C922" s="38"/>
      <c r="D922" s="39"/>
      <c r="E922" s="93" t="str">
        <f>IF(IFERROR(VLOOKUP(A922,'5 Risk assessment - DFMEA '!A:Q,17,FALSE),"")=0,"",IFERROR(VLOOKUP(A922,'5 Risk assessment - DFMEA '!A:Q,17,FALSE),""))</f>
        <v/>
      </c>
      <c r="F922" s="40"/>
      <c r="G922" s="40"/>
    </row>
    <row r="923" spans="1:7">
      <c r="A923" s="32">
        <f t="shared" si="23"/>
        <v>918</v>
      </c>
      <c r="B923" s="39"/>
      <c r="C923" s="38"/>
      <c r="D923" s="39"/>
      <c r="E923" s="93" t="str">
        <f>IF(IFERROR(VLOOKUP(A923,'5 Risk assessment - DFMEA '!A:Q,17,FALSE),"")=0,"",IFERROR(VLOOKUP(A923,'5 Risk assessment - DFMEA '!A:Q,17,FALSE),""))</f>
        <v/>
      </c>
      <c r="F923" s="40"/>
      <c r="G923" s="40"/>
    </row>
    <row r="924" spans="1:7">
      <c r="A924" s="32">
        <f t="shared" si="23"/>
        <v>919</v>
      </c>
      <c r="B924" s="39"/>
      <c r="C924" s="38"/>
      <c r="D924" s="39"/>
      <c r="E924" s="93" t="str">
        <f>IF(IFERROR(VLOOKUP(A924,'5 Risk assessment - DFMEA '!A:Q,17,FALSE),"")=0,"",IFERROR(VLOOKUP(A924,'5 Risk assessment - DFMEA '!A:Q,17,FALSE),""))</f>
        <v/>
      </c>
      <c r="F924" s="40"/>
      <c r="G924" s="40"/>
    </row>
    <row r="925" spans="1:7">
      <c r="A925" s="32">
        <f t="shared" si="23"/>
        <v>920</v>
      </c>
      <c r="B925" s="39"/>
      <c r="C925" s="38"/>
      <c r="D925" s="39"/>
      <c r="E925" s="93" t="str">
        <f>IF(IFERROR(VLOOKUP(A925,'5 Risk assessment - DFMEA '!A:Q,17,FALSE),"")=0,"",IFERROR(VLOOKUP(A925,'5 Risk assessment - DFMEA '!A:Q,17,FALSE),""))</f>
        <v/>
      </c>
      <c r="F925" s="40"/>
      <c r="G925" s="40"/>
    </row>
    <row r="926" spans="1:7">
      <c r="A926" s="32">
        <f t="shared" si="23"/>
        <v>921</v>
      </c>
      <c r="B926" s="39"/>
      <c r="C926" s="38"/>
      <c r="D926" s="39"/>
      <c r="E926" s="93" t="str">
        <f>IF(IFERROR(VLOOKUP(A926,'5 Risk assessment - DFMEA '!A:Q,17,FALSE),"")=0,"",IFERROR(VLOOKUP(A926,'5 Risk assessment - DFMEA '!A:Q,17,FALSE),""))</f>
        <v/>
      </c>
      <c r="F926" s="40"/>
      <c r="G926" s="40"/>
    </row>
    <row r="927" spans="1:7">
      <c r="A927" s="32">
        <f t="shared" si="23"/>
        <v>922</v>
      </c>
      <c r="B927" s="39"/>
      <c r="C927" s="38"/>
      <c r="D927" s="39"/>
      <c r="E927" s="93" t="str">
        <f>IF(IFERROR(VLOOKUP(A927,'5 Risk assessment - DFMEA '!A:Q,17,FALSE),"")=0,"",IFERROR(VLOOKUP(A927,'5 Risk assessment - DFMEA '!A:Q,17,FALSE),""))</f>
        <v/>
      </c>
      <c r="F927" s="40"/>
      <c r="G927" s="40"/>
    </row>
    <row r="928" spans="1:7">
      <c r="A928" s="32">
        <f t="shared" si="23"/>
        <v>923</v>
      </c>
      <c r="B928" s="39"/>
      <c r="C928" s="38"/>
      <c r="D928" s="39"/>
      <c r="E928" s="93" t="str">
        <f>IF(IFERROR(VLOOKUP(A928,'5 Risk assessment - DFMEA '!A:Q,17,FALSE),"")=0,"",IFERROR(VLOOKUP(A928,'5 Risk assessment - DFMEA '!A:Q,17,FALSE),""))</f>
        <v/>
      </c>
      <c r="F928" s="40"/>
      <c r="G928" s="40"/>
    </row>
    <row r="929" spans="1:7">
      <c r="A929" s="32">
        <f t="shared" si="23"/>
        <v>924</v>
      </c>
      <c r="B929" s="39"/>
      <c r="C929" s="38"/>
      <c r="D929" s="39"/>
      <c r="E929" s="93" t="str">
        <f>IF(IFERROR(VLOOKUP(A929,'5 Risk assessment - DFMEA '!A:Q,17,FALSE),"")=0,"",IFERROR(VLOOKUP(A929,'5 Risk assessment - DFMEA '!A:Q,17,FALSE),""))</f>
        <v/>
      </c>
      <c r="F929" s="40"/>
      <c r="G929" s="40"/>
    </row>
    <row r="930" spans="1:7">
      <c r="A930" s="32">
        <f t="shared" si="23"/>
        <v>925</v>
      </c>
      <c r="B930" s="39"/>
      <c r="C930" s="38"/>
      <c r="D930" s="39"/>
      <c r="E930" s="93" t="str">
        <f>IF(IFERROR(VLOOKUP(A930,'5 Risk assessment - DFMEA '!A:Q,17,FALSE),"")=0,"",IFERROR(VLOOKUP(A930,'5 Risk assessment - DFMEA '!A:Q,17,FALSE),""))</f>
        <v/>
      </c>
      <c r="F930" s="40"/>
      <c r="G930" s="40"/>
    </row>
    <row r="931" spans="1:7">
      <c r="A931" s="32">
        <f t="shared" si="23"/>
        <v>926</v>
      </c>
      <c r="B931" s="39"/>
      <c r="C931" s="38"/>
      <c r="D931" s="39"/>
      <c r="E931" s="93" t="str">
        <f>IF(IFERROR(VLOOKUP(A931,'5 Risk assessment - DFMEA '!A:Q,17,FALSE),"")=0,"",IFERROR(VLOOKUP(A931,'5 Risk assessment - DFMEA '!A:Q,17,FALSE),""))</f>
        <v/>
      </c>
      <c r="F931" s="40"/>
      <c r="G931" s="40"/>
    </row>
    <row r="932" spans="1:7">
      <c r="A932" s="32">
        <f t="shared" si="23"/>
        <v>927</v>
      </c>
      <c r="B932" s="39"/>
      <c r="C932" s="38"/>
      <c r="D932" s="39"/>
      <c r="E932" s="93" t="str">
        <f>IF(IFERROR(VLOOKUP(A932,'5 Risk assessment - DFMEA '!A:Q,17,FALSE),"")=0,"",IFERROR(VLOOKUP(A932,'5 Risk assessment - DFMEA '!A:Q,17,FALSE),""))</f>
        <v/>
      </c>
      <c r="F932" s="40"/>
      <c r="G932" s="40"/>
    </row>
    <row r="933" spans="1:7">
      <c r="A933" s="32">
        <f t="shared" si="23"/>
        <v>928</v>
      </c>
      <c r="B933" s="39"/>
      <c r="C933" s="38"/>
      <c r="D933" s="39"/>
      <c r="E933" s="93" t="str">
        <f>IF(IFERROR(VLOOKUP(A933,'5 Risk assessment - DFMEA '!A:Q,17,FALSE),"")=0,"",IFERROR(VLOOKUP(A933,'5 Risk assessment - DFMEA '!A:Q,17,FALSE),""))</f>
        <v/>
      </c>
      <c r="F933" s="40"/>
      <c r="G933" s="40"/>
    </row>
    <row r="934" spans="1:7">
      <c r="A934" s="32">
        <f t="shared" si="23"/>
        <v>929</v>
      </c>
      <c r="B934" s="39"/>
      <c r="C934" s="38"/>
      <c r="D934" s="39"/>
      <c r="E934" s="93" t="str">
        <f>IF(IFERROR(VLOOKUP(A934,'5 Risk assessment - DFMEA '!A:Q,17,FALSE),"")=0,"",IFERROR(VLOOKUP(A934,'5 Risk assessment - DFMEA '!A:Q,17,FALSE),""))</f>
        <v/>
      </c>
      <c r="F934" s="40"/>
      <c r="G934" s="40"/>
    </row>
    <row r="935" spans="1:7">
      <c r="A935" s="32">
        <f t="shared" si="23"/>
        <v>930</v>
      </c>
      <c r="B935" s="39"/>
      <c r="C935" s="38"/>
      <c r="D935" s="39"/>
      <c r="E935" s="93" t="str">
        <f>IF(IFERROR(VLOOKUP(A935,'5 Risk assessment - DFMEA '!A:Q,17,FALSE),"")=0,"",IFERROR(VLOOKUP(A935,'5 Risk assessment - DFMEA '!A:Q,17,FALSE),""))</f>
        <v/>
      </c>
      <c r="F935" s="40"/>
      <c r="G935" s="40"/>
    </row>
    <row r="936" spans="1:7">
      <c r="A936" s="32">
        <f t="shared" si="23"/>
        <v>931</v>
      </c>
      <c r="B936" s="39"/>
      <c r="C936" s="38"/>
      <c r="D936" s="39"/>
      <c r="E936" s="93" t="str">
        <f>IF(IFERROR(VLOOKUP(A936,'5 Risk assessment - DFMEA '!A:Q,17,FALSE),"")=0,"",IFERROR(VLOOKUP(A936,'5 Risk assessment - DFMEA '!A:Q,17,FALSE),""))</f>
        <v/>
      </c>
      <c r="F936" s="40"/>
      <c r="G936" s="40"/>
    </row>
    <row r="937" spans="1:7">
      <c r="A937" s="32">
        <f t="shared" si="23"/>
        <v>932</v>
      </c>
      <c r="B937" s="39"/>
      <c r="C937" s="38"/>
      <c r="D937" s="39"/>
      <c r="E937" s="93" t="str">
        <f>IF(IFERROR(VLOOKUP(A937,'5 Risk assessment - DFMEA '!A:Q,17,FALSE),"")=0,"",IFERROR(VLOOKUP(A937,'5 Risk assessment - DFMEA '!A:Q,17,FALSE),""))</f>
        <v/>
      </c>
      <c r="F937" s="40"/>
      <c r="G937" s="40"/>
    </row>
    <row r="938" spans="1:7">
      <c r="A938" s="32">
        <f t="shared" si="23"/>
        <v>933</v>
      </c>
      <c r="B938" s="39"/>
      <c r="C938" s="38"/>
      <c r="D938" s="39"/>
      <c r="E938" s="93" t="str">
        <f>IF(IFERROR(VLOOKUP(A938,'5 Risk assessment - DFMEA '!A:Q,17,FALSE),"")=0,"",IFERROR(VLOOKUP(A938,'5 Risk assessment - DFMEA '!A:Q,17,FALSE),""))</f>
        <v/>
      </c>
      <c r="F938" s="40"/>
      <c r="G938" s="40"/>
    </row>
    <row r="939" spans="1:7">
      <c r="A939" s="32">
        <f t="shared" si="23"/>
        <v>934</v>
      </c>
      <c r="B939" s="39"/>
      <c r="C939" s="38"/>
      <c r="D939" s="39"/>
      <c r="E939" s="93" t="str">
        <f>IF(IFERROR(VLOOKUP(A939,'5 Risk assessment - DFMEA '!A:Q,17,FALSE),"")=0,"",IFERROR(VLOOKUP(A939,'5 Risk assessment - DFMEA '!A:Q,17,FALSE),""))</f>
        <v/>
      </c>
      <c r="F939" s="40"/>
      <c r="G939" s="40"/>
    </row>
    <row r="940" spans="1:7">
      <c r="A940" s="32">
        <f t="shared" si="23"/>
        <v>935</v>
      </c>
      <c r="B940" s="39"/>
      <c r="C940" s="38"/>
      <c r="D940" s="39"/>
      <c r="E940" s="93" t="str">
        <f>IF(IFERROR(VLOOKUP(A940,'5 Risk assessment - DFMEA '!A:Q,17,FALSE),"")=0,"",IFERROR(VLOOKUP(A940,'5 Risk assessment - DFMEA '!A:Q,17,FALSE),""))</f>
        <v/>
      </c>
      <c r="F940" s="40"/>
      <c r="G940" s="40"/>
    </row>
    <row r="941" spans="1:7">
      <c r="A941" s="32">
        <f t="shared" si="23"/>
        <v>936</v>
      </c>
      <c r="B941" s="39"/>
      <c r="C941" s="38"/>
      <c r="D941" s="39"/>
      <c r="E941" s="93" t="str">
        <f>IF(IFERROR(VLOOKUP(A941,'5 Risk assessment - DFMEA '!A:Q,17,FALSE),"")=0,"",IFERROR(VLOOKUP(A941,'5 Risk assessment - DFMEA '!A:Q,17,FALSE),""))</f>
        <v/>
      </c>
      <c r="F941" s="40"/>
      <c r="G941" s="40"/>
    </row>
    <row r="942" spans="1:7">
      <c r="A942" s="32">
        <f t="shared" si="23"/>
        <v>937</v>
      </c>
      <c r="B942" s="39"/>
      <c r="C942" s="38"/>
      <c r="D942" s="39"/>
      <c r="E942" s="93" t="str">
        <f>IF(IFERROR(VLOOKUP(A942,'5 Risk assessment - DFMEA '!A:Q,17,FALSE),"")=0,"",IFERROR(VLOOKUP(A942,'5 Risk assessment - DFMEA '!A:Q,17,FALSE),""))</f>
        <v/>
      </c>
      <c r="F942" s="40"/>
      <c r="G942" s="40"/>
    </row>
    <row r="943" spans="1:7">
      <c r="A943" s="32">
        <f t="shared" si="23"/>
        <v>938</v>
      </c>
      <c r="B943" s="39"/>
      <c r="C943" s="38"/>
      <c r="D943" s="39"/>
      <c r="E943" s="93" t="str">
        <f>IF(IFERROR(VLOOKUP(A943,'5 Risk assessment - DFMEA '!A:Q,17,FALSE),"")=0,"",IFERROR(VLOOKUP(A943,'5 Risk assessment - DFMEA '!A:Q,17,FALSE),""))</f>
        <v/>
      </c>
      <c r="F943" s="40"/>
      <c r="G943" s="40"/>
    </row>
    <row r="944" spans="1:7">
      <c r="A944" s="32">
        <f t="shared" si="23"/>
        <v>939</v>
      </c>
      <c r="B944" s="39"/>
      <c r="C944" s="38"/>
      <c r="D944" s="39"/>
      <c r="E944" s="93" t="str">
        <f>IF(IFERROR(VLOOKUP(A944,'5 Risk assessment - DFMEA '!A:Q,17,FALSE),"")=0,"",IFERROR(VLOOKUP(A944,'5 Risk assessment - DFMEA '!A:Q,17,FALSE),""))</f>
        <v/>
      </c>
      <c r="F944" s="40"/>
      <c r="G944" s="40"/>
    </row>
    <row r="945" spans="1:7">
      <c r="A945" s="32">
        <f t="shared" si="23"/>
        <v>940</v>
      </c>
      <c r="B945" s="39"/>
      <c r="C945" s="38"/>
      <c r="D945" s="39"/>
      <c r="E945" s="93" t="str">
        <f>IF(IFERROR(VLOOKUP(A945,'5 Risk assessment - DFMEA '!A:Q,17,FALSE),"")=0,"",IFERROR(VLOOKUP(A945,'5 Risk assessment - DFMEA '!A:Q,17,FALSE),""))</f>
        <v/>
      </c>
      <c r="F945" s="40"/>
      <c r="G945" s="40"/>
    </row>
    <row r="946" spans="1:7">
      <c r="A946" s="32">
        <f t="shared" si="23"/>
        <v>941</v>
      </c>
      <c r="B946" s="39"/>
      <c r="C946" s="38"/>
      <c r="D946" s="39"/>
      <c r="E946" s="93" t="str">
        <f>IF(IFERROR(VLOOKUP(A946,'5 Risk assessment - DFMEA '!A:Q,17,FALSE),"")=0,"",IFERROR(VLOOKUP(A946,'5 Risk assessment - DFMEA '!A:Q,17,FALSE),""))</f>
        <v/>
      </c>
      <c r="F946" s="40"/>
      <c r="G946" s="40"/>
    </row>
    <row r="947" spans="1:7">
      <c r="A947" s="32">
        <f t="shared" si="23"/>
        <v>942</v>
      </c>
      <c r="B947" s="39"/>
      <c r="C947" s="38"/>
      <c r="D947" s="39"/>
      <c r="E947" s="93" t="str">
        <f>IF(IFERROR(VLOOKUP(A947,'5 Risk assessment - DFMEA '!A:Q,17,FALSE),"")=0,"",IFERROR(VLOOKUP(A947,'5 Risk assessment - DFMEA '!A:Q,17,FALSE),""))</f>
        <v/>
      </c>
      <c r="F947" s="40"/>
      <c r="G947" s="40"/>
    </row>
    <row r="948" spans="1:7">
      <c r="A948" s="32">
        <f t="shared" si="23"/>
        <v>943</v>
      </c>
      <c r="B948" s="39"/>
      <c r="C948" s="38"/>
      <c r="D948" s="39"/>
      <c r="E948" s="93" t="str">
        <f>IF(IFERROR(VLOOKUP(A948,'5 Risk assessment - DFMEA '!A:Q,17,FALSE),"")=0,"",IFERROR(VLOOKUP(A948,'5 Risk assessment - DFMEA '!A:Q,17,FALSE),""))</f>
        <v/>
      </c>
      <c r="F948" s="40"/>
      <c r="G948" s="40"/>
    </row>
    <row r="949" spans="1:7">
      <c r="A949" s="32">
        <f t="shared" si="23"/>
        <v>944</v>
      </c>
      <c r="B949" s="39"/>
      <c r="C949" s="38"/>
      <c r="D949" s="39"/>
      <c r="E949" s="93" t="str">
        <f>IF(IFERROR(VLOOKUP(A949,'5 Risk assessment - DFMEA '!A:Q,17,FALSE),"")=0,"",IFERROR(VLOOKUP(A949,'5 Risk assessment - DFMEA '!A:Q,17,FALSE),""))</f>
        <v/>
      </c>
      <c r="F949" s="40"/>
      <c r="G949" s="40"/>
    </row>
    <row r="950" spans="1:7">
      <c r="A950" s="32">
        <f t="shared" si="23"/>
        <v>945</v>
      </c>
      <c r="B950" s="39"/>
      <c r="C950" s="38"/>
      <c r="D950" s="39"/>
      <c r="E950" s="93" t="str">
        <f>IF(IFERROR(VLOOKUP(A950,'5 Risk assessment - DFMEA '!A:Q,17,FALSE),"")=0,"",IFERROR(VLOOKUP(A950,'5 Risk assessment - DFMEA '!A:Q,17,FALSE),""))</f>
        <v/>
      </c>
      <c r="F950" s="40"/>
      <c r="G950" s="40"/>
    </row>
    <row r="951" spans="1:7">
      <c r="A951" s="32">
        <f t="shared" si="23"/>
        <v>946</v>
      </c>
      <c r="B951" s="39"/>
      <c r="C951" s="38"/>
      <c r="D951" s="39"/>
      <c r="E951" s="93" t="str">
        <f>IF(IFERROR(VLOOKUP(A951,'5 Risk assessment - DFMEA '!A:Q,17,FALSE),"")=0,"",IFERROR(VLOOKUP(A951,'5 Risk assessment - DFMEA '!A:Q,17,FALSE),""))</f>
        <v/>
      </c>
      <c r="F951" s="40"/>
      <c r="G951" s="40"/>
    </row>
    <row r="952" spans="1:7">
      <c r="A952" s="32">
        <f t="shared" si="23"/>
        <v>947</v>
      </c>
      <c r="B952" s="39"/>
      <c r="C952" s="38"/>
      <c r="D952" s="39"/>
      <c r="E952" s="93" t="str">
        <f>IF(IFERROR(VLOOKUP(A952,'5 Risk assessment - DFMEA '!A:Q,17,FALSE),"")=0,"",IFERROR(VLOOKUP(A952,'5 Risk assessment - DFMEA '!A:Q,17,FALSE),""))</f>
        <v/>
      </c>
      <c r="F952" s="40"/>
      <c r="G952" s="40"/>
    </row>
    <row r="953" spans="1:7">
      <c r="A953" s="32">
        <f t="shared" si="23"/>
        <v>948</v>
      </c>
      <c r="B953" s="39"/>
      <c r="C953" s="38"/>
      <c r="D953" s="39"/>
      <c r="E953" s="93" t="str">
        <f>IF(IFERROR(VLOOKUP(A953,'5 Risk assessment - DFMEA '!A:Q,17,FALSE),"")=0,"",IFERROR(VLOOKUP(A953,'5 Risk assessment - DFMEA '!A:Q,17,FALSE),""))</f>
        <v/>
      </c>
      <c r="F953" s="40"/>
      <c r="G953" s="40"/>
    </row>
    <row r="954" spans="1:7">
      <c r="A954" s="32">
        <f t="shared" si="23"/>
        <v>949</v>
      </c>
      <c r="B954" s="39"/>
      <c r="C954" s="38"/>
      <c r="D954" s="39"/>
      <c r="E954" s="93" t="str">
        <f>IF(IFERROR(VLOOKUP(A954,'5 Risk assessment - DFMEA '!A:Q,17,FALSE),"")=0,"",IFERROR(VLOOKUP(A954,'5 Risk assessment - DFMEA '!A:Q,17,FALSE),""))</f>
        <v/>
      </c>
      <c r="F954" s="40"/>
      <c r="G954" s="40"/>
    </row>
    <row r="955" spans="1:7">
      <c r="A955" s="32">
        <f t="shared" si="23"/>
        <v>950</v>
      </c>
      <c r="B955" s="39"/>
      <c r="C955" s="38"/>
      <c r="D955" s="39"/>
      <c r="E955" s="93" t="str">
        <f>IF(IFERROR(VLOOKUP(A955,'5 Risk assessment - DFMEA '!A:Q,17,FALSE),"")=0,"",IFERROR(VLOOKUP(A955,'5 Risk assessment - DFMEA '!A:Q,17,FALSE),""))</f>
        <v/>
      </c>
      <c r="F955" s="40"/>
      <c r="G955" s="40"/>
    </row>
    <row r="956" spans="1:7">
      <c r="A956" s="32">
        <f t="shared" si="23"/>
        <v>951</v>
      </c>
      <c r="B956" s="39"/>
      <c r="C956" s="38"/>
      <c r="D956" s="39"/>
      <c r="E956" s="93" t="str">
        <f>IF(IFERROR(VLOOKUP(A956,'5 Risk assessment - DFMEA '!A:Q,17,FALSE),"")=0,"",IFERROR(VLOOKUP(A956,'5 Risk assessment - DFMEA '!A:Q,17,FALSE),""))</f>
        <v/>
      </c>
      <c r="F956" s="40"/>
      <c r="G956" s="40"/>
    </row>
    <row r="957" spans="1:7">
      <c r="A957" s="32">
        <f t="shared" si="23"/>
        <v>952</v>
      </c>
      <c r="B957" s="39"/>
      <c r="C957" s="38"/>
      <c r="D957" s="39"/>
      <c r="E957" s="93" t="str">
        <f>IF(IFERROR(VLOOKUP(A957,'5 Risk assessment - DFMEA '!A:Q,17,FALSE),"")=0,"",IFERROR(VLOOKUP(A957,'5 Risk assessment - DFMEA '!A:Q,17,FALSE),""))</f>
        <v/>
      </c>
      <c r="F957" s="40"/>
      <c r="G957" s="40"/>
    </row>
    <row r="958" spans="1:7">
      <c r="A958" s="32">
        <f t="shared" si="23"/>
        <v>953</v>
      </c>
      <c r="B958" s="39"/>
      <c r="C958" s="38"/>
      <c r="D958" s="39"/>
      <c r="E958" s="93" t="str">
        <f>IF(IFERROR(VLOOKUP(A958,'5 Risk assessment - DFMEA '!A:Q,17,FALSE),"")=0,"",IFERROR(VLOOKUP(A958,'5 Risk assessment - DFMEA '!A:Q,17,FALSE),""))</f>
        <v/>
      </c>
      <c r="F958" s="40"/>
      <c r="G958" s="40"/>
    </row>
    <row r="959" spans="1:7">
      <c r="A959" s="32">
        <f t="shared" si="23"/>
        <v>954</v>
      </c>
      <c r="B959" s="39"/>
      <c r="C959" s="38"/>
      <c r="D959" s="39"/>
      <c r="E959" s="93" t="str">
        <f>IF(IFERROR(VLOOKUP(A959,'5 Risk assessment - DFMEA '!A:Q,17,FALSE),"")=0,"",IFERROR(VLOOKUP(A959,'5 Risk assessment - DFMEA '!A:Q,17,FALSE),""))</f>
        <v/>
      </c>
      <c r="F959" s="40"/>
      <c r="G959" s="40"/>
    </row>
    <row r="960" spans="1:7">
      <c r="A960" s="32">
        <f t="shared" si="23"/>
        <v>955</v>
      </c>
      <c r="B960" s="39"/>
      <c r="C960" s="38"/>
      <c r="D960" s="39"/>
      <c r="E960" s="93" t="str">
        <f>IF(IFERROR(VLOOKUP(A960,'5 Risk assessment - DFMEA '!A:Q,17,FALSE),"")=0,"",IFERROR(VLOOKUP(A960,'5 Risk assessment - DFMEA '!A:Q,17,FALSE),""))</f>
        <v/>
      </c>
      <c r="F960" s="40"/>
      <c r="G960" s="40"/>
    </row>
    <row r="961" spans="1:7">
      <c r="A961" s="32">
        <f t="shared" si="23"/>
        <v>956</v>
      </c>
      <c r="B961" s="39"/>
      <c r="C961" s="38"/>
      <c r="D961" s="39"/>
      <c r="E961" s="93" t="str">
        <f>IF(IFERROR(VLOOKUP(A961,'5 Risk assessment - DFMEA '!A:Q,17,FALSE),"")=0,"",IFERROR(VLOOKUP(A961,'5 Risk assessment - DFMEA '!A:Q,17,FALSE),""))</f>
        <v/>
      </c>
      <c r="F961" s="40"/>
      <c r="G961" s="40"/>
    </row>
    <row r="962" spans="1:7">
      <c r="A962" s="32">
        <f t="shared" si="23"/>
        <v>957</v>
      </c>
      <c r="B962" s="39"/>
      <c r="C962" s="38"/>
      <c r="D962" s="39"/>
      <c r="E962" s="93" t="str">
        <f>IF(IFERROR(VLOOKUP(A962,'5 Risk assessment - DFMEA '!A:Q,17,FALSE),"")=0,"",IFERROR(VLOOKUP(A962,'5 Risk assessment - DFMEA '!A:Q,17,FALSE),""))</f>
        <v/>
      </c>
      <c r="F962" s="40"/>
      <c r="G962" s="40"/>
    </row>
    <row r="963" spans="1:7">
      <c r="A963" s="32">
        <f t="shared" si="23"/>
        <v>958</v>
      </c>
      <c r="B963" s="39"/>
      <c r="C963" s="38"/>
      <c r="D963" s="39"/>
      <c r="E963" s="93" t="str">
        <f>IF(IFERROR(VLOOKUP(A963,'5 Risk assessment - DFMEA '!A:Q,17,FALSE),"")=0,"",IFERROR(VLOOKUP(A963,'5 Risk assessment - DFMEA '!A:Q,17,FALSE),""))</f>
        <v/>
      </c>
      <c r="F963" s="40"/>
      <c r="G963" s="40"/>
    </row>
    <row r="964" spans="1:7">
      <c r="A964" s="32">
        <f t="shared" si="23"/>
        <v>959</v>
      </c>
      <c r="B964" s="39"/>
      <c r="C964" s="38"/>
      <c r="D964" s="39"/>
      <c r="E964" s="93" t="str">
        <f>IF(IFERROR(VLOOKUP(A964,'5 Risk assessment - DFMEA '!A:Q,17,FALSE),"")=0,"",IFERROR(VLOOKUP(A964,'5 Risk assessment - DFMEA '!A:Q,17,FALSE),""))</f>
        <v/>
      </c>
      <c r="F964" s="40"/>
      <c r="G964" s="40"/>
    </row>
    <row r="965" spans="1:7">
      <c r="A965" s="32">
        <f t="shared" si="23"/>
        <v>960</v>
      </c>
      <c r="B965" s="39"/>
      <c r="C965" s="38"/>
      <c r="D965" s="39"/>
      <c r="E965" s="93" t="str">
        <f>IF(IFERROR(VLOOKUP(A965,'5 Risk assessment - DFMEA '!A:Q,17,FALSE),"")=0,"",IFERROR(VLOOKUP(A965,'5 Risk assessment - DFMEA '!A:Q,17,FALSE),""))</f>
        <v/>
      </c>
      <c r="F965" s="40"/>
      <c r="G965" s="40"/>
    </row>
    <row r="966" spans="1:7">
      <c r="A966" s="32">
        <f t="shared" ref="A966:A1000" si="24">A965+1</f>
        <v>961</v>
      </c>
      <c r="B966" s="39"/>
      <c r="C966" s="38"/>
      <c r="D966" s="39"/>
      <c r="E966" s="93" t="str">
        <f>IF(IFERROR(VLOOKUP(A966,'5 Risk assessment - DFMEA '!A:Q,17,FALSE),"")=0,"",IFERROR(VLOOKUP(A966,'5 Risk assessment - DFMEA '!A:Q,17,FALSE),""))</f>
        <v/>
      </c>
      <c r="F966" s="40"/>
      <c r="G966" s="40"/>
    </row>
    <row r="967" spans="1:7">
      <c r="A967" s="32">
        <f t="shared" si="24"/>
        <v>962</v>
      </c>
      <c r="B967" s="39"/>
      <c r="C967" s="38"/>
      <c r="D967" s="39"/>
      <c r="E967" s="93" t="str">
        <f>IF(IFERROR(VLOOKUP(A967,'5 Risk assessment - DFMEA '!A:Q,17,FALSE),"")=0,"",IFERROR(VLOOKUP(A967,'5 Risk assessment - DFMEA '!A:Q,17,FALSE),""))</f>
        <v/>
      </c>
      <c r="F967" s="40"/>
      <c r="G967" s="40"/>
    </row>
    <row r="968" spans="1:7">
      <c r="A968" s="32">
        <f t="shared" si="24"/>
        <v>963</v>
      </c>
      <c r="B968" s="39"/>
      <c r="C968" s="38"/>
      <c r="D968" s="39"/>
      <c r="E968" s="93" t="str">
        <f>IF(IFERROR(VLOOKUP(A968,'5 Risk assessment - DFMEA '!A:Q,17,FALSE),"")=0,"",IFERROR(VLOOKUP(A968,'5 Risk assessment - DFMEA '!A:Q,17,FALSE),""))</f>
        <v/>
      </c>
      <c r="F968" s="40"/>
      <c r="G968" s="40"/>
    </row>
    <row r="969" spans="1:7">
      <c r="A969" s="32">
        <f t="shared" si="24"/>
        <v>964</v>
      </c>
      <c r="B969" s="39"/>
      <c r="C969" s="38"/>
      <c r="D969" s="39"/>
      <c r="E969" s="93" t="str">
        <f>IF(IFERROR(VLOOKUP(A969,'5 Risk assessment - DFMEA '!A:Q,17,FALSE),"")=0,"",IFERROR(VLOOKUP(A969,'5 Risk assessment - DFMEA '!A:Q,17,FALSE),""))</f>
        <v/>
      </c>
      <c r="F969" s="40"/>
      <c r="G969" s="40"/>
    </row>
    <row r="970" spans="1:7">
      <c r="A970" s="32">
        <f t="shared" si="24"/>
        <v>965</v>
      </c>
      <c r="B970" s="39"/>
      <c r="C970" s="38"/>
      <c r="D970" s="39"/>
      <c r="E970" s="93" t="str">
        <f>IF(IFERROR(VLOOKUP(A970,'5 Risk assessment - DFMEA '!A:Q,17,FALSE),"")=0,"",IFERROR(VLOOKUP(A970,'5 Risk assessment - DFMEA '!A:Q,17,FALSE),""))</f>
        <v/>
      </c>
      <c r="F970" s="40"/>
      <c r="G970" s="40"/>
    </row>
    <row r="971" spans="1:7">
      <c r="A971" s="32">
        <f t="shared" si="24"/>
        <v>966</v>
      </c>
      <c r="B971" s="39"/>
      <c r="C971" s="38"/>
      <c r="D971" s="39"/>
      <c r="E971" s="93" t="str">
        <f>IF(IFERROR(VLOOKUP(A971,'5 Risk assessment - DFMEA '!A:Q,17,FALSE),"")=0,"",IFERROR(VLOOKUP(A971,'5 Risk assessment - DFMEA '!A:Q,17,FALSE),""))</f>
        <v/>
      </c>
      <c r="F971" s="40"/>
      <c r="G971" s="40"/>
    </row>
    <row r="972" spans="1:7">
      <c r="A972" s="32">
        <f t="shared" si="24"/>
        <v>967</v>
      </c>
      <c r="B972" s="39"/>
      <c r="C972" s="38"/>
      <c r="D972" s="39"/>
      <c r="E972" s="93" t="str">
        <f>IF(IFERROR(VLOOKUP(A972,'5 Risk assessment - DFMEA '!A:Q,17,FALSE),"")=0,"",IFERROR(VLOOKUP(A972,'5 Risk assessment - DFMEA '!A:Q,17,FALSE),""))</f>
        <v/>
      </c>
      <c r="F972" s="40"/>
      <c r="G972" s="40"/>
    </row>
    <row r="973" spans="1:7">
      <c r="A973" s="32">
        <f t="shared" si="24"/>
        <v>968</v>
      </c>
      <c r="B973" s="39"/>
      <c r="C973" s="38"/>
      <c r="D973" s="39"/>
      <c r="E973" s="93" t="str">
        <f>IF(IFERROR(VLOOKUP(A973,'5 Risk assessment - DFMEA '!A:Q,17,FALSE),"")=0,"",IFERROR(VLOOKUP(A973,'5 Risk assessment - DFMEA '!A:Q,17,FALSE),""))</f>
        <v/>
      </c>
      <c r="F973" s="40"/>
      <c r="G973" s="40"/>
    </row>
    <row r="974" spans="1:7">
      <c r="A974" s="32">
        <f t="shared" si="24"/>
        <v>969</v>
      </c>
      <c r="B974" s="39"/>
      <c r="C974" s="38"/>
      <c r="D974" s="39"/>
      <c r="E974" s="93" t="str">
        <f>IF(IFERROR(VLOOKUP(A974,'5 Risk assessment - DFMEA '!A:Q,17,FALSE),"")=0,"",IFERROR(VLOOKUP(A974,'5 Risk assessment - DFMEA '!A:Q,17,FALSE),""))</f>
        <v/>
      </c>
      <c r="F974" s="40"/>
      <c r="G974" s="40"/>
    </row>
    <row r="975" spans="1:7">
      <c r="A975" s="32">
        <f t="shared" si="24"/>
        <v>970</v>
      </c>
      <c r="B975" s="39"/>
      <c r="C975" s="38"/>
      <c r="D975" s="39"/>
      <c r="E975" s="93" t="str">
        <f>IF(IFERROR(VLOOKUP(A975,'5 Risk assessment - DFMEA '!A:Q,17,FALSE),"")=0,"",IFERROR(VLOOKUP(A975,'5 Risk assessment - DFMEA '!A:Q,17,FALSE),""))</f>
        <v/>
      </c>
      <c r="F975" s="40"/>
      <c r="G975" s="40"/>
    </row>
    <row r="976" spans="1:7">
      <c r="A976" s="32">
        <f t="shared" si="24"/>
        <v>971</v>
      </c>
      <c r="B976" s="39"/>
      <c r="C976" s="38"/>
      <c r="D976" s="39"/>
      <c r="E976" s="93" t="str">
        <f>IF(IFERROR(VLOOKUP(A976,'5 Risk assessment - DFMEA '!A:Q,17,FALSE),"")=0,"",IFERROR(VLOOKUP(A976,'5 Risk assessment - DFMEA '!A:Q,17,FALSE),""))</f>
        <v/>
      </c>
      <c r="F976" s="40"/>
      <c r="G976" s="40"/>
    </row>
    <row r="977" spans="1:7">
      <c r="A977" s="32">
        <f t="shared" si="24"/>
        <v>972</v>
      </c>
      <c r="B977" s="39"/>
      <c r="C977" s="38"/>
      <c r="D977" s="39"/>
      <c r="E977" s="93" t="str">
        <f>IF(IFERROR(VLOOKUP(A977,'5 Risk assessment - DFMEA '!A:Q,17,FALSE),"")=0,"",IFERROR(VLOOKUP(A977,'5 Risk assessment - DFMEA '!A:Q,17,FALSE),""))</f>
        <v/>
      </c>
      <c r="F977" s="40"/>
      <c r="G977" s="40"/>
    </row>
    <row r="978" spans="1:7">
      <c r="A978" s="32">
        <f t="shared" si="24"/>
        <v>973</v>
      </c>
      <c r="B978" s="39"/>
      <c r="C978" s="38"/>
      <c r="D978" s="39"/>
      <c r="E978" s="93" t="str">
        <f>IF(IFERROR(VLOOKUP(A978,'5 Risk assessment - DFMEA '!A:Q,17,FALSE),"")=0,"",IFERROR(VLOOKUP(A978,'5 Risk assessment - DFMEA '!A:Q,17,FALSE),""))</f>
        <v/>
      </c>
      <c r="F978" s="40"/>
      <c r="G978" s="40"/>
    </row>
    <row r="979" spans="1:7">
      <c r="A979" s="32">
        <f t="shared" si="24"/>
        <v>974</v>
      </c>
      <c r="B979" s="39"/>
      <c r="C979" s="38"/>
      <c r="D979" s="39"/>
      <c r="E979" s="93" t="str">
        <f>IF(IFERROR(VLOOKUP(A979,'5 Risk assessment - DFMEA '!A:Q,17,FALSE),"")=0,"",IFERROR(VLOOKUP(A979,'5 Risk assessment - DFMEA '!A:Q,17,FALSE),""))</f>
        <v/>
      </c>
      <c r="F979" s="40"/>
      <c r="G979" s="40"/>
    </row>
    <row r="980" spans="1:7">
      <c r="A980" s="32">
        <f t="shared" si="24"/>
        <v>975</v>
      </c>
      <c r="B980" s="39"/>
      <c r="C980" s="38"/>
      <c r="D980" s="39"/>
      <c r="E980" s="93" t="str">
        <f>IF(IFERROR(VLOOKUP(A980,'5 Risk assessment - DFMEA '!A:Q,17,FALSE),"")=0,"",IFERROR(VLOOKUP(A980,'5 Risk assessment - DFMEA '!A:Q,17,FALSE),""))</f>
        <v/>
      </c>
      <c r="F980" s="40"/>
      <c r="G980" s="40"/>
    </row>
    <row r="981" spans="1:7">
      <c r="A981" s="32">
        <f t="shared" si="24"/>
        <v>976</v>
      </c>
      <c r="B981" s="39"/>
      <c r="C981" s="38"/>
      <c r="D981" s="39"/>
      <c r="E981" s="93" t="str">
        <f>IF(IFERROR(VLOOKUP(A981,'5 Risk assessment - DFMEA '!A:Q,17,FALSE),"")=0,"",IFERROR(VLOOKUP(A981,'5 Risk assessment - DFMEA '!A:Q,17,FALSE),""))</f>
        <v/>
      </c>
      <c r="F981" s="40"/>
      <c r="G981" s="40"/>
    </row>
    <row r="982" spans="1:7">
      <c r="A982" s="32">
        <f t="shared" si="24"/>
        <v>977</v>
      </c>
      <c r="B982" s="39"/>
      <c r="C982" s="38"/>
      <c r="D982" s="39"/>
      <c r="E982" s="93" t="str">
        <f>IF(IFERROR(VLOOKUP(A982,'5 Risk assessment - DFMEA '!A:Q,17,FALSE),"")=0,"",IFERROR(VLOOKUP(A982,'5 Risk assessment - DFMEA '!A:Q,17,FALSE),""))</f>
        <v/>
      </c>
      <c r="F982" s="40"/>
      <c r="G982" s="40"/>
    </row>
    <row r="983" spans="1:7">
      <c r="A983" s="32">
        <f t="shared" si="24"/>
        <v>978</v>
      </c>
      <c r="B983" s="39"/>
      <c r="C983" s="38"/>
      <c r="D983" s="39"/>
      <c r="E983" s="93" t="str">
        <f>IF(IFERROR(VLOOKUP(A983,'5 Risk assessment - DFMEA '!A:Q,17,FALSE),"")=0,"",IFERROR(VLOOKUP(A983,'5 Risk assessment - DFMEA '!A:Q,17,FALSE),""))</f>
        <v/>
      </c>
      <c r="F983" s="40"/>
      <c r="G983" s="40"/>
    </row>
    <row r="984" spans="1:7">
      <c r="A984" s="32">
        <f t="shared" si="24"/>
        <v>979</v>
      </c>
      <c r="B984" s="39"/>
      <c r="C984" s="38"/>
      <c r="D984" s="39"/>
      <c r="E984" s="93" t="str">
        <f>IF(IFERROR(VLOOKUP(A984,'5 Risk assessment - DFMEA '!A:Q,17,FALSE),"")=0,"",IFERROR(VLOOKUP(A984,'5 Risk assessment - DFMEA '!A:Q,17,FALSE),""))</f>
        <v/>
      </c>
      <c r="F984" s="40"/>
      <c r="G984" s="40"/>
    </row>
    <row r="985" spans="1:7">
      <c r="A985" s="32">
        <f t="shared" si="24"/>
        <v>980</v>
      </c>
      <c r="B985" s="39"/>
      <c r="C985" s="38"/>
      <c r="D985" s="39"/>
      <c r="E985" s="93" t="str">
        <f>IF(IFERROR(VLOOKUP(A985,'5 Risk assessment - DFMEA '!A:Q,17,FALSE),"")=0,"",IFERROR(VLOOKUP(A985,'5 Risk assessment - DFMEA '!A:Q,17,FALSE),""))</f>
        <v/>
      </c>
      <c r="F985" s="40"/>
      <c r="G985" s="40"/>
    </row>
    <row r="986" spans="1:7">
      <c r="A986" s="32">
        <f t="shared" si="24"/>
        <v>981</v>
      </c>
      <c r="B986" s="39"/>
      <c r="C986" s="38"/>
      <c r="D986" s="39"/>
      <c r="E986" s="93" t="str">
        <f>IF(IFERROR(VLOOKUP(A986,'5 Risk assessment - DFMEA '!A:Q,17,FALSE),"")=0,"",IFERROR(VLOOKUP(A986,'5 Risk assessment - DFMEA '!A:Q,17,FALSE),""))</f>
        <v/>
      </c>
      <c r="F986" s="40"/>
      <c r="G986" s="40"/>
    </row>
    <row r="987" spans="1:7">
      <c r="A987" s="32">
        <f t="shared" si="24"/>
        <v>982</v>
      </c>
      <c r="B987" s="39"/>
      <c r="C987" s="38"/>
      <c r="D987" s="39"/>
      <c r="E987" s="93" t="str">
        <f>IF(IFERROR(VLOOKUP(A987,'5 Risk assessment - DFMEA '!A:Q,17,FALSE),"")=0,"",IFERROR(VLOOKUP(A987,'5 Risk assessment - DFMEA '!A:Q,17,FALSE),""))</f>
        <v/>
      </c>
      <c r="F987" s="40"/>
      <c r="G987" s="40"/>
    </row>
    <row r="988" spans="1:7">
      <c r="A988" s="32">
        <f t="shared" si="24"/>
        <v>983</v>
      </c>
      <c r="B988" s="39"/>
      <c r="C988" s="38"/>
      <c r="D988" s="39"/>
      <c r="E988" s="93" t="str">
        <f>IF(IFERROR(VLOOKUP(A988,'5 Risk assessment - DFMEA '!A:Q,17,FALSE),"")=0,"",IFERROR(VLOOKUP(A988,'5 Risk assessment - DFMEA '!A:Q,17,FALSE),""))</f>
        <v/>
      </c>
      <c r="F988" s="40"/>
      <c r="G988" s="40"/>
    </row>
    <row r="989" spans="1:7">
      <c r="A989" s="32">
        <f t="shared" si="24"/>
        <v>984</v>
      </c>
      <c r="B989" s="39"/>
      <c r="C989" s="38"/>
      <c r="D989" s="39"/>
      <c r="E989" s="93" t="str">
        <f>IF(IFERROR(VLOOKUP(A989,'5 Risk assessment - DFMEA '!A:Q,17,FALSE),"")=0,"",IFERROR(VLOOKUP(A989,'5 Risk assessment - DFMEA '!A:Q,17,FALSE),""))</f>
        <v/>
      </c>
      <c r="F989" s="40"/>
      <c r="G989" s="40"/>
    </row>
    <row r="990" spans="1:7">
      <c r="A990" s="32">
        <f t="shared" si="24"/>
        <v>985</v>
      </c>
      <c r="B990" s="39"/>
      <c r="C990" s="38"/>
      <c r="D990" s="39"/>
      <c r="E990" s="93" t="str">
        <f>IF(IFERROR(VLOOKUP(A990,'5 Risk assessment - DFMEA '!A:Q,17,FALSE),"")=0,"",IFERROR(VLOOKUP(A990,'5 Risk assessment - DFMEA '!A:Q,17,FALSE),""))</f>
        <v/>
      </c>
      <c r="F990" s="40"/>
      <c r="G990" s="40"/>
    </row>
    <row r="991" spans="1:7">
      <c r="A991" s="32">
        <f t="shared" si="24"/>
        <v>986</v>
      </c>
      <c r="B991" s="39"/>
      <c r="C991" s="38"/>
      <c r="D991" s="39"/>
      <c r="E991" s="93" t="str">
        <f>IF(IFERROR(VLOOKUP(A991,'5 Risk assessment - DFMEA '!A:Q,17,FALSE),"")=0,"",IFERROR(VLOOKUP(A991,'5 Risk assessment - DFMEA '!A:Q,17,FALSE),""))</f>
        <v/>
      </c>
      <c r="F991" s="40"/>
      <c r="G991" s="40"/>
    </row>
    <row r="992" spans="1:7">
      <c r="A992" s="32">
        <f t="shared" si="24"/>
        <v>987</v>
      </c>
      <c r="B992" s="39"/>
      <c r="C992" s="38"/>
      <c r="D992" s="39"/>
      <c r="E992" s="93" t="str">
        <f>IF(IFERROR(VLOOKUP(A992,'5 Risk assessment - DFMEA '!A:Q,17,FALSE),"")=0,"",IFERROR(VLOOKUP(A992,'5 Risk assessment - DFMEA '!A:Q,17,FALSE),""))</f>
        <v/>
      </c>
      <c r="F992" s="40"/>
      <c r="G992" s="40"/>
    </row>
    <row r="993" spans="1:7">
      <c r="A993" s="32">
        <f t="shared" si="24"/>
        <v>988</v>
      </c>
      <c r="B993" s="39"/>
      <c r="C993" s="38"/>
      <c r="D993" s="39"/>
      <c r="E993" s="93" t="str">
        <f>IF(IFERROR(VLOOKUP(A993,'5 Risk assessment - DFMEA '!A:Q,17,FALSE),"")=0,"",IFERROR(VLOOKUP(A993,'5 Risk assessment - DFMEA '!A:Q,17,FALSE),""))</f>
        <v/>
      </c>
      <c r="F993" s="40"/>
      <c r="G993" s="40"/>
    </row>
    <row r="994" spans="1:7">
      <c r="A994" s="32">
        <f t="shared" si="24"/>
        <v>989</v>
      </c>
      <c r="B994" s="39"/>
      <c r="C994" s="38"/>
      <c r="D994" s="39"/>
      <c r="E994" s="93" t="str">
        <f>IF(IFERROR(VLOOKUP(A994,'5 Risk assessment - DFMEA '!A:Q,17,FALSE),"")=0,"",IFERROR(VLOOKUP(A994,'5 Risk assessment - DFMEA '!A:Q,17,FALSE),""))</f>
        <v/>
      </c>
      <c r="F994" s="40"/>
      <c r="G994" s="40"/>
    </row>
    <row r="995" spans="1:7">
      <c r="A995" s="32">
        <f t="shared" si="24"/>
        <v>990</v>
      </c>
      <c r="B995" s="39"/>
      <c r="C995" s="38"/>
      <c r="D995" s="39"/>
      <c r="E995" s="93" t="str">
        <f>IF(IFERROR(VLOOKUP(A995,'5 Risk assessment - DFMEA '!A:Q,17,FALSE),"")=0,"",IFERROR(VLOOKUP(A995,'5 Risk assessment - DFMEA '!A:Q,17,FALSE),""))</f>
        <v/>
      </c>
      <c r="F995" s="40"/>
      <c r="G995" s="40"/>
    </row>
    <row r="996" spans="1:7">
      <c r="A996" s="32">
        <f t="shared" si="24"/>
        <v>991</v>
      </c>
      <c r="B996" s="39"/>
      <c r="C996" s="38"/>
      <c r="D996" s="39"/>
      <c r="E996" s="93" t="str">
        <f>IF(IFERROR(VLOOKUP(A996,'5 Risk assessment - DFMEA '!A:Q,17,FALSE),"")=0,"",IFERROR(VLOOKUP(A996,'5 Risk assessment - DFMEA '!A:Q,17,FALSE),""))</f>
        <v/>
      </c>
      <c r="F996" s="40"/>
      <c r="G996" s="40"/>
    </row>
    <row r="997" spans="1:7">
      <c r="A997" s="32">
        <f t="shared" si="24"/>
        <v>992</v>
      </c>
      <c r="B997" s="39"/>
      <c r="C997" s="38"/>
      <c r="D997" s="39"/>
      <c r="E997" s="93" t="str">
        <f>IF(IFERROR(VLOOKUP(A997,'5 Risk assessment - DFMEA '!A:Q,17,FALSE),"")=0,"",IFERROR(VLOOKUP(A997,'5 Risk assessment - DFMEA '!A:Q,17,FALSE),""))</f>
        <v/>
      </c>
      <c r="F997" s="40"/>
      <c r="G997" s="40"/>
    </row>
    <row r="998" spans="1:7">
      <c r="A998" s="32">
        <f t="shared" si="24"/>
        <v>993</v>
      </c>
      <c r="B998" s="39"/>
      <c r="C998" s="38"/>
      <c r="D998" s="39"/>
      <c r="E998" s="93" t="str">
        <f>IF(IFERROR(VLOOKUP(A998,'5 Risk assessment - DFMEA '!A:Q,17,FALSE),"")=0,"",IFERROR(VLOOKUP(A998,'5 Risk assessment - DFMEA '!A:Q,17,FALSE),""))</f>
        <v/>
      </c>
      <c r="F998" s="40"/>
      <c r="G998" s="40"/>
    </row>
    <row r="999" spans="1:7">
      <c r="A999" s="32">
        <f t="shared" si="24"/>
        <v>994</v>
      </c>
      <c r="B999" s="39"/>
      <c r="C999" s="38"/>
      <c r="D999" s="39"/>
      <c r="E999" s="93" t="str">
        <f>IF(IFERROR(VLOOKUP(A999,'5 Risk assessment - DFMEA '!A:Q,17,FALSE),"")=0,"",IFERROR(VLOOKUP(A999,'5 Risk assessment - DFMEA '!A:Q,17,FALSE),""))</f>
        <v/>
      </c>
      <c r="F999" s="40"/>
      <c r="G999" s="40"/>
    </row>
    <row r="1000" spans="1:7">
      <c r="A1000" s="32">
        <f t="shared" si="24"/>
        <v>995</v>
      </c>
      <c r="B1000" s="39"/>
      <c r="C1000" s="38"/>
      <c r="D1000" s="39"/>
      <c r="E1000" s="93" t="str">
        <f>IF(IFERROR(VLOOKUP(A1000,'5 Risk assessment - DFMEA '!A:Q,17,FALSE),"")=0,"",IFERROR(VLOOKUP(A1000,'5 Risk assessment - DFMEA '!A:Q,17,FALSE),""))</f>
        <v/>
      </c>
      <c r="F1000" s="40"/>
      <c r="G1000" s="40"/>
    </row>
  </sheetData>
  <autoFilter ref="B5:C1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3" fitToHeight="0" orientation="landscape" r:id="rId1"/>
  <headerFooter>
    <oddFooter>&amp;L&amp;8Prepared: Jan Tejkl/RMS-PQP
Valid from: 05/2018&amp;C&amp;8&amp;F&amp;R&amp;8&amp;P/&amp;N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E25"/>
  <sheetViews>
    <sheetView zoomScaleNormal="100" workbookViewId="0">
      <selection activeCell="E35" sqref="E35"/>
    </sheetView>
  </sheetViews>
  <sheetFormatPr baseColWidth="10" defaultColWidth="9" defaultRowHeight="12" outlineLevelCol="1"/>
  <cols>
    <col min="1" max="1" width="9" style="9"/>
    <col min="2" max="2" width="18.375" style="9" customWidth="1"/>
    <col min="3" max="3" width="67.125" style="9" customWidth="1"/>
    <col min="4" max="4" width="68.5" style="9" hidden="1" customWidth="1" outlineLevel="1"/>
    <col min="5" max="5" width="58.5" style="9" customWidth="1" collapsed="1"/>
    <col min="6" max="6" width="58.5" style="9" customWidth="1"/>
    <col min="7" max="16384" width="9" style="9"/>
  </cols>
  <sheetData>
    <row r="1" spans="1:4" ht="15.75" customHeight="1" thickBot="1"/>
    <row r="2" spans="1:4" ht="12.75" thickBot="1">
      <c r="B2" s="333" t="s">
        <v>7</v>
      </c>
      <c r="C2" s="334"/>
    </row>
    <row r="3" spans="1:4" ht="33.75" customHeight="1" thickBot="1">
      <c r="A3" s="82" t="s">
        <v>8</v>
      </c>
      <c r="B3" s="10" t="s">
        <v>97</v>
      </c>
      <c r="C3" s="12" t="s">
        <v>24</v>
      </c>
    </row>
    <row r="4" spans="1:4" ht="33.75" customHeight="1">
      <c r="A4" s="83" t="s">
        <v>0</v>
      </c>
      <c r="B4" s="13" t="s">
        <v>11</v>
      </c>
      <c r="C4" s="84" t="s">
        <v>109</v>
      </c>
    </row>
    <row r="5" spans="1:4" ht="33.75" customHeight="1">
      <c r="A5" s="85" t="s">
        <v>37</v>
      </c>
      <c r="B5" s="14" t="s">
        <v>10</v>
      </c>
      <c r="C5" s="86" t="s">
        <v>108</v>
      </c>
    </row>
    <row r="6" spans="1:4" ht="33.75" customHeight="1">
      <c r="A6" s="85" t="s">
        <v>38</v>
      </c>
      <c r="B6" s="14" t="s">
        <v>9</v>
      </c>
      <c r="C6" s="86" t="s">
        <v>100</v>
      </c>
    </row>
    <row r="7" spans="1:4" ht="33.75" customHeight="1">
      <c r="A7" s="85" t="s">
        <v>39</v>
      </c>
      <c r="B7" s="14" t="s">
        <v>12</v>
      </c>
      <c r="C7" s="86" t="s">
        <v>99</v>
      </c>
    </row>
    <row r="8" spans="1:4" ht="40.5" customHeight="1" thickBot="1">
      <c r="A8" s="87" t="s">
        <v>40</v>
      </c>
      <c r="B8" s="15" t="s">
        <v>13</v>
      </c>
      <c r="C8" s="88" t="s">
        <v>107</v>
      </c>
    </row>
    <row r="9" spans="1:4" ht="11.25" customHeight="1" thickBot="1"/>
    <row r="10" spans="1:4" ht="11.25" customHeight="1" thickBot="1">
      <c r="A10" s="81"/>
      <c r="B10" s="330" t="s">
        <v>98</v>
      </c>
      <c r="C10" s="331"/>
      <c r="D10" s="332"/>
    </row>
    <row r="11" spans="1:4" ht="30" customHeight="1" thickBot="1">
      <c r="A11" s="82" t="s">
        <v>8</v>
      </c>
      <c r="B11" s="10" t="s">
        <v>14</v>
      </c>
      <c r="C11" s="11" t="s">
        <v>113</v>
      </c>
      <c r="D11" s="12" t="s">
        <v>114</v>
      </c>
    </row>
    <row r="12" spans="1:4" ht="48" customHeight="1">
      <c r="A12" s="83" t="s">
        <v>0</v>
      </c>
      <c r="B12" s="13" t="s">
        <v>18</v>
      </c>
      <c r="C12" s="16" t="s">
        <v>117</v>
      </c>
      <c r="D12" s="84" t="s">
        <v>118</v>
      </c>
    </row>
    <row r="13" spans="1:4" ht="48" customHeight="1">
      <c r="A13" s="85" t="s">
        <v>37</v>
      </c>
      <c r="B13" s="14" t="s">
        <v>21</v>
      </c>
      <c r="C13" s="17" t="s">
        <v>112</v>
      </c>
      <c r="D13" s="86" t="s">
        <v>120</v>
      </c>
    </row>
    <row r="14" spans="1:4" ht="48" customHeight="1">
      <c r="A14" s="85" t="s">
        <v>38</v>
      </c>
      <c r="B14" s="14" t="s">
        <v>20</v>
      </c>
      <c r="C14" s="17" t="s">
        <v>111</v>
      </c>
      <c r="D14" s="86" t="s">
        <v>119</v>
      </c>
    </row>
    <row r="15" spans="1:4" ht="38.25" customHeight="1">
      <c r="A15" s="85" t="s">
        <v>39</v>
      </c>
      <c r="B15" s="14" t="s">
        <v>19</v>
      </c>
      <c r="C15" s="17" t="s">
        <v>115</v>
      </c>
      <c r="D15" s="86" t="s">
        <v>121</v>
      </c>
    </row>
    <row r="16" spans="1:4" ht="38.25" customHeight="1" thickBot="1">
      <c r="A16" s="87" t="s">
        <v>40</v>
      </c>
      <c r="B16" s="15" t="s">
        <v>22</v>
      </c>
      <c r="C16" s="18" t="s">
        <v>116</v>
      </c>
      <c r="D16" s="88" t="s">
        <v>122</v>
      </c>
    </row>
    <row r="18" spans="1:3" ht="12.75" thickBot="1"/>
    <row r="19" spans="1:3" ht="12.75" thickBot="1">
      <c r="A19" s="81"/>
      <c r="B19" s="330" t="s">
        <v>23</v>
      </c>
      <c r="C19" s="332"/>
    </row>
    <row r="20" spans="1:3" ht="24.75" thickBot="1">
      <c r="A20" s="82" t="s">
        <v>8</v>
      </c>
      <c r="B20" s="10" t="s">
        <v>110</v>
      </c>
      <c r="C20" s="12" t="s">
        <v>101</v>
      </c>
    </row>
    <row r="21" spans="1:3" ht="33.75" customHeight="1" thickBot="1">
      <c r="A21" s="87" t="s">
        <v>40</v>
      </c>
      <c r="B21" s="15" t="s">
        <v>41</v>
      </c>
      <c r="C21" s="88" t="s">
        <v>106</v>
      </c>
    </row>
    <row r="22" spans="1:3" ht="36.75" customHeight="1">
      <c r="A22" s="85" t="s">
        <v>39</v>
      </c>
      <c r="B22" s="14" t="s">
        <v>27</v>
      </c>
      <c r="C22" s="86" t="s">
        <v>105</v>
      </c>
    </row>
    <row r="23" spans="1:3" ht="42" customHeight="1">
      <c r="A23" s="85" t="s">
        <v>38</v>
      </c>
      <c r="B23" s="14" t="s">
        <v>42</v>
      </c>
      <c r="C23" s="86" t="s">
        <v>104</v>
      </c>
    </row>
    <row r="24" spans="1:3" ht="39.75" customHeight="1">
      <c r="A24" s="85" t="s">
        <v>37</v>
      </c>
      <c r="B24" s="14" t="s">
        <v>26</v>
      </c>
      <c r="C24" s="86" t="s">
        <v>103</v>
      </c>
    </row>
    <row r="25" spans="1:3" ht="50.25" customHeight="1">
      <c r="A25" s="83" t="s">
        <v>0</v>
      </c>
      <c r="B25" s="13" t="s">
        <v>25</v>
      </c>
      <c r="C25" s="84" t="s">
        <v>102</v>
      </c>
    </row>
  </sheetData>
  <mergeCells count="3">
    <mergeCell ref="B10:D10"/>
    <mergeCell ref="B2:C2"/>
    <mergeCell ref="B19:C19"/>
  </mergeCells>
  <pageMargins left="0.7" right="0.7" top="0.75" bottom="0.75" header="0.3" footer="0.3"/>
  <pageSetup paperSize="9" scale="85" orientation="portrait" r:id="rId1"/>
  <headerFooter>
    <oddFooter>&amp;L&amp;8Prepared: Jan Tejkl/RMS-PQP
Valid from: 05/2018&amp;C&amp;8&amp;F&amp;R&amp;8&amp;P/&amp;N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6</vt:i4>
      </vt:variant>
    </vt:vector>
  </HeadingPairs>
  <TitlesOfParts>
    <vt:vector size="19" baseType="lpstr">
      <vt:lpstr>Intro</vt:lpstr>
      <vt:lpstr>1 Scope</vt:lpstr>
      <vt:lpstr>2 Structural analysis</vt:lpstr>
      <vt:lpstr>Requirements - criteria list</vt:lpstr>
      <vt:lpstr>Pairwise Comparison</vt:lpstr>
      <vt:lpstr>T-Table</vt:lpstr>
      <vt:lpstr>5 Risk assessment - DFMEA </vt:lpstr>
      <vt:lpstr>6 Pareto</vt:lpstr>
      <vt:lpstr>DFMEA Ranking</vt:lpstr>
      <vt:lpstr>KANO</vt:lpstr>
      <vt:lpstr>Task Priority (TP)</vt:lpstr>
      <vt:lpstr>3 Functional analysis</vt:lpstr>
      <vt:lpstr>4 Failure analysis</vt:lpstr>
      <vt:lpstr>'5 Risk assessment - DFMEA '!Druckbereich</vt:lpstr>
      <vt:lpstr>'Pairwise Comparison'!Druckbereich</vt:lpstr>
      <vt:lpstr>'Task Priority (TP)'!Druckbereich</vt:lpstr>
      <vt:lpstr>'5 Risk assessment - DFMEA '!Drucktitel</vt:lpstr>
      <vt:lpstr>Maximalwert</vt:lpstr>
      <vt:lpstr>Summe</vt:lpstr>
    </vt:vector>
  </TitlesOfParts>
  <Company>RIETER Machine Works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Ricaurte Rubio, Javier Orlando</dc:creator>
  <cp:lastModifiedBy>Kehren, Katharina</cp:lastModifiedBy>
  <cp:lastPrinted>2018-05-30T06:49:08Z</cp:lastPrinted>
  <dcterms:created xsi:type="dcterms:W3CDTF">2014-10-29T11:55:58Z</dcterms:created>
  <dcterms:modified xsi:type="dcterms:W3CDTF">2021-10-06T07:32:15Z</dcterms:modified>
</cp:coreProperties>
</file>