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600" windowHeight="11760" activeTab="2"/>
  </bookViews>
  <sheets>
    <sheet name="제1작업" sheetId="3" r:id="rId1"/>
    <sheet name="제2작업" sheetId="4" r:id="rId2"/>
    <sheet name="제3작업" sheetId="5" r:id="rId3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평점">제1작업!$F$5:$F$12</definedName>
  </definedNames>
  <calcPr calcId="144525"/>
</workbook>
</file>

<file path=xl/calcChain.xml><?xml version="1.0" encoding="utf-8"?>
<calcChain xmlns="http://schemas.openxmlformats.org/spreadsheetml/2006/main">
  <c r="F15" i="5" l="1"/>
  <c r="F10" i="5"/>
  <c r="F6" i="5"/>
  <c r="F17" i="5" s="1"/>
  <c r="C16" i="5"/>
  <c r="C11" i="5"/>
  <c r="C7" i="5"/>
  <c r="C18" i="5" s="1"/>
  <c r="H11" i="4"/>
  <c r="J14" i="3" l="1"/>
  <c r="J13" i="3"/>
  <c r="E14" i="3"/>
  <c r="E13" i="3"/>
  <c r="J5" i="3"/>
  <c r="J6" i="3"/>
  <c r="J7" i="3"/>
  <c r="J8" i="3"/>
  <c r="J9" i="3"/>
  <c r="J10" i="3"/>
  <c r="J11" i="3"/>
  <c r="J12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<sst xmlns="http://schemas.openxmlformats.org/spreadsheetml/2006/main" count="126" uniqueCount="46">
  <si>
    <t>상품코드</t>
    <phoneticPr fontId="2" type="noConversion"/>
  </si>
  <si>
    <t>상품명</t>
    <phoneticPr fontId="2" type="noConversion"/>
  </si>
  <si>
    <t>분류</t>
    <phoneticPr fontId="2" type="noConversion"/>
  </si>
  <si>
    <t>리뷰</t>
    <phoneticPr fontId="2" type="noConversion"/>
  </si>
  <si>
    <t>사용자
총 평점</t>
    <phoneticPr fontId="2" type="noConversion"/>
  </si>
  <si>
    <t>가격
(단위:원)</t>
    <phoneticPr fontId="2" type="noConversion"/>
  </si>
  <si>
    <t>출시일</t>
    <phoneticPr fontId="2" type="noConversion"/>
  </si>
  <si>
    <t>순위</t>
    <phoneticPr fontId="2" type="noConversion"/>
  </si>
  <si>
    <t>비고</t>
    <phoneticPr fontId="2" type="noConversion"/>
  </si>
  <si>
    <t>125-PT</t>
    <phoneticPr fontId="2" type="noConversion"/>
  </si>
  <si>
    <t>505-WP</t>
    <phoneticPr fontId="2" type="noConversion"/>
  </si>
  <si>
    <t>602-QC</t>
    <phoneticPr fontId="2" type="noConversion"/>
  </si>
  <si>
    <t>665-JC</t>
    <phoneticPr fontId="2" type="noConversion"/>
  </si>
  <si>
    <t>401-UC</t>
    <phoneticPr fontId="2" type="noConversion"/>
  </si>
  <si>
    <t>501-QC</t>
    <phoneticPr fontId="2" type="noConversion"/>
  </si>
  <si>
    <t>602-PV</t>
    <phoneticPr fontId="2" type="noConversion"/>
  </si>
  <si>
    <t>301-VR</t>
    <phoneticPr fontId="2" type="noConversion"/>
  </si>
  <si>
    <t>이엠듀 QC30C</t>
  </si>
  <si>
    <t>이엠듀 QC30C</t>
    <phoneticPr fontId="2" type="noConversion"/>
  </si>
  <si>
    <t>글로벌텐교 TK</t>
    <phoneticPr fontId="2" type="noConversion"/>
  </si>
  <si>
    <t>이지넷 NEXT62</t>
    <phoneticPr fontId="2" type="noConversion"/>
  </si>
  <si>
    <t>큐브온 C타입</t>
    <phoneticPr fontId="2" type="noConversion"/>
  </si>
  <si>
    <t>알로멀티 UC401</t>
    <phoneticPr fontId="2" type="noConversion"/>
  </si>
  <si>
    <t>대쉬크랩</t>
    <phoneticPr fontId="2" type="noConversion"/>
  </si>
  <si>
    <t>파워스테이션 V2</t>
    <phoneticPr fontId="2" type="noConversion"/>
  </si>
  <si>
    <t>주파집 CAR3</t>
    <phoneticPr fontId="2" type="noConversion"/>
  </si>
  <si>
    <t>초고속</t>
    <phoneticPr fontId="2" type="noConversion"/>
  </si>
  <si>
    <t>퀵차지 3.0</t>
    <phoneticPr fontId="2" type="noConversion"/>
  </si>
  <si>
    <t>퀵차지 3.0</t>
    <phoneticPr fontId="2" type="noConversion"/>
  </si>
  <si>
    <t>차량용</t>
    <phoneticPr fontId="2" type="noConversion"/>
  </si>
  <si>
    <t>초고속</t>
    <phoneticPr fontId="2" type="noConversion"/>
  </si>
  <si>
    <t>차량용을 제외한 제품의 평균 리뷴</t>
    <phoneticPr fontId="2" type="noConversion"/>
  </si>
  <si>
    <t>두 번째로 높은 사용자 총 평점</t>
    <phoneticPr fontId="2" type="noConversion"/>
  </si>
  <si>
    <t>퀵차지 3.0 평균 가격(단위:원)</t>
    <phoneticPr fontId="2" type="noConversion"/>
  </si>
  <si>
    <t>상품명</t>
    <phoneticPr fontId="2" type="noConversion"/>
  </si>
  <si>
    <t>가격(단위:원)의 전체 평균</t>
    <phoneticPr fontId="2" type="noConversion"/>
  </si>
  <si>
    <t>&gt;=1500</t>
    <phoneticPr fontId="2" type="noConversion"/>
  </si>
  <si>
    <t>&gt;=2018-01-01</t>
    <phoneticPr fontId="2" type="noConversion"/>
  </si>
  <si>
    <t>퀵차지 3.0 개수</t>
  </si>
  <si>
    <t>초고속 개수</t>
  </si>
  <si>
    <t>차량용 개수</t>
  </si>
  <si>
    <t>전체 개수</t>
  </si>
  <si>
    <t>퀵차지 3.0 최대값</t>
  </si>
  <si>
    <t>초고속 최대값</t>
  </si>
  <si>
    <t>차량용 최대값</t>
  </si>
  <si>
    <t>전체 최대값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</si>
</sst>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&quot;명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41" fontId="3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1" fontId="3" fillId="0" borderId="7" xfId="1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7" xfId="1" applyNumberFormat="1" applyFont="1" applyBorder="1" applyAlignment="1">
      <alignment horizontal="right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3" xfId="1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  <xf numFmtId="41" fontId="3" fillId="0" borderId="3" xfId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1" fontId="3" fillId="0" borderId="17" xfId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76" fontId="3" fillId="0" borderId="19" xfId="1" applyNumberFormat="1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41" fontId="3" fillId="0" borderId="19" xfId="1" applyFont="1" applyBorder="1" applyAlignment="1">
      <alignment horizontal="right" vertical="center"/>
    </xf>
    <xf numFmtId="14" fontId="3" fillId="0" borderId="1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41" fontId="3" fillId="0" borderId="0" xfId="1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114300</xdr:rowOff>
    </xdr:from>
    <xdr:to>
      <xdr:col>6</xdr:col>
      <xdr:colOff>419100</xdr:colOff>
      <xdr:row>2</xdr:row>
      <xdr:rowOff>161925</xdr:rowOff>
    </xdr:to>
    <xdr:sp macro="" textlink="">
      <xdr:nvSpPr>
        <xdr:cNvPr id="2" name="평행 사변형 1"/>
        <xdr:cNvSpPr/>
      </xdr:nvSpPr>
      <xdr:spPr>
        <a:xfrm>
          <a:off x="133351" y="114300"/>
          <a:ext cx="4905374" cy="676275"/>
        </a:xfrm>
        <a:prstGeom prst="parallelogram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ysClr val="windowText" lastClr="000000"/>
              </a:solidFill>
              <a:latin typeface="굴림" pitchFamily="50" charset="-127"/>
              <a:ea typeface="굴림" pitchFamily="50" charset="-127"/>
            </a:rPr>
            <a:t>멀티 충전기 판매 현황</a:t>
          </a:r>
        </a:p>
      </xdr:txBody>
    </xdr:sp>
    <xdr:clientData/>
  </xdr:twoCellAnchor>
  <xdr:twoCellAnchor editAs="oneCell">
    <xdr:from>
      <xdr:col>7</xdr:col>
      <xdr:colOff>212725</xdr:colOff>
      <xdr:row>0</xdr:row>
      <xdr:rowOff>123825</xdr:rowOff>
    </xdr:from>
    <xdr:to>
      <xdr:col>10</xdr:col>
      <xdr:colOff>19050</xdr:colOff>
      <xdr:row>2</xdr:row>
      <xdr:rowOff>196192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675" y="123825"/>
          <a:ext cx="2435225" cy="701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zoomScale="110" zoomScaleNormal="110" workbookViewId="0">
      <selection activeCell="B4" sqref="B4:H12"/>
    </sheetView>
  </sheetViews>
  <sheetFormatPr defaultRowHeight="13.5" x14ac:dyDescent="0.3"/>
  <cols>
    <col min="1" max="1" width="1.625" style="1" customWidth="1"/>
    <col min="2" max="2" width="10.5" style="1" customWidth="1"/>
    <col min="3" max="3" width="16.25" style="1" bestFit="1" customWidth="1"/>
    <col min="4" max="7" width="10.75" style="1" customWidth="1"/>
    <col min="8" max="8" width="12.875" style="2" customWidth="1"/>
    <col min="9" max="9" width="9.875" style="1" customWidth="1"/>
    <col min="10" max="10" width="11.625" style="1" bestFit="1" customWidth="1"/>
    <col min="11" max="14" width="9" style="1"/>
    <col min="15" max="15" width="9" style="1" customWidth="1"/>
    <col min="16" max="16384" width="9" style="1"/>
  </cols>
  <sheetData>
    <row r="1" spans="2:10" ht="27" customHeight="1" x14ac:dyDescent="0.3"/>
    <row r="2" spans="2:10" ht="22.5" customHeight="1" x14ac:dyDescent="0.3"/>
    <row r="3" spans="2:10" ht="22.5" customHeight="1" thickBot="1" x14ac:dyDescent="0.35"/>
    <row r="4" spans="2:10" ht="29.25" customHeight="1" thickBot="1" x14ac:dyDescent="0.35">
      <c r="B4" s="24" t="s">
        <v>0</v>
      </c>
      <c r="C4" s="25" t="s">
        <v>1</v>
      </c>
      <c r="D4" s="25" t="s">
        <v>2</v>
      </c>
      <c r="E4" s="25" t="s">
        <v>3</v>
      </c>
      <c r="F4" s="26" t="s">
        <v>4</v>
      </c>
      <c r="G4" s="26" t="s">
        <v>5</v>
      </c>
      <c r="H4" s="27" t="s">
        <v>6</v>
      </c>
      <c r="I4" s="25" t="s">
        <v>7</v>
      </c>
      <c r="J4" s="28" t="s">
        <v>8</v>
      </c>
    </row>
    <row r="5" spans="2:10" ht="15.75" customHeight="1" x14ac:dyDescent="0.3">
      <c r="B5" s="18" t="s">
        <v>9</v>
      </c>
      <c r="C5" s="19" t="s">
        <v>18</v>
      </c>
      <c r="D5" s="19" t="s">
        <v>27</v>
      </c>
      <c r="E5" s="30">
        <v>1128</v>
      </c>
      <c r="F5" s="31">
        <v>4.7</v>
      </c>
      <c r="G5" s="32">
        <v>18300</v>
      </c>
      <c r="H5" s="33">
        <v>42826</v>
      </c>
      <c r="I5" s="19" t="str">
        <f t="shared" ref="I5:I12" si="0">RANK(G5,G5:G12,1)&amp;"위"</f>
        <v>4위</v>
      </c>
      <c r="J5" s="3" t="str">
        <f t="shared" ref="J5:J12" si="1">IF(RIGHT(B5,1)="C","C타입",IF(RIGHT(B5,1)="P","P타입",""))</f>
        <v/>
      </c>
    </row>
    <row r="6" spans="2:10" ht="15.75" customHeight="1" x14ac:dyDescent="0.3">
      <c r="B6" s="4" t="s">
        <v>10</v>
      </c>
      <c r="C6" s="5" t="s">
        <v>19</v>
      </c>
      <c r="D6" s="5" t="s">
        <v>26</v>
      </c>
      <c r="E6" s="15">
        <v>279</v>
      </c>
      <c r="F6" s="11">
        <v>4.9000000000000004</v>
      </c>
      <c r="G6" s="10">
        <v>13900</v>
      </c>
      <c r="H6" s="6">
        <v>43282</v>
      </c>
      <c r="I6" s="5" t="str">
        <f t="shared" si="0"/>
        <v>2위</v>
      </c>
      <c r="J6" s="7" t="str">
        <f t="shared" si="1"/>
        <v>P타입</v>
      </c>
    </row>
    <row r="7" spans="2:10" ht="15.75" customHeight="1" x14ac:dyDescent="0.3">
      <c r="B7" s="4" t="s">
        <v>11</v>
      </c>
      <c r="C7" s="5" t="s">
        <v>20</v>
      </c>
      <c r="D7" s="5" t="s">
        <v>28</v>
      </c>
      <c r="E7" s="15">
        <v>1910</v>
      </c>
      <c r="F7" s="11">
        <v>4.5999999999999996</v>
      </c>
      <c r="G7" s="10">
        <v>19330</v>
      </c>
      <c r="H7" s="6">
        <v>42891</v>
      </c>
      <c r="I7" s="5" t="str">
        <f t="shared" si="0"/>
        <v>3위</v>
      </c>
      <c r="J7" s="7" t="str">
        <f t="shared" si="1"/>
        <v>C타입</v>
      </c>
    </row>
    <row r="8" spans="2:10" ht="15.75" customHeight="1" x14ac:dyDescent="0.3">
      <c r="B8" s="4" t="s">
        <v>12</v>
      </c>
      <c r="C8" s="5" t="s">
        <v>21</v>
      </c>
      <c r="D8" s="5" t="s">
        <v>29</v>
      </c>
      <c r="E8" s="15">
        <v>60</v>
      </c>
      <c r="F8" s="11">
        <v>4.8</v>
      </c>
      <c r="G8" s="10">
        <v>23600</v>
      </c>
      <c r="H8" s="6">
        <v>43525</v>
      </c>
      <c r="I8" s="5" t="str">
        <f t="shared" si="0"/>
        <v>4위</v>
      </c>
      <c r="J8" s="7" t="str">
        <f t="shared" si="1"/>
        <v>C타입</v>
      </c>
    </row>
    <row r="9" spans="2:10" ht="15.75" customHeight="1" x14ac:dyDescent="0.3">
      <c r="B9" s="4" t="s">
        <v>13</v>
      </c>
      <c r="C9" s="5" t="s">
        <v>22</v>
      </c>
      <c r="D9" s="5" t="s">
        <v>30</v>
      </c>
      <c r="E9" s="15">
        <v>1114</v>
      </c>
      <c r="F9" s="11">
        <v>4.5</v>
      </c>
      <c r="G9" s="10">
        <v>14900</v>
      </c>
      <c r="H9" s="6">
        <v>42978</v>
      </c>
      <c r="I9" s="5" t="str">
        <f t="shared" si="0"/>
        <v>2위</v>
      </c>
      <c r="J9" s="7" t="str">
        <f t="shared" si="1"/>
        <v>C타입</v>
      </c>
    </row>
    <row r="10" spans="2:10" ht="15.75" customHeight="1" x14ac:dyDescent="0.3">
      <c r="B10" s="4" t="s">
        <v>14</v>
      </c>
      <c r="C10" s="5" t="s">
        <v>23</v>
      </c>
      <c r="D10" s="5" t="s">
        <v>29</v>
      </c>
      <c r="E10" s="15">
        <v>1415</v>
      </c>
      <c r="F10" s="11">
        <v>4.3</v>
      </c>
      <c r="G10" s="10">
        <v>19800</v>
      </c>
      <c r="H10" s="6">
        <v>42956</v>
      </c>
      <c r="I10" s="5" t="str">
        <f t="shared" si="0"/>
        <v>2위</v>
      </c>
      <c r="J10" s="7" t="str">
        <f t="shared" si="1"/>
        <v>C타입</v>
      </c>
    </row>
    <row r="11" spans="2:10" ht="15.75" customHeight="1" x14ac:dyDescent="0.3">
      <c r="B11" s="4" t="s">
        <v>15</v>
      </c>
      <c r="C11" s="5" t="s">
        <v>24</v>
      </c>
      <c r="D11" s="5" t="s">
        <v>28</v>
      </c>
      <c r="E11" s="15">
        <v>1049</v>
      </c>
      <c r="F11" s="11">
        <v>3.8</v>
      </c>
      <c r="G11" s="10">
        <v>89900</v>
      </c>
      <c r="H11" s="6">
        <v>42948</v>
      </c>
      <c r="I11" s="5" t="str">
        <f t="shared" si="0"/>
        <v>2위</v>
      </c>
      <c r="J11" s="7" t="str">
        <f t="shared" si="1"/>
        <v/>
      </c>
    </row>
    <row r="12" spans="2:10" ht="15.75" customHeight="1" thickBot="1" x14ac:dyDescent="0.35">
      <c r="B12" s="20" t="s">
        <v>16</v>
      </c>
      <c r="C12" s="21" t="s">
        <v>25</v>
      </c>
      <c r="D12" s="21" t="s">
        <v>29</v>
      </c>
      <c r="E12" s="16">
        <v>59</v>
      </c>
      <c r="F12" s="13">
        <v>4.5999999999999996</v>
      </c>
      <c r="G12" s="12">
        <v>13800</v>
      </c>
      <c r="H12" s="8">
        <v>43430</v>
      </c>
      <c r="I12" s="21" t="str">
        <f t="shared" si="0"/>
        <v>1위</v>
      </c>
      <c r="J12" s="34" t="str">
        <f t="shared" si="1"/>
        <v/>
      </c>
    </row>
    <row r="13" spans="2:10" ht="15.75" customHeight="1" x14ac:dyDescent="0.3">
      <c r="B13" s="36" t="s">
        <v>31</v>
      </c>
      <c r="C13" s="37"/>
      <c r="D13" s="37"/>
      <c r="E13" s="29">
        <f>SUMIF(D5:D12,"&lt;&gt;차량용",E5:E12)/COUNTIF(D5:D12,"&lt;&gt;차량용")</f>
        <v>1096</v>
      </c>
      <c r="F13" s="40"/>
      <c r="G13" s="37" t="s">
        <v>33</v>
      </c>
      <c r="H13" s="37"/>
      <c r="I13" s="37"/>
      <c r="J13" s="35">
        <f>DAVERAGE(B4:H12,G4,D4:D5)</f>
        <v>42510</v>
      </c>
    </row>
    <row r="14" spans="2:10" ht="15.75" customHeight="1" thickBot="1" x14ac:dyDescent="0.35">
      <c r="B14" s="38" t="s">
        <v>32</v>
      </c>
      <c r="C14" s="39"/>
      <c r="D14" s="39"/>
      <c r="E14" s="21">
        <f>LARGE(평점,2)</f>
        <v>4.8</v>
      </c>
      <c r="F14" s="41"/>
      <c r="G14" s="14" t="s">
        <v>34</v>
      </c>
      <c r="H14" s="9" t="s">
        <v>17</v>
      </c>
      <c r="I14" s="14" t="s">
        <v>6</v>
      </c>
      <c r="J14" s="17">
        <f>VLOOKUP(H14,C5:H12,6,0)</f>
        <v>42826</v>
      </c>
    </row>
  </sheetData>
  <mergeCells count="4">
    <mergeCell ref="B13:D13"/>
    <mergeCell ref="B14:D14"/>
    <mergeCell ref="F13:F14"/>
    <mergeCell ref="G13:I13"/>
  </mergeCells>
  <phoneticPr fontId="2" type="noConversion"/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J11" sqref="J11"/>
    </sheetView>
  </sheetViews>
  <sheetFormatPr defaultRowHeight="13.5" x14ac:dyDescent="0.3"/>
  <cols>
    <col min="1" max="1" width="1.625" style="1" customWidth="1"/>
    <col min="2" max="2" width="11.75" style="1" customWidth="1"/>
    <col min="3" max="3" width="16.75" style="1" customWidth="1"/>
    <col min="4" max="4" width="11.5" style="1" customWidth="1"/>
    <col min="5" max="5" width="10.625" style="1" customWidth="1"/>
    <col min="6" max="6" width="9.625" style="1" customWidth="1"/>
    <col min="7" max="7" width="11.75" style="1" customWidth="1"/>
    <col min="8" max="8" width="12.875" style="1" customWidth="1"/>
    <col min="9" max="16384" width="9" style="1"/>
  </cols>
  <sheetData>
    <row r="1" spans="2:8" ht="14.25" thickBot="1" x14ac:dyDescent="0.35"/>
    <row r="2" spans="2:8" ht="27.75" thickBot="1" x14ac:dyDescent="0.35">
      <c r="B2" s="24" t="s">
        <v>0</v>
      </c>
      <c r="C2" s="25" t="s">
        <v>1</v>
      </c>
      <c r="D2" s="25" t="s">
        <v>2</v>
      </c>
      <c r="E2" s="25" t="s">
        <v>3</v>
      </c>
      <c r="F2" s="26" t="s">
        <v>4</v>
      </c>
      <c r="G2" s="26" t="s">
        <v>5</v>
      </c>
      <c r="H2" s="27" t="s">
        <v>6</v>
      </c>
    </row>
    <row r="3" spans="2:8" x14ac:dyDescent="0.3">
      <c r="B3" s="18" t="s">
        <v>9</v>
      </c>
      <c r="C3" s="19" t="s">
        <v>18</v>
      </c>
      <c r="D3" s="19" t="s">
        <v>27</v>
      </c>
      <c r="E3" s="30">
        <v>1128</v>
      </c>
      <c r="F3" s="31">
        <v>4.7</v>
      </c>
      <c r="G3" s="32">
        <v>17570</v>
      </c>
      <c r="H3" s="33">
        <v>42826</v>
      </c>
    </row>
    <row r="4" spans="2:8" x14ac:dyDescent="0.3">
      <c r="B4" s="4" t="s">
        <v>10</v>
      </c>
      <c r="C4" s="5" t="s">
        <v>19</v>
      </c>
      <c r="D4" s="5" t="s">
        <v>26</v>
      </c>
      <c r="E4" s="15">
        <v>279</v>
      </c>
      <c r="F4" s="11">
        <v>4.9000000000000004</v>
      </c>
      <c r="G4" s="10">
        <v>13900</v>
      </c>
      <c r="H4" s="6">
        <v>43282</v>
      </c>
    </row>
    <row r="5" spans="2:8" x14ac:dyDescent="0.3">
      <c r="B5" s="4" t="s">
        <v>11</v>
      </c>
      <c r="C5" s="5" t="s">
        <v>20</v>
      </c>
      <c r="D5" s="5" t="s">
        <v>28</v>
      </c>
      <c r="E5" s="15">
        <v>1910</v>
      </c>
      <c r="F5" s="11">
        <v>4.5999999999999996</v>
      </c>
      <c r="G5" s="10">
        <v>19330</v>
      </c>
      <c r="H5" s="6">
        <v>42891</v>
      </c>
    </row>
    <row r="6" spans="2:8" x14ac:dyDescent="0.3">
      <c r="B6" s="4" t="s">
        <v>12</v>
      </c>
      <c r="C6" s="5" t="s">
        <v>21</v>
      </c>
      <c r="D6" s="5" t="s">
        <v>29</v>
      </c>
      <c r="E6" s="15">
        <v>60</v>
      </c>
      <c r="F6" s="11">
        <v>4.8</v>
      </c>
      <c r="G6" s="10">
        <v>23600</v>
      </c>
      <c r="H6" s="6">
        <v>43525</v>
      </c>
    </row>
    <row r="7" spans="2:8" x14ac:dyDescent="0.3">
      <c r="B7" s="4" t="s">
        <v>13</v>
      </c>
      <c r="C7" s="5" t="s">
        <v>22</v>
      </c>
      <c r="D7" s="5" t="s">
        <v>30</v>
      </c>
      <c r="E7" s="15">
        <v>1114</v>
      </c>
      <c r="F7" s="11">
        <v>4.5</v>
      </c>
      <c r="G7" s="10">
        <v>14900</v>
      </c>
      <c r="H7" s="6">
        <v>42978</v>
      </c>
    </row>
    <row r="8" spans="2:8" x14ac:dyDescent="0.3">
      <c r="B8" s="4" t="s">
        <v>14</v>
      </c>
      <c r="C8" s="5" t="s">
        <v>23</v>
      </c>
      <c r="D8" s="5" t="s">
        <v>29</v>
      </c>
      <c r="E8" s="15">
        <v>1415</v>
      </c>
      <c r="F8" s="11">
        <v>4.3</v>
      </c>
      <c r="G8" s="10">
        <v>19800</v>
      </c>
      <c r="H8" s="6">
        <v>42956</v>
      </c>
    </row>
    <row r="9" spans="2:8" x14ac:dyDescent="0.3">
      <c r="B9" s="4" t="s">
        <v>15</v>
      </c>
      <c r="C9" s="5" t="s">
        <v>24</v>
      </c>
      <c r="D9" s="5" t="s">
        <v>28</v>
      </c>
      <c r="E9" s="15">
        <v>1049</v>
      </c>
      <c r="F9" s="11">
        <v>3.8</v>
      </c>
      <c r="G9" s="10">
        <v>89900</v>
      </c>
      <c r="H9" s="6">
        <v>42948</v>
      </c>
    </row>
    <row r="10" spans="2:8" x14ac:dyDescent="0.3">
      <c r="B10" s="42" t="s">
        <v>16</v>
      </c>
      <c r="C10" s="43" t="s">
        <v>25</v>
      </c>
      <c r="D10" s="43" t="s">
        <v>29</v>
      </c>
      <c r="E10" s="44">
        <v>59</v>
      </c>
      <c r="F10" s="45">
        <v>4.5999999999999996</v>
      </c>
      <c r="G10" s="46">
        <v>13800</v>
      </c>
      <c r="H10" s="47">
        <v>43430</v>
      </c>
    </row>
    <row r="11" spans="2:8" x14ac:dyDescent="0.3">
      <c r="B11" s="48" t="s">
        <v>35</v>
      </c>
      <c r="C11" s="48"/>
      <c r="D11" s="48"/>
      <c r="E11" s="48"/>
      <c r="F11" s="48"/>
      <c r="G11" s="48"/>
      <c r="H11" s="49">
        <f>AVERAGE(G3:G10)</f>
        <v>26600</v>
      </c>
    </row>
    <row r="13" spans="2:8" ht="14.25" thickBot="1" x14ac:dyDescent="0.35"/>
    <row r="14" spans="2:8" x14ac:dyDescent="0.3">
      <c r="B14" s="25" t="s">
        <v>3</v>
      </c>
      <c r="C14" s="27" t="s">
        <v>6</v>
      </c>
    </row>
    <row r="15" spans="2:8" x14ac:dyDescent="0.3">
      <c r="B15" s="1" t="s">
        <v>36</v>
      </c>
    </row>
    <row r="16" spans="2:8" x14ac:dyDescent="0.3">
      <c r="C16" s="1" t="s">
        <v>37</v>
      </c>
    </row>
    <row r="17" spans="2:5" ht="14.25" thickBot="1" x14ac:dyDescent="0.35"/>
    <row r="18" spans="2:5" ht="27" x14ac:dyDescent="0.3">
      <c r="B18" s="24" t="s">
        <v>0</v>
      </c>
      <c r="C18" s="25" t="s">
        <v>1</v>
      </c>
      <c r="D18" s="25" t="s">
        <v>3</v>
      </c>
      <c r="E18" s="26" t="s">
        <v>4</v>
      </c>
    </row>
    <row r="19" spans="2:5" x14ac:dyDescent="0.3">
      <c r="B19" s="4" t="s">
        <v>10</v>
      </c>
      <c r="C19" s="5" t="s">
        <v>19</v>
      </c>
      <c r="D19" s="15">
        <v>279</v>
      </c>
      <c r="E19" s="11">
        <v>4.9000000000000004</v>
      </c>
    </row>
    <row r="20" spans="2:5" x14ac:dyDescent="0.3">
      <c r="B20" s="4" t="s">
        <v>11</v>
      </c>
      <c r="C20" s="5" t="s">
        <v>20</v>
      </c>
      <c r="D20" s="15">
        <v>1910</v>
      </c>
      <c r="E20" s="11">
        <v>4.5999999999999996</v>
      </c>
    </row>
    <row r="21" spans="2:5" x14ac:dyDescent="0.3">
      <c r="B21" s="4" t="s">
        <v>12</v>
      </c>
      <c r="C21" s="5" t="s">
        <v>21</v>
      </c>
      <c r="D21" s="15">
        <v>60</v>
      </c>
      <c r="E21" s="11">
        <v>4.8</v>
      </c>
    </row>
    <row r="22" spans="2:5" x14ac:dyDescent="0.3">
      <c r="B22" s="42" t="s">
        <v>16</v>
      </c>
      <c r="C22" s="43" t="s">
        <v>25</v>
      </c>
      <c r="D22" s="44">
        <v>59</v>
      </c>
      <c r="E22" s="45">
        <v>4.5999999999999996</v>
      </c>
    </row>
  </sheetData>
  <mergeCells count="1">
    <mergeCell ref="B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D2" sqref="D2"/>
    </sheetView>
  </sheetViews>
  <sheetFormatPr defaultRowHeight="16.5" x14ac:dyDescent="0.3"/>
  <cols>
    <col min="1" max="1" width="1.625" customWidth="1"/>
    <col min="2" max="2" width="10.5" customWidth="1"/>
    <col min="3" max="3" width="16.75" customWidth="1"/>
    <col min="4" max="4" width="19.125" bestFit="1" customWidth="1"/>
    <col min="5" max="5" width="9.625" customWidth="1"/>
    <col min="6" max="6" width="9" customWidth="1"/>
    <col min="7" max="7" width="10.125" customWidth="1"/>
    <col min="8" max="8" width="12.5" customWidth="1"/>
  </cols>
  <sheetData>
    <row r="1" spans="2:8" ht="17.25" thickBot="1" x14ac:dyDescent="0.35"/>
    <row r="2" spans="2:8" ht="27.75" thickBot="1" x14ac:dyDescent="0.35">
      <c r="B2" s="24" t="s">
        <v>0</v>
      </c>
      <c r="C2" s="25" t="s">
        <v>1</v>
      </c>
      <c r="D2" s="25" t="s">
        <v>2</v>
      </c>
      <c r="E2" s="25" t="s">
        <v>3</v>
      </c>
      <c r="F2" s="26" t="s">
        <v>4</v>
      </c>
      <c r="G2" s="26" t="s">
        <v>5</v>
      </c>
      <c r="H2" s="27" t="s">
        <v>6</v>
      </c>
    </row>
    <row r="3" spans="2:8" x14ac:dyDescent="0.3">
      <c r="B3" s="18" t="s">
        <v>9</v>
      </c>
      <c r="C3" s="19" t="s">
        <v>18</v>
      </c>
      <c r="D3" s="19" t="s">
        <v>27</v>
      </c>
      <c r="E3" s="30">
        <v>1128</v>
      </c>
      <c r="F3" s="31">
        <v>4.7</v>
      </c>
      <c r="G3" s="32">
        <v>18300</v>
      </c>
      <c r="H3" s="33">
        <v>42826</v>
      </c>
    </row>
    <row r="4" spans="2:8" x14ac:dyDescent="0.3">
      <c r="B4" s="4" t="s">
        <v>11</v>
      </c>
      <c r="C4" s="5" t="s">
        <v>20</v>
      </c>
      <c r="D4" s="5" t="s">
        <v>28</v>
      </c>
      <c r="E4" s="15">
        <v>1910</v>
      </c>
      <c r="F4" s="11">
        <v>4.5999999999999996</v>
      </c>
      <c r="G4" s="10">
        <v>19330</v>
      </c>
      <c r="H4" s="6">
        <v>42891</v>
      </c>
    </row>
    <row r="5" spans="2:8" x14ac:dyDescent="0.3">
      <c r="B5" s="4" t="s">
        <v>15</v>
      </c>
      <c r="C5" s="5" t="s">
        <v>24</v>
      </c>
      <c r="D5" s="5" t="s">
        <v>28</v>
      </c>
      <c r="E5" s="15">
        <v>1049</v>
      </c>
      <c r="F5" s="11">
        <v>3.8</v>
      </c>
      <c r="G5" s="10">
        <v>89900</v>
      </c>
      <c r="H5" s="6">
        <v>42948</v>
      </c>
    </row>
    <row r="6" spans="2:8" x14ac:dyDescent="0.3">
      <c r="B6" s="4"/>
      <c r="C6" s="5"/>
      <c r="D6" s="50" t="s">
        <v>42</v>
      </c>
      <c r="E6" s="15"/>
      <c r="F6" s="11">
        <f>SUBTOTAL(4,F3:F5)</f>
        <v>4.7</v>
      </c>
      <c r="G6" s="10"/>
      <c r="H6" s="6"/>
    </row>
    <row r="7" spans="2:8" x14ac:dyDescent="0.3">
      <c r="B7" s="4"/>
      <c r="C7" s="5">
        <f>SUBTOTAL(3,C3:C5)</f>
        <v>3</v>
      </c>
      <c r="D7" s="50" t="s">
        <v>38</v>
      </c>
      <c r="E7" s="15"/>
      <c r="F7" s="11"/>
      <c r="G7" s="10"/>
      <c r="H7" s="6"/>
    </row>
    <row r="8" spans="2:8" x14ac:dyDescent="0.3">
      <c r="B8" s="4" t="s">
        <v>10</v>
      </c>
      <c r="C8" s="5" t="s">
        <v>19</v>
      </c>
      <c r="D8" s="5" t="s">
        <v>26</v>
      </c>
      <c r="E8" s="15">
        <v>279</v>
      </c>
      <c r="F8" s="11">
        <v>4.9000000000000004</v>
      </c>
      <c r="G8" s="10">
        <v>13900</v>
      </c>
      <c r="H8" s="6">
        <v>43282</v>
      </c>
    </row>
    <row r="9" spans="2:8" x14ac:dyDescent="0.3">
      <c r="B9" s="4" t="s">
        <v>13</v>
      </c>
      <c r="C9" s="5" t="s">
        <v>22</v>
      </c>
      <c r="D9" s="5" t="s">
        <v>30</v>
      </c>
      <c r="E9" s="15">
        <v>1114</v>
      </c>
      <c r="F9" s="11">
        <v>4.5</v>
      </c>
      <c r="G9" s="10">
        <v>14900</v>
      </c>
      <c r="H9" s="6">
        <v>42978</v>
      </c>
    </row>
    <row r="10" spans="2:8" x14ac:dyDescent="0.3">
      <c r="B10" s="4"/>
      <c r="C10" s="5"/>
      <c r="D10" s="50" t="s">
        <v>43</v>
      </c>
      <c r="E10" s="15"/>
      <c r="F10" s="11">
        <f>SUBTOTAL(4,F8:F9)</f>
        <v>4.9000000000000004</v>
      </c>
      <c r="G10" s="10"/>
      <c r="H10" s="6"/>
    </row>
    <row r="11" spans="2:8" x14ac:dyDescent="0.3">
      <c r="B11" s="4"/>
      <c r="C11" s="5">
        <f>SUBTOTAL(3,C8:C9)</f>
        <v>2</v>
      </c>
      <c r="D11" s="50" t="s">
        <v>39</v>
      </c>
      <c r="E11" s="15"/>
      <c r="F11" s="11"/>
      <c r="G11" s="10"/>
      <c r="H11" s="6"/>
    </row>
    <row r="12" spans="2:8" x14ac:dyDescent="0.3">
      <c r="B12" s="4" t="s">
        <v>12</v>
      </c>
      <c r="C12" s="5" t="s">
        <v>21</v>
      </c>
      <c r="D12" s="5" t="s">
        <v>29</v>
      </c>
      <c r="E12" s="15">
        <v>60</v>
      </c>
      <c r="F12" s="11">
        <v>4.8</v>
      </c>
      <c r="G12" s="10">
        <v>23600</v>
      </c>
      <c r="H12" s="6">
        <v>43525</v>
      </c>
    </row>
    <row r="13" spans="2:8" x14ac:dyDescent="0.3">
      <c r="B13" s="4" t="s">
        <v>14</v>
      </c>
      <c r="C13" s="5" t="s">
        <v>23</v>
      </c>
      <c r="D13" s="5" t="s">
        <v>29</v>
      </c>
      <c r="E13" s="15">
        <v>1415</v>
      </c>
      <c r="F13" s="11">
        <v>4.3</v>
      </c>
      <c r="G13" s="10">
        <v>19800</v>
      </c>
      <c r="H13" s="6">
        <v>42956</v>
      </c>
    </row>
    <row r="14" spans="2:8" ht="17.25" thickBot="1" x14ac:dyDescent="0.35">
      <c r="B14" s="22" t="s">
        <v>16</v>
      </c>
      <c r="C14" s="23" t="s">
        <v>25</v>
      </c>
      <c r="D14" s="23" t="s">
        <v>29</v>
      </c>
      <c r="E14" s="16">
        <v>59</v>
      </c>
      <c r="F14" s="13">
        <v>4.5999999999999996</v>
      </c>
      <c r="G14" s="12">
        <v>13800</v>
      </c>
      <c r="H14" s="8">
        <v>43430</v>
      </c>
    </row>
    <row r="15" spans="2:8" x14ac:dyDescent="0.3">
      <c r="B15" s="51"/>
      <c r="C15" s="51"/>
      <c r="D15" s="56" t="s">
        <v>44</v>
      </c>
      <c r="E15" s="52"/>
      <c r="F15" s="53">
        <f>SUBTOTAL(4,F12:F14)</f>
        <v>4.8</v>
      </c>
      <c r="G15" s="54"/>
      <c r="H15" s="55"/>
    </row>
    <row r="16" spans="2:8" x14ac:dyDescent="0.3">
      <c r="B16" s="51"/>
      <c r="C16" s="51">
        <f>SUBTOTAL(3,C12:C14)</f>
        <v>3</v>
      </c>
      <c r="D16" s="56" t="s">
        <v>40</v>
      </c>
      <c r="E16" s="52"/>
      <c r="F16" s="53"/>
      <c r="G16" s="54"/>
      <c r="H16" s="55"/>
    </row>
    <row r="17" spans="2:8" x14ac:dyDescent="0.3">
      <c r="B17" s="51"/>
      <c r="C17" s="51"/>
      <c r="D17" s="56" t="s">
        <v>45</v>
      </c>
      <c r="E17" s="52"/>
      <c r="F17" s="53">
        <f>SUBTOTAL(4,F3:F14)</f>
        <v>4.9000000000000004</v>
      </c>
      <c r="G17" s="54"/>
      <c r="H17" s="55"/>
    </row>
    <row r="18" spans="2:8" x14ac:dyDescent="0.3">
      <c r="B18" s="51"/>
      <c r="C18" s="51">
        <f>SUBTOTAL(3,C3:C14)</f>
        <v>8</v>
      </c>
      <c r="D18" s="56" t="s">
        <v>41</v>
      </c>
      <c r="E18" s="52"/>
      <c r="F18" s="53"/>
      <c r="G18" s="54"/>
      <c r="H18" s="55"/>
    </row>
  </sheetData>
  <sortState ref="B3:H10">
    <sortCondition descending="1" ref="D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평점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2019-10-16T04:46:45Z</dcterms:created>
  <dcterms:modified xsi:type="dcterms:W3CDTF">2019-10-30T06:31:58Z</dcterms:modified>
</cp:coreProperties>
</file>