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nscorp-my.sharepoint.com/personal/paul_loughlin_mnscorp_net/Documents/Data-Fellowship-Decoded/Portfolio/"/>
    </mc:Choice>
  </mc:AlternateContent>
  <xr:revisionPtr revIDLastSave="0" documentId="10_ncr:100000_{D31F3872-63AF-44A4-BA5C-2EAE89BB4184}" xr6:coauthVersionLast="31" xr6:coauthVersionMax="31" xr10:uidLastSave="{00000000-0000-0000-0000-000000000000}"/>
  <bookViews>
    <workbookView xWindow="0" yWindow="600" windowWidth="24000" windowHeight="9210" xr2:uid="{F39CE901-4891-4B81-BC80-7C19C6EECAD8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I37" i="1"/>
  <c r="I33" i="1"/>
  <c r="I30" i="1"/>
  <c r="H41" i="1"/>
  <c r="H38" i="1"/>
  <c r="H34" i="1"/>
  <c r="H31" i="1"/>
  <c r="E40" i="1"/>
  <c r="E33" i="1"/>
  <c r="F18" i="1"/>
  <c r="C13" i="1"/>
  <c r="C12" i="1"/>
  <c r="F16" i="1"/>
  <c r="C24" i="1"/>
  <c r="D18" i="1"/>
  <c r="D24" i="1" s="1"/>
  <c r="C19" i="1"/>
  <c r="C25" i="1" s="1"/>
  <c r="F19" i="1" l="1"/>
  <c r="G18" i="1"/>
  <c r="G22" i="1" s="1"/>
  <c r="F23" i="1"/>
  <c r="F22" i="1"/>
  <c r="D19" i="1"/>
  <c r="D25" i="1" l="1"/>
  <c r="G19" i="1"/>
  <c r="G23" i="1" s="1"/>
</calcChain>
</file>

<file path=xl/sharedStrings.xml><?xml version="1.0" encoding="utf-8"?>
<sst xmlns="http://schemas.openxmlformats.org/spreadsheetml/2006/main" count="22" uniqueCount="16">
  <si>
    <t xml:space="preserve">Oyster Card Data Sample November 2009 </t>
  </si>
  <si>
    <t>End</t>
  </si>
  <si>
    <t>Probability</t>
  </si>
  <si>
    <t>Zone</t>
  </si>
  <si>
    <t>Over 30 Minutes</t>
  </si>
  <si>
    <t>End in Zone 1</t>
  </si>
  <si>
    <t>Total</t>
  </si>
  <si>
    <t>Zone 1</t>
  </si>
  <si>
    <t>Longer than 30</t>
  </si>
  <si>
    <t>Both</t>
  </si>
  <si>
    <t>PI</t>
  </si>
  <si>
    <t>Journeys</t>
  </si>
  <si>
    <t>Zone1</t>
  </si>
  <si>
    <t>Over 30 
minutes travel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</si>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</sst>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0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DFE2E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164" fontId="0" fillId="0" borderId="0" xfId="1" applyNumberFormat="1" applyFont="1" applyBorder="1"/>
    <xf numFmtId="2" fontId="0" fillId="0" borderId="6" xfId="0" applyNumberFormat="1" applyBorder="1"/>
    <xf numFmtId="0" fontId="0" fillId="0" borderId="7" xfId="0" applyBorder="1"/>
    <xf numFmtId="164" fontId="0" fillId="0" borderId="8" xfId="1" applyNumberFormat="1" applyFont="1" applyBorder="1"/>
    <xf numFmtId="0" fontId="0" fillId="0" borderId="9" xfId="0" applyBorder="1"/>
    <xf numFmtId="0" fontId="4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43" fontId="0" fillId="0" borderId="0" xfId="1" applyNumberFormat="1" applyFont="1" applyBorder="1"/>
    <xf numFmtId="43" fontId="0" fillId="0" borderId="0" xfId="0" applyNumberFormat="1"/>
    <xf numFmtId="164" fontId="0" fillId="4" borderId="0" xfId="1" applyNumberFormat="1" applyFont="1" applyFill="1" applyBorder="1"/>
    <xf numFmtId="0" fontId="0" fillId="0" borderId="15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170" fontId="0" fillId="0" borderId="1" xfId="0" applyNumberFormat="1" applyBorder="1"/>
    <xf numFmtId="170" fontId="0" fillId="0" borderId="1" xfId="0" applyNumberFormat="1" applyBorder="1" applyAlignment="1">
      <alignment horizontal="center"/>
    </xf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F8691E1-98E3-4B08-9770-F11D72D6C82C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C7C4FD39-F25E-47D5-BA14-4EA740FB0A09}">
      <dgm:prSet phldrT="[Text]" custT="1"/>
      <dgm:spPr/>
      <dgm:t>
        <a:bodyPr/>
        <a:lstStyle/>
        <a:p>
          <a:r>
            <a:rPr lang="en-GB" sz="1200"/>
            <a:t>Journeys ending in Zone One</a:t>
          </a:r>
        </a:p>
      </dgm:t>
    </dgm:pt>
    <dgm:pt modelId="{D4353390-C028-458C-98D4-2CB62E093692}" type="parTrans" cxnId="{53DA79E2-6AEC-4696-AAD4-EF7027883D70}">
      <dgm:prSet/>
      <dgm:spPr/>
      <dgm:t>
        <a:bodyPr/>
        <a:lstStyle/>
        <a:p>
          <a:endParaRPr lang="en-GB"/>
        </a:p>
      </dgm:t>
    </dgm:pt>
    <dgm:pt modelId="{1C37A620-94FF-4F6C-BDDC-F5FB72631515}" type="sibTrans" cxnId="{53DA79E2-6AEC-4696-AAD4-EF7027883D70}">
      <dgm:prSet/>
      <dgm:spPr/>
      <dgm:t>
        <a:bodyPr/>
        <a:lstStyle/>
        <a:p>
          <a:endParaRPr lang="en-GB"/>
        </a:p>
      </dgm:t>
    </dgm:pt>
    <dgm:pt modelId="{26A5F73E-EB91-4E53-9A45-95FC158290EF}">
      <dgm:prSet phldrT="[Text]" custT="1"/>
      <dgm:spPr/>
      <dgm:t>
        <a:bodyPr/>
        <a:lstStyle/>
        <a:p>
          <a:r>
            <a:rPr lang="en-GB" sz="1200"/>
            <a:t>Journeys over 30 minutes</a:t>
          </a:r>
        </a:p>
      </dgm:t>
    </dgm:pt>
    <dgm:pt modelId="{421DC89B-87DB-4764-BB62-5D9920B5B8FC}" type="parTrans" cxnId="{8671CAC2-0AA4-4A4C-8EE9-9163653C6111}">
      <dgm:prSet/>
      <dgm:spPr/>
      <dgm:t>
        <a:bodyPr/>
        <a:lstStyle/>
        <a:p>
          <a:endParaRPr lang="en-GB"/>
        </a:p>
      </dgm:t>
    </dgm:pt>
    <dgm:pt modelId="{E5C0CA17-0696-449F-935A-AEF700153C9C}" type="sibTrans" cxnId="{8671CAC2-0AA4-4A4C-8EE9-9163653C6111}">
      <dgm:prSet/>
      <dgm:spPr/>
      <dgm:t>
        <a:bodyPr/>
        <a:lstStyle/>
        <a:p>
          <a:endParaRPr lang="en-GB"/>
        </a:p>
      </dgm:t>
    </dgm:pt>
    <dgm:pt modelId="{A9F8ED58-8285-4D03-A116-6578AC595EBC}" type="pres">
      <dgm:prSet presAssocID="{7F8691E1-98E3-4B08-9770-F11D72D6C82C}" presName="compositeShape" presStyleCnt="0">
        <dgm:presLayoutVars>
          <dgm:chMax val="7"/>
          <dgm:dir/>
          <dgm:resizeHandles val="exact"/>
        </dgm:presLayoutVars>
      </dgm:prSet>
      <dgm:spPr/>
    </dgm:pt>
    <dgm:pt modelId="{C171AA48-888B-4931-81A6-88493DEEF338}" type="pres">
      <dgm:prSet presAssocID="{C7C4FD39-F25E-47D5-BA14-4EA740FB0A09}" presName="circ1" presStyleLbl="vennNode1" presStyleIdx="0" presStyleCnt="2"/>
      <dgm:spPr/>
    </dgm:pt>
    <dgm:pt modelId="{17065062-A77F-4058-ABE7-940C44F60E51}" type="pres">
      <dgm:prSet presAssocID="{C7C4FD39-F25E-47D5-BA14-4EA740FB0A09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E448E9BF-8DB2-4029-90C0-384C82568E7D}" type="pres">
      <dgm:prSet presAssocID="{26A5F73E-EB91-4E53-9A45-95FC158290EF}" presName="circ2" presStyleLbl="vennNode1" presStyleIdx="1" presStyleCnt="2"/>
      <dgm:spPr/>
    </dgm:pt>
    <dgm:pt modelId="{44DFDE9C-308C-4485-9A45-FA80BAE842B8}" type="pres">
      <dgm:prSet presAssocID="{26A5F73E-EB91-4E53-9A45-95FC158290EF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</dgm:pt>
  </dgm:ptLst>
  <dgm:cxnLst>
    <dgm:cxn modelId="{5C8E17A9-52E2-46AC-B946-832A1432ADED}" type="presOf" srcId="{26A5F73E-EB91-4E53-9A45-95FC158290EF}" destId="{44DFDE9C-308C-4485-9A45-FA80BAE842B8}" srcOrd="1" destOrd="0" presId="urn:microsoft.com/office/officeart/2005/8/layout/venn1"/>
    <dgm:cxn modelId="{209EA0A9-7E9C-4131-8B74-69B8158E4340}" type="presOf" srcId="{C7C4FD39-F25E-47D5-BA14-4EA740FB0A09}" destId="{17065062-A77F-4058-ABE7-940C44F60E51}" srcOrd="1" destOrd="0" presId="urn:microsoft.com/office/officeart/2005/8/layout/venn1"/>
    <dgm:cxn modelId="{99C24EAF-FF33-494C-8CF7-2F6540EADDC0}" type="presOf" srcId="{7F8691E1-98E3-4B08-9770-F11D72D6C82C}" destId="{A9F8ED58-8285-4D03-A116-6578AC595EBC}" srcOrd="0" destOrd="0" presId="urn:microsoft.com/office/officeart/2005/8/layout/venn1"/>
    <dgm:cxn modelId="{8671CAC2-0AA4-4A4C-8EE9-9163653C6111}" srcId="{7F8691E1-98E3-4B08-9770-F11D72D6C82C}" destId="{26A5F73E-EB91-4E53-9A45-95FC158290EF}" srcOrd="1" destOrd="0" parTransId="{421DC89B-87DB-4764-BB62-5D9920B5B8FC}" sibTransId="{E5C0CA17-0696-449F-935A-AEF700153C9C}"/>
    <dgm:cxn modelId="{C79AF7DB-7F33-445E-BD20-6E2D718B8C44}" type="presOf" srcId="{26A5F73E-EB91-4E53-9A45-95FC158290EF}" destId="{E448E9BF-8DB2-4029-90C0-384C82568E7D}" srcOrd="0" destOrd="0" presId="urn:microsoft.com/office/officeart/2005/8/layout/venn1"/>
    <dgm:cxn modelId="{EBD379DC-92ED-432A-8B60-BFBFDAF346D2}" type="presOf" srcId="{C7C4FD39-F25E-47D5-BA14-4EA740FB0A09}" destId="{C171AA48-888B-4931-81A6-88493DEEF338}" srcOrd="0" destOrd="0" presId="urn:microsoft.com/office/officeart/2005/8/layout/venn1"/>
    <dgm:cxn modelId="{53DA79E2-6AEC-4696-AAD4-EF7027883D70}" srcId="{7F8691E1-98E3-4B08-9770-F11D72D6C82C}" destId="{C7C4FD39-F25E-47D5-BA14-4EA740FB0A09}" srcOrd="0" destOrd="0" parTransId="{D4353390-C028-458C-98D4-2CB62E093692}" sibTransId="{1C37A620-94FF-4F6C-BDDC-F5FB72631515}"/>
    <dgm:cxn modelId="{3A980D08-6336-48AF-9B13-4F27BE441419}" type="presParOf" srcId="{A9F8ED58-8285-4D03-A116-6578AC595EBC}" destId="{C171AA48-888B-4931-81A6-88493DEEF338}" srcOrd="0" destOrd="0" presId="urn:microsoft.com/office/officeart/2005/8/layout/venn1"/>
    <dgm:cxn modelId="{BE27BC50-1A3C-4B07-9491-57FB956C157C}" type="presParOf" srcId="{A9F8ED58-8285-4D03-A116-6578AC595EBC}" destId="{17065062-A77F-4058-ABE7-940C44F60E51}" srcOrd="1" destOrd="0" presId="urn:microsoft.com/office/officeart/2005/8/layout/venn1"/>
    <dgm:cxn modelId="{FCA76E6B-270F-4D14-B4E2-B19D7E158D05}" type="presParOf" srcId="{A9F8ED58-8285-4D03-A116-6578AC595EBC}" destId="{E448E9BF-8DB2-4029-90C0-384C82568E7D}" srcOrd="2" destOrd="0" presId="urn:microsoft.com/office/officeart/2005/8/layout/venn1"/>
    <dgm:cxn modelId="{9D396BE4-C1B6-4F73-8320-FB654F4ED494}" type="presParOf" srcId="{A9F8ED58-8285-4D03-A116-6578AC595EBC}" destId="{44DFDE9C-308C-4485-9A45-FA80BAE842B8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171AA48-888B-4931-81A6-88493DEEF338}">
      <dsp:nvSpPr>
        <dsp:cNvPr id="0" name=""/>
        <dsp:cNvSpPr/>
      </dsp:nvSpPr>
      <dsp:spPr>
        <a:xfrm>
          <a:off x="76295" y="23431"/>
          <a:ext cx="1881949" cy="1881949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Journeys ending in Zone One</a:t>
          </a:r>
        </a:p>
      </dsp:txBody>
      <dsp:txXfrm>
        <a:off x="339089" y="245354"/>
        <a:ext cx="1085088" cy="1438104"/>
      </dsp:txXfrm>
    </dsp:sp>
    <dsp:sp modelId="{E448E9BF-8DB2-4029-90C0-384C82568E7D}">
      <dsp:nvSpPr>
        <dsp:cNvPr id="0" name=""/>
        <dsp:cNvSpPr/>
      </dsp:nvSpPr>
      <dsp:spPr>
        <a:xfrm>
          <a:off x="1432655" y="23431"/>
          <a:ext cx="1881949" cy="1881949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200" kern="1200"/>
            <a:t>Journeys over 30 minutes</a:t>
          </a:r>
        </a:p>
      </dsp:txBody>
      <dsp:txXfrm>
        <a:off x="1966722" y="245354"/>
        <a:ext cx="1085088" cy="143810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171450</xdr:rowOff>
    </xdr:from>
    <xdr:to>
      <xdr:col>8</xdr:col>
      <xdr:colOff>600074</xdr:colOff>
      <xdr:row>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1A2557-C76A-41C7-9123-C6AA4805231C}"/>
            </a:ext>
          </a:extLst>
        </xdr:cNvPr>
        <xdr:cNvSpPr txBox="1"/>
      </xdr:nvSpPr>
      <xdr:spPr>
        <a:xfrm>
          <a:off x="9525" y="361950"/>
          <a:ext cx="5467349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</a:t>
          </a:r>
          <a:r>
            <a:rPr lang="en-GB" sz="1100" baseline="0"/>
            <a:t> number of rows in table: 2,623,487</a:t>
          </a:r>
        </a:p>
        <a:p>
          <a:endParaRPr lang="en-GB" sz="1100" baseline="0"/>
        </a:p>
        <a:p>
          <a:r>
            <a:rPr lang="en-GB" sz="1100" baseline="0"/>
            <a:t>Filters: Subsystem=LUL and empty join stations removed</a:t>
          </a:r>
        </a:p>
        <a:p>
          <a:r>
            <a:rPr lang="en-GB" sz="1100" baseline="0"/>
            <a:t>Zones added </a:t>
          </a:r>
        </a:p>
        <a:p>
          <a:r>
            <a:rPr lang="en-GB" sz="1100" baseline="0"/>
            <a:t>Date Limitations- [StartStn]&lt;&gt;"Unstarted" and [EndStation]&lt;&gt; "Unfinished" and [Time spent on Tube]&gt;0 and [Zone (2)] is not null</a:t>
          </a:r>
        </a:p>
        <a:p>
          <a:endParaRPr lang="en-GB" sz="1100" baseline="0"/>
        </a:p>
      </xdr:txBody>
    </xdr:sp>
    <xdr:clientData/>
  </xdr:twoCellAnchor>
  <xdr:twoCellAnchor>
    <xdr:from>
      <xdr:col>12</xdr:col>
      <xdr:colOff>1034482</xdr:colOff>
      <xdr:row>11</xdr:row>
      <xdr:rowOff>21092</xdr:rowOff>
    </xdr:from>
    <xdr:to>
      <xdr:col>21</xdr:col>
      <xdr:colOff>98224</xdr:colOff>
      <xdr:row>36</xdr:row>
      <xdr:rowOff>127142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3AE473A-5EE0-434A-ACDC-B114F712D193}"/>
            </a:ext>
          </a:extLst>
        </xdr:cNvPr>
        <xdr:cNvSpPr/>
      </xdr:nvSpPr>
      <xdr:spPr>
        <a:xfrm>
          <a:off x="11824946" y="2116592"/>
          <a:ext cx="5023671" cy="5059050"/>
        </a:xfrm>
        <a:prstGeom prst="ellips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489857</xdr:colOff>
      <xdr:row>16</xdr:row>
      <xdr:rowOff>27215</xdr:rowOff>
    </xdr:from>
    <xdr:to>
      <xdr:col>23</xdr:col>
      <xdr:colOff>200571</xdr:colOff>
      <xdr:row>26</xdr:row>
      <xdr:rowOff>110144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6D7957C-95AE-4766-BC01-D0976E8CDFB9}"/>
            </a:ext>
          </a:extLst>
        </xdr:cNvPr>
        <xdr:cNvSpPr/>
      </xdr:nvSpPr>
      <xdr:spPr>
        <a:xfrm>
          <a:off x="16015607" y="3129644"/>
          <a:ext cx="2160000" cy="2124000"/>
        </a:xfrm>
        <a:prstGeom prst="ellipse">
          <a:avLst/>
        </a:prstGeom>
        <a:gradFill>
          <a:gsLst>
            <a:gs pos="0">
              <a:schemeClr val="accent1">
                <a:lumMod val="110000"/>
                <a:satMod val="105000"/>
                <a:tint val="67000"/>
                <a:alpha val="35000"/>
              </a:schemeClr>
            </a:gs>
            <a:gs pos="98000">
              <a:schemeClr val="accent1">
                <a:lumMod val="105000"/>
                <a:satMod val="103000"/>
                <a:tint val="73000"/>
                <a:alpha val="43000"/>
              </a:schemeClr>
            </a:gs>
            <a:gs pos="0">
              <a:schemeClr val="accent1">
                <a:lumMod val="105000"/>
                <a:satMod val="109000"/>
                <a:tint val="81000"/>
              </a:schemeClr>
            </a:gs>
          </a:gsLst>
        </a:gradFill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308618</xdr:colOff>
      <xdr:row>18</xdr:row>
      <xdr:rowOff>130023</xdr:rowOff>
    </xdr:from>
    <xdr:to>
      <xdr:col>16</xdr:col>
      <xdr:colOff>444499</xdr:colOff>
      <xdr:row>22</xdr:row>
      <xdr:rowOff>61987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71BA1AC-0F11-49F0-BF91-B63E00256EDB}"/>
            </a:ext>
          </a:extLst>
        </xdr:cNvPr>
        <xdr:cNvSpPr txBox="1"/>
      </xdr:nvSpPr>
      <xdr:spPr>
        <a:xfrm>
          <a:off x="12160439" y="3654273"/>
          <a:ext cx="1972846" cy="748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/>
            <a:t>Journeys</a:t>
          </a:r>
          <a:r>
            <a:rPr lang="en-GB" sz="1800" baseline="0"/>
            <a:t> ending in Zone One</a:t>
          </a:r>
          <a:endParaRPr lang="en-GB" sz="1800"/>
        </a:p>
      </xdr:txBody>
    </xdr:sp>
    <xdr:clientData/>
  </xdr:twoCellAnchor>
  <xdr:twoCellAnchor>
    <xdr:from>
      <xdr:col>21</xdr:col>
      <xdr:colOff>245609</xdr:colOff>
      <xdr:row>18</xdr:row>
      <xdr:rowOff>132328</xdr:rowOff>
    </xdr:from>
    <xdr:to>
      <xdr:col>23</xdr:col>
      <xdr:colOff>147637</xdr:colOff>
      <xdr:row>23</xdr:row>
      <xdr:rowOff>35377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39BAFA8-1E53-4F03-982B-6579E37838F5}"/>
            </a:ext>
          </a:extLst>
        </xdr:cNvPr>
        <xdr:cNvSpPr txBox="1"/>
      </xdr:nvSpPr>
      <xdr:spPr>
        <a:xfrm>
          <a:off x="16996002" y="3656578"/>
          <a:ext cx="1126671" cy="950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800">
              <a:solidFill>
                <a:schemeClr val="dk1"/>
              </a:solidFill>
              <a:latin typeface="+mn-lt"/>
              <a:ea typeface="+mn-ea"/>
              <a:cs typeface="+mn-cs"/>
            </a:rPr>
            <a:t>Journeys over 30 minutes</a:t>
          </a:r>
        </a:p>
      </xdr:txBody>
    </xdr:sp>
    <xdr:clientData/>
  </xdr:twoCellAnchor>
  <xdr:twoCellAnchor>
    <xdr:from>
      <xdr:col>13</xdr:col>
      <xdr:colOff>285750</xdr:colOff>
      <xdr:row>0</xdr:row>
      <xdr:rowOff>152400</xdr:rowOff>
    </xdr:from>
    <xdr:to>
      <xdr:col>19</xdr:col>
      <xdr:colOff>57150</xdr:colOff>
      <xdr:row>10</xdr:row>
      <xdr:rowOff>176213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C60F300A-07CC-4ED6-BACD-9B8F69A8A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19050</xdr:colOff>
      <xdr:row>31</xdr:row>
      <xdr:rowOff>0</xdr:rowOff>
    </xdr:from>
    <xdr:to>
      <xdr:col>4</xdr:col>
      <xdr:colOff>9525</xdr:colOff>
      <xdr:row>34</xdr:row>
      <xdr:rowOff>19050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E22811-DB37-4713-B2C1-DD870B1B3540}"/>
            </a:ext>
          </a:extLst>
        </xdr:cNvPr>
        <xdr:cNvCxnSpPr/>
      </xdr:nvCxnSpPr>
      <xdr:spPr>
        <a:xfrm flipH="1">
          <a:off x="3295650" y="6267450"/>
          <a:ext cx="1190625" cy="590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29</xdr:row>
      <xdr:rowOff>19050</xdr:rowOff>
    </xdr:from>
    <xdr:to>
      <xdr:col>7</xdr:col>
      <xdr:colOff>9525</xdr:colOff>
      <xdr:row>31</xdr:row>
      <xdr:rowOff>9525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2F4A6E1-5106-44DB-BFC0-ED720306C2D7}"/>
            </a:ext>
          </a:extLst>
        </xdr:cNvPr>
        <xdr:cNvCxnSpPr/>
      </xdr:nvCxnSpPr>
      <xdr:spPr>
        <a:xfrm flipH="1">
          <a:off x="5076826" y="5905500"/>
          <a:ext cx="127634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31</xdr:row>
      <xdr:rowOff>9526</xdr:rowOff>
    </xdr:from>
    <xdr:to>
      <xdr:col>7</xdr:col>
      <xdr:colOff>9525</xdr:colOff>
      <xdr:row>32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862C574-037C-4DEA-96CB-1E40183542C9}"/>
            </a:ext>
          </a:extLst>
        </xdr:cNvPr>
        <xdr:cNvCxnSpPr/>
      </xdr:nvCxnSpPr>
      <xdr:spPr>
        <a:xfrm flipH="1" flipV="1">
          <a:off x="5076826" y="6276976"/>
          <a:ext cx="1276349" cy="180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36</xdr:row>
      <xdr:rowOff>9525</xdr:rowOff>
    </xdr:from>
    <xdr:to>
      <xdr:col>6</xdr:col>
      <xdr:colOff>628649</xdr:colOff>
      <xdr:row>38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D76C9F1-9F76-4A4C-8EBE-4FCA3B3EEAD3}"/>
            </a:ext>
          </a:extLst>
        </xdr:cNvPr>
        <xdr:cNvCxnSpPr/>
      </xdr:nvCxnSpPr>
      <xdr:spPr>
        <a:xfrm flipH="1">
          <a:off x="5057775" y="7229475"/>
          <a:ext cx="1276349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38</xdr:row>
      <xdr:rowOff>1</xdr:rowOff>
    </xdr:from>
    <xdr:to>
      <xdr:col>6</xdr:col>
      <xdr:colOff>628649</xdr:colOff>
      <xdr:row>38</xdr:row>
      <xdr:rowOff>180975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B7C3F0E-8A50-4BAE-AB68-CDEFE04D3513}"/>
            </a:ext>
          </a:extLst>
        </xdr:cNvPr>
        <xdr:cNvCxnSpPr/>
      </xdr:nvCxnSpPr>
      <xdr:spPr>
        <a:xfrm flipH="1" flipV="1">
          <a:off x="5057775" y="7600951"/>
          <a:ext cx="1276349" cy="1809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34</xdr:row>
      <xdr:rowOff>28575</xdr:rowOff>
    </xdr:from>
    <xdr:to>
      <xdr:col>3</xdr:col>
      <xdr:colOff>1171575</xdr:colOff>
      <xdr:row>38</xdr:row>
      <xdr:rowOff>28575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A4F931F-6153-45AC-BAB0-19336E6F265A}"/>
            </a:ext>
          </a:extLst>
        </xdr:cNvPr>
        <xdr:cNvCxnSpPr/>
      </xdr:nvCxnSpPr>
      <xdr:spPr>
        <a:xfrm flipH="1" flipV="1">
          <a:off x="3276601" y="6867525"/>
          <a:ext cx="1171574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FDDF-0361-437B-99F6-156C98471407}">
  <dimension ref="A1:M41"/>
  <sheetViews>
    <sheetView tabSelected="1" zoomScale="60" zoomScaleNormal="60" workbookViewId="0">
      <selection activeCell="L27" sqref="L27"/>
    </sheetView>
  </sheetViews>
  <sheetFormatPr defaultRowHeight="15" x14ac:dyDescent="0.25"/>
  <cols>
    <col min="1" max="2" width="15.5703125" customWidth="1"/>
    <col min="3" max="4" width="18" customWidth="1"/>
    <col min="6" max="6" width="9.28515625" bestFit="1" customWidth="1"/>
    <col min="7" max="7" width="9.5703125" bestFit="1" customWidth="1"/>
    <col min="8" max="8" width="20.28515625" customWidth="1"/>
    <col min="9" max="9" width="16.5703125" customWidth="1"/>
    <col min="11" max="13" width="16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x14ac:dyDescent="0.25">
      <c r="K2" s="5" t="s">
        <v>3</v>
      </c>
      <c r="L2" s="6" t="s">
        <v>1</v>
      </c>
      <c r="M2" s="7" t="s">
        <v>2</v>
      </c>
    </row>
    <row r="3" spans="1:13" x14ac:dyDescent="0.25">
      <c r="K3" s="8">
        <v>1</v>
      </c>
      <c r="L3" s="9">
        <v>283012</v>
      </c>
      <c r="M3" s="10">
        <v>0.47263745568167964</v>
      </c>
    </row>
    <row r="4" spans="1:13" x14ac:dyDescent="0.25">
      <c r="K4" s="8">
        <v>2</v>
      </c>
      <c r="L4" s="9">
        <v>141138</v>
      </c>
      <c r="M4" s="10">
        <v>0.23570415819824214</v>
      </c>
    </row>
    <row r="5" spans="1:13" x14ac:dyDescent="0.25">
      <c r="K5" s="8">
        <v>3</v>
      </c>
      <c r="L5" s="9">
        <v>96613</v>
      </c>
      <c r="M5" s="10">
        <v>0.16134624152252949</v>
      </c>
    </row>
    <row r="6" spans="1:13" x14ac:dyDescent="0.25">
      <c r="K6" s="8">
        <v>4</v>
      </c>
      <c r="L6" s="9">
        <v>44066</v>
      </c>
      <c r="M6" s="10">
        <v>7.3591374648668231E-2</v>
      </c>
    </row>
    <row r="7" spans="1:13" x14ac:dyDescent="0.25">
      <c r="K7" s="8">
        <v>5</v>
      </c>
      <c r="L7" s="9">
        <v>18553</v>
      </c>
      <c r="M7" s="10">
        <v>3.098399613889942E-2</v>
      </c>
    </row>
    <row r="8" spans="1:13" x14ac:dyDescent="0.25">
      <c r="K8" s="8">
        <v>6</v>
      </c>
      <c r="L8" s="9">
        <v>13002</v>
      </c>
      <c r="M8" s="10">
        <v>2.1713680687649988E-2</v>
      </c>
    </row>
    <row r="9" spans="1:13" x14ac:dyDescent="0.25">
      <c r="K9" s="8">
        <v>7</v>
      </c>
      <c r="L9" s="9">
        <v>1758</v>
      </c>
      <c r="M9" s="10">
        <v>2.9359060643661498E-3</v>
      </c>
    </row>
    <row r="10" spans="1:13" x14ac:dyDescent="0.25">
      <c r="K10" s="8">
        <v>9</v>
      </c>
      <c r="L10" s="9">
        <v>651</v>
      </c>
      <c r="M10" s="10">
        <v>1.0871870579649394E-3</v>
      </c>
    </row>
    <row r="11" spans="1:13" x14ac:dyDescent="0.25">
      <c r="A11" t="s">
        <v>6</v>
      </c>
      <c r="B11" s="2">
        <v>598793</v>
      </c>
      <c r="K11" s="11"/>
      <c r="L11" s="12">
        <v>598793</v>
      </c>
      <c r="M11" s="13"/>
    </row>
    <row r="12" spans="1:13" x14ac:dyDescent="0.25">
      <c r="A12" t="s">
        <v>7</v>
      </c>
      <c r="B12" s="2">
        <v>283012</v>
      </c>
      <c r="C12" s="4">
        <f>B12-B14</f>
        <v>210645</v>
      </c>
    </row>
    <row r="13" spans="1:13" x14ac:dyDescent="0.25">
      <c r="A13" t="s">
        <v>8</v>
      </c>
      <c r="B13" s="2">
        <v>208091</v>
      </c>
      <c r="C13" s="4">
        <f>B13-B14</f>
        <v>135724</v>
      </c>
    </row>
    <row r="14" spans="1:13" x14ac:dyDescent="0.25">
      <c r="A14" t="s">
        <v>9</v>
      </c>
      <c r="B14" s="2">
        <v>72367</v>
      </c>
    </row>
    <row r="15" spans="1:13" ht="15.75" thickBot="1" x14ac:dyDescent="0.3">
      <c r="B15" s="2"/>
      <c r="F15" t="s">
        <v>10</v>
      </c>
    </row>
    <row r="16" spans="1:13" ht="18" thickBot="1" x14ac:dyDescent="0.3">
      <c r="A16" s="14"/>
      <c r="C16" s="16" t="s">
        <v>4</v>
      </c>
      <c r="D16" s="17"/>
      <c r="F16">
        <f>PI()</f>
        <v>3.1415926535897931</v>
      </c>
    </row>
    <row r="17" spans="1:9" ht="18" thickBot="1" x14ac:dyDescent="0.3">
      <c r="A17" s="15"/>
      <c r="B17" s="15"/>
      <c r="C17" s="5" t="b">
        <v>1</v>
      </c>
      <c r="D17" s="5" t="b">
        <v>0</v>
      </c>
    </row>
    <row r="18" spans="1:9" x14ac:dyDescent="0.25">
      <c r="A18" s="18" t="s">
        <v>5</v>
      </c>
      <c r="B18" s="5" t="b">
        <v>1</v>
      </c>
      <c r="C18" s="9">
        <v>72367</v>
      </c>
      <c r="D18" s="9">
        <f>B12-C18</f>
        <v>210645</v>
      </c>
      <c r="F18" s="21">
        <f>C18/1000000</f>
        <v>7.2367000000000001E-2</v>
      </c>
      <c r="G18" s="21">
        <f>D18/100000</f>
        <v>2.1064500000000002</v>
      </c>
    </row>
    <row r="19" spans="1:9" x14ac:dyDescent="0.25">
      <c r="A19" s="19"/>
      <c r="B19" s="5" t="b">
        <v>0</v>
      </c>
      <c r="C19" s="9">
        <f>B13-C18</f>
        <v>135724</v>
      </c>
      <c r="D19" s="22">
        <f>L11-SUM(C18,D18,C19)</f>
        <v>180057</v>
      </c>
      <c r="F19" s="21">
        <f>C19/100000</f>
        <v>1.35724</v>
      </c>
      <c r="G19" s="21">
        <f>D19/100000</f>
        <v>1.80057</v>
      </c>
    </row>
    <row r="21" spans="1:9" ht="15.75" thickBot="1" x14ac:dyDescent="0.3"/>
    <row r="22" spans="1:9" ht="18" thickBot="1" x14ac:dyDescent="0.3">
      <c r="A22" s="14"/>
      <c r="C22" s="16" t="s">
        <v>4</v>
      </c>
      <c r="D22" s="17"/>
      <c r="F22" s="2">
        <f>$F$16*F18*F18</f>
        <v>1.6452466342739322E-2</v>
      </c>
      <c r="G22" s="2">
        <f>$F$16*G18*G18</f>
        <v>13.939660045425107</v>
      </c>
    </row>
    <row r="23" spans="1:9" ht="18" thickBot="1" x14ac:dyDescent="0.3">
      <c r="A23" s="15"/>
      <c r="B23" s="15"/>
      <c r="C23" s="5" t="b">
        <v>1</v>
      </c>
      <c r="D23" s="5" t="b">
        <v>0</v>
      </c>
      <c r="F23" s="2">
        <f>$F$16*F19*F19</f>
        <v>5.7871291391068498</v>
      </c>
      <c r="G23" s="2">
        <f>$F$16*G19*G19</f>
        <v>10.185207766459548</v>
      </c>
    </row>
    <row r="24" spans="1:9" x14ac:dyDescent="0.25">
      <c r="A24" s="18" t="s">
        <v>5</v>
      </c>
      <c r="B24" s="5" t="b">
        <v>1</v>
      </c>
      <c r="C24" s="20">
        <f>C18/$B$11</f>
        <v>0.12085478621159566</v>
      </c>
      <c r="D24" s="20">
        <f>D18/$B$11</f>
        <v>0.35178266947008396</v>
      </c>
    </row>
    <row r="25" spans="1:9" x14ac:dyDescent="0.25">
      <c r="A25" s="19"/>
      <c r="B25" s="5" t="b">
        <v>0</v>
      </c>
      <c r="C25" s="20">
        <f>C19/$B$11</f>
        <v>0.22666263633676412</v>
      </c>
      <c r="D25" s="20">
        <f>D19/$B$11</f>
        <v>0.30069990798155621</v>
      </c>
    </row>
    <row r="27" spans="1:9" ht="30" x14ac:dyDescent="0.25">
      <c r="E27" s="26" t="s">
        <v>12</v>
      </c>
      <c r="H27" s="25" t="s">
        <v>13</v>
      </c>
    </row>
    <row r="29" spans="1:9" x14ac:dyDescent="0.25">
      <c r="H29" s="24" t="s">
        <v>14</v>
      </c>
    </row>
    <row r="30" spans="1:9" x14ac:dyDescent="0.25">
      <c r="H30" s="23">
        <v>72</v>
      </c>
      <c r="I30" s="29">
        <f>H31*E33</f>
        <v>0.12040133779264213</v>
      </c>
    </row>
    <row r="31" spans="1:9" x14ac:dyDescent="0.25">
      <c r="E31" s="24" t="s">
        <v>14</v>
      </c>
      <c r="H31" s="27">
        <f>H30/E32</f>
        <v>0.25441696113074203</v>
      </c>
      <c r="I31" s="3"/>
    </row>
    <row r="32" spans="1:9" x14ac:dyDescent="0.25">
      <c r="E32" s="23">
        <v>283</v>
      </c>
      <c r="H32" s="24" t="s">
        <v>15</v>
      </c>
      <c r="I32" s="3"/>
    </row>
    <row r="33" spans="3:9" x14ac:dyDescent="0.25">
      <c r="E33" s="28">
        <f>E32/C35</f>
        <v>0.47324414715719065</v>
      </c>
      <c r="H33" s="23">
        <v>211</v>
      </c>
      <c r="I33" s="29">
        <f>H34*E33</f>
        <v>0.35284280936454848</v>
      </c>
    </row>
    <row r="34" spans="3:9" x14ac:dyDescent="0.25">
      <c r="C34" s="24" t="s">
        <v>11</v>
      </c>
      <c r="H34" s="27">
        <f>H33/E32</f>
        <v>0.74558303886925792</v>
      </c>
    </row>
    <row r="35" spans="3:9" x14ac:dyDescent="0.25">
      <c r="C35" s="23">
        <v>598</v>
      </c>
    </row>
    <row r="36" spans="3:9" x14ac:dyDescent="0.25">
      <c r="H36" s="24" t="s">
        <v>14</v>
      </c>
    </row>
    <row r="37" spans="3:9" x14ac:dyDescent="0.25">
      <c r="H37" s="23">
        <v>135</v>
      </c>
      <c r="I37" s="29">
        <f>H38*E40</f>
        <v>0.225752508361204</v>
      </c>
    </row>
    <row r="38" spans="3:9" x14ac:dyDescent="0.25">
      <c r="E38" s="24" t="s">
        <v>15</v>
      </c>
      <c r="H38" s="27">
        <f>H37/E39</f>
        <v>0.42857142857142855</v>
      </c>
    </row>
    <row r="39" spans="3:9" x14ac:dyDescent="0.25">
      <c r="E39" s="23">
        <v>315</v>
      </c>
      <c r="H39" s="24" t="s">
        <v>15</v>
      </c>
    </row>
    <row r="40" spans="3:9" x14ac:dyDescent="0.25">
      <c r="E40" s="28">
        <f>E39/C35</f>
        <v>0.52675585284280935</v>
      </c>
      <c r="H40" s="23">
        <v>180</v>
      </c>
      <c r="I40" s="29">
        <f>H41*E40</f>
        <v>0.30100334448160532</v>
      </c>
    </row>
    <row r="41" spans="3:9" x14ac:dyDescent="0.25">
      <c r="H41" s="27">
        <f>H40/E39</f>
        <v>0.5714285714285714</v>
      </c>
    </row>
  </sheetData>
  <mergeCells count="4">
    <mergeCell ref="A18:A19"/>
    <mergeCell ref="C16:D16"/>
    <mergeCell ref="C22:D22"/>
    <mergeCell ref="A24:A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FF85-A155-46C8-9AB2-011EC63E63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B1C1-D701-4162-92C2-2BB1EEFFA8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Loughlin, Paul</dc:creator>
  <cp:lastModifiedBy>Loughlin, Paul</cp:lastModifiedBy>
  <dcterms:created xsi:type="dcterms:W3CDTF">2018-12-18T17:04:32Z</dcterms:created>
  <dcterms:modified xsi:type="dcterms:W3CDTF">2018-12-18T18:13:35Z</dcterms:modified>
</cp:coreProperties>
</file>