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trol List" sheetId="1" r:id="rId5"/>
    <sheet name="Main Print List" sheetId="2" r:id="rId6"/>
    <sheet name="Supported Devices" sheetId="3" r:id="rId7"/>
    <sheet name="Main Menu Choices" sheetId="4" r:id="rId8"/>
    <sheet name="All Headers" sheetId="5" r:id="rId9"/>
    <sheet name="Sensor Page Fields" sheetId="6" r:id="rId10"/>
    <sheet name="TBD Thermal Image Headers" sheetId="7" r:id="rId11"/>
    <sheet name="Main Components List" sheetId="8" r:id="rId12"/>
    <sheet name="RS Components List" sheetId="9" r:id="rId13"/>
    <sheet name="RS Print List" sheetId="10" r:id="rId14"/>
    <sheet name="AA Components List" sheetId="11" r:id="rId15"/>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<sst xmlns="http://schemas.openxmlformats.org/spreadsheetml/2006/main" uniqueCount="548">
  <si>
    <t>Document control list</t>
  </si>
  <si>
    <t>Line</t>
  </si>
  <si>
    <t>Type</t>
  </si>
  <si>
    <t>Item</t>
  </si>
  <si>
    <t>Module</t>
  </si>
  <si>
    <t>Filename</t>
  </si>
  <si>
    <t>Exists</t>
  </si>
  <si>
    <t>Included in Z_S12</t>
  </si>
  <si>
    <t>Notes</t>
  </si>
  <si>
    <t>Document</t>
  </si>
  <si>
    <t>Build Instructions Checklist</t>
  </si>
  <si>
    <t>Main Unit</t>
  </si>
  <si>
    <t>STELLA-1.2_main_board_build.pdf</t>
  </si>
  <si>
    <t>Build Photos Series</t>
  </si>
  <si>
    <t>Commercial Components List</t>
  </si>
  <si>
    <t>in this document</t>
  </si>
  <si>
    <t>Electronics Schematic</t>
  </si>
  <si>
    <t>stella-1_2_schematic.pdf</t>
  </si>
  <si>
    <t>Print Parts List</t>
  </si>
  <si>
    <t>Zip file</t>
  </si>
  <si>
    <t>S12 Print parts</t>
  </si>
  <si>
    <t>S12_print_parts.zip</t>
  </si>
  <si>
    <t>Supported Sensors list</t>
  </si>
  <si>
    <t>Software</t>
  </si>
  <si>
    <t>Code</t>
  </si>
  <si>
    <t>Instrument Code, v0.2.7 alpha</t>
  </si>
  <si>
    <t xml:space="preserve">Software </t>
  </si>
  <si>
    <t>STELLA-1.2 version 0.2.7 alpha.zip</t>
  </si>
  <si>
    <t>Libraries</t>
  </si>
  <si>
    <t>lib file</t>
  </si>
  <si>
    <t>lib.zip</t>
  </si>
  <si>
    <t>Remote Sensing Module</t>
  </si>
  <si>
    <t>S12-RS-remote-sensing-plugin-schematic.pdf</t>
  </si>
  <si>
    <t>Remote Sensing Print Parts</t>
  </si>
  <si>
    <t>S12 RS print parts.zip</t>
  </si>
  <si>
    <t>Air Analyzer Module</t>
  </si>
  <si>
    <t>Air Analyzer Print Parts</t>
  </si>
  <si>
    <t>Differential Liquid Spectroscopy Module</t>
  </si>
  <si>
    <t>Main Unit Print Parts List</t>
  </si>
  <si>
    <t>color1</t>
  </si>
  <si>
    <t>color2</t>
  </si>
  <si>
    <t>color3</t>
  </si>
  <si>
    <t>color4</t>
  </si>
  <si>
    <t>S12 assembly fixture _ print w supports on build plate.STL</t>
  </si>
  <si>
    <t>body</t>
  </si>
  <si>
    <t>S12 aux sensor retainer.STL</t>
  </si>
  <si>
    <t>S12 battery spacer.STL</t>
  </si>
  <si>
    <t>S12 clock spacer.STL</t>
  </si>
  <si>
    <t>S12 GPS window color change at 0.4 and 0.8 and 1.5.STL</t>
  </si>
  <si>
    <t>clear</t>
  </si>
  <si>
    <t>text</t>
  </si>
  <si>
    <t>S12 lower housing.STL</t>
  </si>
  <si>
    <t>S12 magnet coupler alignment fixture for main body w flats.STL</t>
  </si>
  <si>
    <t>S12 magnet coupler alignment fixture for plugins w pins.STL</t>
  </si>
  <si>
    <t>S12 QT alignment fixture.STL</t>
  </si>
  <si>
    <t>S12 REC window change color at 0.4 and 0.8 and 1.5.STL</t>
  </si>
  <si>
    <t>S12 sd card swing door.STL</t>
  </si>
  <si>
    <t>S12 sdcard alignment fixture.STL</t>
  </si>
  <si>
    <t>S12 tail lights window change color at 0.4 and 0.8 and 1.5.STL</t>
  </si>
  <si>
    <t>S12 UID side tag change color at 1.6.STL</t>
  </si>
  <si>
    <t>S12 UID side tag.STEP</t>
  </si>
  <si>
    <t>S12 upper housing change color at 0.8 and 1.6.STL</t>
  </si>
  <si>
    <t>STELLA-1.2 supported devices list</t>
  </si>
  <si>
    <t>Updated:</t>
  </si>
  <si>
    <t>Device</t>
  </si>
  <si>
    <t>Address</t>
  </si>
  <si>
    <t>Read time, ms</t>
  </si>
  <si>
    <t>Link</t>
  </si>
  <si>
    <t xml:space="preserve">ads1015_12_bit_adc  </t>
  </si>
  <si>
    <t>0x48</t>
  </si>
  <si>
    <r>
      <rPr>
        <u val="single"/>
        <sz val="10"/>
        <color indexed="8"/>
        <rFont val="Helvetica Neue"/>
      </rPr>
      <t>https://www.adafruit.com/product/1083</t>
    </r>
  </si>
  <si>
    <t xml:space="preserve">ads1115_16_bit_adc </t>
  </si>
  <si>
    <t>0x4a*</t>
  </si>
  <si>
    <r>
      <rPr>
        <u val="single"/>
        <sz val="10"/>
        <color indexed="8"/>
        <rFont val="Helvetica Neue"/>
      </rPr>
      <t>https://www.adafruit.com/product/1085</t>
    </r>
  </si>
  <si>
    <t xml:space="preserve">as7265x_spectrometer </t>
  </si>
  <si>
    <t>0x49</t>
  </si>
  <si>
    <t>900</t>
  </si>
  <si>
    <r>
      <rPr>
        <u val="single"/>
        <sz val="10"/>
        <color indexed="8"/>
        <rFont val="Helvetica Neue"/>
      </rPr>
      <t>https://www.sparkfun.com/sparkfun-triad-spectroscopy-sensor-as7265x-qwiic.html</t>
    </r>
  </si>
  <si>
    <t>Reading the sensor temperatures takes 44ms, counts takes 260ms, fcal, 534ms</t>
  </si>
  <si>
    <t xml:space="preserve">as7331_spectrometer </t>
  </si>
  <si>
    <t>0x74</t>
  </si>
  <si>
    <r>
      <rPr>
        <u val="single"/>
        <sz val="10"/>
        <color indexed="8"/>
        <rFont val="Helvetica Neue"/>
      </rPr>
      <t>https://www.sparkfun.com/sparkfun-spectral-uv-sensor-as7331-qwiic.html</t>
    </r>
  </si>
  <si>
    <t xml:space="preserve">as7341_spectrometer </t>
  </si>
  <si>
    <t>0x39</t>
  </si>
  <si>
    <r>
      <rPr>
        <u val="single"/>
        <sz val="10"/>
        <color indexed="8"/>
        <rFont val="Helvetica Neue"/>
      </rPr>
      <t>https://www.adafruit.com/product/4698</t>
    </r>
  </si>
  <si>
    <t xml:space="preserve">bme280_air_sensor </t>
  </si>
  <si>
    <t>0x77</t>
  </si>
  <si>
    <r>
      <rPr>
        <u val="single"/>
        <sz val="10"/>
        <color indexed="8"/>
        <rFont val="Helvetica Neue"/>
      </rPr>
      <t>https://www.adafruit.com/product/2652</t>
    </r>
  </si>
  <si>
    <t xml:space="preserve">capacitive_soil_moisture_sensor </t>
  </si>
  <si>
    <t>0x37*</t>
  </si>
  <si>
    <r>
      <rPr>
        <u val="single"/>
        <sz val="10"/>
        <color indexed="8"/>
        <rFont val="Helvetica Neue"/>
      </rPr>
      <t>https://www.adafruit.com/product/4026</t>
    </r>
  </si>
  <si>
    <t xml:space="preserve">ds2484_1_wire_thermometer  </t>
  </si>
  <si>
    <t>0x18</t>
  </si>
  <si>
    <r>
      <rPr>
        <u val="single"/>
        <sz val="10"/>
        <color indexed="8"/>
        <rFont val="Helvetica Neue"/>
      </rPr>
      <t>https://www.adafruit.com/product/5976</t>
    </r>
    <r>
      <rPr>
        <sz val="10"/>
        <color indexed="8"/>
        <rFont val="Helvetica Neue"/>
      </rPr>
      <t xml:space="preserve"> with </t>
    </r>
    <r>
      <rPr>
        <u val="single"/>
        <sz val="10"/>
        <color indexed="8"/>
        <rFont val="Helvetica Neue"/>
      </rPr>
      <t>https://www.sparkfun.com/temperature-sensor-waterproof-ds18b20.html</t>
    </r>
  </si>
  <si>
    <t>gps_PA1616D</t>
  </si>
  <si>
    <t>uart</t>
  </si>
  <si>
    <r>
      <rPr>
        <sz val="10"/>
        <color indexed="8"/>
        <rFont val="Helvetica Neue"/>
      </rPr>
      <t xml:space="preserve">housed in main unit: </t>
    </r>
    <r>
      <rPr>
        <u val="single"/>
        <sz val="10"/>
        <color indexed="8"/>
        <rFont val="Helvetica Neue"/>
      </rPr>
      <t>https://www.adafruit.com/product/5440</t>
    </r>
  </si>
  <si>
    <t xml:space="preserve">hdc3022_air_sensor </t>
  </si>
  <si>
    <t>0x44</t>
  </si>
  <si>
    <t>4</t>
  </si>
  <si>
    <r>
      <rPr>
        <u val="single"/>
        <sz val="10"/>
        <color indexed="8"/>
        <rFont val="Helvetica Neue"/>
      </rPr>
      <t>https://www.adafruit.com/product/5989</t>
    </r>
  </si>
  <si>
    <t>lis2mdl_magnetic_field_sensor *</t>
  </si>
  <si>
    <t>0x1e</t>
  </si>
  <si>
    <r>
      <rPr>
        <u val="single"/>
        <sz val="10"/>
        <color indexed="8"/>
        <rFont val="Helvetica Neue"/>
      </rPr>
      <t>https://www.adafruit.com/product/4413</t>
    </r>
  </si>
  <si>
    <t>lis3mdl_magnetic_field_sensor *</t>
  </si>
  <si>
    <t>0x1c</t>
  </si>
  <si>
    <r>
      <rPr>
        <u val="single"/>
        <sz val="10"/>
        <color indexed="8"/>
        <rFont val="Helvetica Neue"/>
      </rPr>
      <t>https://www.adafruit.com/product/4517</t>
    </r>
  </si>
  <si>
    <t>lsm303_acceleration_sensor *</t>
  </si>
  <si>
    <t>0x19</t>
  </si>
  <si>
    <t>lsm6ds_accel_gyro_sensor *</t>
  </si>
  <si>
    <t>0x6a</t>
  </si>
  <si>
    <t xml:space="preserve">ltr390_uva_sensor </t>
  </si>
  <si>
    <t>0x53</t>
  </si>
  <si>
    <r>
      <rPr>
        <u val="single"/>
        <sz val="10"/>
        <color indexed="8"/>
        <rFont val="Helvetica Neue"/>
      </rPr>
      <t>https://www.adafruit.com/product/4831</t>
    </r>
  </si>
  <si>
    <t>max1704x_battery_monitor</t>
  </si>
  <si>
    <t>0x36</t>
  </si>
  <si>
    <t>built-in on the processor board</t>
  </si>
  <si>
    <t xml:space="preserve">mcp9808_air_thermometer </t>
  </si>
  <si>
    <t>0x1f*</t>
  </si>
  <si>
    <r>
      <rPr>
        <u val="single"/>
        <sz val="10"/>
        <color indexed="8"/>
        <rFont val="Helvetica Neue"/>
      </rPr>
      <t>https://www.adafruit.com/product/5027</t>
    </r>
  </si>
  <si>
    <t xml:space="preserve">mlx90614_surface_thermometer </t>
  </si>
  <si>
    <t>0x5a</t>
  </si>
  <si>
    <t>2</t>
  </si>
  <si>
    <r>
      <rPr>
        <u val="single"/>
        <sz val="10"/>
        <color indexed="8"/>
        <rFont val="Helvetica Neue"/>
      </rPr>
      <t>https://www.digikey.com/en/products/detail/melexis-technologies-nv/MLX90614ESF-BCC-000-SP/5416203</t>
    </r>
  </si>
  <si>
    <t xml:space="preserve">mlx90640_thermal_camera </t>
  </si>
  <si>
    <t>0x33</t>
  </si>
  <si>
    <r>
      <rPr>
        <u val="single"/>
        <sz val="10"/>
        <color indexed="8"/>
        <rFont val="Helvetica Neue"/>
      </rPr>
      <t>https://www.adafruit.com/product/4407</t>
    </r>
  </si>
  <si>
    <t>pcf8523_real_time_clock</t>
  </si>
  <si>
    <t>0x68</t>
  </si>
  <si>
    <r>
      <rPr>
        <sz val="10"/>
        <color indexed="8"/>
        <rFont val="Helvetica Neue"/>
      </rPr>
      <t xml:space="preserve">housed in main unit: </t>
    </r>
    <r>
      <rPr>
        <u val="single"/>
        <sz val="10"/>
        <color indexed="8"/>
        <rFont val="Helvetica Neue"/>
      </rPr>
      <t>https://www.adafruit.com/product/5189</t>
    </r>
  </si>
  <si>
    <t xml:space="preserve">pcf8591_8_bit_adc_dac </t>
  </si>
  <si>
    <t>0x4f*</t>
  </si>
  <si>
    <r>
      <rPr>
        <u val="single"/>
        <sz val="10"/>
        <color indexed="8"/>
        <rFont val="Helvetica Neue"/>
      </rPr>
      <t>https://www.adafruit.com/product/4648</t>
    </r>
  </si>
  <si>
    <t xml:space="preserve">pmsa0031_particulates_sensor </t>
  </si>
  <si>
    <t>0x12</t>
  </si>
  <si>
    <r>
      <rPr>
        <u val="single"/>
        <sz val="10"/>
        <color indexed="8"/>
        <rFont val="Helvetica Neue"/>
      </rPr>
      <t>https://www.adafruit.com/product/4632</t>
    </r>
  </si>
  <si>
    <t>qwiic buzzer</t>
  </si>
  <si>
    <t>0x34</t>
  </si>
  <si>
    <r>
      <rPr>
        <u val="single"/>
        <sz val="10"/>
        <color indexed="8"/>
        <rFont val="Helvetica Neue"/>
      </rPr>
      <t>https://www.sparkfun.com/sparkfun-qwiic-buzzer.html</t>
    </r>
  </si>
  <si>
    <t xml:space="preserve">scd30_co2_sensor </t>
  </si>
  <si>
    <t>0x61</t>
  </si>
  <si>
    <r>
      <rPr>
        <u val="single"/>
        <sz val="10"/>
        <color indexed="8"/>
        <rFont val="Helvetica Neue"/>
      </rPr>
      <t>https://www.adafruit.com/product/4867</t>
    </r>
  </si>
  <si>
    <t xml:space="preserve">scd4x_co2_sensor </t>
  </si>
  <si>
    <t>0x62</t>
  </si>
  <si>
    <r>
      <rPr>
        <u val="single"/>
        <sz val="10"/>
        <color indexed="8"/>
        <rFont val="Helvetica Neue"/>
      </rPr>
      <t>https://www.adafruit.com/product/5187</t>
    </r>
    <r>
      <rPr>
        <sz val="10"/>
        <color indexed="8"/>
        <rFont val="Helvetica Neue"/>
      </rPr>
      <t xml:space="preserve">, </t>
    </r>
    <r>
      <rPr>
        <u val="single"/>
        <sz val="10"/>
        <color indexed="8"/>
        <rFont val="Helvetica Neue"/>
      </rPr>
      <t>https://www.adafruit.com/product/5190</t>
    </r>
  </si>
  <si>
    <t xml:space="preserve">vl53l1x_4m_range_sensor </t>
  </si>
  <si>
    <t>0x29</t>
  </si>
  <si>
    <r>
      <rPr>
        <u val="single"/>
        <sz val="10"/>
        <color indexed="8"/>
        <rFont val="Helvetica Neue"/>
      </rPr>
      <t>https://www.adafruit.com/product/3967</t>
    </r>
  </si>
  <si>
    <t>mcp4725_1ch_12bit_dac</t>
  </si>
  <si>
    <t>0x63*</t>
  </si>
  <si>
    <r>
      <rPr>
        <u val="single"/>
        <sz val="10"/>
        <color indexed="8"/>
        <rFont val="Helvetica Neue"/>
      </rPr>
      <t>https://www.adafruit.com/product/935</t>
    </r>
  </si>
  <si>
    <t>* two elements in one unit</t>
  </si>
  <si>
    <t>* mod address</t>
  </si>
  <si>
    <t>Table 1</t>
  </si>
  <si>
    <t>Choice name</t>
  </si>
  <si>
    <t>length</t>
  </si>
  <si>
    <t>Air Analyzer</t>
  </si>
  <si>
    <t>Liquid Color</t>
  </si>
  <si>
    <t>Liquid Fluor</t>
  </si>
  <si>
    <t>Spectrum Fan</t>
  </si>
  <si>
    <t>Time / Place</t>
  </si>
  <si>
    <t>Soil Moist’r</t>
  </si>
  <si>
    <t>Electronics</t>
  </si>
  <si>
    <t>Rmt Mapping</t>
  </si>
  <si>
    <t>Rmt Sensing</t>
  </si>
  <si>
    <t>Soil Water</t>
  </si>
  <si>
    <t>Sky Light</t>
  </si>
  <si>
    <t>Sensors</t>
  </si>
  <si>
    <t>* future use</t>
  </si>
  <si>
    <t>Heat</t>
  </si>
  <si>
    <t>Status</t>
  </si>
  <si>
    <t xml:space="preserve">More… </t>
  </si>
  <si>
    <t>Return</t>
  </si>
  <si>
    <t>line</t>
  </si>
  <si>
    <t>Sensor</t>
  </si>
  <si>
    <t>Part number</t>
  </si>
  <si>
    <t>Parameter</t>
  </si>
  <si>
    <t>Units</t>
  </si>
  <si>
    <t>Header</t>
  </si>
  <si>
    <t>instrument</t>
  </si>
  <si>
    <t>unique_identifier</t>
  </si>
  <si>
    <t>unique_measurement_number</t>
  </si>
  <si>
    <t>timestamp</t>
  </si>
  <si>
    <t>iso8601utc</t>
  </si>
  <si>
    <t>timestamp-!-iso8601utc</t>
  </si>
  <si>
    <t>batch_number</t>
  </si>
  <si>
    <t>burst_counter</t>
  </si>
  <si>
    <t>decimal_time</t>
  </si>
  <si>
    <t>hour</t>
  </si>
  <si>
    <t>decimal_time-!-hour</t>
  </si>
  <si>
    <t>ads1015</t>
  </si>
  <si>
    <t>channel_0_voltage</t>
  </si>
  <si>
    <t>V</t>
  </si>
  <si>
    <t>ads1015_channel_0_voltage-!-V</t>
  </si>
  <si>
    <t>channel_1_voltage</t>
  </si>
  <si>
    <t>ads1015_channel_1_voltage-!-V</t>
  </si>
  <si>
    <t>channel_2_voltage</t>
  </si>
  <si>
    <t>ads1015_channel_2_voltage-!-V</t>
  </si>
  <si>
    <t>channel_3_voltage</t>
  </si>
  <si>
    <t>ads1015_channel_3_voltage-!-V</t>
  </si>
  <si>
    <t>channel_0_digital_number</t>
  </si>
  <si>
    <t>counts</t>
  </si>
  <si>
    <t>ads1015_channel_0_digital_number-!-counts</t>
  </si>
  <si>
    <t>channel_1_digital_number</t>
  </si>
  <si>
    <t>ads1015_channel_1_digital_number-!-counts</t>
  </si>
  <si>
    <t>channel_2_digital_number</t>
  </si>
  <si>
    <t>ads1015_channel_2_digital_number-!-counts</t>
  </si>
  <si>
    <t>channel_3_digital_number</t>
  </si>
  <si>
    <t>ads1015_channel_3_digital_number-!-counts</t>
  </si>
  <si>
    <t>gain</t>
  </si>
  <si>
    <t>ads1015_gain-!-</t>
  </si>
  <si>
    <t>ads1115</t>
  </si>
  <si>
    <t>ads1115_channel_0_voltage-!-V</t>
  </si>
  <si>
    <t>ads1115_channel_1_voltage-!-V</t>
  </si>
  <si>
    <t>ads1115_channel_2_voltage-!-V</t>
  </si>
  <si>
    <t>ads1115_channel_3_voltage-!-V</t>
  </si>
  <si>
    <t>ads1115_channel_0_digital_number-!-counts</t>
  </si>
  <si>
    <t>ads1115_channel_1_digital_number-!-counts</t>
  </si>
  <si>
    <t>ads1115_channel_2_digital_number-!-counts</t>
  </si>
  <si>
    <t>ads1115_channel_3_digital_number-!-counts</t>
  </si>
  <si>
    <t>ads1115_gain-!-</t>
  </si>
  <si>
    <t>bme280</t>
  </si>
  <si>
    <t>barometric_pressure</t>
  </si>
  <si>
    <t>hPa</t>
  </si>
  <si>
    <t>bme280_barometric_pressure-!-hPa</t>
  </si>
  <si>
    <t>altitude_relative</t>
  </si>
  <si>
    <t>m</t>
  </si>
  <si>
    <t>bme280_altitude_relative-!-m</t>
  </si>
  <si>
    <t>humidity_relative</t>
  </si>
  <si>
    <t>percent</t>
  </si>
  <si>
    <t>bme280_humidity_relative-!-percent</t>
  </si>
  <si>
    <t>temperature_ambient</t>
  </si>
  <si>
    <t>C</t>
  </si>
  <si>
    <t>bme280_temperature_ambient-!-C</t>
  </si>
  <si>
    <t>capacitive_soil</t>
  </si>
  <si>
    <t>moisture_signal</t>
  </si>
  <si>
    <t>capacitive_soil_moisture_signal-!-</t>
  </si>
  <si>
    <t>conductive_soil_moisture_sensor</t>
  </si>
  <si>
    <t>conductive_soil</t>
  </si>
  <si>
    <t>conductive_soil_moisture_signal-!-</t>
  </si>
  <si>
    <t>ds2484</t>
  </si>
  <si>
    <t>temperature_material</t>
  </si>
  <si>
    <t>ds2484_temperature_material-!-C</t>
  </si>
  <si>
    <t>gps</t>
  </si>
  <si>
    <t>fix</t>
  </si>
  <si>
    <t>boolean</t>
  </si>
  <si>
    <t>gps_fix-!-boolean</t>
  </si>
  <si>
    <t>latitude</t>
  </si>
  <si>
    <t>degrees</t>
  </si>
  <si>
    <t>gps_latitude-!-degrees</t>
  </si>
  <si>
    <t>longitude</t>
  </si>
  <si>
    <t>gps_longitude-!-degrees</t>
  </si>
  <si>
    <t>altitude</t>
  </si>
  <si>
    <t>gps_altitude-!-m</t>
  </si>
  <si>
    <t>gps_timestamp-!-iso8601utc</t>
  </si>
  <si>
    <t>hdc3022</t>
  </si>
  <si>
    <t>hdc3022_temperature_ambient-!-C</t>
  </si>
  <si>
    <t>hdc3022_humidity_relative-!-percent</t>
  </si>
  <si>
    <t>hrlv-ez-mb1013_rangefinder</t>
  </si>
  <si>
    <t>hrlv-ez-mb1013</t>
  </si>
  <si>
    <t>range</t>
  </si>
  <si>
    <t>hrlv-ez-mb1013_range-!-m</t>
  </si>
  <si>
    <t xml:space="preserve">lis2mdl_magnetic_field_sensor </t>
  </si>
  <si>
    <t>lis2mdl</t>
  </si>
  <si>
    <t>magnetic_field_x</t>
  </si>
  <si>
    <t>uT</t>
  </si>
  <si>
    <t>lis2mdl_magnetic_field_x-!-uT</t>
  </si>
  <si>
    <t>magnetic_field_y</t>
  </si>
  <si>
    <t>lis2mdl_magnetic_field_y-!-uT</t>
  </si>
  <si>
    <t>magnetic_field_z</t>
  </si>
  <si>
    <t>lis2mdl_magnetic_field_z-!-uT</t>
  </si>
  <si>
    <t xml:space="preserve">lis3mdl_magnetic_field_sensor </t>
  </si>
  <si>
    <t>lis3mdl</t>
  </si>
  <si>
    <t>lis3mdl_magnetic_field_x-!-uT</t>
  </si>
  <si>
    <t>lis3mdl_magnetic_field_y-!-uT</t>
  </si>
  <si>
    <t>lis3mdl_magnetic_field_z-!-uT</t>
  </si>
  <si>
    <t xml:space="preserve">lsm303_acceleration_sensor </t>
  </si>
  <si>
    <t>lsm303</t>
  </si>
  <si>
    <t>acceleration_x</t>
  </si>
  <si>
    <t>m_per_s_sq</t>
  </si>
  <si>
    <t>lsm303_acceleration_x-!-m_per_s_sq</t>
  </si>
  <si>
    <t>acceleration_y</t>
  </si>
  <si>
    <t>lsm303_acceleration_y-!-m_per_s_sq</t>
  </si>
  <si>
    <t>acceleration_z</t>
  </si>
  <si>
    <t>lsm303_acceleration_z-!-m_per_s_sq</t>
  </si>
  <si>
    <t xml:space="preserve">lsm6ds_accel_gyro_sensor </t>
  </si>
  <si>
    <t>lsm6ds</t>
  </si>
  <si>
    <t>lsm6ds_acceleration_x-!-m_per_s_sq</t>
  </si>
  <si>
    <t>lsm6ds_acceleration_y-!-m_per_s_sq</t>
  </si>
  <si>
    <t>lsm6ds_acceleration_z-!-m_per_s_sq</t>
  </si>
  <si>
    <t>rotation_x</t>
  </si>
  <si>
    <t>degrees_per_s</t>
  </si>
  <si>
    <t>lsm6ds_rotation_x-!-degrees_per_s</t>
  </si>
  <si>
    <t>ltr390</t>
  </si>
  <si>
    <t>illumination</t>
  </si>
  <si>
    <t>ltr390_illumination-!-counts</t>
  </si>
  <si>
    <t>lux</t>
  </si>
  <si>
    <t>ltr390_illumination-!-lux</t>
  </si>
  <si>
    <t>uva</t>
  </si>
  <si>
    <t>ltr390_uva-!-counts</t>
  </si>
  <si>
    <t>uv_index</t>
  </si>
  <si>
    <t>ltr390_uv_index-!-</t>
  </si>
  <si>
    <t>max1704x</t>
  </si>
  <si>
    <t>battery_voltage</t>
  </si>
  <si>
    <t>max1704x_battery_voltage-!-V</t>
  </si>
  <si>
    <t>battery_energy</t>
  </si>
  <si>
    <t>max1704x_battery_energy-!-percent</t>
  </si>
  <si>
    <t>mcp9808</t>
  </si>
  <si>
    <t>mcp9808_temperature_ambient-!-C</t>
  </si>
  <si>
    <t>mlx90614</t>
  </si>
  <si>
    <t>temperature_surface</t>
  </si>
  <si>
    <t>mlx90614_temperature_surface-!-C</t>
  </si>
  <si>
    <t>temperature_local</t>
  </si>
  <si>
    <t>mlx90614_temperature_local-!-C</t>
  </si>
  <si>
    <t>pcf8591</t>
  </si>
  <si>
    <t>pcf8591_channel_0_digital_number-!-counts</t>
  </si>
  <si>
    <t>pcf8591_channel_1_digital_number-!-counts</t>
  </si>
  <si>
    <t>pcf8591_channel_2_digital_number-!-counts</t>
  </si>
  <si>
    <t>pcf8591_channel_3_digital_number-!-counts</t>
  </si>
  <si>
    <t>pcf8591_channel_0_voltage-!-V</t>
  </si>
  <si>
    <t>pcf8591_channel_1_voltage-!-V</t>
  </si>
  <si>
    <t>pcf8591_channel_2_voltage-!-V</t>
  </si>
  <si>
    <t>pcf8591_channel_3_voltage-!-V</t>
  </si>
  <si>
    <t>pmsa0031</t>
  </si>
  <si>
    <t>air_quality_index_for_particulates</t>
  </si>
  <si>
    <t>pmsa0031_air_quality_index_for_particulates-!-</t>
  </si>
  <si>
    <t>pm2.5_over_pm10_ratio</t>
  </si>
  <si>
    <t>pmsa0031_pm2.5_over_pm10_ratio-!-</t>
  </si>
  <si>
    <t>pm1</t>
  </si>
  <si>
    <t>ug_per_m_cubed</t>
  </si>
  <si>
    <t>pmsa0031_pm1-!-ug_per_m_cubed</t>
  </si>
  <si>
    <t>pm2.5</t>
  </si>
  <si>
    <t>pmsa0031_pm2.5-!-ug_per_m_cubed</t>
  </si>
  <si>
    <t>pm10</t>
  </si>
  <si>
    <t>pmsa0031_pm10-!-ug_per_m_cubed</t>
  </si>
  <si>
    <t>particle_count_0.3m</t>
  </si>
  <si>
    <t>count_per_100mL</t>
  </si>
  <si>
    <t>pmsa0031_particle_count_0.3m-!-count_per_100mL</t>
  </si>
  <si>
    <t>particle_count_0.5m</t>
  </si>
  <si>
    <t>pmsa0031_particle_count_0.5m-!-count_per_100mL</t>
  </si>
  <si>
    <t>particle_count_1m</t>
  </si>
  <si>
    <t>pmsa0031_particle_count_1m-!-count_per_100mL</t>
  </si>
  <si>
    <t>particle_count_2.5m</t>
  </si>
  <si>
    <t>pmsa0031_particle_count_2.5m-!-count_per_100mL</t>
  </si>
  <si>
    <t>particle_count_5m</t>
  </si>
  <si>
    <t>pmsa0031_particle_count_5m-!-count_per_100mL</t>
  </si>
  <si>
    <t>particle_count_10m</t>
  </si>
  <si>
    <t>pmsa0031_particle_count_10m-!-count_per_100mL</t>
  </si>
  <si>
    <t>scd30</t>
  </si>
  <si>
    <t>co2_ambient</t>
  </si>
  <si>
    <t>ppm</t>
  </si>
  <si>
    <t>scd30_co2_ambient-!-ppm</t>
  </si>
  <si>
    <t>co2_uncertainty</t>
  </si>
  <si>
    <t>scd30_co2_uncertainty-!-ppm</t>
  </si>
  <si>
    <t>scd30_temperature_ambient-!-C</t>
  </si>
  <si>
    <t>scd30_humidity_relative-!-percent</t>
  </si>
  <si>
    <t>scd4x</t>
  </si>
  <si>
    <t>scd4x_co2_ambient-!-ppm</t>
  </si>
  <si>
    <t>scd4x_co2_uncertainty-!-ppm</t>
  </si>
  <si>
    <t>scd4x_temperature_ambient-!-C</t>
  </si>
  <si>
    <t>scd4x_humidity_relative-!-percent</t>
  </si>
  <si>
    <t>vl53l1x</t>
  </si>
  <si>
    <t>distance</t>
  </si>
  <si>
    <t>vl53l1x_distance-!-m</t>
  </si>
  <si>
    <t>analog_in</t>
  </si>
  <si>
    <t>analog</t>
  </si>
  <si>
    <t>input_0_digital_number</t>
  </si>
  <si>
    <t>analog_input_0_digital_number-!-counts</t>
  </si>
  <si>
    <t>input_0_voltage</t>
  </si>
  <si>
    <t>analog_input_0_voltage-!-V</t>
  </si>
  <si>
    <t>mq-4_methane_sensor</t>
  </si>
  <si>
    <t>mq-4</t>
  </si>
  <si>
    <t>methane_relative</t>
  </si>
  <si>
    <t>mq-4_methane_relative-!-ppm</t>
  </si>
  <si>
    <t>spectral_headers</t>
  </si>
  <si>
    <t>spectral</t>
  </si>
  <si>
    <t>spectral_sensor_part_number</t>
  </si>
  <si>
    <t>wavelength</t>
  </si>
  <si>
    <t>nm</t>
  </si>
  <si>
    <t>spectral_wavelength-!-nm</t>
  </si>
  <si>
    <t>bandwidth</t>
  </si>
  <si>
    <t>spectral_bandwidth-!-nm</t>
  </si>
  <si>
    <t>photodetector_digital_number</t>
  </si>
  <si>
    <t>spectral_photodetector_digital_number-!-counts</t>
  </si>
  <si>
    <t>irradiance</t>
  </si>
  <si>
    <t>uW_per_cm_sq</t>
  </si>
  <si>
    <t>spectral_irradiance-!-uW_per_cm_sq</t>
  </si>
  <si>
    <t>uncertainty_in_irradiance</t>
  </si>
  <si>
    <t>spectral_uncertainty_in_irradiance-!-uW_per_cm_sq</t>
  </si>
  <si>
    <t>spectral_gain-!-</t>
  </si>
  <si>
    <t>integration_time</t>
  </si>
  <si>
    <t>ms</t>
  </si>
  <si>
    <t>spectral_integration_time-!-ms</t>
  </si>
  <si>
    <t>detector_chip_number</t>
  </si>
  <si>
    <t>spectral_detector_chip_number-!-</t>
  </si>
  <si>
    <t>detector_chip_temperature</t>
  </si>
  <si>
    <t>spectral_detector_chip_temperature-!-C</t>
  </si>
  <si>
    <t>irradiance_future_source_calibrated</t>
  </si>
  <si>
    <t>spectral_irradiance_future_source_calibrated-!-uW_per_cm_sq</t>
  </si>
  <si>
    <t>uncertainty_in_irradiance_future_source_calibrated</t>
  </si>
  <si>
    <t>spectral_uncertainty_in_irradiance_future_source_calibrated-!-uW_per_cm_sq</t>
  </si>
  <si>
    <t>Created: 20250718</t>
  </si>
  <si>
    <t>Updated: 20250729</t>
  </si>
  <si>
    <t>Manufacturer</t>
  </si>
  <si>
    <t>Name</t>
  </si>
  <si>
    <t>First Column</t>
  </si>
  <si>
    <t>Second Column</t>
  </si>
  <si>
    <t>Third Column</t>
  </si>
  <si>
    <t>About</t>
  </si>
  <si>
    <t>Texas Instruments</t>
  </si>
  <si>
    <t>ADC 12 bit</t>
  </si>
  <si>
    <t>Channel N</t>
  </si>
  <si>
    <t>raw counts</t>
  </si>
  <si>
    <t>voltage V</t>
  </si>
  <si>
    <t>ADC 16 bit</t>
  </si>
  <si>
    <t>Bosch Sensortec</t>
  </si>
  <si>
    <t>Ambient Air</t>
  </si>
  <si>
    <t>Pressure</t>
  </si>
  <si>
    <t xml:space="preserve">value </t>
  </si>
  <si>
    <t>+/- 1 hPa</t>
  </si>
  <si>
    <t xml:space="preserve">The BME280 measures pressure with a piezo-resistive Winston bridge, humidity with a capacitance change MEMs device, and temperature with a conduction band gap diode. </t>
  </si>
  <si>
    <t>Altitude, relative</t>
  </si>
  <si>
    <t>value</t>
  </si>
  <si>
    <t>resolution 0.1 m</t>
  </si>
  <si>
    <t>Temperature</t>
  </si>
  <si>
    <t>+/- 0.5 C</t>
  </si>
  <si>
    <t>Humidity</t>
  </si>
  <si>
    <t>+/- 3 %</t>
  </si>
  <si>
    <t>Adafruit Industries</t>
  </si>
  <si>
    <t>Soil Moisture</t>
  </si>
  <si>
    <t>Moisture Signal</t>
  </si>
  <si>
    <t>uncalibrated</t>
  </si>
  <si>
    <t>Adafruit uses the capacitive touch measurement system built into the ATSAMD10 chip, which will give you a reading ranging from about 200 (very dry) to 2000 (very wet).</t>
  </si>
  <si>
    <t>SparkFun Electronics</t>
  </si>
  <si>
    <t>The two exposed pads function as probes, together acting as a variable resistor. The more water in the soil, the better the conductivity between the pads will be, resulting in lower resistance and a higher signal output.</t>
  </si>
  <si>
    <t>Dallas Semiconductor</t>
  </si>
  <si>
    <t>Thermometer</t>
  </si>
  <si>
    <t>DS18B20</t>
  </si>
  <si>
    <t xml:space="preserve">The DS18B20-PAR digital thermometer provides 9 to 12–bit centigrade temperature measurements and does not need an external power supply because it derives power directly from the data line (“parasite power”). It communicates over a 1-Wire bus, which by definition 
requires only one data line (and ground) for communication with a central microprocessor.  It has an operating temperature range of –55°C to +100°C and is accurate to ±0.5°C over a range of –10°C to +85°C. </t>
  </si>
  <si>
    <t>CD Technology</t>
  </si>
  <si>
    <t>GPS</t>
  </si>
  <si>
    <t>PA1616D</t>
  </si>
  <si>
    <t>Has Fix</t>
  </si>
  <si>
    <t>The CDTop CD-PA1616D module utilizes the MediaTek new generation GNSS Chipset MT3333 that support various location and navigation applications, including autonomous GPS, GLONASS, GALILEO, QZSS, SBAS(note) ranging (WAAS, EGNOS, GAGAN, MSAS),QZSS,DGPS(RTCM) and AGPS. It support up to 210 PRN channels with 99 search channels and 33 simultaneous tracking channels. It is the industry’s highest level of sensitivity (-165dBm) and instant Time-to-First Fix (TTFF). Precise GNSS signal processing give the ultra-precise positioning under low receptive, high velocity conditions. Up to 12 multi-tone active interference canceller (ISSCC2011 award).</t>
  </si>
  <si>
    <t>degrees +/-3 m</t>
  </si>
  <si>
    <t>+/-3 m</t>
  </si>
  <si>
    <t>iso8601</t>
  </si>
  <si>
    <t xml:space="preserve">number of satellites </t>
  </si>
  <si>
    <t>warm start battery</t>
  </si>
  <si>
    <t>OK or LOW</t>
  </si>
  <si>
    <t>+/- 0.1 C</t>
  </si>
  <si>
    <t>The HDC3022 measures relative humidity through variations in the capacitance of a polymer dielectric. Both the temperature and humidity sensors are 100% tested and trimmed on a production setup that is NIST traceable and verified with equipment that is calibrated to ISO/IEC 17025 standards.</t>
  </si>
  <si>
    <t>+/- 0.5 %</t>
  </si>
  <si>
    <t>Espressif</t>
  </si>
  <si>
    <t>ADC 12 bits</t>
  </si>
  <si>
    <t xml:space="preserve">ESP32-S3 </t>
  </si>
  <si>
    <t>Raw</t>
  </si>
  <si>
    <t>Maxbotics</t>
  </si>
  <si>
    <t>Ultrasonic Range</t>
  </si>
  <si>
    <t>Range</t>
  </si>
  <si>
    <t>+/- TBD m (calculate 1% of signal)</t>
  </si>
  <si>
    <t>42kHz ultrasonic sensor measures distance to objects. Distance = time from pulse send to echo received / speed of sound in air. Since the speed of sound in air varies with temperature, the probe is temperature compensated. For distance measurement, the useful range of the sensor is from 0.3m to 2.5m</t>
  </si>
  <si>
    <t>STMicroelectronics</t>
  </si>
  <si>
    <t>Magnetic Field</t>
  </si>
  <si>
    <t>+/- 6 uT</t>
  </si>
  <si>
    <t>The LIS2MDL is a high-performance 3-axis digital magnetic sensor. It has a magnetic field dynamic range of ±50 gauss = 5000 uT</t>
  </si>
  <si>
    <t>+/- 1 uT</t>
  </si>
  <si>
    <t>The LIS3MDL is a high-performance 3-axis magnetic sensor with user-selectable full scales of ±4/±8/±12/±16 gauss. (400 to 1600 uT)</t>
  </si>
  <si>
    <t>Accelerometer</t>
  </si>
  <si>
    <t xml:space="preserve">m/s^2 </t>
  </si>
  <si>
    <t>The LSM303 is a high-performance 3-axis digital linear acceleration sensor with linear acceleration full scales of ±2g/±4g/±8g/16g</t>
  </si>
  <si>
    <t>m/s^2</t>
  </si>
  <si>
    <t>Accel-Gyro</t>
  </si>
  <si>
    <t>raw</t>
  </si>
  <si>
    <t>value lux</t>
  </si>
  <si>
    <t>value uv index</t>
  </si>
  <si>
    <t>AQIp</t>
  </si>
  <si>
    <t>particulates only</t>
  </si>
  <si>
    <t xml:space="preserve">pm2.5/pm10 </t>
  </si>
  <si>
    <t>ug/m^3</t>
  </si>
  <si>
    <t>count/100mL</t>
  </si>
  <si>
    <t>CO2</t>
  </si>
  <si>
    <t>+/- TBD ppm</t>
  </si>
  <si>
    <t>+/- TBD C</t>
  </si>
  <si>
    <t>+/- TBD %</t>
  </si>
  <si>
    <t>+/- 0.001 m</t>
  </si>
  <si>
    <t>CH4 methane</t>
  </si>
  <si>
    <t xml:space="preserve">ppm, relative </t>
  </si>
  <si>
    <t>S12 Main Unit Components List</t>
  </si>
  <si>
    <t>Quantity</t>
  </si>
  <si>
    <t>Vendor/ Manufacturer</t>
  </si>
  <si>
    <t>Part Number</t>
  </si>
  <si>
    <t>$ each</t>
  </si>
  <si>
    <t>qty to make N</t>
  </si>
  <si>
    <t>packed</t>
  </si>
  <si>
    <t>Permaproto board, full size</t>
  </si>
  <si>
    <t>Adafruit</t>
  </si>
  <si>
    <t>Feather ESP32-S3</t>
  </si>
  <si>
    <t>rotary encoder with knob</t>
  </si>
  <si>
    <t>Eyespi breakout board</t>
  </si>
  <si>
    <t>Eyespi cable, 100mm</t>
  </si>
  <si>
    <t>Capactive touch TFT display</t>
  </si>
  <si>
    <t>SD card module</t>
  </si>
  <si>
    <t>8GB micro SD card</t>
  </si>
  <si>
    <t>Ultimate GPS breakout</t>
  </si>
  <si>
    <t>PCF8523 RTC clock module</t>
  </si>
  <si>
    <t>CR1220 coin cell battery</t>
  </si>
  <si>
    <t>TPS61023 5V 1A boost</t>
  </si>
  <si>
    <t>2200 mAh cylindrical battery — choose 1 of 3</t>
  </si>
  <si>
    <t>4400 mAh battery pack — choose 1 of 3</t>
  </si>
  <si>
    <t>6600 mAh battery pack — choose 1 of 3</t>
  </si>
  <si>
    <t>magnet connector pair, RA, 4 positions</t>
  </si>
  <si>
    <t>magnet connector pair, RA, 3 positions</t>
  </si>
  <si>
    <t>Push on push off button switch</t>
  </si>
  <si>
    <t>Digikey</t>
  </si>
  <si>
    <t>CW181-ND</t>
  </si>
  <si>
    <t>0.1uF capacitor</t>
  </si>
  <si>
    <t>C315C104M5U5TA7303</t>
  </si>
  <si>
    <t>10kΩ resistor</t>
  </si>
  <si>
    <t>RNF18FTD10K0CT-ND</t>
  </si>
  <si>
    <t>Remote Sensing Plugin Components List</t>
  </si>
  <si>
    <t>Half size protoboard</t>
  </si>
  <si>
    <t>Precision Air Temperature and Humidity Sensor</t>
  </si>
  <si>
    <t>Ultrasonic Rangefinder - LV-EZ1</t>
  </si>
  <si>
    <t>Thermal Infrared Remote Surface Thermometer</t>
  </si>
  <si>
    <t>MLX90614ESF-BCC-000-SP-ND</t>
  </si>
  <si>
    <t>S10KCACT-ND</t>
  </si>
  <si>
    <t>Triad Spectral Sensor, VIS and NIR</t>
  </si>
  <si>
    <t>SparkFun</t>
  </si>
  <si>
    <t>SEN-15050</t>
  </si>
  <si>
    <t>Remote Sensing Plugin Print Parts List</t>
  </si>
  <si>
    <t>S12 remote sensing plugin main housing</t>
  </si>
  <si>
    <t>typically green</t>
  </si>
  <si>
    <t>S12 remote sensing plugin swing cover</t>
  </si>
  <si>
    <t>recommend black</t>
  </si>
  <si>
    <t xml:space="preserve">CO2 Sensor </t>
  </si>
  <si>
    <t>5187 or 5190</t>
  </si>
  <si>
    <t>45 or 50</t>
  </si>
  <si>
    <t>Particulates Sensor</t>
  </si>
  <si>
    <t>Barometer w Temperature and Humidity</t>
  </si>
  <si>
    <t>4.7kΩ resistor</t>
  </si>
  <si>
    <t>S4.7KCACT-ND</t>
  </si>
  <si>
    <t xml:space="preserve">100KΩ resistor </t>
  </si>
  <si>
    <t>S100KCACT-ND</t>
  </si>
  <si>
    <t>methane sensor MQ-4</t>
  </si>
  <si>
    <t>SEN-09404</t>
  </si>
  <si>
    <t>methane sensor adapter board</t>
  </si>
  <si>
    <t>BOB-08891</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</si>
</sst>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sz val="10"/>
      <color indexed="8"/>
      <name val="Helvetica Neue"/>
    </font>
    <font>
      <sz val="11"/>
      <color indexed="8"/>
      <name val="Helvetica Neue"/>
    </font>
    <font>
      <u val="single"/>
      <sz val="10"/>
      <color indexed="8"/>
      <name val="Helvetica Neue"/>
    </font>
    <font>
      <i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s>
  <cellStyleXfs count="1">
    <xf numFmtId="0" fontId="0" applyNumberFormat="0" applyFont="1" applyFill="0" applyBorder="0" applyAlignment="1" applyProtection="0">
      <alignment vertical="top" wrapText="1"/>
    </xf>
  </cellStyleXfs>
  <cellXfs count="4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2" fillId="2" borderId="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7" applyNumberFormat="1" applyFont="1" applyFill="1" applyBorder="1" applyAlignment="1" applyProtection="0">
      <alignment vertical="top" wrapText="1"/>
    </xf>
    <xf numFmtId="0" fontId="2" fillId="2" borderId="7" applyNumberFormat="1" applyFont="1" applyFill="1" applyBorder="1" applyAlignment="1" applyProtection="0">
      <alignment horizontal="left" vertical="top" wrapText="1"/>
    </xf>
    <xf numFmtId="0" fontId="2" fillId="2" borderId="7" applyNumberFormat="0" applyFont="1" applyFill="1" applyBorder="1" applyAlignment="1" applyProtection="0">
      <alignment vertical="top" wrapText="1"/>
    </xf>
    <xf numFmtId="0"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2" borderId="4"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2" fillId="3" borderId="2" applyNumberFormat="0"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2" fillId="3"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49" fontId="2"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6" applyNumberFormat="1" applyFont="1" applyFill="0" applyBorder="1" applyAlignment="1" applyProtection="0">
      <alignment vertical="top" wrapText="1"/>
    </xf>
    <xf numFmtId="49" fontId="5" borderId="9"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6" borderId="7"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1" fontId="2" fillId="4" borderId="7" applyNumberFormat="1" applyFont="1" applyFill="1" applyBorder="1" applyAlignment="1" applyProtection="0">
      <alignment vertical="top" wrapText="1"/>
    </xf>
    <xf numFmtId="49" fontId="2" fillId="4" borderId="7" applyNumberFormat="1" applyFont="1" applyFill="1" applyBorder="1" applyAlignment="1" applyProtection="0">
      <alignment vertical="top" wrapText="1"/>
    </xf>
    <xf numFmtId="1"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59924</xdr:colOff>
      <xdr:row>0</xdr:row>
      <xdr:rowOff>0</xdr:rowOff>
    </xdr:from>
    <xdr:to>
      <xdr:col>2</xdr:col>
      <xdr:colOff>388016</xdr:colOff>
      <xdr:row>0</xdr:row>
      <xdr:rowOff>287601</xdr:rowOff>
    </xdr:to>
    <xdr:sp>
      <xdr:nvSpPr>
        <xdr:cNvPr id="2" name="Updated: 20250816"/>
        <xdr:cNvSpPr txBox="1"/>
      </xdr:nvSpPr>
      <xdr:spPr>
        <a:xfrm>
          <a:off x="59924" y="-16873"/>
          <a:ext cx="139489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Updated: 20250816</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https://www.adafruit.com/product/1083" TargetMode="External"/><Relationship Id="rId2" Type="http://schemas.openxmlformats.org/officeDocument/2006/relationships/hyperlink" Target="https://www.adafruit.com/product/1085" TargetMode="External"/><Relationship Id="rId3" Type="http://schemas.openxmlformats.org/officeDocument/2006/relationships/hyperlink" Target="https://www.sparkfun.com/sparkfun-triad-spectroscopy-sensor-as7265x-qwiic.html" TargetMode="External"/><Relationship Id="rId4" Type="http://schemas.openxmlformats.org/officeDocument/2006/relationships/hyperlink" Target="https://www.sparkfun.com/sparkfun-spectral-uv-sensor-as7331-qwiic.html" TargetMode="External"/><Relationship Id="rId5" Type="http://schemas.openxmlformats.org/officeDocument/2006/relationships/hyperlink" Target="https://www.adafruit.com/product/4698" TargetMode="External"/><Relationship Id="rId6" Type="http://schemas.openxmlformats.org/officeDocument/2006/relationships/hyperlink" Target="https://www.adafruit.com/product/2652" TargetMode="External"/><Relationship Id="rId7" Type="http://schemas.openxmlformats.org/officeDocument/2006/relationships/hyperlink" Target="https://www.adafruit.com/product/4026" TargetMode="External"/><Relationship Id="rId8" Type="http://schemas.openxmlformats.org/officeDocument/2006/relationships/hyperlink" Target="https://www.adafruit.com/product/5976" TargetMode="External"/><Relationship Id="rId9" Type="http://schemas.openxmlformats.org/officeDocument/2006/relationships/hyperlink" Target="https://www.adafruit.com/product/5440" TargetMode="External"/><Relationship Id="rId10" Type="http://schemas.openxmlformats.org/officeDocument/2006/relationships/hyperlink" Target="https://www.adafruit.com/product/5989" TargetMode="External"/><Relationship Id="rId11" Type="http://schemas.openxmlformats.org/officeDocument/2006/relationships/hyperlink" Target="https://www.adafruit.com/product/4413" TargetMode="External"/><Relationship Id="rId12" Type="http://schemas.openxmlformats.org/officeDocument/2006/relationships/hyperlink" Target="https://www.adafruit.com/product/4517" TargetMode="External"/><Relationship Id="rId13" Type="http://schemas.openxmlformats.org/officeDocument/2006/relationships/hyperlink" Target="https://www.adafruit.com/product/4413" TargetMode="External"/><Relationship Id="rId14" Type="http://schemas.openxmlformats.org/officeDocument/2006/relationships/hyperlink" Target="https://www.adafruit.com/product/4517" TargetMode="External"/><Relationship Id="rId15" Type="http://schemas.openxmlformats.org/officeDocument/2006/relationships/hyperlink" Target="https://www.adafruit.com/product/4831" TargetMode="External"/><Relationship Id="rId16" Type="http://schemas.openxmlformats.org/officeDocument/2006/relationships/hyperlink" Target="https://www.adafruit.com/product/5027" TargetMode="External"/><Relationship Id="rId17" Type="http://schemas.openxmlformats.org/officeDocument/2006/relationships/hyperlink" Target="https://www.digikey.com/en/products/detail/melexis-technologies-nv/MLX90614ESF-BCC-000-SP/5416203" TargetMode="External"/><Relationship Id="rId18" Type="http://schemas.openxmlformats.org/officeDocument/2006/relationships/hyperlink" Target="https://www.adafruit.com/product/4407" TargetMode="External"/><Relationship Id="rId19" Type="http://schemas.openxmlformats.org/officeDocument/2006/relationships/hyperlink" Target="https://www.adafruit.com/product/5189" TargetMode="External"/><Relationship Id="rId20" Type="http://schemas.openxmlformats.org/officeDocument/2006/relationships/hyperlink" Target="https://www.adafruit.com/product/4648" TargetMode="External"/><Relationship Id="rId21" Type="http://schemas.openxmlformats.org/officeDocument/2006/relationships/hyperlink" Target="https://www.adafruit.com/product/4632" TargetMode="External"/><Relationship Id="rId22" Type="http://schemas.openxmlformats.org/officeDocument/2006/relationships/hyperlink" Target="https://www.sparkfun.com/sparkfun-qwiic-buzzer.html" TargetMode="External"/><Relationship Id="rId23" Type="http://schemas.openxmlformats.org/officeDocument/2006/relationships/hyperlink" Target="https://www.adafruit.com/product/4867" TargetMode="External"/><Relationship Id="rId24" Type="http://schemas.openxmlformats.org/officeDocument/2006/relationships/hyperlink" Target="https://www.adafruit.com/product/5187" TargetMode="External"/><Relationship Id="rId25" Type="http://schemas.openxmlformats.org/officeDocument/2006/relationships/hyperlink" Target="https://www.adafruit.com/product/3967" TargetMode="External"/><Relationship Id="rId26" Type="http://schemas.openxmlformats.org/officeDocument/2006/relationships/hyperlink" Target="https://www.adafruit.com/product/935"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85156" style="1" customWidth="1"/>
    <col min="2" max="2" width="9.17188" style="1" customWidth="1"/>
    <col min="3" max="3" width="24" style="1" customWidth="1"/>
    <col min="4" max="4" width="31.3516" style="1" customWidth="1"/>
    <col min="5" max="5" width="36" style="1" customWidth="1"/>
    <col min="6" max="6" width="6.5" style="1" customWidth="1"/>
    <col min="7" max="7" width="8.35156" style="1" customWidth="1"/>
    <col min="8" max="8" width="6.17188" style="1" customWidth="1"/>
    <col min="9" max="16384" width="16.3516" style="1" customWidth="1"/>
  </cols>
  <sheetData>
    <row r="1" ht="27.65" customHeight="1">
      <c r="A1" t="s" s="2">
        <v>0</v>
      </c>
      <c r="B1" s="2"/>
      <c r="C1" s="2"/>
      <c r="D1" s="2"/>
      <c r="E1" s="2"/>
      <c r="F1" s="2"/>
      <c r="G1" s="2"/>
      <c r="H1" s="2"/>
    </row>
    <row r="2" ht="32.25" customHeight="1">
      <c r="A2" t="s" s="3">
        <v>1</v>
      </c>
      <c r="B2" t="s" s="3">
        <v>2</v>
      </c>
      <c r="C2" t="s" s="3">
        <v>3</v>
      </c>
      <c r="D2" t="s" s="3">
        <v>4</v>
      </c>
      <c r="E2" t="s" s="3">
        <v>5</v>
      </c>
      <c r="F2" t="s" s="3">
        <v>6</v>
      </c>
      <c r="G2" t="s" s="3">
        <v>7</v>
      </c>
      <c r="H2" t="s" s="3">
        <v>8</v>
      </c>
    </row>
    <row r="3" ht="20.25" customHeight="1">
      <c r="A3" s="4">
        <v>1</v>
      </c>
      <c r="B3" t="s" s="5">
        <v>9</v>
      </c>
      <c r="C3" t="s" s="6">
        <v>10</v>
      </c>
      <c r="D3" t="s" s="6">
        <v>11</v>
      </c>
      <c r="E3" t="s" s="6">
        <v>12</v>
      </c>
      <c r="F3" t="b" s="7">
        <v>1</v>
      </c>
      <c r="G3" t="b" s="7">
        <v>1</v>
      </c>
      <c r="H3" s="8"/>
    </row>
    <row r="4" ht="20.05" customHeight="1">
      <c r="A4" s="9">
        <v>2</v>
      </c>
      <c r="B4" t="s" s="10">
        <v>9</v>
      </c>
      <c r="C4" t="s" s="11">
        <v>13</v>
      </c>
      <c r="D4" t="s" s="11">
        <v>11</v>
      </c>
      <c r="E4" s="12"/>
      <c r="F4" t="b" s="13">
        <v>0</v>
      </c>
      <c r="G4" t="b" s="13">
        <v>0</v>
      </c>
      <c r="H4" s="12"/>
    </row>
    <row r="5" ht="20.05" customHeight="1">
      <c r="A5" s="9">
        <v>3</v>
      </c>
      <c r="B5" t="s" s="10">
        <v>9</v>
      </c>
      <c r="C5" t="s" s="11">
        <v>14</v>
      </c>
      <c r="D5" t="s" s="11">
        <v>11</v>
      </c>
      <c r="E5" t="s" s="11">
        <v>15</v>
      </c>
      <c r="F5" t="b" s="13">
        <v>1</v>
      </c>
      <c r="G5" t="b" s="13">
        <v>1</v>
      </c>
      <c r="H5" s="12"/>
    </row>
    <row r="6" ht="20.05" customHeight="1">
      <c r="A6" s="9">
        <v>4</v>
      </c>
      <c r="B6" t="s" s="10">
        <v>9</v>
      </c>
      <c r="C6" t="s" s="11">
        <v>16</v>
      </c>
      <c r="D6" t="s" s="11">
        <v>11</v>
      </c>
      <c r="E6" t="s" s="11">
        <v>17</v>
      </c>
      <c r="F6" t="b" s="13">
        <v>1</v>
      </c>
      <c r="G6" t="b" s="13">
        <v>1</v>
      </c>
      <c r="H6" s="12"/>
    </row>
    <row r="7" ht="20.05" customHeight="1">
      <c r="A7" s="9">
        <v>5</v>
      </c>
      <c r="B7" t="s" s="10">
        <v>9</v>
      </c>
      <c r="C7" t="s" s="11">
        <v>18</v>
      </c>
      <c r="D7" t="s" s="11">
        <v>11</v>
      </c>
      <c r="E7" t="s" s="11">
        <v>15</v>
      </c>
      <c r="F7" t="b" s="13">
        <v>1</v>
      </c>
      <c r="G7" t="b" s="13">
        <v>1</v>
      </c>
      <c r="H7" s="12"/>
    </row>
    <row r="8" ht="20.05" customHeight="1">
      <c r="A8" s="9">
        <v>6</v>
      </c>
      <c r="B8" t="s" s="10">
        <v>19</v>
      </c>
      <c r="C8" t="s" s="11">
        <v>20</v>
      </c>
      <c r="D8" t="s" s="11">
        <v>11</v>
      </c>
      <c r="E8" t="s" s="11">
        <v>21</v>
      </c>
      <c r="F8" t="b" s="13">
        <v>1</v>
      </c>
      <c r="G8" t="b" s="13">
        <v>1</v>
      </c>
      <c r="H8" s="12"/>
    </row>
    <row r="9" ht="20.05" customHeight="1">
      <c r="A9" s="9">
        <v>7</v>
      </c>
      <c r="B9" t="s" s="10">
        <v>9</v>
      </c>
      <c r="C9" t="s" s="11">
        <v>22</v>
      </c>
      <c r="D9" t="s" s="11">
        <v>23</v>
      </c>
      <c r="E9" t="s" s="11">
        <v>15</v>
      </c>
      <c r="F9" t="b" s="13">
        <v>1</v>
      </c>
      <c r="G9" t="b" s="13">
        <v>1</v>
      </c>
      <c r="H9" s="12"/>
    </row>
    <row r="10" ht="20.05" customHeight="1">
      <c r="A10" s="9">
        <v>8</v>
      </c>
      <c r="B10" t="s" s="10">
        <v>24</v>
      </c>
      <c r="C10" t="s" s="11">
        <v>25</v>
      </c>
      <c r="D10" t="s" s="11">
        <v>26</v>
      </c>
      <c r="E10" t="s" s="11">
        <v>27</v>
      </c>
      <c r="F10" t="b" s="13">
        <v>1</v>
      </c>
      <c r="G10" t="b" s="13">
        <v>1</v>
      </c>
      <c r="H10" s="12"/>
    </row>
    <row r="11" ht="20.05" customHeight="1">
      <c r="A11" s="9">
        <v>9</v>
      </c>
      <c r="B11" t="s" s="10">
        <v>28</v>
      </c>
      <c r="C11" t="s" s="11">
        <v>29</v>
      </c>
      <c r="D11" t="s" s="11">
        <v>26</v>
      </c>
      <c r="E11" t="s" s="11">
        <v>30</v>
      </c>
      <c r="F11" t="b" s="13">
        <v>1</v>
      </c>
      <c r="G11" t="b" s="13">
        <v>1</v>
      </c>
      <c r="H11" s="12"/>
    </row>
    <row r="12" ht="20.05" customHeight="1">
      <c r="A12" s="9">
        <v>10</v>
      </c>
      <c r="B12" t="s" s="10">
        <v>9</v>
      </c>
      <c r="C12" t="s" s="11">
        <v>10</v>
      </c>
      <c r="D12" t="s" s="11">
        <v>31</v>
      </c>
      <c r="E12" s="12"/>
      <c r="F12" t="b" s="13">
        <v>0</v>
      </c>
      <c r="G12" t="b" s="13">
        <v>0</v>
      </c>
      <c r="H12" s="12"/>
    </row>
    <row r="13" ht="20.05" customHeight="1">
      <c r="A13" s="9">
        <v>11</v>
      </c>
      <c r="B13" t="s" s="10">
        <v>9</v>
      </c>
      <c r="C13" t="s" s="11">
        <v>14</v>
      </c>
      <c r="D13" t="s" s="11">
        <v>31</v>
      </c>
      <c r="E13" t="s" s="11">
        <v>15</v>
      </c>
      <c r="F13" t="b" s="13">
        <v>1</v>
      </c>
      <c r="G13" t="b" s="13">
        <v>1</v>
      </c>
      <c r="H13" s="12"/>
    </row>
    <row r="14" ht="20.05" customHeight="1">
      <c r="A14" s="9">
        <v>12</v>
      </c>
      <c r="B14" t="s" s="10">
        <v>9</v>
      </c>
      <c r="C14" t="s" s="11">
        <v>16</v>
      </c>
      <c r="D14" t="s" s="11">
        <v>31</v>
      </c>
      <c r="E14" t="s" s="11">
        <v>32</v>
      </c>
      <c r="F14" t="b" s="13">
        <v>1</v>
      </c>
      <c r="G14" t="b" s="13">
        <v>1</v>
      </c>
      <c r="H14" s="12"/>
    </row>
    <row r="15" ht="20.05" customHeight="1">
      <c r="A15" s="9">
        <v>13</v>
      </c>
      <c r="B15" t="s" s="10">
        <v>9</v>
      </c>
      <c r="C15" t="s" s="11">
        <v>18</v>
      </c>
      <c r="D15" t="s" s="11">
        <v>31</v>
      </c>
      <c r="E15" t="s" s="11">
        <v>15</v>
      </c>
      <c r="F15" t="b" s="13">
        <v>1</v>
      </c>
      <c r="G15" t="b" s="13">
        <v>1</v>
      </c>
      <c r="H15" s="12"/>
    </row>
    <row r="16" ht="20.05" customHeight="1">
      <c r="A16" s="9">
        <v>14</v>
      </c>
      <c r="B16" t="s" s="10">
        <v>19</v>
      </c>
      <c r="C16" t="s" s="11">
        <v>33</v>
      </c>
      <c r="D16" t="s" s="11">
        <v>31</v>
      </c>
      <c r="E16" t="s" s="11">
        <v>34</v>
      </c>
      <c r="F16" t="b" s="13">
        <v>1</v>
      </c>
      <c r="G16" t="b" s="13">
        <v>1</v>
      </c>
      <c r="H16" s="12"/>
    </row>
    <row r="17" ht="20.05" customHeight="1">
      <c r="A17" s="9">
        <v>15</v>
      </c>
      <c r="B17" t="s" s="10">
        <v>9</v>
      </c>
      <c r="C17" t="s" s="11">
        <v>10</v>
      </c>
      <c r="D17" t="s" s="11">
        <v>35</v>
      </c>
      <c r="E17" s="12"/>
      <c r="F17" t="b" s="13">
        <v>0</v>
      </c>
      <c r="G17" t="b" s="13">
        <v>0</v>
      </c>
      <c r="H17" s="12"/>
    </row>
    <row r="18" ht="20.05" customHeight="1">
      <c r="A18" s="9">
        <v>16</v>
      </c>
      <c r="B18" t="s" s="10">
        <v>9</v>
      </c>
      <c r="C18" t="s" s="11">
        <v>14</v>
      </c>
      <c r="D18" t="s" s="11">
        <v>35</v>
      </c>
      <c r="E18" t="s" s="11">
        <v>15</v>
      </c>
      <c r="F18" t="b" s="13">
        <v>1</v>
      </c>
      <c r="G18" t="b" s="13">
        <v>1</v>
      </c>
      <c r="H18" s="12"/>
    </row>
    <row r="19" ht="20.05" customHeight="1">
      <c r="A19" s="9">
        <v>17</v>
      </c>
      <c r="B19" t="s" s="10">
        <v>9</v>
      </c>
      <c r="C19" t="s" s="11">
        <v>16</v>
      </c>
      <c r="D19" t="s" s="11">
        <v>35</v>
      </c>
      <c r="E19" s="12"/>
      <c r="F19" t="b" s="13">
        <v>1</v>
      </c>
      <c r="G19" t="b" s="13">
        <v>1</v>
      </c>
      <c r="H19" s="12"/>
    </row>
    <row r="20" ht="20.05" customHeight="1">
      <c r="A20" s="9">
        <v>18</v>
      </c>
      <c r="B20" t="s" s="10">
        <v>9</v>
      </c>
      <c r="C20" t="s" s="11">
        <v>18</v>
      </c>
      <c r="D20" t="s" s="11">
        <v>35</v>
      </c>
      <c r="E20" s="12"/>
      <c r="F20" t="b" s="13">
        <v>0</v>
      </c>
      <c r="G20" t="b" s="13">
        <v>0</v>
      </c>
      <c r="H20" s="12"/>
    </row>
    <row r="21" ht="20.05" customHeight="1">
      <c r="A21" s="9">
        <v>19</v>
      </c>
      <c r="B21" t="s" s="10">
        <v>19</v>
      </c>
      <c r="C21" t="s" s="11">
        <v>36</v>
      </c>
      <c r="D21" t="s" s="11">
        <v>35</v>
      </c>
      <c r="E21" s="12"/>
      <c r="F21" t="b" s="13">
        <v>0</v>
      </c>
      <c r="G21" t="b" s="13">
        <v>0</v>
      </c>
      <c r="H21" s="12"/>
    </row>
    <row r="22" ht="20.05" customHeight="1">
      <c r="A22" s="9">
        <v>20</v>
      </c>
      <c r="B22" t="s" s="10">
        <v>9</v>
      </c>
      <c r="C22" t="s" s="11">
        <v>16</v>
      </c>
      <c r="D22" t="s" s="11">
        <v>37</v>
      </c>
      <c r="E22" s="12"/>
      <c r="F22" t="b" s="13">
        <v>1</v>
      </c>
      <c r="G22" t="b" s="13">
        <v>1</v>
      </c>
      <c r="H22" s="12"/>
    </row>
  </sheetData>
  <mergeCells count="1">
    <mergeCell ref="A1:H1"/>
  </mergeCells>
  <pageMargins left="0.5" right="0.5" top="0.75" bottom="0.75" header="0.277778" footer="0.277778"/>
  <pageSetup firstPageNumber="1" fitToHeight="1" fitToWidth="1" scale="100" useFirstPageNumber="0" orientation="landscape"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2:F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4" customWidth="1"/>
    <col min="2" max="2" width="66.5469" style="14" customWidth="1"/>
    <col min="3" max="6" width="16.3516" style="14" customWidth="1"/>
    <col min="7" max="16384" width="16.3516" style="14" customWidth="1"/>
  </cols>
  <sheetData>
    <row r="1" ht="27.65" customHeight="1">
      <c r="A1" t="s" s="2">
        <v>38</v>
      </c>
      <c r="B1" s="2"/>
      <c r="C1" s="2"/>
      <c r="D1" s="2"/>
      <c r="E1" s="2"/>
      <c r="F1" s="2"/>
    </row>
    <row r="2" ht="20.25" customHeight="1">
      <c r="A2" s="15"/>
      <c r="B2" s="15"/>
      <c r="C2" t="s" s="3">
        <v>39</v>
      </c>
      <c r="D2" t="s" s="3">
        <v>40</v>
      </c>
      <c r="E2" t="s" s="3">
        <v>41</v>
      </c>
      <c r="F2" t="s" s="3">
        <v>42</v>
      </c>
    </row>
    <row r="3" ht="20.25" customHeight="1">
      <c r="A3" s="4">
        <v>1</v>
      </c>
      <c r="B3" t="s" s="5">
        <v>43</v>
      </c>
      <c r="C3" t="s" s="6">
        <v>44</v>
      </c>
      <c r="D3" s="8"/>
      <c r="E3" s="8"/>
      <c r="F3" s="8"/>
    </row>
    <row r="4" ht="20.05" customHeight="1">
      <c r="A4" s="9">
        <v>2</v>
      </c>
      <c r="B4" t="s" s="10">
        <v>45</v>
      </c>
      <c r="C4" t="s" s="11">
        <v>44</v>
      </c>
      <c r="D4" s="12"/>
      <c r="E4" s="12"/>
      <c r="F4" s="12"/>
    </row>
    <row r="5" ht="20.05" customHeight="1">
      <c r="A5" s="9">
        <v>3</v>
      </c>
      <c r="B5" t="s" s="10">
        <v>46</v>
      </c>
      <c r="C5" t="s" s="11">
        <v>44</v>
      </c>
      <c r="D5" s="12"/>
      <c r="E5" s="12"/>
      <c r="F5" s="12"/>
    </row>
    <row r="6" ht="20.05" customHeight="1">
      <c r="A6" s="9">
        <v>4</v>
      </c>
      <c r="B6" t="s" s="10">
        <v>47</v>
      </c>
      <c r="C6" t="s" s="11">
        <v>44</v>
      </c>
      <c r="D6" s="12"/>
      <c r="E6" s="12"/>
      <c r="F6" s="12"/>
    </row>
    <row r="7" ht="20.05" customHeight="1">
      <c r="A7" s="9">
        <v>5</v>
      </c>
      <c r="B7" t="s" s="10">
        <v>48</v>
      </c>
      <c r="C7" t="s" s="11">
        <v>44</v>
      </c>
      <c r="D7" t="s" s="11">
        <v>49</v>
      </c>
      <c r="E7" t="s" s="11">
        <v>50</v>
      </c>
      <c r="F7" t="s" s="11">
        <v>44</v>
      </c>
    </row>
    <row r="8" ht="20.05" customHeight="1">
      <c r="A8" s="9">
        <v>6</v>
      </c>
      <c r="B8" t="s" s="10">
        <v>51</v>
      </c>
      <c r="C8" t="s" s="11">
        <v>44</v>
      </c>
      <c r="D8" s="12"/>
      <c r="E8" s="12"/>
      <c r="F8" s="12"/>
    </row>
    <row r="9" ht="20.05" customHeight="1">
      <c r="A9" s="9">
        <v>7</v>
      </c>
      <c r="B9" t="s" s="10">
        <v>52</v>
      </c>
      <c r="C9" t="s" s="11">
        <v>44</v>
      </c>
      <c r="D9" s="12"/>
      <c r="E9" s="12"/>
      <c r="F9" s="12"/>
    </row>
    <row r="10" ht="20.05" customHeight="1">
      <c r="A10" s="9">
        <v>8</v>
      </c>
      <c r="B10" t="s" s="10">
        <v>53</v>
      </c>
      <c r="C10" t="s" s="11">
        <v>44</v>
      </c>
      <c r="D10" s="12"/>
      <c r="E10" s="12"/>
      <c r="F10" s="12"/>
    </row>
    <row r="11" ht="20.05" customHeight="1">
      <c r="A11" s="9">
        <v>9</v>
      </c>
      <c r="B11" t="s" s="10">
        <v>54</v>
      </c>
      <c r="C11" t="s" s="11">
        <v>44</v>
      </c>
      <c r="D11" s="12"/>
      <c r="E11" s="12"/>
      <c r="F11" s="12"/>
    </row>
    <row r="12" ht="20.05" customHeight="1">
      <c r="A12" s="9">
        <v>10</v>
      </c>
      <c r="B12" t="s" s="10">
        <v>55</v>
      </c>
      <c r="C12" t="s" s="11">
        <v>44</v>
      </c>
      <c r="D12" t="s" s="11">
        <v>49</v>
      </c>
      <c r="E12" t="s" s="11">
        <v>50</v>
      </c>
      <c r="F12" t="s" s="11">
        <v>44</v>
      </c>
    </row>
    <row r="13" ht="20.05" customHeight="1">
      <c r="A13" s="9">
        <v>11</v>
      </c>
      <c r="B13" t="s" s="10">
        <v>56</v>
      </c>
      <c r="C13" t="s" s="11">
        <v>44</v>
      </c>
      <c r="D13" s="12"/>
      <c r="E13" s="12"/>
      <c r="F13" s="12"/>
    </row>
    <row r="14" ht="20.05" customHeight="1">
      <c r="A14" s="9">
        <v>12</v>
      </c>
      <c r="B14" t="s" s="10">
        <v>57</v>
      </c>
      <c r="C14" t="s" s="11">
        <v>44</v>
      </c>
      <c r="D14" s="12"/>
      <c r="E14" s="12"/>
      <c r="F14" s="12"/>
    </row>
    <row r="15" ht="20.05" customHeight="1">
      <c r="A15" s="9">
        <v>13</v>
      </c>
      <c r="B15" t="s" s="10">
        <v>58</v>
      </c>
      <c r="C15" t="s" s="11">
        <v>44</v>
      </c>
      <c r="D15" t="s" s="11">
        <v>49</v>
      </c>
      <c r="E15" t="s" s="11">
        <v>50</v>
      </c>
      <c r="F15" t="s" s="11">
        <v>44</v>
      </c>
    </row>
    <row r="16" ht="20.05" customHeight="1">
      <c r="A16" s="9">
        <v>14</v>
      </c>
      <c r="B16" t="s" s="10">
        <v>59</v>
      </c>
      <c r="C16" t="s" s="11">
        <v>44</v>
      </c>
      <c r="D16" s="12"/>
      <c r="E16" s="12"/>
      <c r="F16" s="12"/>
    </row>
    <row r="17" ht="20.05" customHeight="1">
      <c r="A17" s="9">
        <v>15</v>
      </c>
      <c r="B17" t="s" s="10">
        <v>60</v>
      </c>
      <c r="C17" t="s" s="11">
        <v>44</v>
      </c>
      <c r="D17" s="12"/>
      <c r="E17" s="12"/>
      <c r="F17" s="12"/>
    </row>
    <row r="18" ht="20.05" customHeight="1">
      <c r="A18" s="9">
        <v>16</v>
      </c>
      <c r="B18" t="s" s="10">
        <v>61</v>
      </c>
      <c r="C18" t="s" s="11">
        <v>44</v>
      </c>
      <c r="D18" t="s" s="11">
        <v>50</v>
      </c>
      <c r="E18" s="12"/>
      <c r="F18" s="12"/>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31"/>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8.85156" style="16" customWidth="1"/>
    <col min="2" max="2" width="26" style="16" customWidth="1"/>
    <col min="3" max="3" width="12.3516" style="16" customWidth="1"/>
    <col min="4" max="4" width="12.8516" style="16" customWidth="1"/>
    <col min="5" max="6" width="90.4531" style="16" customWidth="1"/>
    <col min="7" max="16384" width="16.3516" style="16" customWidth="1"/>
  </cols>
  <sheetData>
    <row r="1" ht="27.65" customHeight="1">
      <c r="A1" t="s" s="2">
        <v>62</v>
      </c>
      <c r="B1" s="2"/>
      <c r="C1" s="2"/>
      <c r="D1" s="2"/>
      <c r="E1" s="2"/>
      <c r="F1" s="2"/>
    </row>
    <row r="2" ht="20.05" customHeight="1">
      <c r="A2" t="s" s="17">
        <v>63</v>
      </c>
      <c r="B2" s="18">
        <v>20250714</v>
      </c>
      <c r="C2" s="17"/>
      <c r="D2" s="17"/>
      <c r="E2" s="19"/>
      <c r="F2" s="19"/>
    </row>
    <row r="3" ht="20.25" customHeight="1">
      <c r="A3" s="15"/>
      <c r="B3" t="s" s="3">
        <v>64</v>
      </c>
      <c r="C3" t="s" s="3">
        <v>65</v>
      </c>
      <c r="D3" t="s" s="3">
        <v>66</v>
      </c>
      <c r="E3" t="s" s="3">
        <v>67</v>
      </c>
      <c r="F3" t="s" s="3">
        <v>8</v>
      </c>
    </row>
    <row r="4" ht="20.25" customHeight="1">
      <c r="A4" s="4">
        <v>1</v>
      </c>
      <c r="B4" t="s" s="5">
        <v>68</v>
      </c>
      <c r="C4" t="s" s="6">
        <v>69</v>
      </c>
      <c r="D4" s="6"/>
      <c r="E4" t="s" s="6">
        <v>70</v>
      </c>
      <c r="F4" s="8"/>
    </row>
    <row r="5" ht="20.05" customHeight="1">
      <c r="A5" s="9">
        <v>2</v>
      </c>
      <c r="B5" t="s" s="10">
        <v>71</v>
      </c>
      <c r="C5" t="s" s="11">
        <v>72</v>
      </c>
      <c r="D5" s="11"/>
      <c r="E5" t="s" s="11">
        <v>73</v>
      </c>
      <c r="F5" s="12"/>
    </row>
    <row r="6" ht="20.05" customHeight="1">
      <c r="A6" s="9">
        <v>3</v>
      </c>
      <c r="B6" t="s" s="10">
        <v>74</v>
      </c>
      <c r="C6" t="s" s="11">
        <v>75</v>
      </c>
      <c r="D6" t="s" s="11">
        <v>76</v>
      </c>
      <c r="E6" t="s" s="11">
        <v>77</v>
      </c>
      <c r="F6" t="s" s="11">
        <v>78</v>
      </c>
    </row>
    <row r="7" ht="20.05" customHeight="1">
      <c r="A7" s="9">
        <v>4</v>
      </c>
      <c r="B7" t="s" s="10">
        <v>79</v>
      </c>
      <c r="C7" t="s" s="11">
        <v>80</v>
      </c>
      <c r="D7" s="11"/>
      <c r="E7" t="s" s="11">
        <v>81</v>
      </c>
      <c r="F7" s="12"/>
    </row>
    <row r="8" ht="20.05" customHeight="1">
      <c r="A8" s="9">
        <v>5</v>
      </c>
      <c r="B8" t="s" s="10">
        <v>82</v>
      </c>
      <c r="C8" t="s" s="11">
        <v>83</v>
      </c>
      <c r="D8" s="11"/>
      <c r="E8" t="s" s="11">
        <v>84</v>
      </c>
      <c r="F8" s="12"/>
    </row>
    <row r="9" ht="20.05" customHeight="1">
      <c r="A9" s="9">
        <v>6</v>
      </c>
      <c r="B9" t="s" s="10">
        <v>85</v>
      </c>
      <c r="C9" t="s" s="11">
        <v>86</v>
      </c>
      <c r="D9" s="11"/>
      <c r="E9" t="s" s="11">
        <v>87</v>
      </c>
      <c r="F9" s="12"/>
    </row>
    <row r="10" ht="20.05" customHeight="1">
      <c r="A10" s="9">
        <v>7</v>
      </c>
      <c r="B10" t="s" s="10">
        <v>88</v>
      </c>
      <c r="C10" t="s" s="11">
        <v>89</v>
      </c>
      <c r="D10" s="11"/>
      <c r="E10" t="s" s="11">
        <v>90</v>
      </c>
      <c r="F10" s="12"/>
    </row>
    <row r="11" ht="20.05" customHeight="1">
      <c r="A11" s="9">
        <v>8</v>
      </c>
      <c r="B11" t="s" s="10">
        <v>91</v>
      </c>
      <c r="C11" t="s" s="11">
        <v>92</v>
      </c>
      <c r="D11" s="11"/>
      <c r="E11" t="s" s="11">
        <v>93</v>
      </c>
      <c r="F11" s="12"/>
    </row>
    <row r="12" ht="20.05" customHeight="1">
      <c r="A12" s="9">
        <v>9</v>
      </c>
      <c r="B12" t="s" s="10">
        <v>94</v>
      </c>
      <c r="C12" t="s" s="11">
        <v>95</v>
      </c>
      <c r="D12" s="11"/>
      <c r="E12" t="s" s="11">
        <v>96</v>
      </c>
      <c r="F12" s="12"/>
    </row>
    <row r="13" ht="20.05" customHeight="1">
      <c r="A13" s="9">
        <v>10</v>
      </c>
      <c r="B13" t="s" s="10">
        <v>97</v>
      </c>
      <c r="C13" t="s" s="11">
        <v>98</v>
      </c>
      <c r="D13" t="s" s="11">
        <v>99</v>
      </c>
      <c r="E13" t="s" s="11">
        <v>100</v>
      </c>
      <c r="F13" s="12"/>
    </row>
    <row r="14" ht="20.05" customHeight="1">
      <c r="A14" s="9">
        <v>11</v>
      </c>
      <c r="B14" t="s" s="10">
        <v>101</v>
      </c>
      <c r="C14" t="s" s="11">
        <v>102</v>
      </c>
      <c r="D14" s="11"/>
      <c r="E14" t="s" s="11">
        <v>103</v>
      </c>
      <c r="F14" s="12"/>
    </row>
    <row r="15" ht="20.05" customHeight="1">
      <c r="A15" s="9">
        <v>12</v>
      </c>
      <c r="B15" t="s" s="10">
        <v>104</v>
      </c>
      <c r="C15" t="s" s="11">
        <v>105</v>
      </c>
      <c r="D15" s="11"/>
      <c r="E15" t="s" s="11">
        <v>106</v>
      </c>
      <c r="F15" s="12"/>
    </row>
    <row r="16" ht="20.05" customHeight="1">
      <c r="A16" s="9">
        <v>13</v>
      </c>
      <c r="B16" t="s" s="10">
        <v>107</v>
      </c>
      <c r="C16" t="s" s="11">
        <v>108</v>
      </c>
      <c r="D16" s="11"/>
      <c r="E16" t="s" s="11">
        <v>103</v>
      </c>
      <c r="F16" s="12"/>
    </row>
    <row r="17" ht="20.05" customHeight="1">
      <c r="A17" s="9">
        <v>14</v>
      </c>
      <c r="B17" t="s" s="10">
        <v>109</v>
      </c>
      <c r="C17" t="s" s="11">
        <v>110</v>
      </c>
      <c r="D17" s="11"/>
      <c r="E17" t="s" s="11">
        <v>106</v>
      </c>
      <c r="F17" s="12"/>
    </row>
    <row r="18" ht="20.05" customHeight="1">
      <c r="A18" s="9">
        <v>15</v>
      </c>
      <c r="B18" t="s" s="10">
        <v>111</v>
      </c>
      <c r="C18" t="s" s="11">
        <v>112</v>
      </c>
      <c r="D18" s="11"/>
      <c r="E18" t="s" s="11">
        <v>113</v>
      </c>
      <c r="F18" s="12"/>
    </row>
    <row r="19" ht="20.05" customHeight="1">
      <c r="A19" s="9">
        <v>16</v>
      </c>
      <c r="B19" t="s" s="10">
        <v>114</v>
      </c>
      <c r="C19" t="s" s="11">
        <v>115</v>
      </c>
      <c r="D19" t="s" s="11">
        <v>99</v>
      </c>
      <c r="E19" t="s" s="11">
        <v>116</v>
      </c>
      <c r="F19" s="12"/>
    </row>
    <row r="20" ht="20.05" customHeight="1">
      <c r="A20" s="9">
        <v>17</v>
      </c>
      <c r="B20" t="s" s="10">
        <v>117</v>
      </c>
      <c r="C20" t="s" s="11">
        <v>118</v>
      </c>
      <c r="D20" s="11"/>
      <c r="E20" t="s" s="11">
        <v>119</v>
      </c>
      <c r="F20" s="12"/>
    </row>
    <row r="21" ht="20.05" customHeight="1">
      <c r="A21" s="9">
        <v>18</v>
      </c>
      <c r="B21" t="s" s="10">
        <v>120</v>
      </c>
      <c r="C21" t="s" s="11">
        <v>121</v>
      </c>
      <c r="D21" t="s" s="11">
        <v>122</v>
      </c>
      <c r="E21" t="s" s="11">
        <v>123</v>
      </c>
      <c r="F21" s="12"/>
    </row>
    <row r="22" ht="20.05" customHeight="1">
      <c r="A22" s="9">
        <v>19</v>
      </c>
      <c r="B22" t="s" s="10">
        <v>124</v>
      </c>
      <c r="C22" t="s" s="11">
        <v>125</v>
      </c>
      <c r="D22" s="11"/>
      <c r="E22" t="s" s="11">
        <v>126</v>
      </c>
      <c r="F22" s="12"/>
    </row>
    <row r="23" ht="20.05" customHeight="1">
      <c r="A23" s="9">
        <v>20</v>
      </c>
      <c r="B23" t="s" s="10">
        <v>127</v>
      </c>
      <c r="C23" t="s" s="11">
        <v>128</v>
      </c>
      <c r="D23" s="11"/>
      <c r="E23" t="s" s="11">
        <v>129</v>
      </c>
      <c r="F23" s="12"/>
    </row>
    <row r="24" ht="20.05" customHeight="1">
      <c r="A24" s="9">
        <v>21</v>
      </c>
      <c r="B24" t="s" s="10">
        <v>130</v>
      </c>
      <c r="C24" t="s" s="11">
        <v>131</v>
      </c>
      <c r="D24" s="11"/>
      <c r="E24" t="s" s="11">
        <v>132</v>
      </c>
      <c r="F24" s="12"/>
    </row>
    <row r="25" ht="20.05" customHeight="1">
      <c r="A25" s="9">
        <v>22</v>
      </c>
      <c r="B25" t="s" s="10">
        <v>133</v>
      </c>
      <c r="C25" t="s" s="11">
        <v>134</v>
      </c>
      <c r="D25" s="11"/>
      <c r="E25" t="s" s="11">
        <v>135</v>
      </c>
      <c r="F25" s="12"/>
    </row>
    <row r="26" ht="20.05" customHeight="1">
      <c r="A26" s="9">
        <v>23</v>
      </c>
      <c r="B26" t="s" s="10">
        <v>136</v>
      </c>
      <c r="C26" t="s" s="11">
        <v>137</v>
      </c>
      <c r="D26" s="11"/>
      <c r="E26" t="s" s="11">
        <v>138</v>
      </c>
      <c r="F26" s="12"/>
    </row>
    <row r="27" ht="20.05" customHeight="1">
      <c r="A27" s="9">
        <v>24</v>
      </c>
      <c r="B27" t="s" s="10">
        <v>139</v>
      </c>
      <c r="C27" t="s" s="11">
        <v>140</v>
      </c>
      <c r="D27" s="11"/>
      <c r="E27" t="s" s="11">
        <v>141</v>
      </c>
      <c r="F27" s="12"/>
    </row>
    <row r="28" ht="20.05" customHeight="1">
      <c r="A28" s="9">
        <v>25</v>
      </c>
      <c r="B28" t="s" s="10">
        <v>142</v>
      </c>
      <c r="C28" t="s" s="11">
        <v>143</v>
      </c>
      <c r="D28" s="11"/>
      <c r="E28" t="s" s="11">
        <v>144</v>
      </c>
      <c r="F28" s="12"/>
    </row>
    <row r="29" ht="20.05" customHeight="1">
      <c r="A29" s="9">
        <v>26</v>
      </c>
      <c r="B29" t="s" s="10">
        <v>145</v>
      </c>
      <c r="C29" t="s" s="11">
        <v>146</v>
      </c>
      <c r="D29" s="11"/>
      <c r="E29" t="s" s="11">
        <v>147</v>
      </c>
      <c r="F29" s="12"/>
    </row>
    <row r="30" ht="20.25" customHeight="1">
      <c r="A30" s="20">
        <v>27</v>
      </c>
      <c r="B30" t="s" s="21">
        <v>148</v>
      </c>
      <c r="C30" t="s" s="22">
        <v>149</v>
      </c>
      <c r="D30" s="22"/>
      <c r="E30" t="s" s="22">
        <v>150</v>
      </c>
      <c r="F30" s="23"/>
    </row>
    <row r="31" ht="20.25" customHeight="1">
      <c r="A31" s="24"/>
      <c r="B31" t="s" s="6">
        <v>151</v>
      </c>
      <c r="C31" t="s" s="6">
        <v>152</v>
      </c>
      <c r="D31" s="8"/>
      <c r="E31" s="24"/>
      <c r="F31" s="24"/>
    </row>
  </sheetData>
  <mergeCells count="1">
    <mergeCell ref="A1:F1"/>
  </mergeCells>
  <hyperlinks>
    <hyperlink ref="E4" r:id="rId1" location="" tooltip="" display="https://www.adafruit.com/product/1083"/>
    <hyperlink ref="E5" r:id="rId2" location="" tooltip="" display="https://www.adafruit.com/product/1085"/>
    <hyperlink ref="E6" r:id="rId3" location="" tooltip="" display="https://www.sparkfun.com/sparkfun-triad-spectroscopy-sensor-as7265x-qwiic.html"/>
    <hyperlink ref="E7" r:id="rId4" location="" tooltip="" display="https://www.sparkfun.com/sparkfun-spectral-uv-sensor-as7331-qwiic.html"/>
    <hyperlink ref="E8" r:id="rId5" location="" tooltip="" display="https://www.adafruit.com/product/4698"/>
    <hyperlink ref="E9" r:id="rId6" location="" tooltip="" display="https://www.adafruit.com/product/2652"/>
    <hyperlink ref="E10" r:id="rId7" location="" tooltip="" display="https://www.adafruit.com/product/4026"/>
    <hyperlink ref="E11" r:id="rId8" location="" tooltip="" display="https://www.adafruit.com/product/5976"/>
    <hyperlink ref="E12" r:id="rId9" location="" tooltip="" display="https://www.adafruit.com/product/5440"/>
    <hyperlink ref="E13" r:id="rId10" location="" tooltip="" display="https://www.adafruit.com/product/5989"/>
    <hyperlink ref="E14" r:id="rId11" location="" tooltip="" display="https://www.adafruit.com/product/4413"/>
    <hyperlink ref="E15" r:id="rId12" location="" tooltip="" display="https://www.adafruit.com/product/4517"/>
    <hyperlink ref="E16" r:id="rId13" location="" tooltip="" display="https://www.adafruit.com/product/4413"/>
    <hyperlink ref="E17" r:id="rId14" location="" tooltip="" display="https://www.adafruit.com/product/4517"/>
    <hyperlink ref="E18" r:id="rId15" location="" tooltip="" display="https://www.adafruit.com/product/4831"/>
    <hyperlink ref="E20" r:id="rId16" location="" tooltip="" display="https://www.adafruit.com/product/5027"/>
    <hyperlink ref="E21" r:id="rId17" location="" tooltip="" display="https://www.digikey.com/en/products/detail/melexis-technologies-nv/MLX90614ESF-BCC-000-SP/5416203"/>
    <hyperlink ref="E22" r:id="rId18" location="" tooltip="" display="https://www.adafruit.com/product/4407"/>
    <hyperlink ref="E23" r:id="rId19" location="" tooltip="" display="https://www.adafruit.com/product/5189"/>
    <hyperlink ref="E24" r:id="rId20" location="" tooltip="" display="https://www.adafruit.com/product/4648"/>
    <hyperlink ref="E25" r:id="rId21" location="" tooltip="" display="https://www.adafruit.com/product/4632"/>
    <hyperlink ref="E26" r:id="rId22" location="" tooltip="" display="https://www.sparkfun.com/sparkfun-qwiic-buzzer.html"/>
    <hyperlink ref="E27" r:id="rId23" location="" tooltip="" display="https://www.adafruit.com/product/4867"/>
    <hyperlink ref="E28" r:id="rId24" location="" tooltip="" display="https://www.adafruit.com/product/5187"/>
    <hyperlink ref="E29" r:id="rId25" location="" tooltip="" display="https://www.adafruit.com/product/3967"/>
    <hyperlink ref="E30" r:id="rId26" location="" tooltip="" display="https://www.adafruit.com/product/93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5" customWidth="1"/>
    <col min="2" max="2" width="16.5" style="25" customWidth="1"/>
    <col min="3" max="5" width="16.3516" style="25" customWidth="1"/>
    <col min="6" max="16384" width="16.3516" style="25" customWidth="1"/>
  </cols>
  <sheetData>
    <row r="1" ht="27.65" customHeight="1">
      <c r="A1" t="s" s="2">
        <v>153</v>
      </c>
      <c r="B1" s="2"/>
      <c r="C1" s="2"/>
      <c r="D1" s="2"/>
      <c r="E1" s="2"/>
    </row>
    <row r="2" ht="20.25" customHeight="1">
      <c r="A2" s="15"/>
      <c r="B2" t="s" s="3">
        <v>154</v>
      </c>
      <c r="C2" t="s" s="3">
        <v>155</v>
      </c>
      <c r="D2" s="15"/>
      <c r="E2" s="15"/>
    </row>
    <row r="3" ht="20.25" customHeight="1">
      <c r="A3" s="26"/>
      <c r="B3" t="s" s="5">
        <v>156</v>
      </c>
      <c r="C3" s="7" cm="1">
        <f t="array" ref="C3">LEN(B3)</f>
        <v>12</v>
      </c>
      <c r="D3" s="8"/>
      <c r="E3" s="8"/>
    </row>
    <row r="4" ht="20.05" customHeight="1">
      <c r="A4" s="27"/>
      <c r="B4" t="s" s="10">
        <v>157</v>
      </c>
      <c r="C4" s="13" cm="1">
        <f t="array" ref="C4">LEN(B4)</f>
        <v>12</v>
      </c>
      <c r="D4" s="12"/>
      <c r="E4" s="12"/>
    </row>
    <row r="5" ht="20.05" customHeight="1">
      <c r="A5" s="27"/>
      <c r="B5" t="s" s="10">
        <v>158</v>
      </c>
      <c r="C5" s="13" cm="1">
        <f t="array" ref="C5">LEN(B5)</f>
        <v>12</v>
      </c>
      <c r="D5" s="12"/>
      <c r="E5" s="12"/>
    </row>
    <row r="6" ht="20.05" customHeight="1">
      <c r="A6" s="27"/>
      <c r="B6" t="s" s="10">
        <v>159</v>
      </c>
      <c r="C6" s="13" cm="1">
        <f t="array" ref="C6">LEN(B6)</f>
        <v>12</v>
      </c>
      <c r="D6" s="12"/>
      <c r="E6" s="12"/>
    </row>
    <row r="7" ht="20.05" customHeight="1">
      <c r="A7" s="27"/>
      <c r="B7" t="s" s="10">
        <v>160</v>
      </c>
      <c r="C7" s="13" cm="1">
        <f t="array" ref="C7">LEN(B7)</f>
        <v>12</v>
      </c>
      <c r="D7" s="12"/>
      <c r="E7" s="12"/>
    </row>
    <row r="8" ht="20.05" customHeight="1">
      <c r="A8" s="27"/>
      <c r="B8" t="s" s="10">
        <v>161</v>
      </c>
      <c r="C8" s="13" cm="1">
        <f t="array" ref="C8">LEN(B8)</f>
        <v>12</v>
      </c>
      <c r="D8" s="12"/>
      <c r="E8" s="12"/>
    </row>
    <row r="9" ht="20.05" customHeight="1">
      <c r="A9" s="27"/>
      <c r="B9" t="s" s="10">
        <v>162</v>
      </c>
      <c r="C9" s="13" cm="1">
        <f t="array" ref="C9">LEN(B9)</f>
        <v>11</v>
      </c>
      <c r="D9" s="12"/>
      <c r="E9" s="12"/>
    </row>
    <row r="10" ht="20.05" customHeight="1">
      <c r="A10" s="27"/>
      <c r="B10" t="s" s="10">
        <v>163</v>
      </c>
      <c r="C10" s="13" cm="1">
        <f t="array" ref="C10">LEN(B10)</f>
        <v>11</v>
      </c>
      <c r="D10" s="12"/>
      <c r="E10" s="12"/>
    </row>
    <row r="11" ht="20.05" customHeight="1">
      <c r="A11" s="9">
        <v>1</v>
      </c>
      <c r="B11" t="s" s="10">
        <v>164</v>
      </c>
      <c r="C11" s="13" cm="1">
        <f t="array" ref="C11">LEN(B11)</f>
        <v>11</v>
      </c>
      <c r="D11" s="12"/>
      <c r="E11" s="12"/>
    </row>
    <row r="12" ht="20.05" customHeight="1">
      <c r="A12" s="27"/>
      <c r="B12" t="s" s="10">
        <v>165</v>
      </c>
      <c r="C12" s="13" cm="1">
        <f t="array" ref="C12">LEN(B12)</f>
        <v>10</v>
      </c>
      <c r="D12" s="12"/>
      <c r="E12" s="12"/>
    </row>
    <row r="13" ht="20.05" customHeight="1">
      <c r="A13" s="27"/>
      <c r="B13" t="s" s="10">
        <v>166</v>
      </c>
      <c r="C13" s="13" cm="1">
        <f t="array" ref="C13">LEN(B13)</f>
        <v>9</v>
      </c>
      <c r="D13" s="12"/>
      <c r="E13" s="12"/>
    </row>
    <row r="14" ht="20.05" customHeight="1">
      <c r="A14" s="9">
        <v>3</v>
      </c>
      <c r="B14" t="s" s="10">
        <v>167</v>
      </c>
      <c r="C14" s="13" cm="1">
        <f t="array" ref="C14">LEN(B14)</f>
        <v>7</v>
      </c>
      <c r="D14" s="12"/>
      <c r="E14" s="12"/>
    </row>
    <row r="15" ht="20.05" customHeight="1">
      <c r="A15" s="27"/>
      <c r="B15" t="s" s="10">
        <v>168</v>
      </c>
      <c r="C15" s="13" cm="1">
        <f t="array" ref="C15">LEN(B15)</f>
        <v>12</v>
      </c>
      <c r="D15" s="12"/>
      <c r="E15" s="12"/>
    </row>
    <row r="16" ht="20.05" customHeight="1">
      <c r="A16" s="27"/>
      <c r="B16" t="s" s="10">
        <v>169</v>
      </c>
      <c r="C16" s="13" cm="1">
        <f t="array" ref="C16">LEN(B16)</f>
        <v>4</v>
      </c>
      <c r="D16" s="12"/>
      <c r="E16" s="12"/>
    </row>
    <row r="17" ht="20.05" customHeight="1">
      <c r="A17" s="27"/>
      <c r="B17" s="28"/>
      <c r="C17" s="13" cm="1">
        <f t="array" ref="C17">LEN(B17)</f>
        <v>0</v>
      </c>
      <c r="D17" s="12"/>
      <c r="E17" s="12"/>
    </row>
    <row r="18" ht="20.25" customHeight="1">
      <c r="A18" s="29"/>
      <c r="B18" s="30"/>
      <c r="C18" s="23"/>
      <c r="D18" s="23"/>
      <c r="E18" s="23"/>
    </row>
    <row r="19" ht="20.25" customHeight="1">
      <c r="A19" s="24"/>
      <c r="B19" t="s" s="31">
        <v>170</v>
      </c>
      <c r="C19" t="s" s="31">
        <v>171</v>
      </c>
      <c r="D19" t="s" s="31">
        <v>172</v>
      </c>
      <c r="E19" s="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10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7.38281" style="32" customWidth="1"/>
    <col min="2" max="2" width="31.6719" style="32" customWidth="1"/>
    <col min="3" max="3" width="14.1719" style="32" customWidth="1"/>
    <col min="4" max="4" width="39.3516" style="32" customWidth="1"/>
    <col min="5" max="5" width="15" style="32" customWidth="1"/>
    <col min="6" max="6" width="59.3516" style="32" customWidth="1"/>
    <col min="7" max="16384" width="16.3516" style="32" customWidth="1"/>
  </cols>
  <sheetData>
    <row r="1" ht="20.25" customHeight="1">
      <c r="A1" t="s" s="3">
        <v>173</v>
      </c>
      <c r="B1" t="s" s="3">
        <v>174</v>
      </c>
      <c r="C1" t="s" s="3">
        <v>175</v>
      </c>
      <c r="D1" t="s" s="3">
        <v>176</v>
      </c>
      <c r="E1" t="s" s="3">
        <v>177</v>
      </c>
      <c r="F1" t="s" s="3">
        <v>178</v>
      </c>
    </row>
    <row r="2" ht="20.25" customHeight="1">
      <c r="A2" s="4">
        <v>1</v>
      </c>
      <c r="B2" t="s" s="5">
        <v>179</v>
      </c>
      <c r="C2" s="8"/>
      <c r="D2" t="s" s="6">
        <v>180</v>
      </c>
      <c r="E2" s="8"/>
      <c r="F2" t="str" s="8" cm="1">
        <f t="array" ref="F2">_xlfn.CONCAT(D2)</f>
        <v>unique_identifier</v>
      </c>
    </row>
    <row r="3" ht="20.05" customHeight="1">
      <c r="A3" s="9">
        <v>2</v>
      </c>
      <c r="B3" t="s" s="10">
        <v>179</v>
      </c>
      <c r="C3" s="12"/>
      <c r="D3" t="s" s="11">
        <v>181</v>
      </c>
      <c r="E3" s="12"/>
      <c r="F3" t="str" s="12" cm="1">
        <f t="array" ref="F3">_xlfn.CONCAT(D3)</f>
        <v>unique_measurement_number</v>
      </c>
    </row>
    <row r="4" ht="20.05" customHeight="1">
      <c r="A4" s="9">
        <v>3</v>
      </c>
      <c r="B4" t="s" s="10">
        <v>179</v>
      </c>
      <c r="C4" s="12"/>
      <c r="D4" t="s" s="11">
        <v>182</v>
      </c>
      <c r="E4" t="s" s="11">
        <v>183</v>
      </c>
      <c r="F4" t="str" s="12" cm="1">
        <f t="array" ref="F4">_xlfn.CONCAT(D4,"-!-",E4)</f>
        <v>timestamp-!-iso8601utc</v>
      </c>
    </row>
    <row r="5" ht="20.05" customHeight="1">
      <c r="A5" s="9">
        <v>4</v>
      </c>
      <c r="B5" t="s" s="10">
        <v>179</v>
      </c>
      <c r="C5" s="12"/>
      <c r="D5" t="s" s="11">
        <v>185</v>
      </c>
      <c r="E5" s="12"/>
      <c r="F5" t="str" s="12" cm="1">
        <f t="array" ref="F5">D5</f>
        <v>batch_number</v>
      </c>
    </row>
    <row r="6" ht="20.05" customHeight="1">
      <c r="A6" s="9">
        <v>5</v>
      </c>
      <c r="B6" t="s" s="10">
        <v>179</v>
      </c>
      <c r="C6" s="12"/>
      <c r="D6" t="s" s="11">
        <v>186</v>
      </c>
      <c r="E6" s="12"/>
      <c r="F6" t="str" s="12" cm="1">
        <f t="array" ref="F6">D6</f>
        <v>burst_counter</v>
      </c>
    </row>
    <row r="7" ht="20.05" customHeight="1">
      <c r="A7" s="9">
        <v>6</v>
      </c>
      <c r="B7" t="s" s="10">
        <v>179</v>
      </c>
      <c r="C7" s="12"/>
      <c r="D7" t="s" s="11">
        <v>187</v>
      </c>
      <c r="E7" t="s" s="11">
        <v>188</v>
      </c>
      <c r="F7" t="str" s="12" cm="1">
        <f t="array" ref="F7">_xlfn.CONCAT(D7,"-!-",E7)</f>
        <v>decimal_time-!-hour</v>
      </c>
    </row>
    <row r="8" ht="20.05" customHeight="1">
      <c r="A8" s="9">
        <v>7</v>
      </c>
      <c r="B8" t="s" s="10">
        <v>68</v>
      </c>
      <c r="C8" t="str" s="12" cm="1">
        <f t="array" ref="C8">_xlfn.TEXTBEFORE(B8,"_",1)</f>
        <v>ads1015</v>
      </c>
      <c r="D8" t="s" s="11">
        <v>191</v>
      </c>
      <c r="E8" t="s" s="11">
        <v>192</v>
      </c>
      <c r="F8" t="str" s="12" cm="1">
        <f t="array" ref="F8">_xlfn.CONCAT(C8,"_",D8,"-!-",E8)</f>
        <v>ads1015_channel_0_voltage-!-V</v>
      </c>
    </row>
    <row r="9" ht="20.05" customHeight="1">
      <c r="A9" s="9">
        <v>8</v>
      </c>
      <c r="B9" t="s" s="10">
        <v>68</v>
      </c>
      <c r="C9" t="str" s="12" cm="1">
        <f t="array" ref="C9">_xlfn.TEXTBEFORE(B9,"_",1)</f>
        <v>ads1015</v>
      </c>
      <c r="D9" t="s" s="11">
        <v>194</v>
      </c>
      <c r="E9" t="s" s="11">
        <v>192</v>
      </c>
      <c r="F9" t="str" s="12" cm="1">
        <f t="array" ref="F9">_xlfn.CONCAT(C9,"_",D9,"-!-",E9)</f>
        <v>ads1015_channel_1_voltage-!-V</v>
      </c>
    </row>
    <row r="10" ht="20.05" customHeight="1">
      <c r="A10" s="9">
        <v>9</v>
      </c>
      <c r="B10" t="s" s="10">
        <v>68</v>
      </c>
      <c r="C10" t="str" s="12" cm="1">
        <f t="array" ref="C10">_xlfn.TEXTBEFORE(B10,"_",1)</f>
        <v>ads1015</v>
      </c>
      <c r="D10" t="s" s="11">
        <v>196</v>
      </c>
      <c r="E10" t="s" s="11">
        <v>192</v>
      </c>
      <c r="F10" t="str" s="12" cm="1">
        <f t="array" ref="F10">_xlfn.CONCAT(C10,"_",D10,"-!-",E10)</f>
        <v>ads1015_channel_2_voltage-!-V</v>
      </c>
    </row>
    <row r="11" ht="20.05" customHeight="1">
      <c r="A11" s="9">
        <v>10</v>
      </c>
      <c r="B11" t="s" s="10">
        <v>68</v>
      </c>
      <c r="C11" t="str" s="12" cm="1">
        <f t="array" ref="C11">_xlfn.TEXTBEFORE(B11,"_",1)</f>
        <v>ads1015</v>
      </c>
      <c r="D11" t="s" s="11">
        <v>198</v>
      </c>
      <c r="E11" t="s" s="11">
        <v>192</v>
      </c>
      <c r="F11" t="str" s="12" cm="1">
        <f t="array" ref="F11">_xlfn.CONCAT(C11,"_",D11,"-!-",E11)</f>
        <v>ads1015_channel_3_voltage-!-V</v>
      </c>
    </row>
    <row r="12" ht="20.05" customHeight="1">
      <c r="A12" s="9">
        <v>11</v>
      </c>
      <c r="B12" t="s" s="10">
        <v>68</v>
      </c>
      <c r="C12" t="str" s="12" cm="1">
        <f t="array" ref="C12">_xlfn.TEXTBEFORE(B12,"_",1)</f>
        <v>ads1015</v>
      </c>
      <c r="D12" t="s" s="11">
        <v>200</v>
      </c>
      <c r="E12" t="s" s="11">
        <v>201</v>
      </c>
      <c r="F12" t="str" s="12" cm="1">
        <f t="array" ref="F12">_xlfn.CONCAT(C12,"_",D12,"-!-",E12)</f>
        <v>ads1015_channel_0_digital_number-!-counts</v>
      </c>
    </row>
    <row r="13" ht="20.05" customHeight="1">
      <c r="A13" s="9">
        <v>12</v>
      </c>
      <c r="B13" t="s" s="10">
        <v>68</v>
      </c>
      <c r="C13" t="str" s="12" cm="1">
        <f t="array" ref="C13">_xlfn.TEXTBEFORE(B13,"_",1)</f>
        <v>ads1015</v>
      </c>
      <c r="D13" t="s" s="11">
        <v>203</v>
      </c>
      <c r="E13" t="s" s="11">
        <v>201</v>
      </c>
      <c r="F13" t="str" s="12" cm="1">
        <f t="array" ref="F13">_xlfn.CONCAT(C13,"_",D13,"-!-",E13)</f>
        <v>ads1015_channel_1_digital_number-!-counts</v>
      </c>
    </row>
    <row r="14" ht="20.05" customHeight="1">
      <c r="A14" s="9">
        <v>13</v>
      </c>
      <c r="B14" t="s" s="10">
        <v>68</v>
      </c>
      <c r="C14" t="str" s="12" cm="1">
        <f t="array" ref="C14">_xlfn.TEXTBEFORE(B14,"_",1)</f>
        <v>ads1015</v>
      </c>
      <c r="D14" t="s" s="11">
        <v>205</v>
      </c>
      <c r="E14" t="s" s="11">
        <v>201</v>
      </c>
      <c r="F14" t="str" s="12" cm="1">
        <f t="array" ref="F14">_xlfn.CONCAT(C14,"_",D14,"-!-",E14)</f>
        <v>ads1015_channel_2_digital_number-!-counts</v>
      </c>
    </row>
    <row r="15" ht="20.05" customHeight="1">
      <c r="A15" s="9">
        <v>14</v>
      </c>
      <c r="B15" t="s" s="10">
        <v>68</v>
      </c>
      <c r="C15" t="str" s="12" cm="1">
        <f t="array" ref="C15">_xlfn.TEXTBEFORE(B15,"_",1)</f>
        <v>ads1015</v>
      </c>
      <c r="D15" t="s" s="11">
        <v>207</v>
      </c>
      <c r="E15" t="s" s="11">
        <v>201</v>
      </c>
      <c r="F15" t="str" s="12" cm="1">
        <f t="array" ref="F15">_xlfn.CONCAT(C15,"_",D15,"-!-",E15)</f>
        <v>ads1015_channel_3_digital_number-!-counts</v>
      </c>
    </row>
    <row r="16" ht="20.05" customHeight="1">
      <c r="A16" s="9">
        <v>15</v>
      </c>
      <c r="B16" t="s" s="10">
        <v>68</v>
      </c>
      <c r="C16" t="str" s="12" cm="1">
        <f t="array" ref="C16">_xlfn.TEXTBEFORE(B16,"_",1)</f>
        <v>ads1015</v>
      </c>
      <c r="D16" t="s" s="11">
        <v>209</v>
      </c>
      <c r="E16" s="12"/>
      <c r="F16" t="str" s="12" cm="1">
        <f t="array" ref="F16">_xlfn.CONCAT(C16,"_",D16,"-!-",E16)</f>
        <v>ads1015_gain-!-</v>
      </c>
    </row>
    <row r="17" ht="20.05" customHeight="1">
      <c r="A17" s="9">
        <v>16</v>
      </c>
      <c r="B17" t="s" s="10">
        <v>71</v>
      </c>
      <c r="C17" t="str" s="12" cm="1">
        <f t="array" ref="C17">_xlfn.TEXTBEFORE(B17,"_",1)</f>
        <v>ads1115</v>
      </c>
      <c r="D17" t="s" s="11">
        <v>191</v>
      </c>
      <c r="E17" t="s" s="11">
        <v>192</v>
      </c>
      <c r="F17" t="str" s="12" cm="1">
        <f t="array" ref="F17">_xlfn.CONCAT(C17,"_",D17,"-!-",E17)</f>
        <v>ads1115_channel_0_voltage-!-V</v>
      </c>
    </row>
    <row r="18" ht="20.05" customHeight="1">
      <c r="A18" s="9">
        <v>17</v>
      </c>
      <c r="B18" t="s" s="10">
        <v>71</v>
      </c>
      <c r="C18" t="str" s="12" cm="1">
        <f t="array" ref="C18">_xlfn.TEXTBEFORE(B18,"_",1)</f>
        <v>ads1115</v>
      </c>
      <c r="D18" t="s" s="11">
        <v>194</v>
      </c>
      <c r="E18" t="s" s="11">
        <v>192</v>
      </c>
      <c r="F18" t="str" s="12" cm="1">
        <f t="array" ref="F18">_xlfn.CONCAT(C18,"_",D18,"-!-",E18)</f>
        <v>ads1115_channel_1_voltage-!-V</v>
      </c>
    </row>
    <row r="19" ht="20.05" customHeight="1">
      <c r="A19" s="9">
        <v>18</v>
      </c>
      <c r="B19" t="s" s="10">
        <v>71</v>
      </c>
      <c r="C19" t="str" s="12" cm="1">
        <f t="array" ref="C19">_xlfn.TEXTBEFORE(B19,"_",1)</f>
        <v>ads1115</v>
      </c>
      <c r="D19" t="s" s="11">
        <v>196</v>
      </c>
      <c r="E19" t="s" s="11">
        <v>192</v>
      </c>
      <c r="F19" t="str" s="12" cm="1">
        <f t="array" ref="F19">_xlfn.CONCAT(C19,"_",D19,"-!-",E19)</f>
        <v>ads1115_channel_2_voltage-!-V</v>
      </c>
    </row>
    <row r="20" ht="20.05" customHeight="1">
      <c r="A20" s="9">
        <v>19</v>
      </c>
      <c r="B20" t="s" s="10">
        <v>71</v>
      </c>
      <c r="C20" t="str" s="12" cm="1">
        <f t="array" ref="C20">_xlfn.TEXTBEFORE(B20,"_",1)</f>
        <v>ads1115</v>
      </c>
      <c r="D20" t="s" s="11">
        <v>198</v>
      </c>
      <c r="E20" t="s" s="11">
        <v>192</v>
      </c>
      <c r="F20" t="str" s="12" cm="1">
        <f t="array" ref="F20">_xlfn.CONCAT(C20,"_",D20,"-!-",E20)</f>
        <v>ads1115_channel_3_voltage-!-V</v>
      </c>
    </row>
    <row r="21" ht="20.05" customHeight="1">
      <c r="A21" s="9">
        <v>20</v>
      </c>
      <c r="B21" t="s" s="10">
        <v>71</v>
      </c>
      <c r="C21" t="str" s="12" cm="1">
        <f t="array" ref="C21">_xlfn.TEXTBEFORE(B21,"_",1)</f>
        <v>ads1115</v>
      </c>
      <c r="D21" t="s" s="11">
        <v>200</v>
      </c>
      <c r="E21" t="s" s="11">
        <v>201</v>
      </c>
      <c r="F21" t="str" s="12" cm="1">
        <f t="array" ref="F21">_xlfn.CONCAT(C21,"_",D21,"-!-",E21)</f>
        <v>ads1115_channel_0_digital_number-!-counts</v>
      </c>
    </row>
    <row r="22" ht="20.05" customHeight="1">
      <c r="A22" s="9">
        <v>21</v>
      </c>
      <c r="B22" t="s" s="10">
        <v>71</v>
      </c>
      <c r="C22" t="str" s="12" cm="1">
        <f t="array" ref="C22">_xlfn.TEXTBEFORE(B22,"_",1)</f>
        <v>ads1115</v>
      </c>
      <c r="D22" t="s" s="11">
        <v>203</v>
      </c>
      <c r="E22" t="s" s="11">
        <v>201</v>
      </c>
      <c r="F22" t="str" s="12" cm="1">
        <f t="array" ref="F22">_xlfn.CONCAT(C22,"_",D22,"-!-",E22)</f>
        <v>ads1115_channel_1_digital_number-!-counts</v>
      </c>
    </row>
    <row r="23" ht="20.05" customHeight="1">
      <c r="A23" s="9">
        <v>22</v>
      </c>
      <c r="B23" t="s" s="10">
        <v>71</v>
      </c>
      <c r="C23" t="str" s="12" cm="1">
        <f t="array" ref="C23">_xlfn.TEXTBEFORE(B23,"_",1)</f>
        <v>ads1115</v>
      </c>
      <c r="D23" t="s" s="11">
        <v>205</v>
      </c>
      <c r="E23" t="s" s="11">
        <v>201</v>
      </c>
      <c r="F23" t="str" s="12" cm="1">
        <f t="array" ref="F23">_xlfn.CONCAT(C23,"_",D23,"-!-",E23)</f>
        <v>ads1115_channel_2_digital_number-!-counts</v>
      </c>
    </row>
    <row r="24" ht="20.05" customHeight="1">
      <c r="A24" s="9">
        <v>23</v>
      </c>
      <c r="B24" t="s" s="10">
        <v>71</v>
      </c>
      <c r="C24" t="str" s="12" cm="1">
        <f t="array" ref="C24">_xlfn.TEXTBEFORE(B24,"_",1)</f>
        <v>ads1115</v>
      </c>
      <c r="D24" t="s" s="11">
        <v>207</v>
      </c>
      <c r="E24" t="s" s="11">
        <v>201</v>
      </c>
      <c r="F24" t="str" s="12" cm="1">
        <f t="array" ref="F24">_xlfn.CONCAT(C24,"_",D24,"-!-",E24)</f>
        <v>ads1115_channel_3_digital_number-!-counts</v>
      </c>
    </row>
    <row r="25" ht="20.05" customHeight="1">
      <c r="A25" s="9">
        <v>24</v>
      </c>
      <c r="B25" t="s" s="10">
        <v>71</v>
      </c>
      <c r="C25" t="str" s="12" cm="1">
        <f t="array" ref="C25">_xlfn.TEXTBEFORE(B25,"_",1)</f>
        <v>ads1115</v>
      </c>
      <c r="D25" t="s" s="11">
        <v>209</v>
      </c>
      <c r="E25" s="12"/>
      <c r="F25" t="str" s="12" cm="1">
        <f t="array" ref="F25">_xlfn.CONCAT(C25,"_",D25,"-!-",E25)</f>
        <v>ads1115_gain-!-</v>
      </c>
    </row>
    <row r="26" ht="20.05" customHeight="1">
      <c r="A26" s="9">
        <v>25</v>
      </c>
      <c r="B26" t="s" s="10">
        <v>85</v>
      </c>
      <c r="C26" t="str" s="12" cm="1">
        <f t="array" ref="C26">_xlfn.TEXTBEFORE(B26,"_",1)</f>
        <v>bme280</v>
      </c>
      <c r="D26" t="s" s="11">
        <v>222</v>
      </c>
      <c r="E26" t="s" s="11">
        <v>223</v>
      </c>
      <c r="F26" t="str" s="12" cm="1">
        <f t="array" ref="F26">_xlfn.CONCAT(C26,"_",D26,"-!-",E26)</f>
        <v>bme280_barometric_pressure-!-hPa</v>
      </c>
    </row>
    <row r="27" ht="20.05" customHeight="1">
      <c r="A27" s="9">
        <v>26</v>
      </c>
      <c r="B27" t="s" s="10">
        <v>85</v>
      </c>
      <c r="C27" t="str" s="12" cm="1">
        <f t="array" ref="C27">_xlfn.TEXTBEFORE(B27,"_",1)</f>
        <v>bme280</v>
      </c>
      <c r="D27" t="s" s="11">
        <v>225</v>
      </c>
      <c r="E27" t="s" s="11">
        <v>226</v>
      </c>
      <c r="F27" t="str" s="12" cm="1">
        <f t="array" ref="F27">_xlfn.CONCAT(C27,"_",D27,"-!-",E27)</f>
        <v>bme280_altitude_relative-!-m</v>
      </c>
    </row>
    <row r="28" ht="20.05" customHeight="1">
      <c r="A28" s="9">
        <v>27</v>
      </c>
      <c r="B28" t="s" s="10">
        <v>85</v>
      </c>
      <c r="C28" t="str" s="12" cm="1">
        <f t="array" ref="C28">_xlfn.TEXTBEFORE(B28,"_",1)</f>
        <v>bme280</v>
      </c>
      <c r="D28" t="s" s="11">
        <v>228</v>
      </c>
      <c r="E28" t="s" s="11">
        <v>229</v>
      </c>
      <c r="F28" t="str" s="12" cm="1">
        <f t="array" ref="F28">_xlfn.CONCAT(C28,"_",D28,"-!-",E28)</f>
        <v>bme280_humidity_relative-!-percent</v>
      </c>
    </row>
    <row r="29" ht="20.05" customHeight="1">
      <c r="A29" s="9">
        <v>28</v>
      </c>
      <c r="B29" t="s" s="10">
        <v>85</v>
      </c>
      <c r="C29" t="str" s="12" cm="1">
        <f t="array" ref="C29">_xlfn.TEXTBEFORE(B29,"_",1)</f>
        <v>bme280</v>
      </c>
      <c r="D29" t="s" s="11">
        <v>231</v>
      </c>
      <c r="E29" t="s" s="11">
        <v>232</v>
      </c>
      <c r="F29" t="str" s="12" cm="1">
        <f t="array" ref="F29">_xlfn.CONCAT(C29,"_",D29,"-!-",E29)</f>
        <v>bme280_temperature_ambient-!-C</v>
      </c>
    </row>
    <row r="30" ht="20.05" customHeight="1">
      <c r="A30" s="9">
        <v>29</v>
      </c>
      <c r="B30" t="s" s="10">
        <v>88</v>
      </c>
      <c r="C30" t="str" s="12" cm="1">
        <f t="array" ref="C30">_xlfn.TEXTBEFORE(B30,"_",2)</f>
        <v>capacitive_soil</v>
      </c>
      <c r="D30" t="s" s="11">
        <v>235</v>
      </c>
      <c r="E30" s="12"/>
      <c r="F30" t="str" s="12" cm="1">
        <f t="array" ref="F30">_xlfn.CONCAT(C30,"_",D30,"-!-",E30)</f>
        <v>capacitive_soil_moisture_signal-!-</v>
      </c>
    </row>
    <row r="31" ht="20.05" customHeight="1">
      <c r="A31" s="9">
        <v>30</v>
      </c>
      <c r="B31" t="s" s="10">
        <v>237</v>
      </c>
      <c r="C31" t="str" s="12" cm="1">
        <f t="array" ref="C31">_xlfn.TEXTBEFORE(B31,"_",2)</f>
        <v>conductive_soil</v>
      </c>
      <c r="D31" t="s" s="11">
        <v>235</v>
      </c>
      <c r="E31" s="12"/>
      <c r="F31" t="str" s="12" cm="1">
        <f t="array" ref="F31">_xlfn.CONCAT(C31,"_",D31,"-!-",E31)</f>
        <v>conductive_soil_moisture_signal-!-</v>
      </c>
    </row>
    <row r="32" ht="20.05" customHeight="1">
      <c r="A32" s="9">
        <v>31</v>
      </c>
      <c r="B32" t="s" s="10">
        <v>91</v>
      </c>
      <c r="C32" t="str" s="12" cm="1">
        <f t="array" ref="C32">_xlfn.TEXTBEFORE(B32,"_",1)</f>
        <v>ds2484</v>
      </c>
      <c r="D32" t="s" s="11">
        <v>241</v>
      </c>
      <c r="E32" t="s" s="11">
        <v>232</v>
      </c>
      <c r="F32" t="str" s="12" cm="1">
        <f t="array" ref="F32">_xlfn.CONCAT(C32,"_",D32,"-!-",E32)</f>
        <v>ds2484_temperature_material-!-C</v>
      </c>
    </row>
    <row r="33" ht="20.05" customHeight="1">
      <c r="A33" s="9">
        <v>32</v>
      </c>
      <c r="B33" t="s" s="10">
        <v>94</v>
      </c>
      <c r="C33" t="str" s="12" cm="1">
        <f t="array" ref="C33">_xlfn.TEXTBEFORE(B33,"_",1)</f>
        <v>gps</v>
      </c>
      <c r="D33" t="s" s="11">
        <v>244</v>
      </c>
      <c r="E33" t="s" s="11">
        <v>245</v>
      </c>
      <c r="F33" t="str" s="12" cm="1">
        <f t="array" ref="F33">_xlfn.CONCAT(C33,"_",D33,"-!-",E33)</f>
        <v>gps_fix-!-boolean</v>
      </c>
    </row>
    <row r="34" ht="20.05" customHeight="1">
      <c r="A34" s="9">
        <v>33</v>
      </c>
      <c r="B34" t="s" s="10">
        <v>94</v>
      </c>
      <c r="C34" t="str" s="12" cm="1">
        <f t="array" ref="C34">_xlfn.TEXTBEFORE(B34,"_",1)</f>
        <v>gps</v>
      </c>
      <c r="D34" t="s" s="11">
        <v>247</v>
      </c>
      <c r="E34" t="s" s="11">
        <v>248</v>
      </c>
      <c r="F34" t="str" s="12" cm="1">
        <f t="array" ref="F34">_xlfn.CONCAT(C34,"_",D34,"-!-",E34)</f>
        <v>gps_latitude-!-degrees</v>
      </c>
    </row>
    <row r="35" ht="20.05" customHeight="1">
      <c r="A35" s="9">
        <v>34</v>
      </c>
      <c r="B35" t="s" s="10">
        <v>94</v>
      </c>
      <c r="C35" t="str" s="12" cm="1">
        <f t="array" ref="C35">_xlfn.TEXTBEFORE(B35,"_",1)</f>
        <v>gps</v>
      </c>
      <c r="D35" t="s" s="11">
        <v>250</v>
      </c>
      <c r="E35" t="s" s="11">
        <v>248</v>
      </c>
      <c r="F35" t="str" s="12" cm="1">
        <f t="array" ref="F35">_xlfn.CONCAT(C35,"_",D35,"-!-",E35)</f>
        <v>gps_longitude-!-degrees</v>
      </c>
    </row>
    <row r="36" ht="20.05" customHeight="1">
      <c r="A36" s="9">
        <v>35</v>
      </c>
      <c r="B36" t="s" s="10">
        <v>94</v>
      </c>
      <c r="C36" t="str" s="12" cm="1">
        <f t="array" ref="C36">_xlfn.TEXTBEFORE(B36,"_",1)</f>
        <v>gps</v>
      </c>
      <c r="D36" t="s" s="11">
        <v>252</v>
      </c>
      <c r="E36" t="s" s="11">
        <v>226</v>
      </c>
      <c r="F36" t="str" s="12" cm="1">
        <f t="array" ref="F36">_xlfn.CONCAT(C36,"_",D36,"-!-",E36)</f>
        <v>gps_altitude-!-m</v>
      </c>
    </row>
    <row r="37" ht="20.05" customHeight="1">
      <c r="A37" s="9">
        <v>36</v>
      </c>
      <c r="B37" t="s" s="10">
        <v>94</v>
      </c>
      <c r="C37" t="str" s="12" cm="1">
        <f t="array" ref="C37">_xlfn.TEXTBEFORE(B37,"_",1)</f>
        <v>gps</v>
      </c>
      <c r="D37" t="s" s="11">
        <v>182</v>
      </c>
      <c r="E37" t="s" s="11">
        <v>183</v>
      </c>
      <c r="F37" t="str" s="12" cm="1">
        <f t="array" ref="F37">_xlfn.CONCAT(C37,"_",D37,"-!-",E37)</f>
        <v>gps_timestamp-!-iso8601utc</v>
      </c>
    </row>
    <row r="38" ht="20.05" customHeight="1">
      <c r="A38" s="9">
        <v>37</v>
      </c>
      <c r="B38" t="s" s="10">
        <v>97</v>
      </c>
      <c r="C38" t="str" s="12" cm="1">
        <f t="array" ref="C38">_xlfn.TEXTBEFORE(B38,"_",1)</f>
        <v>hdc3022</v>
      </c>
      <c r="D38" t="s" s="11">
        <v>231</v>
      </c>
      <c r="E38" t="s" s="11">
        <v>232</v>
      </c>
      <c r="F38" t="str" s="12" cm="1">
        <f t="array" ref="F38">_xlfn.CONCAT(C38,"_",D38,"-!-",E38)</f>
        <v>hdc3022_temperature_ambient-!-C</v>
      </c>
    </row>
    <row r="39" ht="20.05" customHeight="1">
      <c r="A39" s="9">
        <v>38</v>
      </c>
      <c r="B39" t="s" s="10">
        <v>97</v>
      </c>
      <c r="C39" t="str" s="12" cm="1">
        <f t="array" ref="C39">_xlfn.TEXTBEFORE(B39,"_",1)</f>
        <v>hdc3022</v>
      </c>
      <c r="D39" t="s" s="11">
        <v>228</v>
      </c>
      <c r="E39" t="s" s="11">
        <v>229</v>
      </c>
      <c r="F39" t="str" s="12" cm="1">
        <f t="array" ref="F39">_xlfn.CONCAT(C39,"_",D39,"-!-",E39)</f>
        <v>hdc3022_humidity_relative-!-percent</v>
      </c>
    </row>
    <row r="40" ht="20.05" customHeight="1">
      <c r="A40" s="9">
        <v>39</v>
      </c>
      <c r="B40" t="s" s="10">
        <v>258</v>
      </c>
      <c r="C40" t="str" s="12" cm="1">
        <f t="array" ref="C40">_xlfn.TEXTBEFORE(B40,"_",1)</f>
        <v>hrlv-ez-mb1013</v>
      </c>
      <c r="D40" t="s" s="11">
        <v>260</v>
      </c>
      <c r="E40" t="s" s="11">
        <v>226</v>
      </c>
      <c r="F40" t="str" s="12" cm="1">
        <f t="array" ref="F40">_xlfn.CONCAT(C40,"_",D40,"-!-",E40)</f>
        <v>hrlv-ez-mb1013_range-!-m</v>
      </c>
    </row>
    <row r="41" ht="20.05" customHeight="1">
      <c r="A41" s="9">
        <v>40</v>
      </c>
      <c r="B41" t="s" s="10">
        <v>262</v>
      </c>
      <c r="C41" t="str" s="12" cm="1">
        <f t="array" ref="C41">_xlfn.TEXTBEFORE(B41,"_",1)</f>
        <v>lis2mdl</v>
      </c>
      <c r="D41" t="s" s="11">
        <v>264</v>
      </c>
      <c r="E41" t="s" s="11">
        <v>265</v>
      </c>
      <c r="F41" t="str" s="12" cm="1">
        <f t="array" ref="F41">_xlfn.CONCAT(C41,"_",D41,"-!-",E41)</f>
        <v>lis2mdl_magnetic_field_x-!-uT</v>
      </c>
    </row>
    <row r="42" ht="20.05" customHeight="1">
      <c r="A42" s="9">
        <v>41</v>
      </c>
      <c r="B42" t="s" s="10">
        <v>262</v>
      </c>
      <c r="C42" t="str" s="12" cm="1">
        <f t="array" ref="C42">_xlfn.TEXTBEFORE(B42,"_",1)</f>
        <v>lis2mdl</v>
      </c>
      <c r="D42" t="s" s="11">
        <v>267</v>
      </c>
      <c r="E42" t="s" s="11">
        <v>265</v>
      </c>
      <c r="F42" t="str" s="12" cm="1">
        <f t="array" ref="F42">_xlfn.CONCAT(C42,"_",D42,"-!-",E42)</f>
        <v>lis2mdl_magnetic_field_y-!-uT</v>
      </c>
    </row>
    <row r="43" ht="20.05" customHeight="1">
      <c r="A43" s="9">
        <v>42</v>
      </c>
      <c r="B43" t="s" s="10">
        <v>262</v>
      </c>
      <c r="C43" t="str" s="12" cm="1">
        <f t="array" ref="C43">_xlfn.TEXTBEFORE(B43,"_",1)</f>
        <v>lis2mdl</v>
      </c>
      <c r="D43" t="s" s="11">
        <v>269</v>
      </c>
      <c r="E43" t="s" s="11">
        <v>265</v>
      </c>
      <c r="F43" t="str" s="12" cm="1">
        <f t="array" ref="F43">_xlfn.CONCAT(C43,"_",D43,"-!-",E43)</f>
        <v>lis2mdl_magnetic_field_z-!-uT</v>
      </c>
    </row>
    <row r="44" ht="20.05" customHeight="1">
      <c r="A44" s="9">
        <v>43</v>
      </c>
      <c r="B44" t="s" s="10">
        <v>271</v>
      </c>
      <c r="C44" t="str" s="12" cm="1">
        <f t="array" ref="C44">_xlfn.TEXTBEFORE(B44,"_",1)</f>
        <v>lis3mdl</v>
      </c>
      <c r="D44" t="s" s="11">
        <v>264</v>
      </c>
      <c r="E44" t="s" s="11">
        <v>265</v>
      </c>
      <c r="F44" t="str" s="12" cm="1">
        <f t="array" ref="F44">_xlfn.CONCAT(C44,"_",D44,"-!-",E44)</f>
        <v>lis3mdl_magnetic_field_x-!-uT</v>
      </c>
    </row>
    <row r="45" ht="20.05" customHeight="1">
      <c r="A45" s="9">
        <v>44</v>
      </c>
      <c r="B45" t="s" s="10">
        <v>271</v>
      </c>
      <c r="C45" t="str" s="12" cm="1">
        <f t="array" ref="C45">_xlfn.TEXTBEFORE(B45,"_",1)</f>
        <v>lis3mdl</v>
      </c>
      <c r="D45" t="s" s="11">
        <v>267</v>
      </c>
      <c r="E45" t="s" s="11">
        <v>265</v>
      </c>
      <c r="F45" t="str" s="12" cm="1">
        <f t="array" ref="F45">_xlfn.CONCAT(C45,"_",D45,"-!-",E45)</f>
        <v>lis3mdl_magnetic_field_y-!-uT</v>
      </c>
    </row>
    <row r="46" ht="20.05" customHeight="1">
      <c r="A46" s="9">
        <v>45</v>
      </c>
      <c r="B46" t="s" s="10">
        <v>271</v>
      </c>
      <c r="C46" t="str" s="12" cm="1">
        <f t="array" ref="C46">_xlfn.TEXTBEFORE(B46,"_",1)</f>
        <v>lis3mdl</v>
      </c>
      <c r="D46" t="s" s="11">
        <v>269</v>
      </c>
      <c r="E46" t="s" s="11">
        <v>265</v>
      </c>
      <c r="F46" t="str" s="12" cm="1">
        <f t="array" ref="F46">_xlfn.CONCAT(C46,"_",D46,"-!-",E46)</f>
        <v>lis3mdl_magnetic_field_z-!-uT</v>
      </c>
    </row>
    <row r="47" ht="20.05" customHeight="1">
      <c r="A47" s="9">
        <v>46</v>
      </c>
      <c r="B47" t="s" s="10">
        <v>276</v>
      </c>
      <c r="C47" t="str" s="12" cm="1">
        <f t="array" ref="C47">_xlfn.TEXTBEFORE(B47,"_",1)</f>
        <v>lsm303</v>
      </c>
      <c r="D47" t="s" s="11">
        <v>278</v>
      </c>
      <c r="E47" t="s" s="11">
        <v>279</v>
      </c>
      <c r="F47" t="str" s="12" cm="1">
        <f t="array" ref="F47">_xlfn.CONCAT(C47,"_",D47,"-!-",E47)</f>
        <v>lsm303_acceleration_x-!-m_per_s_sq</v>
      </c>
    </row>
    <row r="48" ht="20.05" customHeight="1">
      <c r="A48" s="9">
        <v>47</v>
      </c>
      <c r="B48" t="s" s="10">
        <v>276</v>
      </c>
      <c r="C48" t="str" s="12" cm="1">
        <f t="array" ref="C48">_xlfn.TEXTBEFORE(B48,"_",1)</f>
        <v>lsm303</v>
      </c>
      <c r="D48" t="s" s="11">
        <v>281</v>
      </c>
      <c r="E48" t="s" s="11">
        <v>279</v>
      </c>
      <c r="F48" t="str" s="12" cm="1">
        <f t="array" ref="F48">_xlfn.CONCAT(C48,"_",D48,"-!-",E48)</f>
        <v>lsm303_acceleration_y-!-m_per_s_sq</v>
      </c>
    </row>
    <row r="49" ht="20.05" customHeight="1">
      <c r="A49" s="9">
        <v>48</v>
      </c>
      <c r="B49" t="s" s="10">
        <v>276</v>
      </c>
      <c r="C49" t="str" s="12" cm="1">
        <f t="array" ref="C49">_xlfn.TEXTBEFORE(B49,"_",1)</f>
        <v>lsm303</v>
      </c>
      <c r="D49" t="s" s="11">
        <v>283</v>
      </c>
      <c r="E49" t="s" s="11">
        <v>279</v>
      </c>
      <c r="F49" t="str" s="12" cm="1">
        <f t="array" ref="F49">_xlfn.CONCAT(C49,"_",D49,"-!-",E49)</f>
        <v>lsm303_acceleration_z-!-m_per_s_sq</v>
      </c>
    </row>
    <row r="50" ht="20.05" customHeight="1">
      <c r="A50" s="9">
        <v>49</v>
      </c>
      <c r="B50" t="s" s="10">
        <v>285</v>
      </c>
      <c r="C50" t="str" s="12" cm="1">
        <f t="array" ref="C50">_xlfn.TEXTBEFORE(B50,"_",1)</f>
        <v>lsm6ds</v>
      </c>
      <c r="D50" t="s" s="11">
        <v>278</v>
      </c>
      <c r="E50" t="s" s="11">
        <v>279</v>
      </c>
      <c r="F50" t="str" s="12" cm="1">
        <f t="array" ref="F50">_xlfn.CONCAT(C50,"_",D50,"-!-",E50)</f>
        <v>lsm6ds_acceleration_x-!-m_per_s_sq</v>
      </c>
    </row>
    <row r="51" ht="20.05" customHeight="1">
      <c r="A51" s="9">
        <v>50</v>
      </c>
      <c r="B51" t="s" s="10">
        <v>285</v>
      </c>
      <c r="C51" t="str" s="12" cm="1">
        <f t="array" ref="C51">_xlfn.TEXTBEFORE(B51,"_",1)</f>
        <v>lsm6ds</v>
      </c>
      <c r="D51" t="s" s="11">
        <v>281</v>
      </c>
      <c r="E51" t="s" s="11">
        <v>279</v>
      </c>
      <c r="F51" t="str" s="12" cm="1">
        <f t="array" ref="F51">_xlfn.CONCAT(C51,"_",D51,"-!-",E51)</f>
        <v>lsm6ds_acceleration_y-!-m_per_s_sq</v>
      </c>
    </row>
    <row r="52" ht="20.05" customHeight="1">
      <c r="A52" s="9">
        <v>51</v>
      </c>
      <c r="B52" t="s" s="10">
        <v>285</v>
      </c>
      <c r="C52" t="str" s="12" cm="1">
        <f t="array" ref="C52">_xlfn.TEXTBEFORE(B52,"_",1)</f>
        <v>lsm6ds</v>
      </c>
      <c r="D52" t="s" s="11">
        <v>283</v>
      </c>
      <c r="E52" t="s" s="11">
        <v>279</v>
      </c>
      <c r="F52" t="str" s="12" cm="1">
        <f t="array" ref="F52">_xlfn.CONCAT(C52,"_",D52,"-!-",E52)</f>
        <v>lsm6ds_acceleration_z-!-m_per_s_sq</v>
      </c>
    </row>
    <row r="53" ht="20.05" customHeight="1">
      <c r="A53" s="9">
        <v>52</v>
      </c>
      <c r="B53" t="s" s="10">
        <v>285</v>
      </c>
      <c r="C53" t="str" s="12" cm="1">
        <f t="array" ref="C53">_xlfn.TEXTBEFORE(B53,"_",1)</f>
        <v>lsm6ds</v>
      </c>
      <c r="D53" t="s" s="11">
        <v>290</v>
      </c>
      <c r="E53" t="s" s="11">
        <v>291</v>
      </c>
      <c r="F53" t="str" s="12" cm="1">
        <f t="array" ref="F53">_xlfn.CONCAT(C53,"_",D53,"-!-",E53)</f>
        <v>lsm6ds_rotation_x-!-degrees_per_s</v>
      </c>
    </row>
    <row r="54" ht="20.05" customHeight="1">
      <c r="A54" s="9">
        <v>53</v>
      </c>
      <c r="B54" t="s" s="10">
        <v>285</v>
      </c>
      <c r="C54" t="str" s="12" cm="1">
        <f t="array" ref="C54">_xlfn.TEXTBEFORE(B54,"_",1)</f>
        <v>lsm6ds</v>
      </c>
      <c r="D54" t="s" s="11">
        <v>290</v>
      </c>
      <c r="E54" t="s" s="11">
        <v>291</v>
      </c>
      <c r="F54" t="str" s="12" cm="1">
        <f t="array" ref="F54">_xlfn.CONCAT(C54,"_",D54,"-!-",E54)</f>
        <v>lsm6ds_rotation_x-!-degrees_per_s</v>
      </c>
    </row>
    <row r="55" ht="20.05" customHeight="1">
      <c r="A55" s="9">
        <v>54</v>
      </c>
      <c r="B55" t="s" s="10">
        <v>285</v>
      </c>
      <c r="C55" t="str" s="12" cm="1">
        <f t="array" ref="C55">_xlfn.TEXTBEFORE(B55,"_",1)</f>
        <v>lsm6ds</v>
      </c>
      <c r="D55" t="s" s="11">
        <v>290</v>
      </c>
      <c r="E55" t="s" s="11">
        <v>291</v>
      </c>
      <c r="F55" t="str" s="12" cm="1">
        <f t="array" ref="F55">_xlfn.CONCAT(C55,"_",D55,"-!-",E55)</f>
        <v>lsm6ds_rotation_x-!-degrees_per_s</v>
      </c>
    </row>
    <row r="56" ht="20.05" customHeight="1">
      <c r="A56" s="9">
        <v>55</v>
      </c>
      <c r="B56" t="s" s="10">
        <v>111</v>
      </c>
      <c r="C56" t="str" s="12" cm="1">
        <f t="array" ref="C56">_xlfn.TEXTBEFORE(B56,"_",1)</f>
        <v>ltr390</v>
      </c>
      <c r="D56" t="s" s="11">
        <v>294</v>
      </c>
      <c r="E56" t="s" s="11">
        <v>201</v>
      </c>
      <c r="F56" t="str" s="12" cm="1">
        <f t="array" ref="F56">_xlfn.CONCAT(C56,"_",D56,"-!-",E56)</f>
        <v>ltr390_illumination-!-counts</v>
      </c>
    </row>
    <row r="57" ht="20.05" customHeight="1">
      <c r="A57" s="9">
        <v>56</v>
      </c>
      <c r="B57" t="s" s="10">
        <v>111</v>
      </c>
      <c r="C57" t="str" s="12" cm="1">
        <f t="array" ref="C57">_xlfn.TEXTBEFORE(B57,"_",1)</f>
        <v>ltr390</v>
      </c>
      <c r="D57" t="s" s="11">
        <v>294</v>
      </c>
      <c r="E57" t="s" s="11">
        <v>296</v>
      </c>
      <c r="F57" t="str" s="12" cm="1">
        <f t="array" ref="F57">_xlfn.CONCAT(C57,"_",D57,"-!-",E57)</f>
        <v>ltr390_illumination-!-lux</v>
      </c>
    </row>
    <row r="58" ht="20.05" customHeight="1">
      <c r="A58" s="9">
        <v>57</v>
      </c>
      <c r="B58" t="s" s="10">
        <v>111</v>
      </c>
      <c r="C58" t="str" s="12" cm="1">
        <f t="array" ref="C58">_xlfn.TEXTBEFORE(B58,"_",1)</f>
        <v>ltr390</v>
      </c>
      <c r="D58" t="s" s="11">
        <v>298</v>
      </c>
      <c r="E58" t="s" s="11">
        <v>201</v>
      </c>
      <c r="F58" t="str" s="12" cm="1">
        <f t="array" ref="F58">_xlfn.CONCAT(C58,"_",D58,"-!-",E58)</f>
        <v>ltr390_uva-!-counts</v>
      </c>
    </row>
    <row r="59" ht="20.05" customHeight="1">
      <c r="A59" s="9">
        <v>58</v>
      </c>
      <c r="B59" t="s" s="10">
        <v>111</v>
      </c>
      <c r="C59" t="str" s="12" cm="1">
        <f t="array" ref="C59">_xlfn.TEXTBEFORE(B59,"_",1)</f>
        <v>ltr390</v>
      </c>
      <c r="D59" t="s" s="11">
        <v>300</v>
      </c>
      <c r="E59" s="12"/>
      <c r="F59" t="str" s="12" cm="1">
        <f t="array" ref="F59">_xlfn.CONCAT(C59,"_",D59,"-!-",E59)</f>
        <v>ltr390_uv_index-!-</v>
      </c>
    </row>
    <row r="60" ht="20.05" customHeight="1">
      <c r="A60" s="9">
        <v>59</v>
      </c>
      <c r="B60" t="s" s="10">
        <v>114</v>
      </c>
      <c r="C60" t="str" s="12" cm="1">
        <f t="array" ref="C60">_xlfn.TEXTBEFORE(B60,"_",1)</f>
        <v>max1704x</v>
      </c>
      <c r="D60" t="s" s="11">
        <v>303</v>
      </c>
      <c r="E60" t="s" s="11">
        <v>192</v>
      </c>
      <c r="F60" t="str" s="12" cm="1">
        <f t="array" ref="F60">_xlfn.CONCAT(C60,"_",D60,"-!-",E60)</f>
        <v>max1704x_battery_voltage-!-V</v>
      </c>
    </row>
    <row r="61" ht="20.05" customHeight="1">
      <c r="A61" s="9">
        <v>60</v>
      </c>
      <c r="B61" t="s" s="10">
        <v>114</v>
      </c>
      <c r="C61" t="str" s="12" cm="1">
        <f t="array" ref="C61">_xlfn.TEXTBEFORE(B61,"_",1)</f>
        <v>max1704x</v>
      </c>
      <c r="D61" t="s" s="11">
        <v>305</v>
      </c>
      <c r="E61" t="s" s="11">
        <v>229</v>
      </c>
      <c r="F61" t="str" s="12" cm="1">
        <f t="array" ref="F61">_xlfn.CONCAT(C61,"_",D61,"-!-",E61)</f>
        <v>max1704x_battery_energy-!-percent</v>
      </c>
    </row>
    <row r="62" ht="20.05" customHeight="1">
      <c r="A62" s="9">
        <v>61</v>
      </c>
      <c r="B62" t="s" s="10">
        <v>117</v>
      </c>
      <c r="C62" t="str" s="12" cm="1">
        <f t="array" ref="C62">_xlfn.TEXTBEFORE(B62,"_",1)</f>
        <v>mcp9808</v>
      </c>
      <c r="D62" t="s" s="11">
        <v>231</v>
      </c>
      <c r="E62" t="s" s="11">
        <v>232</v>
      </c>
      <c r="F62" t="str" s="12" cm="1">
        <f t="array" ref="F62">_xlfn.CONCAT(C62,"_",D62,"-!-",E62)</f>
        <v>mcp9808_temperature_ambient-!-C</v>
      </c>
    </row>
    <row r="63" ht="20.05" customHeight="1">
      <c r="A63" s="9">
        <v>62</v>
      </c>
      <c r="B63" t="s" s="10">
        <v>120</v>
      </c>
      <c r="C63" t="str" s="12" cm="1">
        <f t="array" ref="C63">_xlfn.TEXTBEFORE(B63,"_",1)</f>
        <v>mlx90614</v>
      </c>
      <c r="D63" t="s" s="11">
        <v>310</v>
      </c>
      <c r="E63" t="s" s="11">
        <v>232</v>
      </c>
      <c r="F63" t="str" s="12" cm="1">
        <f t="array" ref="F63">_xlfn.CONCAT(C63,"_",D63,"-!-",E63)</f>
        <v>mlx90614_temperature_surface-!-C</v>
      </c>
    </row>
    <row r="64" ht="20.05" customHeight="1">
      <c r="A64" s="9">
        <v>63</v>
      </c>
      <c r="B64" t="s" s="10">
        <v>120</v>
      </c>
      <c r="C64" t="str" s="12" cm="1">
        <f t="array" ref="C64">_xlfn.TEXTBEFORE(B64,"_",1)</f>
        <v>mlx90614</v>
      </c>
      <c r="D64" t="s" s="11">
        <v>312</v>
      </c>
      <c r="E64" t="s" s="11">
        <v>232</v>
      </c>
      <c r="F64" t="str" s="12" cm="1">
        <f t="array" ref="F64">_xlfn.CONCAT(C64,"_",D64,"-!-",E64)</f>
        <v>mlx90614_temperature_local-!-C</v>
      </c>
    </row>
    <row r="65" ht="20.05" customHeight="1">
      <c r="A65" s="9">
        <v>64</v>
      </c>
      <c r="B65" t="s" s="10">
        <v>130</v>
      </c>
      <c r="C65" t="str" s="12" cm="1">
        <f t="array" ref="C65">_xlfn.TEXTBEFORE(B65,"_",1)</f>
        <v>pcf8591</v>
      </c>
      <c r="D65" t="s" s="11">
        <v>200</v>
      </c>
      <c r="E65" t="s" s="11">
        <v>201</v>
      </c>
      <c r="F65" t="str" s="12" cm="1">
        <f t="array" ref="F65">_xlfn.CONCAT(C65,"_",D65,"-!-",E65)</f>
        <v>pcf8591_channel_0_digital_number-!-counts</v>
      </c>
    </row>
    <row r="66" ht="20.05" customHeight="1">
      <c r="A66" s="9">
        <v>65</v>
      </c>
      <c r="B66" t="s" s="10">
        <v>130</v>
      </c>
      <c r="C66" t="str" s="12" cm="1">
        <f t="array" ref="C66">_xlfn.TEXTBEFORE(B66,"_",1)</f>
        <v>pcf8591</v>
      </c>
      <c r="D66" t="s" s="11">
        <v>203</v>
      </c>
      <c r="E66" t="s" s="11">
        <v>201</v>
      </c>
      <c r="F66" t="str" s="12" cm="1">
        <f t="array" ref="F66">_xlfn.CONCAT(C66,"_",D66,"-!-",E66)</f>
        <v>pcf8591_channel_1_digital_number-!-counts</v>
      </c>
    </row>
    <row r="67" ht="20.05" customHeight="1">
      <c r="A67" s="9">
        <v>66</v>
      </c>
      <c r="B67" t="s" s="10">
        <v>130</v>
      </c>
      <c r="C67" t="str" s="12" cm="1">
        <f t="array" ref="C67">_xlfn.TEXTBEFORE(B67,"_",1)</f>
        <v>pcf8591</v>
      </c>
      <c r="D67" t="s" s="11">
        <v>205</v>
      </c>
      <c r="E67" t="s" s="11">
        <v>201</v>
      </c>
      <c r="F67" t="str" s="12" cm="1">
        <f t="array" ref="F67">_xlfn.CONCAT(C67,"_",D67,"-!-",E67)</f>
        <v>pcf8591_channel_2_digital_number-!-counts</v>
      </c>
    </row>
    <row r="68" ht="20.05" customHeight="1">
      <c r="A68" s="9">
        <v>67</v>
      </c>
      <c r="B68" t="s" s="10">
        <v>130</v>
      </c>
      <c r="C68" t="str" s="12" cm="1">
        <f t="array" ref="C68">_xlfn.TEXTBEFORE(B68,"_",1)</f>
        <v>pcf8591</v>
      </c>
      <c r="D68" t="s" s="11">
        <v>207</v>
      </c>
      <c r="E68" t="s" s="11">
        <v>201</v>
      </c>
      <c r="F68" t="str" s="12" cm="1">
        <f t="array" ref="F68">_xlfn.CONCAT(C68,"_",D68,"-!-",E68)</f>
        <v>pcf8591_channel_3_digital_number-!-counts</v>
      </c>
    </row>
    <row r="69" ht="20.05" customHeight="1">
      <c r="A69" s="9">
        <v>68</v>
      </c>
      <c r="B69" t="s" s="10">
        <v>130</v>
      </c>
      <c r="C69" t="str" s="12" cm="1">
        <f t="array" ref="C69">_xlfn.TEXTBEFORE(B69,"_",1)</f>
        <v>pcf8591</v>
      </c>
      <c r="D69" t="s" s="11">
        <v>191</v>
      </c>
      <c r="E69" t="s" s="11">
        <v>192</v>
      </c>
      <c r="F69" t="str" s="12" cm="1">
        <f t="array" ref="F69">_xlfn.CONCAT(C69,"_",D69,"-!-",E69)</f>
        <v>pcf8591_channel_0_voltage-!-V</v>
      </c>
    </row>
    <row r="70" ht="20.05" customHeight="1">
      <c r="A70" s="9">
        <v>69</v>
      </c>
      <c r="B70" t="s" s="10">
        <v>130</v>
      </c>
      <c r="C70" t="str" s="12" cm="1">
        <f t="array" ref="C70">_xlfn.TEXTBEFORE(B70,"_",1)</f>
        <v>pcf8591</v>
      </c>
      <c r="D70" t="s" s="11">
        <v>194</v>
      </c>
      <c r="E70" t="s" s="11">
        <v>192</v>
      </c>
      <c r="F70" t="str" s="12" cm="1">
        <f t="array" ref="F70">_xlfn.CONCAT(C70,"_",D70,"-!-",E70)</f>
        <v>pcf8591_channel_1_voltage-!-V</v>
      </c>
    </row>
    <row r="71" ht="20.05" customHeight="1">
      <c r="A71" s="9">
        <v>70</v>
      </c>
      <c r="B71" t="s" s="10">
        <v>130</v>
      </c>
      <c r="C71" t="str" s="12" cm="1">
        <f t="array" ref="C71">_xlfn.TEXTBEFORE(B71,"_",1)</f>
        <v>pcf8591</v>
      </c>
      <c r="D71" t="s" s="11">
        <v>196</v>
      </c>
      <c r="E71" t="s" s="11">
        <v>192</v>
      </c>
      <c r="F71" t="str" s="12" cm="1">
        <f t="array" ref="F71">_xlfn.CONCAT(C71,"_",D71,"-!-",E71)</f>
        <v>pcf8591_channel_2_voltage-!-V</v>
      </c>
    </row>
    <row r="72" ht="20.05" customHeight="1">
      <c r="A72" s="9">
        <v>71</v>
      </c>
      <c r="B72" t="s" s="10">
        <v>130</v>
      </c>
      <c r="C72" t="str" s="12" cm="1">
        <f t="array" ref="C72">_xlfn.TEXTBEFORE(B72,"_",1)</f>
        <v>pcf8591</v>
      </c>
      <c r="D72" t="s" s="11">
        <v>198</v>
      </c>
      <c r="E72" t="s" s="11">
        <v>192</v>
      </c>
      <c r="F72" t="str" s="12" cm="1">
        <f t="array" ref="F72">_xlfn.CONCAT(C72,"_",D72,"-!-",E72)</f>
        <v>pcf8591_channel_3_voltage-!-V</v>
      </c>
    </row>
    <row r="73" ht="20.05" customHeight="1">
      <c r="A73" s="9">
        <v>72</v>
      </c>
      <c r="B73" t="s" s="10">
        <v>133</v>
      </c>
      <c r="C73" t="str" s="12" cm="1">
        <f t="array" ref="C73">_xlfn.TEXTBEFORE(B73,"_",1)</f>
        <v>pmsa0031</v>
      </c>
      <c r="D73" t="s" s="11">
        <v>324</v>
      </c>
      <c r="E73" s="12"/>
      <c r="F73" t="str" s="12" cm="1">
        <f t="array" ref="F73">_xlfn.CONCAT(C73,"_",D73,"-!-",E73)</f>
        <v>pmsa0031_air_quality_index_for_particulates-!-</v>
      </c>
    </row>
    <row r="74" ht="20.05" customHeight="1">
      <c r="A74" s="9">
        <v>73</v>
      </c>
      <c r="B74" t="s" s="10">
        <v>133</v>
      </c>
      <c r="C74" t="str" s="12" cm="1">
        <f t="array" ref="C74">_xlfn.TEXTBEFORE(B74,"_",1)</f>
        <v>pmsa0031</v>
      </c>
      <c r="D74" t="s" s="11">
        <v>326</v>
      </c>
      <c r="E74" s="12"/>
      <c r="F74" t="str" s="12" cm="1">
        <f t="array" ref="F74">_xlfn.CONCAT(C74,"_",D74,"-!-",E74)</f>
        <v>pmsa0031_pm2.5_over_pm10_ratio-!-</v>
      </c>
    </row>
    <row r="75" ht="20.05" customHeight="1">
      <c r="A75" s="9">
        <v>74</v>
      </c>
      <c r="B75" t="s" s="10">
        <v>133</v>
      </c>
      <c r="C75" t="str" s="12" cm="1">
        <f t="array" ref="C75">_xlfn.TEXTBEFORE(B75,"_",1)</f>
        <v>pmsa0031</v>
      </c>
      <c r="D75" t="s" s="11">
        <v>328</v>
      </c>
      <c r="E75" t="s" s="11">
        <v>329</v>
      </c>
      <c r="F75" t="str" s="12" cm="1">
        <f t="array" ref="F75">_xlfn.CONCAT(C75,"_",D75,"-!-",E75)</f>
        <v>pmsa0031_pm1-!-ug_per_m_cubed</v>
      </c>
    </row>
    <row r="76" ht="20.05" customHeight="1">
      <c r="A76" s="9">
        <v>75</v>
      </c>
      <c r="B76" t="s" s="10">
        <v>133</v>
      </c>
      <c r="C76" t="str" s="12" cm="1">
        <f t="array" ref="C76">_xlfn.TEXTBEFORE(B76,"_",1)</f>
        <v>pmsa0031</v>
      </c>
      <c r="D76" t="s" s="11">
        <v>331</v>
      </c>
      <c r="E76" t="s" s="11">
        <v>329</v>
      </c>
      <c r="F76" t="str" s="12" cm="1">
        <f t="array" ref="F76">_xlfn.CONCAT(C76,"_",D76,"-!-",E76)</f>
        <v>pmsa0031_pm2.5-!-ug_per_m_cubed</v>
      </c>
    </row>
    <row r="77" ht="20.05" customHeight="1">
      <c r="A77" s="9">
        <v>76</v>
      </c>
      <c r="B77" t="s" s="10">
        <v>133</v>
      </c>
      <c r="C77" t="str" s="12" cm="1">
        <f t="array" ref="C77">_xlfn.TEXTBEFORE(B77,"_",1)</f>
        <v>pmsa0031</v>
      </c>
      <c r="D77" t="s" s="11">
        <v>333</v>
      </c>
      <c r="E77" t="s" s="11">
        <v>329</v>
      </c>
      <c r="F77" t="str" s="12" cm="1">
        <f t="array" ref="F77">_xlfn.CONCAT(C77,"_",D77,"-!-",E77)</f>
        <v>pmsa0031_pm10-!-ug_per_m_cubed</v>
      </c>
    </row>
    <row r="78" ht="20.05" customHeight="1">
      <c r="A78" s="9">
        <v>77</v>
      </c>
      <c r="B78" t="s" s="10">
        <v>133</v>
      </c>
      <c r="C78" t="str" s="12" cm="1">
        <f t="array" ref="C78">_xlfn.TEXTBEFORE(B78,"_",1)</f>
        <v>pmsa0031</v>
      </c>
      <c r="D78" t="s" s="11">
        <v>335</v>
      </c>
      <c r="E78" t="s" s="11">
        <v>336</v>
      </c>
      <c r="F78" t="str" s="12" cm="1">
        <f t="array" ref="F78">_xlfn.CONCAT(C78,"_",D78,"-!-",E78)</f>
        <v>pmsa0031_particle_count_0.3m-!-count_per_100mL</v>
      </c>
    </row>
    <row r="79" ht="20.05" customHeight="1">
      <c r="A79" s="9">
        <v>78</v>
      </c>
      <c r="B79" t="s" s="10">
        <v>133</v>
      </c>
      <c r="C79" t="str" s="12" cm="1">
        <f t="array" ref="C79">_xlfn.TEXTBEFORE(B79,"_",1)</f>
        <v>pmsa0031</v>
      </c>
      <c r="D79" t="s" s="11">
        <v>338</v>
      </c>
      <c r="E79" t="s" s="11">
        <v>336</v>
      </c>
      <c r="F79" t="str" s="12" cm="1">
        <f t="array" ref="F79">_xlfn.CONCAT(C79,"_",D79,"-!-",E79)</f>
        <v>pmsa0031_particle_count_0.5m-!-count_per_100mL</v>
      </c>
    </row>
    <row r="80" ht="20.05" customHeight="1">
      <c r="A80" s="9">
        <v>79</v>
      </c>
      <c r="B80" t="s" s="10">
        <v>133</v>
      </c>
      <c r="C80" t="str" s="12" cm="1">
        <f t="array" ref="C80">_xlfn.TEXTBEFORE(B80,"_",1)</f>
        <v>pmsa0031</v>
      </c>
      <c r="D80" t="s" s="11">
        <v>340</v>
      </c>
      <c r="E80" t="s" s="11">
        <v>336</v>
      </c>
      <c r="F80" t="str" s="12" cm="1">
        <f t="array" ref="F80">_xlfn.CONCAT(C80,"_",D80,"-!-",E80)</f>
        <v>pmsa0031_particle_count_1m-!-count_per_100mL</v>
      </c>
    </row>
    <row r="81" ht="20.05" customHeight="1">
      <c r="A81" s="9">
        <v>80</v>
      </c>
      <c r="B81" t="s" s="10">
        <v>133</v>
      </c>
      <c r="C81" t="str" s="12" cm="1">
        <f t="array" ref="C81">_xlfn.TEXTBEFORE(B81,"_",1)</f>
        <v>pmsa0031</v>
      </c>
      <c r="D81" t="s" s="11">
        <v>342</v>
      </c>
      <c r="E81" t="s" s="11">
        <v>336</v>
      </c>
      <c r="F81" t="str" s="12" cm="1">
        <f t="array" ref="F81">_xlfn.CONCAT(C81,"_",D81,"-!-",E81)</f>
        <v>pmsa0031_particle_count_2.5m-!-count_per_100mL</v>
      </c>
    </row>
    <row r="82" ht="20.05" customHeight="1">
      <c r="A82" s="9">
        <v>81</v>
      </c>
      <c r="B82" t="s" s="10">
        <v>133</v>
      </c>
      <c r="C82" t="str" s="12" cm="1">
        <f t="array" ref="C82">_xlfn.TEXTBEFORE(B82,"_",1)</f>
        <v>pmsa0031</v>
      </c>
      <c r="D82" t="s" s="11">
        <v>344</v>
      </c>
      <c r="E82" t="s" s="11">
        <v>336</v>
      </c>
      <c r="F82" t="str" s="12" cm="1">
        <f t="array" ref="F82">_xlfn.CONCAT(C82,"_",D82,"-!-",E82)</f>
        <v>pmsa0031_particle_count_5m-!-count_per_100mL</v>
      </c>
    </row>
    <row r="83" ht="20.05" customHeight="1">
      <c r="A83" s="9">
        <v>82</v>
      </c>
      <c r="B83" t="s" s="10">
        <v>133</v>
      </c>
      <c r="C83" t="str" s="12" cm="1">
        <f t="array" ref="C83">_xlfn.TEXTBEFORE(B83,"_",1)</f>
        <v>pmsa0031</v>
      </c>
      <c r="D83" t="s" s="11">
        <v>346</v>
      </c>
      <c r="E83" t="s" s="11">
        <v>336</v>
      </c>
      <c r="F83" t="str" s="12" cm="1">
        <f t="array" ref="F83">_xlfn.CONCAT(C83,"_",D83,"-!-",E83)</f>
        <v>pmsa0031_particle_count_10m-!-count_per_100mL</v>
      </c>
    </row>
    <row r="84" ht="20.05" customHeight="1">
      <c r="A84" s="9">
        <v>83</v>
      </c>
      <c r="B84" t="s" s="10">
        <v>139</v>
      </c>
      <c r="C84" t="str" s="12" cm="1">
        <f t="array" ref="C84">_xlfn.TEXTBEFORE(B84,"_",1)</f>
        <v>scd30</v>
      </c>
      <c r="D84" t="s" s="11">
        <v>349</v>
      </c>
      <c r="E84" t="s" s="11">
        <v>350</v>
      </c>
      <c r="F84" t="str" s="12" cm="1">
        <f t="array" ref="F84">_xlfn.CONCAT(C84,"_",D84,"-!-",E84)</f>
        <v>scd30_co2_ambient-!-ppm</v>
      </c>
    </row>
    <row r="85" ht="20.05" customHeight="1">
      <c r="A85" s="9">
        <v>84</v>
      </c>
      <c r="B85" t="s" s="10">
        <v>139</v>
      </c>
      <c r="C85" t="str" s="12" cm="1">
        <f t="array" ref="C85">_xlfn.TEXTBEFORE(B85,"_",1)</f>
        <v>scd30</v>
      </c>
      <c r="D85" t="s" s="11">
        <v>352</v>
      </c>
      <c r="E85" t="s" s="11">
        <v>350</v>
      </c>
      <c r="F85" t="str" s="12" cm="1">
        <f t="array" ref="F85">_xlfn.CONCAT(C85,"_",D85,"-!-",E85)</f>
        <v>scd30_co2_uncertainty-!-ppm</v>
      </c>
    </row>
    <row r="86" ht="20.05" customHeight="1">
      <c r="A86" s="9">
        <v>85</v>
      </c>
      <c r="B86" t="s" s="10">
        <v>139</v>
      </c>
      <c r="C86" t="str" s="12" cm="1">
        <f t="array" ref="C86">_xlfn.TEXTBEFORE(B86,"_",1)</f>
        <v>scd30</v>
      </c>
      <c r="D86" t="s" s="11">
        <v>231</v>
      </c>
      <c r="E86" t="s" s="11">
        <v>232</v>
      </c>
      <c r="F86" t="str" s="12" cm="1">
        <f t="array" ref="F86">_xlfn.CONCAT(C86,"_",D86,"-!-",E86)</f>
        <v>scd30_temperature_ambient-!-C</v>
      </c>
    </row>
    <row r="87" ht="20.05" customHeight="1">
      <c r="A87" s="9">
        <v>86</v>
      </c>
      <c r="B87" t="s" s="10">
        <v>139</v>
      </c>
      <c r="C87" t="str" s="12" cm="1">
        <f t="array" ref="C87">_xlfn.TEXTBEFORE(B87,"_",1)</f>
        <v>scd30</v>
      </c>
      <c r="D87" t="s" s="11">
        <v>228</v>
      </c>
      <c r="E87" t="s" s="11">
        <v>229</v>
      </c>
      <c r="F87" t="str" s="12" cm="1">
        <f t="array" ref="F87">_xlfn.CONCAT(C87,"_",D87,"-!-",E87)</f>
        <v>scd30_humidity_relative-!-percent</v>
      </c>
    </row>
    <row r="88" ht="20.05" customHeight="1">
      <c r="A88" s="9">
        <v>87</v>
      </c>
      <c r="B88" t="s" s="10">
        <v>142</v>
      </c>
      <c r="C88" t="str" s="12" cm="1">
        <f t="array" ref="C88">_xlfn.TEXTBEFORE(B88,"_",1)</f>
        <v>scd4x</v>
      </c>
      <c r="D88" t="s" s="11">
        <v>349</v>
      </c>
      <c r="E88" t="s" s="11">
        <v>350</v>
      </c>
      <c r="F88" t="str" s="12" cm="1">
        <f t="array" ref="F88">_xlfn.CONCAT(C88,"_",D88,"-!-",E88)</f>
        <v>scd4x_co2_ambient-!-ppm</v>
      </c>
    </row>
    <row r="89" ht="20.05" customHeight="1">
      <c r="A89" s="9">
        <v>88</v>
      </c>
      <c r="B89" t="s" s="10">
        <v>142</v>
      </c>
      <c r="C89" t="str" s="12" cm="1">
        <f t="array" ref="C89">_xlfn.TEXTBEFORE(B89,"_",1)</f>
        <v>scd4x</v>
      </c>
      <c r="D89" t="s" s="11">
        <v>352</v>
      </c>
      <c r="E89" t="s" s="11">
        <v>350</v>
      </c>
      <c r="F89" t="str" s="12" cm="1">
        <f t="array" ref="F89">_xlfn.CONCAT(C89,"_",D89,"-!-",E89)</f>
        <v>scd4x_co2_uncertainty-!-ppm</v>
      </c>
    </row>
    <row r="90" ht="20.05" customHeight="1">
      <c r="A90" s="9">
        <v>89</v>
      </c>
      <c r="B90" t="s" s="10">
        <v>142</v>
      </c>
      <c r="C90" t="str" s="12" cm="1">
        <f t="array" ref="C90">_xlfn.TEXTBEFORE(B90,"_",1)</f>
        <v>scd4x</v>
      </c>
      <c r="D90" t="s" s="11">
        <v>231</v>
      </c>
      <c r="E90" t="s" s="11">
        <v>232</v>
      </c>
      <c r="F90" t="str" s="12" cm="1">
        <f t="array" ref="F90">_xlfn.CONCAT(C90,"_",D90,"-!-",E90)</f>
        <v>scd4x_temperature_ambient-!-C</v>
      </c>
    </row>
    <row r="91" ht="20.05" customHeight="1">
      <c r="A91" s="9">
        <v>90</v>
      </c>
      <c r="B91" t="s" s="10">
        <v>142</v>
      </c>
      <c r="C91" t="str" s="12" cm="1">
        <f t="array" ref="C91">_xlfn.TEXTBEFORE(B91,"_",1)</f>
        <v>scd4x</v>
      </c>
      <c r="D91" t="s" s="11">
        <v>228</v>
      </c>
      <c r="E91" t="s" s="11">
        <v>229</v>
      </c>
      <c r="F91" t="str" s="12" cm="1">
        <f t="array" ref="F91">_xlfn.CONCAT(C91,"_",D91,"-!-",E91)</f>
        <v>scd4x_humidity_relative-!-percent</v>
      </c>
    </row>
    <row r="92" ht="20.05" customHeight="1">
      <c r="A92" s="9">
        <v>91</v>
      </c>
      <c r="B92" t="s" s="10">
        <v>145</v>
      </c>
      <c r="C92" t="str" s="12" cm="1">
        <f t="array" ref="C92">_xlfn.TEXTBEFORE(B92,"_",1)</f>
        <v>vl53l1x</v>
      </c>
      <c r="D92" t="s" s="11">
        <v>362</v>
      </c>
      <c r="E92" t="s" s="11">
        <v>226</v>
      </c>
      <c r="F92" t="str" s="12" cm="1">
        <f t="array" ref="F92">_xlfn.CONCAT(C92,"_",D92,"-!-",E92)</f>
        <v>vl53l1x_distance-!-m</v>
      </c>
    </row>
    <row r="93" ht="20.05" customHeight="1">
      <c r="A93" s="9">
        <v>92</v>
      </c>
      <c r="B93" t="s" s="10">
        <v>364</v>
      </c>
      <c r="C93" t="str" s="12" cm="1">
        <f t="array" ref="C93">_xlfn.TEXTBEFORE(B93,"_",1)</f>
        <v>analog</v>
      </c>
      <c r="D93" t="s" s="11">
        <v>366</v>
      </c>
      <c r="E93" t="s" s="11">
        <v>201</v>
      </c>
      <c r="F93" t="str" s="12" cm="1">
        <f t="array" ref="F93">_xlfn.CONCAT(C93,"_",D93,"-!-",E93)</f>
        <v>analog_input_0_digital_number-!-counts</v>
      </c>
    </row>
    <row r="94" ht="20.05" customHeight="1">
      <c r="A94" s="9">
        <v>93</v>
      </c>
      <c r="B94" t="s" s="10">
        <v>364</v>
      </c>
      <c r="C94" t="str" s="12" cm="1">
        <f t="array" ref="C94">_xlfn.TEXTBEFORE(B94,"_",1)</f>
        <v>analog</v>
      </c>
      <c r="D94" t="s" s="11">
        <v>368</v>
      </c>
      <c r="E94" t="s" s="11">
        <v>192</v>
      </c>
      <c r="F94" t="str" s="12" cm="1">
        <f t="array" ref="F94">_xlfn.CONCAT(C94,"_",D94,"-!-",E94)</f>
        <v>analog_input_0_voltage-!-V</v>
      </c>
    </row>
    <row r="95" ht="20.05" customHeight="1">
      <c r="A95" s="9">
        <v>94</v>
      </c>
      <c r="B95" t="s" s="10">
        <v>370</v>
      </c>
      <c r="C95" t="str" s="12" cm="1">
        <f t="array" ref="C95">_xlfn.TEXTBEFORE(B95,"_",1)</f>
        <v>mq-4</v>
      </c>
      <c r="D95" t="s" s="11">
        <v>372</v>
      </c>
      <c r="E95" t="s" s="11">
        <v>350</v>
      </c>
      <c r="F95" t="str" s="12" cm="1">
        <f t="array" ref="F95">_xlfn.CONCAT(C95,"_",D95,"-!-",E95)</f>
        <v>mq-4_methane_relative-!-ppm</v>
      </c>
    </row>
    <row r="96" ht="20.05" customHeight="1">
      <c r="A96" s="9">
        <v>95</v>
      </c>
      <c r="B96" t="s" s="33">
        <v>374</v>
      </c>
      <c r="C96" t="str" s="12" cm="1">
        <f t="array" ref="C96">_xlfn.TEXTBEFORE(B96,"_",1)</f>
        <v>spectral</v>
      </c>
      <c r="D96" t="s" s="11">
        <v>376</v>
      </c>
      <c r="E96" s="12"/>
      <c r="F96" t="str" s="12" cm="1">
        <f t="array" ref="F96">D96</f>
        <v>spectral_sensor_part_number</v>
      </c>
    </row>
    <row r="97" ht="20.05" customHeight="1">
      <c r="A97" s="9">
        <v>96</v>
      </c>
      <c r="B97" t="s" s="33">
        <v>374</v>
      </c>
      <c r="C97" t="str" s="12" cm="1">
        <f t="array" ref="C97">_xlfn.TEXTBEFORE(B97,"_",1)</f>
        <v>spectral</v>
      </c>
      <c r="D97" t="s" s="11">
        <v>377</v>
      </c>
      <c r="E97" t="s" s="11">
        <v>378</v>
      </c>
      <c r="F97" t="str" s="12" cm="1">
        <f t="array" ref="F97">_xlfn.CONCAT(C97,"_",D97,"-!-",E97)</f>
        <v>spectral_wavelength-!-nm</v>
      </c>
    </row>
    <row r="98" ht="20.05" customHeight="1">
      <c r="A98" s="9">
        <v>97</v>
      </c>
      <c r="B98" t="s" s="33">
        <v>374</v>
      </c>
      <c r="C98" t="str" s="12" cm="1">
        <f t="array" ref="C98">_xlfn.TEXTBEFORE(B98,"_",1)</f>
        <v>spectral</v>
      </c>
      <c r="D98" t="s" s="11">
        <v>380</v>
      </c>
      <c r="E98" t="s" s="11">
        <v>378</v>
      </c>
      <c r="F98" t="str" s="12" cm="1">
        <f t="array" ref="F98">_xlfn.CONCAT(C98,"_",D98,"-!-",E98)</f>
        <v>spectral_bandwidth-!-nm</v>
      </c>
    </row>
    <row r="99" ht="20.05" customHeight="1">
      <c r="A99" s="9">
        <v>98</v>
      </c>
      <c r="B99" t="s" s="33">
        <v>374</v>
      </c>
      <c r="C99" t="str" s="12" cm="1">
        <f t="array" ref="C99">_xlfn.TEXTBEFORE(B99,"_",1)</f>
        <v>spectral</v>
      </c>
      <c r="D99" t="s" s="11">
        <v>382</v>
      </c>
      <c r="E99" t="s" s="11">
        <v>201</v>
      </c>
      <c r="F99" t="str" s="12" cm="1">
        <f t="array" ref="F99">_xlfn.CONCAT(C99,"_",D99,"-!-",E99)</f>
        <v>spectral_photodetector_digital_number-!-counts</v>
      </c>
    </row>
    <row r="100" ht="20.05" customHeight="1">
      <c r="A100" s="9">
        <v>99</v>
      </c>
      <c r="B100" t="s" s="33">
        <v>374</v>
      </c>
      <c r="C100" t="str" s="12" cm="1">
        <f t="array" ref="C100">_xlfn.TEXTBEFORE(B100,"_",1)</f>
        <v>spectral</v>
      </c>
      <c r="D100" t="s" s="11">
        <v>384</v>
      </c>
      <c r="E100" t="s" s="11">
        <v>385</v>
      </c>
      <c r="F100" t="str" s="12" cm="1">
        <f t="array" ref="F100">_xlfn.CONCAT(C100,"_",D100,"-!-",E100)</f>
        <v>spectral_irradiance-!-uW_per_cm_sq</v>
      </c>
    </row>
    <row r="101" ht="20.05" customHeight="1">
      <c r="A101" s="9">
        <v>100</v>
      </c>
      <c r="B101" t="s" s="33">
        <v>374</v>
      </c>
      <c r="C101" t="str" s="12" cm="1">
        <f t="array" ref="C101">_xlfn.TEXTBEFORE(B101,"_",1)</f>
        <v>spectral</v>
      </c>
      <c r="D101" t="s" s="11">
        <v>387</v>
      </c>
      <c r="E101" t="s" s="11">
        <v>385</v>
      </c>
      <c r="F101" t="str" s="12" cm="1">
        <f t="array" ref="F101">_xlfn.CONCAT(C101,"_",D101,"-!-",E101)</f>
        <v>spectral_uncertainty_in_irradiance-!-uW_per_cm_sq</v>
      </c>
    </row>
    <row r="102" ht="20.05" customHeight="1">
      <c r="A102" s="9">
        <v>101</v>
      </c>
      <c r="B102" t="s" s="33">
        <v>374</v>
      </c>
      <c r="C102" t="str" s="12" cm="1">
        <f t="array" ref="C102">_xlfn.TEXTBEFORE(B102,"_",1)</f>
        <v>spectral</v>
      </c>
      <c r="D102" t="s" s="11">
        <v>209</v>
      </c>
      <c r="E102" s="12"/>
      <c r="F102" t="str" s="12" cm="1">
        <f t="array" ref="F102">_xlfn.CONCAT(C102,"_",D102,"-!-",E102)</f>
        <v>spectral_gain-!-</v>
      </c>
    </row>
    <row r="103" ht="20.05" customHeight="1">
      <c r="A103" s="9">
        <v>102</v>
      </c>
      <c r="B103" t="s" s="33">
        <v>374</v>
      </c>
      <c r="C103" t="str" s="12" cm="1">
        <f t="array" ref="C103">_xlfn.TEXTBEFORE(B103,"_",1)</f>
        <v>spectral</v>
      </c>
      <c r="D103" t="s" s="11">
        <v>390</v>
      </c>
      <c r="E103" t="s" s="11">
        <v>391</v>
      </c>
      <c r="F103" t="str" s="12" cm="1">
        <f t="array" ref="F103">_xlfn.CONCAT(C103,"_",D103,"-!-",E103)</f>
        <v>spectral_integration_time-!-ms</v>
      </c>
    </row>
    <row r="104" ht="20.05" customHeight="1">
      <c r="A104" s="9">
        <v>103</v>
      </c>
      <c r="B104" t="s" s="33">
        <v>374</v>
      </c>
      <c r="C104" t="str" s="12" cm="1">
        <f t="array" ref="C104">_xlfn.TEXTBEFORE(B104,"_",1)</f>
        <v>spectral</v>
      </c>
      <c r="D104" t="s" s="11">
        <v>393</v>
      </c>
      <c r="E104" s="12"/>
      <c r="F104" t="str" s="12" cm="1">
        <f t="array" ref="F104">_xlfn.CONCAT(C104,"_",D104,"-!-",E104)</f>
        <v>spectral_detector_chip_number-!-</v>
      </c>
    </row>
    <row r="105" ht="20.05" customHeight="1">
      <c r="A105" s="9">
        <v>104</v>
      </c>
      <c r="B105" t="s" s="33">
        <v>374</v>
      </c>
      <c r="C105" t="str" s="12" cm="1">
        <f t="array" ref="C105">_xlfn.TEXTBEFORE(B105,"_",1)</f>
        <v>spectral</v>
      </c>
      <c r="D105" t="s" s="11">
        <v>395</v>
      </c>
      <c r="E105" t="s" s="11">
        <v>232</v>
      </c>
      <c r="F105" t="str" s="12" cm="1">
        <f t="array" ref="F105">_xlfn.CONCAT(C105,"_",D105,"-!-",E105)</f>
        <v>spectral_detector_chip_temperature-!-C</v>
      </c>
    </row>
    <row r="106" ht="20.05" customHeight="1">
      <c r="A106" s="9">
        <v>105</v>
      </c>
      <c r="B106" t="s" s="33">
        <v>374</v>
      </c>
      <c r="C106" t="str" s="12" cm="1">
        <f t="array" ref="C106">_xlfn.TEXTBEFORE(B106,"_",1)</f>
        <v>spectral</v>
      </c>
      <c r="D106" t="s" s="11">
        <v>397</v>
      </c>
      <c r="E106" t="s" s="11">
        <v>385</v>
      </c>
      <c r="F106" t="str" s="12" cm="1">
        <f t="array" ref="F106">_xlfn.CONCAT(C106,"_",D106,"-!-",E106)</f>
        <v>spectral_irradiance_future_source_calibrated-!-uW_per_cm_sq</v>
      </c>
    </row>
    <row r="107" ht="20.25" customHeight="1">
      <c r="A107" s="20">
        <v>106</v>
      </c>
      <c r="B107" t="s" s="34">
        <v>374</v>
      </c>
      <c r="C107" t="str" s="23" cm="1">
        <f t="array" ref="C107">_xlfn.TEXTBEFORE(B107,"_",1)</f>
        <v>spectral</v>
      </c>
      <c r="D107" t="s" s="22">
        <v>399</v>
      </c>
      <c r="E107" t="s" s="22">
        <v>385</v>
      </c>
      <c r="F107" t="str" s="23" cm="1">
        <f t="array" ref="F107">_xlfn.CONCAT(C107,"_",D107,"-!-",E107)</f>
        <v>spectral_uncertainty_in_irradiance_future_source_calibrated-!-uW_per_cm_sq</v>
      </c>
    </row>
    <row r="108" ht="20.25" customHeight="1">
      <c r="A108" s="24"/>
      <c r="B108" t="s" s="31">
        <v>401</v>
      </c>
      <c r="C108" s="24"/>
      <c r="D108" s="24"/>
      <c r="E108" s="24"/>
      <c r="F108" s="24"/>
    </row>
    <row r="109" ht="20.05" customHeight="1">
      <c r="A109" s="35"/>
      <c r="B109" t="s" s="36">
        <v>402</v>
      </c>
      <c r="C109" s="35"/>
      <c r="D109" s="35"/>
      <c r="E109" s="35"/>
      <c r="F109"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7.38281" style="37" customWidth="1"/>
    <col min="2" max="2" width="31.6719" style="37" customWidth="1"/>
    <col min="3" max="3" width="17.8516" style="37" customWidth="1"/>
    <col min="4" max="4" width="14.3516" style="37" customWidth="1"/>
    <col min="5" max="5" width="14.1719" style="37" customWidth="1"/>
    <col min="6" max="6" width="18.5469" style="37" customWidth="1"/>
    <col min="7" max="7" width="20.6328" style="37" customWidth="1"/>
    <col min="8" max="8" width="16.5781" style="37" customWidth="1"/>
    <col min="9" max="9" width="74.4219" style="37" customWidth="1"/>
    <col min="10" max="16384" width="16.3516" style="37" customWidth="1"/>
  </cols>
  <sheetData>
    <row r="1" ht="20.25" customHeight="1">
      <c r="A1" t="s" s="3">
        <v>173</v>
      </c>
      <c r="B1" t="s" s="3">
        <v>174</v>
      </c>
      <c r="C1" t="s" s="3">
        <v>403</v>
      </c>
      <c r="D1" t="s" s="3">
        <v>404</v>
      </c>
      <c r="E1" t="s" s="3">
        <v>175</v>
      </c>
      <c r="F1" t="s" s="3">
        <v>405</v>
      </c>
      <c r="G1" t="s" s="3">
        <v>406</v>
      </c>
      <c r="H1" t="s" s="3">
        <v>407</v>
      </c>
      <c r="I1" t="s" s="3">
        <v>408</v>
      </c>
    </row>
    <row r="2" ht="20.25" customHeight="1">
      <c r="A2" s="26"/>
      <c r="B2" t="s" s="5">
        <v>68</v>
      </c>
      <c r="C2" t="s" s="6">
        <v>409</v>
      </c>
      <c r="D2" t="s" s="6">
        <v>410</v>
      </c>
      <c r="E2" t="str" s="8" cm="1">
        <f t="array" ref="E2">_xlfn.TEXTBEFORE(B2,"_",1)</f>
        <v>ads1015</v>
      </c>
      <c r="F2" t="s" s="6">
        <v>411</v>
      </c>
      <c r="G2" t="s" s="6">
        <v>412</v>
      </c>
      <c r="H2" t="s" s="6">
        <v>413</v>
      </c>
      <c r="I2" s="8"/>
    </row>
    <row r="3" ht="20.05" customHeight="1">
      <c r="A3" s="27"/>
      <c r="B3" t="s" s="10">
        <v>71</v>
      </c>
      <c r="C3" t="s" s="11">
        <v>409</v>
      </c>
      <c r="D3" t="s" s="11">
        <v>414</v>
      </c>
      <c r="E3" t="str" s="12" cm="1">
        <f t="array" ref="E3">_xlfn.TEXTBEFORE(B3,"_",1)</f>
        <v>ads1115</v>
      </c>
      <c r="F3" t="s" s="11">
        <v>411</v>
      </c>
      <c r="G3" t="s" s="11">
        <v>412</v>
      </c>
      <c r="H3" t="s" s="11">
        <v>413</v>
      </c>
      <c r="I3" s="12"/>
    </row>
    <row r="4" ht="32.05" customHeight="1">
      <c r="A4" s="27"/>
      <c r="B4" t="s" s="10">
        <v>85</v>
      </c>
      <c r="C4" t="s" s="11">
        <v>415</v>
      </c>
      <c r="D4" t="s" s="11">
        <v>416</v>
      </c>
      <c r="E4" t="str" s="12" cm="1">
        <f t="array" ref="E4">_xlfn.TEXTBEFORE(B4,"_",1)</f>
        <v>bme280</v>
      </c>
      <c r="F4" t="s" s="11">
        <v>417</v>
      </c>
      <c r="G4" t="s" s="11">
        <v>418</v>
      </c>
      <c r="H4" t="s" s="11">
        <v>419</v>
      </c>
      <c r="I4" t="s" s="11">
        <v>420</v>
      </c>
    </row>
    <row r="5" ht="20.05" customHeight="1">
      <c r="A5" s="27"/>
      <c r="B5" t="s" s="10">
        <v>85</v>
      </c>
      <c r="C5" t="s" s="11">
        <v>415</v>
      </c>
      <c r="D5" t="s" s="11">
        <v>416</v>
      </c>
      <c r="E5" t="str" s="12" cm="1">
        <f t="array" ref="E5">_xlfn.TEXTBEFORE(B5,"_",1)</f>
        <v>bme280</v>
      </c>
      <c r="F5" t="s" s="11">
        <v>421</v>
      </c>
      <c r="G5" t="s" s="11">
        <v>422</v>
      </c>
      <c r="H5" t="s" s="11">
        <v>423</v>
      </c>
      <c r="I5" s="12"/>
    </row>
    <row r="6" ht="20.05" customHeight="1">
      <c r="A6" s="27"/>
      <c r="B6" t="s" s="10">
        <v>85</v>
      </c>
      <c r="C6" t="s" s="11">
        <v>415</v>
      </c>
      <c r="D6" t="s" s="11">
        <v>416</v>
      </c>
      <c r="E6" t="str" s="12" cm="1">
        <f t="array" ref="E6">_xlfn.TEXTBEFORE(B6,"_",1)</f>
        <v>bme280</v>
      </c>
      <c r="F6" t="s" s="11">
        <v>424</v>
      </c>
      <c r="G6" t="s" s="11">
        <v>422</v>
      </c>
      <c r="H6" t="s" s="11">
        <v>425</v>
      </c>
      <c r="I6" s="12"/>
    </row>
    <row r="7" ht="20.05" customHeight="1">
      <c r="A7" s="27"/>
      <c r="B7" t="s" s="10">
        <v>85</v>
      </c>
      <c r="C7" t="s" s="11">
        <v>415</v>
      </c>
      <c r="D7" t="s" s="11">
        <v>416</v>
      </c>
      <c r="E7" t="str" s="12" cm="1">
        <f t="array" ref="E7">_xlfn.TEXTBEFORE(B7,"_",1)</f>
        <v>bme280</v>
      </c>
      <c r="F7" t="s" s="11">
        <v>426</v>
      </c>
      <c r="G7" t="s" s="11">
        <v>422</v>
      </c>
      <c r="H7" t="s" s="11">
        <v>427</v>
      </c>
      <c r="I7" s="12"/>
    </row>
    <row r="8" ht="32.05" customHeight="1">
      <c r="A8" s="27"/>
      <c r="B8" t="s" s="10">
        <v>88</v>
      </c>
      <c r="C8" t="s" s="11">
        <v>428</v>
      </c>
      <c r="D8" t="s" s="11">
        <v>429</v>
      </c>
      <c r="E8" t="str" s="12" cm="1">
        <f t="array" ref="E8">_xlfn.TEXTBEFORE(B8,"_",2)</f>
        <v>capacitive_soil</v>
      </c>
      <c r="F8" t="s" s="11">
        <v>430</v>
      </c>
      <c r="G8" t="s" s="11">
        <v>422</v>
      </c>
      <c r="H8" t="s" s="11">
        <v>431</v>
      </c>
      <c r="I8" t="s" s="11">
        <v>432</v>
      </c>
    </row>
    <row r="9" ht="44.05" customHeight="1">
      <c r="A9" s="27"/>
      <c r="B9" t="s" s="10">
        <v>237</v>
      </c>
      <c r="C9" t="s" s="11">
        <v>433</v>
      </c>
      <c r="D9" t="s" s="11">
        <v>429</v>
      </c>
      <c r="E9" t="str" s="12" cm="1">
        <f t="array" ref="E9">_xlfn.TEXTBEFORE(B9,"_",2)</f>
        <v>conductive_soil</v>
      </c>
      <c r="F9" t="s" s="11">
        <v>430</v>
      </c>
      <c r="G9" t="s" s="11">
        <v>422</v>
      </c>
      <c r="H9" t="s" s="11">
        <v>431</v>
      </c>
      <c r="I9" t="s" s="11">
        <v>434</v>
      </c>
    </row>
    <row r="10" ht="80.05" customHeight="1">
      <c r="A10" s="27"/>
      <c r="B10" t="s" s="10">
        <v>91</v>
      </c>
      <c r="C10" t="s" s="11">
        <v>435</v>
      </c>
      <c r="D10" t="s" s="11">
        <v>436</v>
      </c>
      <c r="E10" t="s" s="11">
        <v>437</v>
      </c>
      <c r="F10" t="s" s="11">
        <v>424</v>
      </c>
      <c r="G10" t="s" s="11">
        <v>422</v>
      </c>
      <c r="H10" t="s" s="11">
        <v>425</v>
      </c>
      <c r="I10" t="s" s="11">
        <v>438</v>
      </c>
    </row>
    <row r="11" ht="92.05" customHeight="1">
      <c r="A11" s="27"/>
      <c r="B11" t="s" s="10">
        <v>94</v>
      </c>
      <c r="C11" t="s" s="11">
        <v>439</v>
      </c>
      <c r="D11" t="s" s="11">
        <v>440</v>
      </c>
      <c r="E11" t="s" s="11">
        <v>441</v>
      </c>
      <c r="F11" t="s" s="11">
        <v>442</v>
      </c>
      <c r="G11" t="s" s="11">
        <v>245</v>
      </c>
      <c r="H11" s="12"/>
      <c r="I11" t="s" s="11">
        <v>443</v>
      </c>
    </row>
    <row r="12" ht="20.05" customHeight="1">
      <c r="A12" s="27"/>
      <c r="B12" t="s" s="10">
        <v>94</v>
      </c>
      <c r="C12" t="s" s="11">
        <v>439</v>
      </c>
      <c r="D12" t="s" s="11">
        <v>440</v>
      </c>
      <c r="E12" t="s" s="11">
        <v>441</v>
      </c>
      <c r="F12" t="s" s="11">
        <v>247</v>
      </c>
      <c r="G12" t="s" s="11">
        <v>418</v>
      </c>
      <c r="H12" t="s" s="11">
        <v>444</v>
      </c>
      <c r="I12" s="12"/>
    </row>
    <row r="13" ht="20.05" customHeight="1">
      <c r="A13" s="27"/>
      <c r="B13" t="s" s="10">
        <v>94</v>
      </c>
      <c r="C13" t="s" s="11">
        <v>439</v>
      </c>
      <c r="D13" t="s" s="11">
        <v>440</v>
      </c>
      <c r="E13" t="s" s="11">
        <v>441</v>
      </c>
      <c r="F13" t="s" s="11">
        <v>250</v>
      </c>
      <c r="G13" t="s" s="11">
        <v>418</v>
      </c>
      <c r="H13" t="s" s="11">
        <v>444</v>
      </c>
      <c r="I13" s="12"/>
    </row>
    <row r="14" ht="20.05" customHeight="1">
      <c r="A14" s="27"/>
      <c r="B14" t="s" s="10">
        <v>94</v>
      </c>
      <c r="C14" t="s" s="11">
        <v>439</v>
      </c>
      <c r="D14" t="s" s="11">
        <v>440</v>
      </c>
      <c r="E14" t="s" s="11">
        <v>441</v>
      </c>
      <c r="F14" t="s" s="11">
        <v>252</v>
      </c>
      <c r="G14" t="s" s="11">
        <v>418</v>
      </c>
      <c r="H14" t="s" s="11">
        <v>445</v>
      </c>
      <c r="I14" s="12"/>
    </row>
    <row r="15" ht="20.05" customHeight="1">
      <c r="A15" s="27"/>
      <c r="B15" t="s" s="10">
        <v>94</v>
      </c>
      <c r="C15" t="s" s="11">
        <v>439</v>
      </c>
      <c r="D15" t="s" s="11">
        <v>440</v>
      </c>
      <c r="E15" t="s" s="11">
        <v>441</v>
      </c>
      <c r="F15" t="s" s="11">
        <v>182</v>
      </c>
      <c r="G15" t="s" s="11">
        <v>418</v>
      </c>
      <c r="H15" t="s" s="11">
        <v>446</v>
      </c>
      <c r="I15" s="12"/>
    </row>
    <row r="16" ht="20.05" customHeight="1">
      <c r="A16" s="27"/>
      <c r="B16" t="s" s="10">
        <v>94</v>
      </c>
      <c r="C16" t="s" s="11">
        <v>439</v>
      </c>
      <c r="D16" t="s" s="11">
        <v>440</v>
      </c>
      <c r="E16" t="s" s="11">
        <v>441</v>
      </c>
      <c r="F16" t="s" s="11">
        <v>447</v>
      </c>
      <c r="G16" t="s" s="11">
        <v>418</v>
      </c>
      <c r="H16" s="12"/>
      <c r="I16" s="12"/>
    </row>
    <row r="17" ht="20.05" customHeight="1">
      <c r="A17" s="27"/>
      <c r="B17" t="s" s="10">
        <v>94</v>
      </c>
      <c r="C17" t="s" s="11">
        <v>439</v>
      </c>
      <c r="D17" t="s" s="11">
        <v>440</v>
      </c>
      <c r="E17" t="s" s="11">
        <v>441</v>
      </c>
      <c r="F17" t="s" s="11">
        <v>448</v>
      </c>
      <c r="G17" t="s" s="11">
        <v>449</v>
      </c>
      <c r="H17" s="12"/>
      <c r="I17" s="12"/>
    </row>
    <row r="18" ht="56.35" customHeight="1">
      <c r="A18" s="27"/>
      <c r="B18" t="s" s="10">
        <v>97</v>
      </c>
      <c r="C18" t="s" s="11">
        <v>409</v>
      </c>
      <c r="D18" t="s" s="11">
        <v>416</v>
      </c>
      <c r="E18" t="str" s="12" cm="1">
        <f t="array" ref="E18">_xlfn.TEXTBEFORE(B18,"_",1)</f>
        <v>hdc3022</v>
      </c>
      <c r="F18" t="s" s="11">
        <v>424</v>
      </c>
      <c r="G18" t="s" s="11">
        <v>422</v>
      </c>
      <c r="H18" t="s" s="11">
        <v>450</v>
      </c>
      <c r="I18" t="s" s="38">
        <v>451</v>
      </c>
    </row>
    <row r="19" ht="20.05" customHeight="1">
      <c r="A19" s="27"/>
      <c r="B19" t="s" s="10">
        <v>97</v>
      </c>
      <c r="C19" t="s" s="11">
        <v>409</v>
      </c>
      <c r="D19" t="s" s="11">
        <v>416</v>
      </c>
      <c r="E19" t="str" s="12" cm="1">
        <f t="array" ref="E19">_xlfn.TEXTBEFORE(B19,"_",1)</f>
        <v>hdc3022</v>
      </c>
      <c r="F19" t="s" s="11">
        <v>426</v>
      </c>
      <c r="G19" t="s" s="11">
        <v>422</v>
      </c>
      <c r="H19" t="s" s="11">
        <v>452</v>
      </c>
      <c r="I19" s="12"/>
    </row>
    <row r="20" ht="20.05" customHeight="1">
      <c r="A20" s="27"/>
      <c r="B20" t="s" s="10">
        <v>258</v>
      </c>
      <c r="C20" t="s" s="11">
        <v>453</v>
      </c>
      <c r="D20" t="s" s="11">
        <v>454</v>
      </c>
      <c r="E20" t="s" s="11">
        <v>455</v>
      </c>
      <c r="F20" t="s" s="11">
        <v>456</v>
      </c>
      <c r="G20" s="12"/>
      <c r="H20" s="12"/>
      <c r="I20" s="12"/>
    </row>
    <row r="21" ht="56.05" customHeight="1">
      <c r="A21" s="27"/>
      <c r="B21" t="s" s="10">
        <v>258</v>
      </c>
      <c r="C21" t="s" s="11">
        <v>457</v>
      </c>
      <c r="D21" t="s" s="11">
        <v>458</v>
      </c>
      <c r="E21" t="str" s="12" cm="1">
        <f t="array" ref="E21">_xlfn.TEXTBEFORE(B21,"_",1)</f>
        <v>hrlv-ez-mb1013</v>
      </c>
      <c r="F21" t="s" s="11">
        <v>459</v>
      </c>
      <c r="G21" t="s" s="11">
        <v>418</v>
      </c>
      <c r="H21" t="s" s="11">
        <v>460</v>
      </c>
      <c r="I21" t="s" s="11">
        <v>461</v>
      </c>
    </row>
    <row r="22" ht="32.05" customHeight="1">
      <c r="A22" s="27"/>
      <c r="B22" t="s" s="10">
        <v>262</v>
      </c>
      <c r="C22" t="s" s="11">
        <v>462</v>
      </c>
      <c r="D22" t="s" s="11">
        <v>463</v>
      </c>
      <c r="E22" t="str" s="12" cm="1">
        <f t="array" ref="E22">_xlfn.TEXTBEFORE(B22,"_",1)</f>
        <v>lis2mdl</v>
      </c>
      <c r="F22" t="s" s="11">
        <v>264</v>
      </c>
      <c r="G22" t="s" s="11">
        <v>422</v>
      </c>
      <c r="H22" t="s" s="11">
        <v>464</v>
      </c>
      <c r="I22" t="s" s="11">
        <v>465</v>
      </c>
    </row>
    <row r="23" ht="20.05" customHeight="1">
      <c r="A23" s="27"/>
      <c r="B23" t="s" s="10">
        <v>262</v>
      </c>
      <c r="C23" t="s" s="11">
        <v>462</v>
      </c>
      <c r="D23" t="s" s="11">
        <v>463</v>
      </c>
      <c r="E23" t="str" s="12" cm="1">
        <f t="array" ref="E23">_xlfn.TEXTBEFORE(B23,"_",1)</f>
        <v>lis2mdl</v>
      </c>
      <c r="F23" t="s" s="11">
        <v>267</v>
      </c>
      <c r="G23" t="s" s="11">
        <v>422</v>
      </c>
      <c r="H23" t="s" s="11">
        <v>464</v>
      </c>
      <c r="I23" s="12"/>
    </row>
    <row r="24" ht="20.05" customHeight="1">
      <c r="A24" s="27"/>
      <c r="B24" t="s" s="10">
        <v>262</v>
      </c>
      <c r="C24" t="s" s="11">
        <v>462</v>
      </c>
      <c r="D24" t="s" s="11">
        <v>463</v>
      </c>
      <c r="E24" t="str" s="12" cm="1">
        <f t="array" ref="E24">_xlfn.TEXTBEFORE(B24,"_",1)</f>
        <v>lis2mdl</v>
      </c>
      <c r="F24" t="s" s="11">
        <v>269</v>
      </c>
      <c r="G24" t="s" s="11">
        <v>422</v>
      </c>
      <c r="H24" t="s" s="11">
        <v>464</v>
      </c>
      <c r="I24" s="12"/>
    </row>
    <row r="25" ht="32.05" customHeight="1">
      <c r="A25" s="27"/>
      <c r="B25" t="s" s="10">
        <v>271</v>
      </c>
      <c r="C25" t="s" s="11">
        <v>462</v>
      </c>
      <c r="D25" t="s" s="11">
        <v>463</v>
      </c>
      <c r="E25" t="str" s="12" cm="1">
        <f t="array" ref="E25">_xlfn.TEXTBEFORE(B25,"_",1)</f>
        <v>lis3mdl</v>
      </c>
      <c r="F25" t="s" s="11">
        <v>264</v>
      </c>
      <c r="G25" t="s" s="11">
        <v>422</v>
      </c>
      <c r="H25" t="s" s="11">
        <v>466</v>
      </c>
      <c r="I25" t="s" s="11">
        <v>467</v>
      </c>
    </row>
    <row r="26" ht="20.05" customHeight="1">
      <c r="A26" s="27"/>
      <c r="B26" t="s" s="10">
        <v>271</v>
      </c>
      <c r="C26" t="s" s="11">
        <v>462</v>
      </c>
      <c r="D26" t="s" s="11">
        <v>463</v>
      </c>
      <c r="E26" t="str" s="12" cm="1">
        <f t="array" ref="E26">_xlfn.TEXTBEFORE(B26,"_",1)</f>
        <v>lis3mdl</v>
      </c>
      <c r="F26" t="s" s="11">
        <v>267</v>
      </c>
      <c r="G26" t="s" s="11">
        <v>422</v>
      </c>
      <c r="H26" t="s" s="11">
        <v>466</v>
      </c>
      <c r="I26" s="12"/>
    </row>
    <row r="27" ht="20.05" customHeight="1">
      <c r="A27" s="27"/>
      <c r="B27" t="s" s="10">
        <v>271</v>
      </c>
      <c r="C27" t="s" s="11">
        <v>462</v>
      </c>
      <c r="D27" t="s" s="11">
        <v>463</v>
      </c>
      <c r="E27" t="str" s="12" cm="1">
        <f t="array" ref="E27">_xlfn.TEXTBEFORE(B27,"_",1)</f>
        <v>lis3mdl</v>
      </c>
      <c r="F27" t="s" s="11">
        <v>269</v>
      </c>
      <c r="G27" t="s" s="11">
        <v>422</v>
      </c>
      <c r="H27" t="s" s="11">
        <v>466</v>
      </c>
      <c r="I27" s="12"/>
    </row>
    <row r="28" ht="32.35" customHeight="1">
      <c r="A28" s="27"/>
      <c r="B28" t="s" s="10">
        <v>276</v>
      </c>
      <c r="C28" t="s" s="11">
        <v>462</v>
      </c>
      <c r="D28" t="s" s="11">
        <v>468</v>
      </c>
      <c r="E28" t="str" s="12" cm="1">
        <f t="array" ref="E28">_xlfn.TEXTBEFORE(B28,"_",1)</f>
        <v>lsm303</v>
      </c>
      <c r="F28" t="s" s="11">
        <v>278</v>
      </c>
      <c r="G28" t="s" s="11">
        <v>422</v>
      </c>
      <c r="H28" t="s" s="11">
        <v>469</v>
      </c>
      <c r="I28" t="s" s="11">
        <v>470</v>
      </c>
    </row>
    <row r="29" ht="20.05" customHeight="1">
      <c r="A29" s="27"/>
      <c r="B29" t="s" s="10">
        <v>276</v>
      </c>
      <c r="C29" t="s" s="11">
        <v>462</v>
      </c>
      <c r="D29" t="s" s="11">
        <v>468</v>
      </c>
      <c r="E29" t="str" s="12" cm="1">
        <f t="array" ref="E29">_xlfn.TEXTBEFORE(B29,"_",1)</f>
        <v>lsm303</v>
      </c>
      <c r="F29" t="s" s="11">
        <v>281</v>
      </c>
      <c r="G29" t="s" s="11">
        <v>422</v>
      </c>
      <c r="H29" t="s" s="11">
        <v>469</v>
      </c>
      <c r="I29" s="12"/>
    </row>
    <row r="30" ht="20.05" customHeight="1">
      <c r="A30" s="27"/>
      <c r="B30" t="s" s="10">
        <v>276</v>
      </c>
      <c r="C30" t="s" s="11">
        <v>462</v>
      </c>
      <c r="D30" t="s" s="11">
        <v>468</v>
      </c>
      <c r="E30" t="str" s="12" cm="1">
        <f t="array" ref="E30">_xlfn.TEXTBEFORE(B30,"_",1)</f>
        <v>lsm303</v>
      </c>
      <c r="F30" t="s" s="11">
        <v>283</v>
      </c>
      <c r="G30" t="s" s="11">
        <v>422</v>
      </c>
      <c r="H30" t="s" s="11">
        <v>471</v>
      </c>
      <c r="I30" s="12"/>
    </row>
    <row r="31" ht="20.05" customHeight="1">
      <c r="A31" s="27"/>
      <c r="B31" t="s" s="10">
        <v>285</v>
      </c>
      <c r="C31" t="s" s="11">
        <v>462</v>
      </c>
      <c r="D31" t="s" s="11">
        <v>472</v>
      </c>
      <c r="E31" t="str" s="12" cm="1">
        <f t="array" ref="E31">_xlfn.TEXTBEFORE(B31,"_",1)</f>
        <v>lsm6ds</v>
      </c>
      <c r="F31" t="s" s="11">
        <v>278</v>
      </c>
      <c r="G31" t="s" s="11">
        <v>422</v>
      </c>
      <c r="H31" t="s" s="11">
        <v>471</v>
      </c>
      <c r="I31" s="12"/>
    </row>
    <row r="32" ht="20.05" customHeight="1">
      <c r="A32" s="27"/>
      <c r="B32" t="s" s="10">
        <v>285</v>
      </c>
      <c r="C32" t="s" s="11">
        <v>462</v>
      </c>
      <c r="D32" t="s" s="11">
        <v>472</v>
      </c>
      <c r="E32" t="str" s="12" cm="1">
        <f t="array" ref="E32">_xlfn.TEXTBEFORE(B32,"_",1)</f>
        <v>lsm6ds</v>
      </c>
      <c r="F32" t="s" s="11">
        <v>281</v>
      </c>
      <c r="G32" t="s" s="11">
        <v>422</v>
      </c>
      <c r="H32" t="s" s="11">
        <v>471</v>
      </c>
      <c r="I32" s="12"/>
    </row>
    <row r="33" ht="20.05" customHeight="1">
      <c r="A33" s="27"/>
      <c r="B33" t="s" s="10">
        <v>285</v>
      </c>
      <c r="C33" t="s" s="11">
        <v>462</v>
      </c>
      <c r="D33" t="s" s="11">
        <v>472</v>
      </c>
      <c r="E33" t="str" s="12" cm="1">
        <f t="array" ref="E33">_xlfn.TEXTBEFORE(B33,"_",1)</f>
        <v>lsm6ds</v>
      </c>
      <c r="F33" t="s" s="11">
        <v>283</v>
      </c>
      <c r="G33" t="s" s="11">
        <v>422</v>
      </c>
      <c r="H33" t="s" s="11">
        <v>471</v>
      </c>
      <c r="I33" s="12"/>
    </row>
    <row r="34" ht="20.05" customHeight="1">
      <c r="A34" s="27"/>
      <c r="B34" t="s" s="10">
        <v>285</v>
      </c>
      <c r="C34" t="s" s="11">
        <v>462</v>
      </c>
      <c r="D34" t="s" s="11">
        <v>472</v>
      </c>
      <c r="E34" t="str" s="12" cm="1">
        <f t="array" ref="E34">_xlfn.TEXTBEFORE(B34,"_",1)</f>
        <v>lsm6ds</v>
      </c>
      <c r="F34" t="s" s="11">
        <v>290</v>
      </c>
      <c r="G34" t="s" s="11">
        <v>422</v>
      </c>
      <c r="H34" t="s" s="11">
        <v>291</v>
      </c>
      <c r="I34" s="12"/>
    </row>
    <row r="35" ht="20.05" customHeight="1">
      <c r="A35" s="27"/>
      <c r="B35" t="s" s="10">
        <v>285</v>
      </c>
      <c r="C35" t="s" s="11">
        <v>462</v>
      </c>
      <c r="D35" t="s" s="11">
        <v>472</v>
      </c>
      <c r="E35" t="str" s="12" cm="1">
        <f t="array" ref="E35">_xlfn.TEXTBEFORE(B35,"_",1)</f>
        <v>lsm6ds</v>
      </c>
      <c r="F35" t="s" s="11">
        <v>290</v>
      </c>
      <c r="G35" t="s" s="11">
        <v>422</v>
      </c>
      <c r="H35" t="s" s="11">
        <v>291</v>
      </c>
      <c r="I35" s="12"/>
    </row>
    <row r="36" ht="20.05" customHeight="1">
      <c r="A36" s="27"/>
      <c r="B36" t="s" s="10">
        <v>285</v>
      </c>
      <c r="C36" t="s" s="11">
        <v>462</v>
      </c>
      <c r="D36" t="s" s="11">
        <v>472</v>
      </c>
      <c r="E36" t="str" s="12" cm="1">
        <f t="array" ref="E36">_xlfn.TEXTBEFORE(B36,"_",1)</f>
        <v>lsm6ds</v>
      </c>
      <c r="F36" t="s" s="11">
        <v>290</v>
      </c>
      <c r="G36" t="s" s="11">
        <v>422</v>
      </c>
      <c r="H36" t="s" s="11">
        <v>291</v>
      </c>
      <c r="I36" s="12"/>
    </row>
    <row r="37" ht="20.05" customHeight="1">
      <c r="A37" s="27"/>
      <c r="B37" t="s" s="10">
        <v>111</v>
      </c>
      <c r="C37" s="12"/>
      <c r="D37" s="12"/>
      <c r="E37" t="str" s="12" cm="1">
        <f t="array" ref="E37">_xlfn.TEXTBEFORE(B37,"_",1)</f>
        <v>ltr390</v>
      </c>
      <c r="F37" t="s" s="11">
        <v>294</v>
      </c>
      <c r="G37" t="s" s="11">
        <v>473</v>
      </c>
      <c r="H37" t="s" s="11">
        <v>474</v>
      </c>
      <c r="I37" s="12"/>
    </row>
    <row r="38" ht="20.05" customHeight="1">
      <c r="A38" s="27"/>
      <c r="B38" t="s" s="10">
        <v>111</v>
      </c>
      <c r="C38" s="12"/>
      <c r="D38" s="12"/>
      <c r="E38" t="str" s="12" cm="1">
        <f t="array" ref="E38">_xlfn.TEXTBEFORE(B38,"_",1)</f>
        <v>ltr390</v>
      </c>
      <c r="F38" t="s" s="11">
        <v>298</v>
      </c>
      <c r="G38" t="s" s="11">
        <v>201</v>
      </c>
      <c r="H38" t="s" s="11">
        <v>475</v>
      </c>
      <c r="I38" s="12"/>
    </row>
    <row r="39" ht="20.05" customHeight="1">
      <c r="A39" s="27"/>
      <c r="B39" t="s" s="10">
        <v>114</v>
      </c>
      <c r="C39" s="12"/>
      <c r="D39" s="12"/>
      <c r="E39" t="str" s="12" cm="1">
        <f t="array" ref="E39">_xlfn.TEXTBEFORE(B39,"_",1)</f>
        <v>max1704x</v>
      </c>
      <c r="F39" t="s" s="11">
        <v>303</v>
      </c>
      <c r="G39" t="s" s="11">
        <v>192</v>
      </c>
      <c r="H39" s="12"/>
      <c r="I39" s="12"/>
    </row>
    <row r="40" ht="20.05" customHeight="1">
      <c r="A40" s="27"/>
      <c r="B40" t="s" s="10">
        <v>114</v>
      </c>
      <c r="C40" s="12"/>
      <c r="D40" s="12"/>
      <c r="E40" t="str" s="12" cm="1">
        <f t="array" ref="E40">_xlfn.TEXTBEFORE(B40,"_",1)</f>
        <v>max1704x</v>
      </c>
      <c r="F40" t="s" s="11">
        <v>305</v>
      </c>
      <c r="G40" t="s" s="11">
        <v>229</v>
      </c>
      <c r="H40" s="12"/>
      <c r="I40" s="12"/>
    </row>
    <row r="41" ht="20.05" customHeight="1">
      <c r="A41" s="27"/>
      <c r="B41" t="s" s="10">
        <v>117</v>
      </c>
      <c r="C41" s="12"/>
      <c r="D41" s="12"/>
      <c r="E41" t="str" s="12" cm="1">
        <f t="array" ref="E41">_xlfn.TEXTBEFORE(B41,"_",1)</f>
        <v>mcp9808</v>
      </c>
      <c r="F41" t="s" s="11">
        <v>231</v>
      </c>
      <c r="G41" t="s" s="11">
        <v>232</v>
      </c>
      <c r="H41" s="12"/>
      <c r="I41" s="12"/>
    </row>
    <row r="42" ht="20.05" customHeight="1">
      <c r="A42" s="27"/>
      <c r="B42" t="s" s="10">
        <v>120</v>
      </c>
      <c r="C42" s="12"/>
      <c r="D42" s="12"/>
      <c r="E42" t="str" s="12" cm="1">
        <f t="array" ref="E42">_xlfn.TEXTBEFORE(B42,"_",1)</f>
        <v>mlx90614</v>
      </c>
      <c r="F42" t="s" s="11">
        <v>310</v>
      </c>
      <c r="G42" t="s" s="11">
        <v>232</v>
      </c>
      <c r="H42" s="12"/>
      <c r="I42" s="12"/>
    </row>
    <row r="43" ht="20.05" customHeight="1">
      <c r="A43" s="27"/>
      <c r="B43" t="s" s="10">
        <v>120</v>
      </c>
      <c r="C43" s="12"/>
      <c r="D43" s="12"/>
      <c r="E43" t="str" s="12" cm="1">
        <f t="array" ref="E43">_xlfn.TEXTBEFORE(B43,"_",1)</f>
        <v>mlx90614</v>
      </c>
      <c r="F43" t="s" s="11">
        <v>312</v>
      </c>
      <c r="G43" t="s" s="11">
        <v>232</v>
      </c>
      <c r="H43" s="12"/>
      <c r="I43" s="12"/>
    </row>
    <row r="44" ht="20.05" customHeight="1">
      <c r="A44" s="27"/>
      <c r="B44" t="s" s="10">
        <v>130</v>
      </c>
      <c r="C44" s="12"/>
      <c r="D44" s="12"/>
      <c r="E44" t="str" s="12" cm="1">
        <f t="array" ref="E44">_xlfn.TEXTBEFORE(B44,"_",1)</f>
        <v>pcf8591</v>
      </c>
      <c r="F44" t="s" s="11">
        <v>411</v>
      </c>
      <c r="G44" t="s" s="11">
        <v>412</v>
      </c>
      <c r="H44" t="s" s="11">
        <v>413</v>
      </c>
      <c r="I44" s="12"/>
    </row>
    <row r="45" ht="20.05" customHeight="1">
      <c r="A45" s="27"/>
      <c r="B45" t="s" s="10">
        <v>133</v>
      </c>
      <c r="C45" s="12"/>
      <c r="D45" s="12"/>
      <c r="E45" t="str" s="12" cm="1">
        <f t="array" ref="E45">_xlfn.TEXTBEFORE(B45,"_",1)</f>
        <v>pmsa0031</v>
      </c>
      <c r="F45" t="s" s="11">
        <v>476</v>
      </c>
      <c r="G45" t="s" s="11">
        <v>418</v>
      </c>
      <c r="H45" t="s" s="11">
        <v>477</v>
      </c>
      <c r="I45" s="12"/>
    </row>
    <row r="46" ht="20.05" customHeight="1">
      <c r="A46" s="27"/>
      <c r="B46" t="s" s="10">
        <v>133</v>
      </c>
      <c r="C46" s="12"/>
      <c r="D46" s="12"/>
      <c r="E46" t="str" s="12" cm="1">
        <f t="array" ref="E46">_xlfn.TEXTBEFORE(B46,"_",1)</f>
        <v>pmsa0031</v>
      </c>
      <c r="F46" t="s" s="11">
        <v>478</v>
      </c>
      <c r="G46" t="s" s="11">
        <v>418</v>
      </c>
      <c r="H46" s="12"/>
      <c r="I46" s="12"/>
    </row>
    <row r="47" ht="20.05" customHeight="1">
      <c r="A47" s="27"/>
      <c r="B47" t="s" s="10">
        <v>133</v>
      </c>
      <c r="C47" s="12"/>
      <c r="D47" s="12"/>
      <c r="E47" t="str" s="12" cm="1">
        <f t="array" ref="E47">_xlfn.TEXTBEFORE(B47,"_",1)</f>
        <v>pmsa0031</v>
      </c>
      <c r="F47" t="s" s="11">
        <v>328</v>
      </c>
      <c r="G47" t="s" s="11">
        <v>418</v>
      </c>
      <c r="H47" t="s" s="11">
        <v>479</v>
      </c>
      <c r="I47" s="12"/>
    </row>
    <row r="48" ht="20.05" customHeight="1">
      <c r="A48" s="27"/>
      <c r="B48" t="s" s="10">
        <v>133</v>
      </c>
      <c r="C48" s="12"/>
      <c r="D48" s="12"/>
      <c r="E48" t="str" s="12" cm="1">
        <f t="array" ref="E48">_xlfn.TEXTBEFORE(B48,"_",1)</f>
        <v>pmsa0031</v>
      </c>
      <c r="F48" t="s" s="11">
        <v>331</v>
      </c>
      <c r="G48" t="s" s="11">
        <v>418</v>
      </c>
      <c r="H48" t="s" s="11">
        <v>479</v>
      </c>
      <c r="I48" s="12"/>
    </row>
    <row r="49" ht="20.05" customHeight="1">
      <c r="A49" s="27"/>
      <c r="B49" t="s" s="10">
        <v>133</v>
      </c>
      <c r="C49" s="12"/>
      <c r="D49" s="12"/>
      <c r="E49" t="str" s="12" cm="1">
        <f t="array" ref="E49">_xlfn.TEXTBEFORE(B49,"_",1)</f>
        <v>pmsa0031</v>
      </c>
      <c r="F49" t="s" s="11">
        <v>333</v>
      </c>
      <c r="G49" t="s" s="11">
        <v>418</v>
      </c>
      <c r="H49" t="s" s="11">
        <v>479</v>
      </c>
      <c r="I49" s="12"/>
    </row>
    <row r="50" ht="20.05" customHeight="1">
      <c r="A50" s="27"/>
      <c r="B50" t="s" s="10">
        <v>133</v>
      </c>
      <c r="C50" s="12"/>
      <c r="D50" s="12"/>
      <c r="E50" t="str" s="12" cm="1">
        <f t="array" ref="E50">_xlfn.TEXTBEFORE(B50,"_",1)</f>
        <v>pmsa0031</v>
      </c>
      <c r="F50" t="s" s="11">
        <v>340</v>
      </c>
      <c r="G50" t="s" s="11">
        <v>418</v>
      </c>
      <c r="H50" t="s" s="11">
        <v>480</v>
      </c>
      <c r="I50" s="12"/>
    </row>
    <row r="51" ht="20.05" customHeight="1">
      <c r="A51" s="27"/>
      <c r="B51" t="s" s="10">
        <v>133</v>
      </c>
      <c r="C51" s="12"/>
      <c r="D51" s="12"/>
      <c r="E51" t="str" s="12" cm="1">
        <f t="array" ref="E51">_xlfn.TEXTBEFORE(B51,"_",1)</f>
        <v>pmsa0031</v>
      </c>
      <c r="F51" t="s" s="11">
        <v>342</v>
      </c>
      <c r="G51" t="s" s="11">
        <v>418</v>
      </c>
      <c r="H51" t="s" s="11">
        <v>480</v>
      </c>
      <c r="I51" s="12"/>
    </row>
    <row r="52" ht="20.05" customHeight="1">
      <c r="A52" s="27"/>
      <c r="B52" t="s" s="10">
        <v>133</v>
      </c>
      <c r="C52" s="12"/>
      <c r="D52" s="12"/>
      <c r="E52" t="str" s="12" cm="1">
        <f t="array" ref="E52">_xlfn.TEXTBEFORE(B52,"_",1)</f>
        <v>pmsa0031</v>
      </c>
      <c r="F52" t="s" s="11">
        <v>346</v>
      </c>
      <c r="G52" t="s" s="11">
        <v>418</v>
      </c>
      <c r="H52" t="s" s="11">
        <v>480</v>
      </c>
      <c r="I52" s="12"/>
    </row>
    <row r="53" ht="20.05" customHeight="1">
      <c r="A53" s="27"/>
      <c r="B53" t="s" s="10">
        <v>139</v>
      </c>
      <c r="C53" s="12"/>
      <c r="D53" s="12"/>
      <c r="E53" t="str" s="12" cm="1">
        <f t="array" ref="E53">_xlfn.TEXTBEFORE(B53,"_",1)</f>
        <v>scd30</v>
      </c>
      <c r="F53" t="s" s="11">
        <v>481</v>
      </c>
      <c r="G53" t="s" s="11">
        <v>422</v>
      </c>
      <c r="H53" t="s" s="11">
        <v>482</v>
      </c>
      <c r="I53" s="12"/>
    </row>
    <row r="54" ht="20.05" customHeight="1">
      <c r="A54" s="27"/>
      <c r="B54" t="s" s="10">
        <v>139</v>
      </c>
      <c r="C54" s="12"/>
      <c r="D54" s="12"/>
      <c r="E54" t="str" s="12" cm="1">
        <f t="array" ref="E54">_xlfn.TEXTBEFORE(B54,"_",1)</f>
        <v>scd30</v>
      </c>
      <c r="F54" t="s" s="11">
        <v>231</v>
      </c>
      <c r="G54" t="s" s="11">
        <v>422</v>
      </c>
      <c r="H54" t="s" s="11">
        <v>483</v>
      </c>
      <c r="I54" s="12"/>
    </row>
    <row r="55" ht="20.05" customHeight="1">
      <c r="A55" s="27"/>
      <c r="B55" t="s" s="10">
        <v>139</v>
      </c>
      <c r="C55" s="12"/>
      <c r="D55" s="12"/>
      <c r="E55" t="str" s="12" cm="1">
        <f t="array" ref="E55">_xlfn.TEXTBEFORE(B55,"_",1)</f>
        <v>scd30</v>
      </c>
      <c r="F55" t="s" s="11">
        <v>228</v>
      </c>
      <c r="G55" t="s" s="11">
        <v>422</v>
      </c>
      <c r="H55" t="s" s="11">
        <v>484</v>
      </c>
      <c r="I55" s="12"/>
    </row>
    <row r="56" ht="20.05" customHeight="1">
      <c r="A56" s="27"/>
      <c r="B56" t="s" s="10">
        <v>142</v>
      </c>
      <c r="C56" s="12"/>
      <c r="D56" s="12"/>
      <c r="E56" t="str" s="12" cm="1">
        <f t="array" ref="E56">_xlfn.TEXTBEFORE(B56,"_",1)</f>
        <v>scd4x</v>
      </c>
      <c r="F56" t="s" s="11">
        <v>349</v>
      </c>
      <c r="G56" t="s" s="11">
        <v>422</v>
      </c>
      <c r="H56" t="s" s="11">
        <v>482</v>
      </c>
      <c r="I56" s="12"/>
    </row>
    <row r="57" ht="20.05" customHeight="1">
      <c r="A57" s="27"/>
      <c r="B57" t="s" s="10">
        <v>142</v>
      </c>
      <c r="C57" s="12"/>
      <c r="D57" s="12"/>
      <c r="E57" t="str" s="12" cm="1">
        <f t="array" ref="E57">_xlfn.TEXTBEFORE(B57,"_",1)</f>
        <v>scd4x</v>
      </c>
      <c r="F57" t="s" s="11">
        <v>231</v>
      </c>
      <c r="G57" t="s" s="11">
        <v>422</v>
      </c>
      <c r="H57" t="s" s="11">
        <v>483</v>
      </c>
      <c r="I57" s="12"/>
    </row>
    <row r="58" ht="20.05" customHeight="1">
      <c r="A58" s="27"/>
      <c r="B58" t="s" s="10">
        <v>142</v>
      </c>
      <c r="C58" s="12"/>
      <c r="D58" s="12"/>
      <c r="E58" t="str" s="12" cm="1">
        <f t="array" ref="E58">_xlfn.TEXTBEFORE(B58,"_",1)</f>
        <v>scd4x</v>
      </c>
      <c r="F58" t="s" s="11">
        <v>228</v>
      </c>
      <c r="G58" t="s" s="11">
        <v>422</v>
      </c>
      <c r="H58" t="s" s="11">
        <v>484</v>
      </c>
      <c r="I58" s="12"/>
    </row>
    <row r="59" ht="20.05" customHeight="1">
      <c r="A59" s="27"/>
      <c r="B59" t="s" s="10">
        <v>145</v>
      </c>
      <c r="C59" s="12"/>
      <c r="D59" s="12"/>
      <c r="E59" t="str" s="12" cm="1">
        <f t="array" ref="E59">_xlfn.TEXTBEFORE(B59,"_",1)</f>
        <v>vl53l1x</v>
      </c>
      <c r="F59" t="s" s="11">
        <v>362</v>
      </c>
      <c r="G59" t="s" s="11">
        <v>422</v>
      </c>
      <c r="H59" t="s" s="11">
        <v>485</v>
      </c>
      <c r="I59" s="12"/>
    </row>
    <row r="60" ht="20.25" customHeight="1">
      <c r="A60" s="29"/>
      <c r="B60" t="s" s="21">
        <v>370</v>
      </c>
      <c r="C60" s="23"/>
      <c r="D60" s="23"/>
      <c r="E60" t="str" s="23" cm="1">
        <f t="array" ref="E60">_xlfn.TEXTBEFORE(B60,"_",1)</f>
        <v>mq-4</v>
      </c>
      <c r="F60" t="s" s="22">
        <v>486</v>
      </c>
      <c r="G60" s="23"/>
      <c r="H60" t="s" s="22">
        <v>487</v>
      </c>
      <c r="I60" s="23"/>
    </row>
    <row r="61" ht="20.25" customHeight="1">
      <c r="A61" s="24"/>
      <c r="B61" s="24"/>
      <c r="C61" s="24"/>
      <c r="D61" s="24"/>
      <c r="E61" s="24"/>
      <c r="F61" s="24"/>
      <c r="G61" s="24"/>
      <c r="H61" s="24"/>
      <c r="I61" s="24"/>
    </row>
    <row r="62" ht="20.05" customHeight="1">
      <c r="A62" s="35"/>
      <c r="B62" s="35"/>
      <c r="C62" s="35"/>
      <c r="D62" s="35"/>
      <c r="E62" s="35"/>
      <c r="F62" s="35"/>
      <c r="G62" s="35"/>
      <c r="H62" s="35"/>
      <c r="I62"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9" customWidth="1"/>
    <col min="6" max="16384" width="16.3516" style="39" customWidth="1"/>
  </cols>
  <sheetData>
    <row r="1" ht="27.65" customHeight="1">
      <c r="A1" t="s" s="2">
        <v>153</v>
      </c>
      <c r="B1" s="2"/>
      <c r="C1" s="2"/>
      <c r="D1" s="2"/>
      <c r="E1" s="2"/>
    </row>
    <row r="2" ht="20.25" customHeight="1">
      <c r="A2" s="15"/>
      <c r="B2" s="15"/>
      <c r="C2" s="15"/>
      <c r="D2" s="15"/>
      <c r="E2" s="15"/>
    </row>
    <row r="3" ht="20.25" customHeight="1">
      <c r="A3" s="26"/>
      <c r="B3" s="40"/>
      <c r="C3" s="8"/>
      <c r="D3" s="8"/>
      <c r="E3" s="8"/>
    </row>
    <row r="4" ht="20.05" customHeight="1">
      <c r="A4" s="27"/>
      <c r="B4" s="28"/>
      <c r="C4" s="12"/>
      <c r="D4" s="12"/>
      <c r="E4" s="12"/>
    </row>
    <row r="5" ht="20.05" customHeight="1">
      <c r="A5" s="27"/>
      <c r="B5" s="28"/>
      <c r="C5" s="12"/>
      <c r="D5" s="12"/>
      <c r="E5" s="12"/>
    </row>
    <row r="6" ht="20.05" customHeight="1">
      <c r="A6" s="27"/>
      <c r="B6" s="28"/>
      <c r="C6" s="12"/>
      <c r="D6" s="12"/>
      <c r="E6" s="12"/>
    </row>
    <row r="7" ht="20.05" customHeight="1">
      <c r="A7" s="27"/>
      <c r="B7" s="28"/>
      <c r="C7" s="12"/>
      <c r="D7" s="12"/>
      <c r="E7" s="12"/>
    </row>
    <row r="8" ht="20.05" customHeight="1">
      <c r="A8" s="27"/>
      <c r="B8" s="28"/>
      <c r="C8" s="12"/>
      <c r="D8" s="12"/>
      <c r="E8" s="12"/>
    </row>
    <row r="9" ht="20.05" customHeight="1">
      <c r="A9" s="27"/>
      <c r="B9" s="28"/>
      <c r="C9" s="12"/>
      <c r="D9" s="12"/>
      <c r="E9" s="12"/>
    </row>
    <row r="10" ht="20.05" customHeight="1">
      <c r="A10" s="27"/>
      <c r="B10" s="28"/>
      <c r="C10" s="12"/>
      <c r="D10" s="12"/>
      <c r="E10" s="12"/>
    </row>
    <row r="11" ht="20.05" customHeight="1">
      <c r="A11" s="27"/>
      <c r="B11" s="28"/>
      <c r="C11" s="12"/>
      <c r="D11" s="12"/>
      <c r="E11"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H22"/>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 style="41" customWidth="1"/>
    <col min="2" max="2" width="36.6719" style="41" customWidth="1"/>
    <col min="3" max="3" width="8.35156" style="41" customWidth="1"/>
    <col min="4" max="4" width="12.3516" style="41" customWidth="1"/>
    <col min="5" max="5" width="19.6719" style="41" customWidth="1"/>
    <col min="6" max="6" width="8.32812" style="41" customWidth="1"/>
    <col min="7" max="7" width="12.5" style="41" customWidth="1"/>
    <col min="8" max="8" width="7.35156" style="41" customWidth="1"/>
    <col min="9" max="16384" width="16.3516" style="41" customWidth="1"/>
  </cols>
  <sheetData>
    <row r="1" ht="27.65" customHeight="1">
      <c r="A1" t="s" s="2">
        <v>488</v>
      </c>
      <c r="B1" s="2"/>
      <c r="C1" s="2"/>
      <c r="D1" s="2"/>
      <c r="E1" s="2"/>
      <c r="F1" s="2"/>
      <c r="G1" s="2"/>
      <c r="H1" s="2"/>
    </row>
    <row r="2" ht="32.05" customHeight="1">
      <c r="A2" t="s" s="17">
        <v>1</v>
      </c>
      <c r="B2" t="s" s="17">
        <v>3</v>
      </c>
      <c r="C2" t="s" s="17">
        <v>489</v>
      </c>
      <c r="D2" t="s" s="17">
        <v>490</v>
      </c>
      <c r="E2" t="s" s="17">
        <v>491</v>
      </c>
      <c r="F2" t="s" s="17">
        <v>492</v>
      </c>
      <c r="G2" t="s" s="17">
        <v>493</v>
      </c>
      <c r="H2" t="s" s="17">
        <v>494</v>
      </c>
    </row>
    <row r="3" ht="20.05" customHeight="1">
      <c r="A3" s="42">
        <v>1</v>
      </c>
      <c r="B3" t="s" s="43">
        <v>495</v>
      </c>
      <c r="C3" s="13">
        <v>1</v>
      </c>
      <c r="D3" t="s" s="11">
        <v>496</v>
      </c>
      <c r="E3" s="13">
        <v>1606</v>
      </c>
      <c r="F3" s="44">
        <v>11</v>
      </c>
      <c r="G3" s="44"/>
      <c r="H3" t="b" s="13">
        <v>0</v>
      </c>
    </row>
    <row r="4" ht="20.05" customHeight="1">
      <c r="A4" s="42">
        <v>2</v>
      </c>
      <c r="B4" t="s" s="43">
        <v>497</v>
      </c>
      <c r="C4" s="13">
        <v>1</v>
      </c>
      <c r="D4" t="s" s="11">
        <v>496</v>
      </c>
      <c r="E4" s="13">
        <v>5477</v>
      </c>
      <c r="F4" s="44">
        <v>18</v>
      </c>
      <c r="G4" s="44"/>
      <c r="H4" t="b" s="13">
        <v>0</v>
      </c>
    </row>
    <row r="5" ht="20.05" customHeight="1">
      <c r="A5" s="42">
        <v>3</v>
      </c>
      <c r="B5" t="s" s="43">
        <v>498</v>
      </c>
      <c r="C5" s="13">
        <v>1</v>
      </c>
      <c r="D5" t="s" s="11">
        <v>496</v>
      </c>
      <c r="E5" s="13">
        <v>377</v>
      </c>
      <c r="F5" s="13">
        <v>5</v>
      </c>
      <c r="G5" s="44"/>
      <c r="H5" t="b" s="13">
        <v>0</v>
      </c>
    </row>
    <row r="6" ht="20.05" customHeight="1">
      <c r="A6" s="42">
        <v>4</v>
      </c>
      <c r="B6" t="s" s="43">
        <v>499</v>
      </c>
      <c r="C6" s="13">
        <v>1</v>
      </c>
      <c r="D6" t="s" s="11">
        <v>496</v>
      </c>
      <c r="E6" s="13">
        <v>5613</v>
      </c>
      <c r="F6" s="13">
        <v>2</v>
      </c>
      <c r="G6" s="44"/>
      <c r="H6" t="b" s="13">
        <v>0</v>
      </c>
    </row>
    <row r="7" ht="20.05" customHeight="1">
      <c r="A7" s="42">
        <v>5</v>
      </c>
      <c r="B7" t="s" s="43">
        <v>500</v>
      </c>
      <c r="C7" s="13">
        <v>1</v>
      </c>
      <c r="D7" t="s" s="11">
        <v>496</v>
      </c>
      <c r="E7" s="13">
        <v>5239</v>
      </c>
      <c r="F7" s="44">
        <v>1</v>
      </c>
      <c r="G7" s="44"/>
      <c r="H7" t="b" s="13">
        <v>0</v>
      </c>
    </row>
    <row r="8" ht="20.05" customHeight="1">
      <c r="A8" s="42">
        <v>6</v>
      </c>
      <c r="B8" t="s" s="43">
        <v>501</v>
      </c>
      <c r="C8" s="13">
        <v>1</v>
      </c>
      <c r="D8" t="s" s="11">
        <v>496</v>
      </c>
      <c r="E8" s="13">
        <v>2090</v>
      </c>
      <c r="F8" s="13">
        <v>30</v>
      </c>
      <c r="G8" s="44"/>
      <c r="H8" t="b" s="13">
        <v>0</v>
      </c>
    </row>
    <row r="9" ht="20.05" customHeight="1">
      <c r="A9" s="42">
        <v>7</v>
      </c>
      <c r="B9" t="s" s="43">
        <v>502</v>
      </c>
      <c r="C9" s="13">
        <v>1</v>
      </c>
      <c r="D9" t="s" s="11">
        <v>496</v>
      </c>
      <c r="E9" s="13">
        <v>4682</v>
      </c>
      <c r="F9" s="44">
        <v>4</v>
      </c>
      <c r="G9" s="44"/>
      <c r="H9" t="b" s="13">
        <v>0</v>
      </c>
    </row>
    <row r="10" ht="20.05" customHeight="1">
      <c r="A10" s="42">
        <v>8</v>
      </c>
      <c r="B10" t="s" s="43">
        <v>503</v>
      </c>
      <c r="C10" s="13">
        <v>1</v>
      </c>
      <c r="D10" t="s" s="11">
        <v>496</v>
      </c>
      <c r="E10" s="13">
        <v>1294</v>
      </c>
      <c r="F10" s="44">
        <v>10</v>
      </c>
      <c r="G10" s="44"/>
      <c r="H10" t="b" s="13">
        <v>0</v>
      </c>
    </row>
    <row r="11" ht="20.05" customHeight="1">
      <c r="A11" s="42">
        <v>9</v>
      </c>
      <c r="B11" t="s" s="43">
        <v>504</v>
      </c>
      <c r="C11" s="13">
        <v>1</v>
      </c>
      <c r="D11" t="s" s="11">
        <v>496</v>
      </c>
      <c r="E11" s="13">
        <v>5440</v>
      </c>
      <c r="F11" s="44">
        <v>30</v>
      </c>
      <c r="G11" s="44"/>
      <c r="H11" t="b" s="13">
        <v>0</v>
      </c>
    </row>
    <row r="12" ht="20.05" customHeight="1">
      <c r="A12" s="42">
        <v>10</v>
      </c>
      <c r="B12" t="s" s="43">
        <v>505</v>
      </c>
      <c r="C12" s="13">
        <v>1</v>
      </c>
      <c r="D12" t="s" s="11">
        <v>496</v>
      </c>
      <c r="E12" s="13">
        <v>5189</v>
      </c>
      <c r="F12" s="13">
        <v>5</v>
      </c>
      <c r="G12" s="44"/>
      <c r="H12" t="b" s="13">
        <v>0</v>
      </c>
    </row>
    <row r="13" ht="20.05" customHeight="1">
      <c r="A13" s="42">
        <v>11</v>
      </c>
      <c r="B13" t="s" s="43">
        <v>506</v>
      </c>
      <c r="C13" s="13">
        <v>2</v>
      </c>
      <c r="D13" t="s" s="11">
        <v>496</v>
      </c>
      <c r="E13" s="13">
        <v>380</v>
      </c>
      <c r="F13" s="44">
        <v>2</v>
      </c>
      <c r="G13" s="44"/>
      <c r="H13" t="b" s="13">
        <v>0</v>
      </c>
    </row>
    <row r="14" ht="20.05" customHeight="1">
      <c r="A14" s="42">
        <v>12</v>
      </c>
      <c r="B14" t="s" s="43">
        <v>507</v>
      </c>
      <c r="C14" s="13">
        <v>1</v>
      </c>
      <c r="D14" t="s" s="11">
        <v>496</v>
      </c>
      <c r="E14" s="13">
        <v>4654</v>
      </c>
      <c r="F14" s="44">
        <v>4</v>
      </c>
      <c r="G14" s="44"/>
      <c r="H14" t="b" s="13">
        <v>0</v>
      </c>
    </row>
    <row r="15" ht="20.05" customHeight="1">
      <c r="A15" s="42">
        <v>13</v>
      </c>
      <c r="B15" t="s" s="43">
        <v>508</v>
      </c>
      <c r="C15" s="13">
        <v>1</v>
      </c>
      <c r="D15" t="s" s="11">
        <v>496</v>
      </c>
      <c r="E15" s="44">
        <v>1781</v>
      </c>
      <c r="F15" s="13">
        <v>10</v>
      </c>
      <c r="G15" s="44"/>
      <c r="H15" t="b" s="13">
        <v>0</v>
      </c>
    </row>
    <row r="16" ht="20.05" customHeight="1">
      <c r="A16" s="42">
        <v>14</v>
      </c>
      <c r="B16" t="s" s="43">
        <v>509</v>
      </c>
      <c r="C16" s="13">
        <v>1</v>
      </c>
      <c r="D16" t="s" s="11">
        <v>496</v>
      </c>
      <c r="E16" s="13">
        <v>354</v>
      </c>
      <c r="F16" s="44">
        <v>20</v>
      </c>
      <c r="G16" s="44"/>
      <c r="H16" t="b" s="13">
        <v>0</v>
      </c>
    </row>
    <row r="17" ht="20.05" customHeight="1">
      <c r="A17" s="42">
        <v>15</v>
      </c>
      <c r="B17" t="s" s="43">
        <v>510</v>
      </c>
      <c r="C17" s="13">
        <v>1</v>
      </c>
      <c r="D17" t="s" s="11">
        <v>496</v>
      </c>
      <c r="E17" s="13">
        <v>353</v>
      </c>
      <c r="F17" s="44">
        <v>25</v>
      </c>
      <c r="G17" s="44"/>
      <c r="H17" t="b" s="13">
        <v>0</v>
      </c>
    </row>
    <row r="18" ht="20.05" customHeight="1">
      <c r="A18" s="42">
        <v>16</v>
      </c>
      <c r="B18" t="s" s="43">
        <v>511</v>
      </c>
      <c r="C18" s="13">
        <v>1</v>
      </c>
      <c r="D18" t="s" s="11">
        <v>496</v>
      </c>
      <c r="E18" s="13">
        <v>5358</v>
      </c>
      <c r="F18" s="44">
        <v>7</v>
      </c>
      <c r="G18" s="44"/>
      <c r="H18" t="b" s="13">
        <v>0</v>
      </c>
    </row>
    <row r="19" ht="20.05" customHeight="1">
      <c r="A19" s="42">
        <v>17</v>
      </c>
      <c r="B19" t="s" s="43">
        <v>512</v>
      </c>
      <c r="C19" s="13">
        <v>1</v>
      </c>
      <c r="D19" t="s" s="11">
        <v>496</v>
      </c>
      <c r="E19" s="13">
        <v>5360</v>
      </c>
      <c r="F19" s="44">
        <v>6</v>
      </c>
      <c r="G19" s="44"/>
      <c r="H19" t="b" s="13">
        <v>0</v>
      </c>
    </row>
    <row r="20" ht="20.05" customHeight="1">
      <c r="A20" s="42">
        <v>18</v>
      </c>
      <c r="B20" t="s" s="43">
        <v>513</v>
      </c>
      <c r="C20" s="13">
        <v>1</v>
      </c>
      <c r="D20" t="s" s="11">
        <v>514</v>
      </c>
      <c r="E20" t="s" s="11">
        <v>515</v>
      </c>
      <c r="F20" s="13">
        <v>2</v>
      </c>
      <c r="G20" s="44"/>
      <c r="H20" t="b" s="13">
        <v>0</v>
      </c>
    </row>
    <row r="21" ht="20.05" customHeight="1">
      <c r="A21" s="42">
        <v>19</v>
      </c>
      <c r="B21" t="s" s="43">
        <v>516</v>
      </c>
      <c r="C21" s="13">
        <v>1</v>
      </c>
      <c r="D21" t="s" s="11">
        <v>514</v>
      </c>
      <c r="E21" t="s" s="11">
        <v>517</v>
      </c>
      <c r="F21" s="44">
        <v>1</v>
      </c>
      <c r="G21" s="44"/>
      <c r="H21" t="b" s="13">
        <v>0</v>
      </c>
    </row>
    <row r="22" ht="20.05" customHeight="1">
      <c r="A22" s="42">
        <v>20</v>
      </c>
      <c r="B22" t="s" s="43">
        <v>518</v>
      </c>
      <c r="C22" s="13">
        <v>3</v>
      </c>
      <c r="D22" t="s" s="11">
        <v>514</v>
      </c>
      <c r="E22" t="s" s="11">
        <v>519</v>
      </c>
      <c r="F22" s="44">
        <v>1</v>
      </c>
      <c r="G22" s="44"/>
      <c r="H22" t="b" s="13">
        <v>0</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G11"/>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 style="45" customWidth="1"/>
    <col min="2" max="2" width="38.6719" style="45" customWidth="1"/>
    <col min="3" max="3" width="8.35156" style="45" customWidth="1"/>
    <col min="4" max="4" width="12.3516" style="45" customWidth="1"/>
    <col min="5" max="5" width="26.1719" style="45" customWidth="1"/>
    <col min="6" max="6" width="16.3516" style="45" customWidth="1"/>
    <col min="7" max="7" width="7.35156" style="45" customWidth="1"/>
    <col min="8" max="16384" width="16.3516" style="45" customWidth="1"/>
  </cols>
  <sheetData>
    <row r="1" ht="27.65" customHeight="1">
      <c r="A1" t="s" s="2">
        <v>520</v>
      </c>
      <c r="B1" s="2"/>
      <c r="C1" s="2"/>
      <c r="D1" s="2"/>
      <c r="E1" s="2"/>
      <c r="F1" s="2"/>
      <c r="G1" s="2"/>
    </row>
    <row r="2" ht="32.05" customHeight="1">
      <c r="A2" t="s" s="17">
        <v>1</v>
      </c>
      <c r="B2" t="s" s="17">
        <v>3</v>
      </c>
      <c r="C2" t="s" s="17">
        <v>489</v>
      </c>
      <c r="D2" t="s" s="17">
        <v>490</v>
      </c>
      <c r="E2" t="s" s="17">
        <v>491</v>
      </c>
      <c r="F2" t="s" s="17">
        <v>492</v>
      </c>
      <c r="G2" t="s" s="17">
        <v>494</v>
      </c>
    </row>
    <row r="3" ht="20.05" customHeight="1">
      <c r="A3" s="42">
        <v>1</v>
      </c>
      <c r="B3" t="s" s="43">
        <v>521</v>
      </c>
      <c r="C3" s="13">
        <v>1</v>
      </c>
      <c r="D3" t="s" s="11">
        <v>496</v>
      </c>
      <c r="E3" s="13">
        <v>1609</v>
      </c>
      <c r="F3" s="44">
        <v>5</v>
      </c>
      <c r="G3" t="b" s="13">
        <v>0</v>
      </c>
    </row>
    <row r="4" ht="20.05" customHeight="1">
      <c r="A4" s="42">
        <v>2</v>
      </c>
      <c r="B4" t="s" s="43">
        <v>511</v>
      </c>
      <c r="C4" s="13">
        <v>1</v>
      </c>
      <c r="D4" t="s" s="11">
        <v>496</v>
      </c>
      <c r="E4" s="13">
        <v>5358</v>
      </c>
      <c r="F4" s="44">
        <v>7</v>
      </c>
      <c r="G4" t="b" s="13">
        <v>0</v>
      </c>
    </row>
    <row r="5" ht="20.05" customHeight="1">
      <c r="A5" s="42">
        <v>3</v>
      </c>
      <c r="B5" t="s" s="43">
        <v>512</v>
      </c>
      <c r="C5" s="13">
        <v>1</v>
      </c>
      <c r="D5" t="s" s="11">
        <v>496</v>
      </c>
      <c r="E5" s="13">
        <v>5360</v>
      </c>
      <c r="F5" s="44">
        <v>6</v>
      </c>
      <c r="G5" t="b" s="13">
        <v>0</v>
      </c>
    </row>
    <row r="6" ht="20.05" customHeight="1">
      <c r="A6" s="42">
        <v>4</v>
      </c>
      <c r="B6" t="s" s="43">
        <v>522</v>
      </c>
      <c r="C6" s="13">
        <v>1</v>
      </c>
      <c r="D6" t="s" s="11">
        <v>496</v>
      </c>
      <c r="E6" s="13">
        <v>5989</v>
      </c>
      <c r="F6" s="13">
        <v>9</v>
      </c>
      <c r="G6" t="b" s="13">
        <v>0</v>
      </c>
    </row>
    <row r="7" ht="20.05" customHeight="1">
      <c r="A7" s="42">
        <v>5</v>
      </c>
      <c r="B7" t="s" s="43">
        <v>523</v>
      </c>
      <c r="C7" s="13">
        <v>1</v>
      </c>
      <c r="D7" t="s" s="11">
        <v>496</v>
      </c>
      <c r="E7" s="13">
        <v>172</v>
      </c>
      <c r="F7" s="13">
        <v>29</v>
      </c>
      <c r="G7" t="b" s="13">
        <v>0</v>
      </c>
    </row>
    <row r="8" ht="20.05" customHeight="1">
      <c r="A8" s="42">
        <v>6</v>
      </c>
      <c r="B8" t="s" s="43">
        <v>524</v>
      </c>
      <c r="C8" s="13">
        <v>1</v>
      </c>
      <c r="D8" t="s" s="11">
        <v>514</v>
      </c>
      <c r="E8" t="s" s="11">
        <v>525</v>
      </c>
      <c r="F8" s="44">
        <v>22</v>
      </c>
      <c r="G8" t="b" s="13">
        <v>0</v>
      </c>
    </row>
    <row r="9" ht="20.05" customHeight="1">
      <c r="A9" s="42">
        <v>7</v>
      </c>
      <c r="B9" t="s" s="43">
        <v>516</v>
      </c>
      <c r="C9" s="13">
        <v>1</v>
      </c>
      <c r="D9" t="s" s="11">
        <v>514</v>
      </c>
      <c r="E9" t="s" s="11">
        <v>517</v>
      </c>
      <c r="F9" s="44">
        <v>1</v>
      </c>
      <c r="G9" t="b" s="13">
        <v>0</v>
      </c>
    </row>
    <row r="10" ht="20.05" customHeight="1">
      <c r="A10" s="42">
        <v>8</v>
      </c>
      <c r="B10" t="s" s="43">
        <v>518</v>
      </c>
      <c r="C10" s="13">
        <v>3</v>
      </c>
      <c r="D10" t="s" s="11">
        <v>514</v>
      </c>
      <c r="E10" t="s" s="11">
        <v>526</v>
      </c>
      <c r="F10" s="44">
        <v>1</v>
      </c>
      <c r="G10" t="b" s="13">
        <v>0</v>
      </c>
    </row>
    <row r="11" ht="20.05" customHeight="1">
      <c r="A11" s="42">
        <v>9</v>
      </c>
      <c r="B11" t="s" s="43">
        <v>527</v>
      </c>
      <c r="C11" s="13">
        <v>1</v>
      </c>
      <c r="D11" t="s" s="11">
        <v>528</v>
      </c>
      <c r="E11" t="s" s="11">
        <v>529</v>
      </c>
      <c r="F11" s="44">
        <v>70</v>
      </c>
      <c r="G11" t="b" s="13">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6" customWidth="1"/>
    <col min="2" max="2" width="66.5469" style="46" customWidth="1"/>
    <col min="3" max="5" width="16.3516" style="46" customWidth="1"/>
    <col min="6" max="16384" width="16.3516" style="46" customWidth="1"/>
  </cols>
  <sheetData>
    <row r="1" ht="27.65" customHeight="1">
      <c r="A1" t="s" s="2">
        <v>530</v>
      </c>
      <c r="B1" s="2"/>
      <c r="C1" s="2"/>
      <c r="D1" s="2"/>
      <c r="E1" s="2"/>
    </row>
    <row r="2" ht="20.25" customHeight="1">
      <c r="A2" s="15"/>
      <c r="B2" s="15"/>
      <c r="C2" s="15"/>
      <c r="D2" s="15"/>
      <c r="E2" s="15"/>
    </row>
    <row r="3" ht="20.25" customHeight="1">
      <c r="A3" s="4">
        <v>1</v>
      </c>
      <c r="B3" t="s" s="5">
        <v>531</v>
      </c>
      <c r="C3" t="s" s="6">
        <v>532</v>
      </c>
      <c r="D3" s="8"/>
      <c r="E3" s="8"/>
    </row>
    <row r="4" ht="20.05" customHeight="1">
      <c r="A4" s="9">
        <v>2</v>
      </c>
      <c r="B4" t="s" s="10">
        <v>533</v>
      </c>
      <c r="C4" t="s" s="11">
        <v>534</v>
      </c>
      <c r="D4" s="12"/>
      <c r="E4"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G13"/>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 style="47" customWidth="1"/>
    <col min="2" max="2" width="38.6719" style="47" customWidth="1"/>
    <col min="3" max="3" width="8.35156" style="47" customWidth="1"/>
    <col min="4" max="4" width="12.3516" style="47" customWidth="1"/>
    <col min="5" max="5" width="26.1719" style="47" customWidth="1"/>
    <col min="6" max="6" width="16.3516" style="47" customWidth="1"/>
    <col min="7" max="7" width="7.35156" style="47" customWidth="1"/>
    <col min="8" max="16384" width="16.3516" style="47" customWidth="1"/>
  </cols>
  <sheetData>
    <row r="1" ht="27.65" customHeight="1">
      <c r="A1" t="s" s="2">
        <v>520</v>
      </c>
      <c r="B1" s="2"/>
      <c r="C1" s="2"/>
      <c r="D1" s="2"/>
      <c r="E1" s="2"/>
      <c r="F1" s="2"/>
      <c r="G1" s="2"/>
    </row>
    <row r="2" ht="32.05" customHeight="1">
      <c r="A2" t="s" s="17">
        <v>1</v>
      </c>
      <c r="B2" t="s" s="17">
        <v>3</v>
      </c>
      <c r="C2" t="s" s="17">
        <v>489</v>
      </c>
      <c r="D2" t="s" s="17">
        <v>490</v>
      </c>
      <c r="E2" t="s" s="17">
        <v>491</v>
      </c>
      <c r="F2" t="s" s="17">
        <v>492</v>
      </c>
      <c r="G2" t="s" s="17">
        <v>494</v>
      </c>
    </row>
    <row r="3" ht="20.05" customHeight="1">
      <c r="A3" s="42">
        <v>1</v>
      </c>
      <c r="B3" t="s" s="43">
        <v>521</v>
      </c>
      <c r="C3" s="13">
        <v>1</v>
      </c>
      <c r="D3" t="s" s="11">
        <v>496</v>
      </c>
      <c r="E3" s="13">
        <v>1609</v>
      </c>
      <c r="F3" s="44">
        <v>5</v>
      </c>
      <c r="G3" t="b" s="13">
        <v>0</v>
      </c>
    </row>
    <row r="4" ht="20.05" customHeight="1">
      <c r="A4" s="42">
        <v>2</v>
      </c>
      <c r="B4" t="s" s="43">
        <v>511</v>
      </c>
      <c r="C4" s="13">
        <v>1</v>
      </c>
      <c r="D4" t="s" s="11">
        <v>496</v>
      </c>
      <c r="E4" s="13">
        <v>5358</v>
      </c>
      <c r="F4" s="44">
        <v>7</v>
      </c>
      <c r="G4" t="b" s="13">
        <v>0</v>
      </c>
    </row>
    <row r="5" ht="20.05" customHeight="1">
      <c r="A5" s="42">
        <v>3</v>
      </c>
      <c r="B5" t="s" s="43">
        <v>512</v>
      </c>
      <c r="C5" s="13">
        <v>1</v>
      </c>
      <c r="D5" t="s" s="11">
        <v>496</v>
      </c>
      <c r="E5" s="13">
        <v>5360</v>
      </c>
      <c r="F5" s="44">
        <v>6</v>
      </c>
      <c r="G5" t="b" s="13">
        <v>0</v>
      </c>
    </row>
    <row r="6" ht="20.05" customHeight="1">
      <c r="A6" s="42">
        <v>4</v>
      </c>
      <c r="B6" t="s" s="43">
        <v>535</v>
      </c>
      <c r="C6" s="13">
        <v>1</v>
      </c>
      <c r="D6" t="s" s="11">
        <v>496</v>
      </c>
      <c r="E6" t="s" s="11">
        <v>536</v>
      </c>
      <c r="F6" t="s" s="11">
        <v>537</v>
      </c>
      <c r="G6" t="b" s="13">
        <v>0</v>
      </c>
    </row>
    <row r="7" ht="20.05" customHeight="1">
      <c r="A7" s="42">
        <v>5</v>
      </c>
      <c r="B7" t="s" s="43">
        <v>538</v>
      </c>
      <c r="C7" s="13">
        <v>1</v>
      </c>
      <c r="D7" t="s" s="11">
        <v>496</v>
      </c>
      <c r="E7" s="13">
        <v>4632</v>
      </c>
      <c r="F7" s="44">
        <v>45</v>
      </c>
      <c r="G7" t="b" s="13">
        <v>0</v>
      </c>
    </row>
    <row r="8" ht="20.05" customHeight="1">
      <c r="A8" s="42">
        <v>6</v>
      </c>
      <c r="B8" t="s" s="43">
        <v>522</v>
      </c>
      <c r="C8" s="13">
        <v>1</v>
      </c>
      <c r="D8" t="s" s="11">
        <v>496</v>
      </c>
      <c r="E8" s="13">
        <v>5989</v>
      </c>
      <c r="F8" s="13">
        <v>9</v>
      </c>
      <c r="G8" t="b" s="13">
        <v>0</v>
      </c>
    </row>
    <row r="9" ht="20.05" customHeight="1">
      <c r="A9" s="42">
        <v>7</v>
      </c>
      <c r="B9" t="s" s="43">
        <v>539</v>
      </c>
      <c r="C9" s="13">
        <v>1</v>
      </c>
      <c r="D9" t="s" s="11">
        <v>496</v>
      </c>
      <c r="E9" s="44">
        <v>2652</v>
      </c>
      <c r="F9" s="44">
        <v>15</v>
      </c>
      <c r="G9" t="b" s="13">
        <v>0</v>
      </c>
    </row>
    <row r="10" ht="20.05" customHeight="1">
      <c r="A10" s="42">
        <v>8</v>
      </c>
      <c r="B10" t="s" s="43">
        <v>540</v>
      </c>
      <c r="C10" s="13">
        <v>1</v>
      </c>
      <c r="D10" t="s" s="11">
        <v>514</v>
      </c>
      <c r="E10" t="s" s="11">
        <v>541</v>
      </c>
      <c r="F10" s="13">
        <v>1</v>
      </c>
      <c r="G10" t="b" s="13">
        <v>0</v>
      </c>
    </row>
    <row r="11" ht="20.05" customHeight="1">
      <c r="A11" s="42">
        <v>9</v>
      </c>
      <c r="B11" t="s" s="43">
        <v>542</v>
      </c>
      <c r="C11" s="13">
        <v>2</v>
      </c>
      <c r="D11" t="s" s="11">
        <v>514</v>
      </c>
      <c r="E11" t="s" s="11">
        <v>543</v>
      </c>
      <c r="F11" s="13">
        <v>1</v>
      </c>
      <c r="G11" t="b" s="13">
        <v>0</v>
      </c>
    </row>
    <row r="12" ht="20.05" customHeight="1">
      <c r="A12" s="42">
        <v>10</v>
      </c>
      <c r="B12" t="s" s="43">
        <v>544</v>
      </c>
      <c r="C12" s="13">
        <v>1</v>
      </c>
      <c r="D12" t="s" s="11">
        <v>528</v>
      </c>
      <c r="E12" t="s" s="11">
        <v>545</v>
      </c>
      <c r="F12" s="44">
        <v>6</v>
      </c>
      <c r="G12" t="b" s="13">
        <v>0</v>
      </c>
    </row>
    <row r="13" ht="20.05" customHeight="1">
      <c r="A13" s="42">
        <v>11</v>
      </c>
      <c r="B13" t="s" s="43">
        <v>546</v>
      </c>
      <c r="C13" s="13">
        <v>1</v>
      </c>
      <c r="D13" t="s" s="11">
        <v>528</v>
      </c>
      <c r="E13" t="s" s="11">
        <v>547</v>
      </c>
      <c r="F13" s="44">
        <v>2</v>
      </c>
      <c r="G13" t="b" s="13">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