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hool\Research\Calculations\Mass_Spec\Elements\"/>
    </mc:Choice>
  </mc:AlternateContent>
  <bookViews>
    <workbookView xWindow="0" yWindow="0" windowWidth="19170" windowHeight="7560" activeTab="1"/>
  </bookViews>
  <sheets>
    <sheet name="Ru_Calculations" sheetId="1" r:id="rId1"/>
    <sheet name="PPB_Ru_Aliquot_Sent" sheetId="2" r:id="rId2"/>
    <sheet name="DF" sheetId="5" r:id="rId3"/>
    <sheet name="PPB_Ru_to_Stock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5" l="1"/>
  <c r="J18" i="5"/>
  <c r="S2" i="5" l="1"/>
  <c r="T2" i="5"/>
  <c r="R2" i="5"/>
  <c r="J2" i="5"/>
  <c r="K2" i="5"/>
  <c r="L2" i="5"/>
  <c r="M2" i="5"/>
  <c r="N2" i="5"/>
  <c r="O2" i="5"/>
  <c r="P2" i="5"/>
  <c r="Q2" i="5"/>
  <c r="I2" i="5"/>
  <c r="A1112" i="4" l="1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B31" i="2" l="1"/>
  <c r="C31" i="2"/>
  <c r="D31" i="2"/>
  <c r="E31" i="2"/>
  <c r="F31" i="2"/>
  <c r="G31" i="2"/>
  <c r="H31" i="2"/>
  <c r="I31" i="2"/>
  <c r="J31" i="2"/>
  <c r="C30" i="2"/>
  <c r="D30" i="2"/>
  <c r="E30" i="2"/>
  <c r="F30" i="2"/>
  <c r="G30" i="2"/>
  <c r="H30" i="2"/>
  <c r="I30" i="2"/>
  <c r="J30" i="2"/>
  <c r="B30" i="2"/>
  <c r="I3" i="2" l="1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H3" i="2"/>
  <c r="O4" i="5" s="1"/>
  <c r="H5" i="2"/>
  <c r="O6" i="5" s="1"/>
  <c r="H7" i="2"/>
  <c r="O8" i="5" s="1"/>
  <c r="H9" i="2"/>
  <c r="O10" i="5" s="1"/>
  <c r="P10" i="5" s="1"/>
  <c r="Q10" i="5" s="1"/>
  <c r="H11" i="2"/>
  <c r="O12" i="5" s="1"/>
  <c r="H13" i="2"/>
  <c r="O14" i="5" s="1"/>
  <c r="H15" i="2"/>
  <c r="O16" i="5" s="1"/>
  <c r="H17" i="2"/>
  <c r="O18" i="5" s="1"/>
  <c r="H19" i="2"/>
  <c r="O20" i="5" s="1"/>
  <c r="P20" i="5" s="1"/>
  <c r="Q20" i="5" s="1"/>
  <c r="H21" i="2"/>
  <c r="O22" i="5" s="1"/>
  <c r="H23" i="2"/>
  <c r="O24" i="5" s="1"/>
  <c r="H25" i="2"/>
  <c r="O26" i="5" s="1"/>
  <c r="H27" i="2"/>
  <c r="O28" i="5" s="1"/>
  <c r="H29" i="2"/>
  <c r="O30" i="5" s="1"/>
  <c r="P30" i="5" s="1"/>
  <c r="Q30" i="5" s="1"/>
  <c r="I6" i="2"/>
  <c r="I10" i="2"/>
  <c r="I14" i="2"/>
  <c r="I18" i="2"/>
  <c r="I22" i="2"/>
  <c r="I26" i="2"/>
  <c r="I2" i="2"/>
  <c r="H6" i="2"/>
  <c r="O7" i="5" s="1"/>
  <c r="H10" i="2"/>
  <c r="O11" i="5" s="1"/>
  <c r="H14" i="2"/>
  <c r="O15" i="5" s="1"/>
  <c r="H18" i="2"/>
  <c r="O19" i="5" s="1"/>
  <c r="H22" i="2"/>
  <c r="O23" i="5" s="1"/>
  <c r="H26" i="2"/>
  <c r="O27" i="5" s="1"/>
  <c r="H2" i="2"/>
  <c r="O3" i="5" s="1"/>
  <c r="I4" i="2"/>
  <c r="I8" i="2"/>
  <c r="I12" i="2"/>
  <c r="I16" i="2"/>
  <c r="I20" i="2"/>
  <c r="I24" i="2"/>
  <c r="I28" i="2"/>
  <c r="H4" i="2"/>
  <c r="O5" i="5" s="1"/>
  <c r="H8" i="2"/>
  <c r="O9" i="5" s="1"/>
  <c r="H12" i="2"/>
  <c r="O13" i="5" s="1"/>
  <c r="H16" i="2"/>
  <c r="O17" i="5" s="1"/>
  <c r="H20" i="2"/>
  <c r="O21" i="5" s="1"/>
  <c r="H24" i="2"/>
  <c r="O25" i="5" s="1"/>
  <c r="H28" i="2"/>
  <c r="O29" i="5" s="1"/>
  <c r="C3" i="2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B3" i="2"/>
  <c r="I4" i="5" s="1"/>
  <c r="J4" i="5" s="1"/>
  <c r="B5" i="2"/>
  <c r="I6" i="5" s="1"/>
  <c r="J6" i="5" s="1"/>
  <c r="B7" i="2"/>
  <c r="I8" i="5" s="1"/>
  <c r="J8" i="5" s="1"/>
  <c r="B9" i="2"/>
  <c r="I10" i="5" s="1"/>
  <c r="J10" i="5" s="1"/>
  <c r="B11" i="2"/>
  <c r="I12" i="5" s="1"/>
  <c r="J12" i="5" s="1"/>
  <c r="B13" i="2"/>
  <c r="I14" i="5" s="1"/>
  <c r="J14" i="5" s="1"/>
  <c r="B15" i="2"/>
  <c r="I16" i="5" s="1"/>
  <c r="J16" i="5" s="1"/>
  <c r="B17" i="2"/>
  <c r="I18" i="5" s="1"/>
  <c r="B19" i="2"/>
  <c r="I20" i="5" s="1"/>
  <c r="J20" i="5" s="1"/>
  <c r="B21" i="2"/>
  <c r="I22" i="5" s="1"/>
  <c r="J22" i="5" s="1"/>
  <c r="B23" i="2"/>
  <c r="I24" i="5" s="1"/>
  <c r="B25" i="2"/>
  <c r="I26" i="5" s="1"/>
  <c r="J26" i="5" s="1"/>
  <c r="C6" i="2"/>
  <c r="C10" i="2"/>
  <c r="C14" i="2"/>
  <c r="C18" i="2"/>
  <c r="C22" i="2"/>
  <c r="C26" i="2"/>
  <c r="C2" i="2"/>
  <c r="B6" i="2"/>
  <c r="I7" i="5" s="1"/>
  <c r="B10" i="2"/>
  <c r="I11" i="5" s="1"/>
  <c r="J11" i="5" s="1"/>
  <c r="B14" i="2"/>
  <c r="I15" i="5" s="1"/>
  <c r="B18" i="2"/>
  <c r="I19" i="5" s="1"/>
  <c r="B22" i="2"/>
  <c r="I23" i="5" s="1"/>
  <c r="J23" i="5" s="1"/>
  <c r="B26" i="2"/>
  <c r="I27" i="5" s="1"/>
  <c r="J27" i="5" s="1"/>
  <c r="B28" i="2"/>
  <c r="I29" i="5" s="1"/>
  <c r="J29" i="5" s="1"/>
  <c r="B2" i="2"/>
  <c r="I3" i="5" s="1"/>
  <c r="J3" i="5" s="1"/>
  <c r="C4" i="2"/>
  <c r="C8" i="2"/>
  <c r="C12" i="2"/>
  <c r="C16" i="2"/>
  <c r="C20" i="2"/>
  <c r="C24" i="2"/>
  <c r="C28" i="2"/>
  <c r="B4" i="2"/>
  <c r="I5" i="5" s="1"/>
  <c r="B8" i="2"/>
  <c r="I9" i="5" s="1"/>
  <c r="B12" i="2"/>
  <c r="I13" i="5" s="1"/>
  <c r="J13" i="5" s="1"/>
  <c r="B16" i="2"/>
  <c r="I17" i="5" s="1"/>
  <c r="J17" i="5" s="1"/>
  <c r="B20" i="2"/>
  <c r="I21" i="5" s="1"/>
  <c r="J21" i="5" s="1"/>
  <c r="B24" i="2"/>
  <c r="I25" i="5" s="1"/>
  <c r="B27" i="2"/>
  <c r="I28" i="5" s="1"/>
  <c r="B29" i="2"/>
  <c r="I30" i="5" s="1"/>
  <c r="F3" i="2"/>
  <c r="F3" i="4" s="1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E3" i="2"/>
  <c r="L4" i="5" s="1"/>
  <c r="E5" i="2"/>
  <c r="L6" i="5" s="1"/>
  <c r="E7" i="2"/>
  <c r="L8" i="5" s="1"/>
  <c r="E9" i="2"/>
  <c r="L10" i="5" s="1"/>
  <c r="E11" i="2"/>
  <c r="L12" i="5" s="1"/>
  <c r="E13" i="2"/>
  <c r="L14" i="5" s="1"/>
  <c r="E15" i="2"/>
  <c r="L16" i="5" s="1"/>
  <c r="E17" i="2"/>
  <c r="L18" i="5" s="1"/>
  <c r="E19" i="2"/>
  <c r="L20" i="5" s="1"/>
  <c r="M20" i="5" s="1"/>
  <c r="N20" i="5" s="1"/>
  <c r="E21" i="2"/>
  <c r="L22" i="5" s="1"/>
  <c r="E23" i="2"/>
  <c r="L24" i="5" s="1"/>
  <c r="E25" i="2"/>
  <c r="L26" i="5" s="1"/>
  <c r="E27" i="2"/>
  <c r="L28" i="5" s="1"/>
  <c r="E29" i="2"/>
  <c r="L30" i="5" s="1"/>
  <c r="F6" i="2"/>
  <c r="F10" i="2"/>
  <c r="F14" i="2"/>
  <c r="F18" i="2"/>
  <c r="F22" i="2"/>
  <c r="F26" i="2"/>
  <c r="F2" i="2"/>
  <c r="E6" i="2"/>
  <c r="L7" i="5" s="1"/>
  <c r="E10" i="2"/>
  <c r="L11" i="5" s="1"/>
  <c r="E14" i="2"/>
  <c r="L15" i="5" s="1"/>
  <c r="E18" i="2"/>
  <c r="L19" i="5" s="1"/>
  <c r="E22" i="2"/>
  <c r="L23" i="5" s="1"/>
  <c r="E26" i="2"/>
  <c r="L27" i="5" s="1"/>
  <c r="E2" i="2"/>
  <c r="L3" i="5" s="1"/>
  <c r="F4" i="2"/>
  <c r="F8" i="2"/>
  <c r="F12" i="2"/>
  <c r="F16" i="2"/>
  <c r="F20" i="2"/>
  <c r="F24" i="2"/>
  <c r="F28" i="2"/>
  <c r="E4" i="2"/>
  <c r="L5" i="5" s="1"/>
  <c r="E8" i="2"/>
  <c r="L9" i="5" s="1"/>
  <c r="E12" i="2"/>
  <c r="L13" i="5" s="1"/>
  <c r="E16" i="2"/>
  <c r="L17" i="5" s="1"/>
  <c r="E20" i="2"/>
  <c r="L21" i="5" s="1"/>
  <c r="E24" i="2"/>
  <c r="L25" i="5" s="1"/>
  <c r="E28" i="2"/>
  <c r="L29" i="5" s="1"/>
  <c r="J14" i="2"/>
  <c r="J17" i="2"/>
  <c r="I3" i="4"/>
  <c r="G14" i="2"/>
  <c r="G15" i="2"/>
  <c r="G16" i="2"/>
  <c r="G17" i="2"/>
  <c r="G18" i="2"/>
  <c r="D9" i="2"/>
  <c r="D10" i="2"/>
  <c r="D12" i="2"/>
  <c r="D13" i="2"/>
  <c r="D14" i="2"/>
  <c r="D15" i="2"/>
  <c r="D17" i="2"/>
  <c r="C3" i="4"/>
  <c r="J30" i="5" l="1"/>
  <c r="K30" i="5" s="1"/>
  <c r="M30" i="5"/>
  <c r="N30" i="5" s="1"/>
  <c r="J28" i="5"/>
  <c r="K28" i="5" s="1"/>
  <c r="J25" i="5"/>
  <c r="K25" i="5" s="1"/>
  <c r="K24" i="5"/>
  <c r="J24" i="5"/>
  <c r="M24" i="5"/>
  <c r="N24" i="5" s="1"/>
  <c r="P24" i="5"/>
  <c r="Q24" i="5" s="1"/>
  <c r="J19" i="5"/>
  <c r="K19" i="5" s="1"/>
  <c r="J9" i="5"/>
  <c r="J7" i="5"/>
  <c r="J5" i="5"/>
  <c r="E3" i="4"/>
  <c r="M9" i="5"/>
  <c r="N9" i="5" s="1"/>
  <c r="K21" i="5"/>
  <c r="P9" i="5"/>
  <c r="Q9" i="5" s="1"/>
  <c r="P11" i="5"/>
  <c r="Q11" i="5" s="1"/>
  <c r="M25" i="5"/>
  <c r="N25" i="5" s="1"/>
  <c r="N17" i="5"/>
  <c r="M17" i="5"/>
  <c r="N27" i="5"/>
  <c r="M27" i="5"/>
  <c r="N19" i="5"/>
  <c r="M19" i="5"/>
  <c r="N11" i="5"/>
  <c r="M11" i="5"/>
  <c r="M28" i="5"/>
  <c r="N28" i="5" s="1"/>
  <c r="N16" i="5"/>
  <c r="M16" i="5"/>
  <c r="M12" i="5"/>
  <c r="N12" i="5" s="1"/>
  <c r="L32" i="5"/>
  <c r="L36" i="5"/>
  <c r="M8" i="5"/>
  <c r="L35" i="5"/>
  <c r="L33" i="5"/>
  <c r="M4" i="5"/>
  <c r="N4" i="5" s="1"/>
  <c r="K13" i="5"/>
  <c r="I34" i="5"/>
  <c r="K5" i="5"/>
  <c r="K3" i="5"/>
  <c r="K27" i="5"/>
  <c r="K11" i="5"/>
  <c r="K20" i="5"/>
  <c r="K16" i="5"/>
  <c r="K12" i="5"/>
  <c r="I36" i="5"/>
  <c r="I35" i="5"/>
  <c r="I32" i="5"/>
  <c r="K8" i="5"/>
  <c r="I33" i="5"/>
  <c r="K4" i="5"/>
  <c r="P25" i="5"/>
  <c r="Q25" i="5" s="1"/>
  <c r="P17" i="5"/>
  <c r="Q17" i="5" s="1"/>
  <c r="P27" i="5"/>
  <c r="Q27" i="5" s="1"/>
  <c r="P19" i="5"/>
  <c r="Q19" i="5" s="1"/>
  <c r="P28" i="5"/>
  <c r="Q28" i="5" s="1"/>
  <c r="P16" i="5"/>
  <c r="Q16" i="5" s="1"/>
  <c r="P12" i="5"/>
  <c r="Q12" i="5" s="1"/>
  <c r="O35" i="5"/>
  <c r="O32" i="5"/>
  <c r="O36" i="5"/>
  <c r="P8" i="5"/>
  <c r="O33" i="5"/>
  <c r="P4" i="5"/>
  <c r="Q4" i="5" s="1"/>
  <c r="B3" i="4"/>
  <c r="H3" i="4"/>
  <c r="M29" i="5"/>
  <c r="N29" i="5" s="1"/>
  <c r="M21" i="5"/>
  <c r="N21" i="5" s="1"/>
  <c r="M13" i="5"/>
  <c r="N13" i="5" s="1"/>
  <c r="M5" i="5"/>
  <c r="L34" i="5"/>
  <c r="N5" i="5"/>
  <c r="M3" i="5"/>
  <c r="N3" i="5" s="1"/>
  <c r="M23" i="5"/>
  <c r="N23" i="5" s="1"/>
  <c r="N15" i="5"/>
  <c r="M15" i="5"/>
  <c r="M7" i="5"/>
  <c r="N7" i="5" s="1"/>
  <c r="M26" i="5"/>
  <c r="N26" i="5" s="1"/>
  <c r="M22" i="5"/>
  <c r="N22" i="5" s="1"/>
  <c r="L37" i="5"/>
  <c r="N18" i="5"/>
  <c r="M18" i="5"/>
  <c r="L38" i="5"/>
  <c r="M14" i="5"/>
  <c r="N14" i="5"/>
  <c r="M10" i="5"/>
  <c r="N10" i="5" s="1"/>
  <c r="N6" i="5"/>
  <c r="M6" i="5"/>
  <c r="K17" i="5"/>
  <c r="K9" i="5"/>
  <c r="K29" i="5"/>
  <c r="K23" i="5"/>
  <c r="K15" i="5"/>
  <c r="K7" i="5"/>
  <c r="K26" i="5"/>
  <c r="I37" i="5"/>
  <c r="K22" i="5"/>
  <c r="K18" i="5"/>
  <c r="K14" i="5"/>
  <c r="I38" i="5"/>
  <c r="K10" i="5"/>
  <c r="K6" i="5"/>
  <c r="P29" i="5"/>
  <c r="Q29" i="5" s="1"/>
  <c r="P21" i="5"/>
  <c r="Q21" i="5" s="1"/>
  <c r="P13" i="5"/>
  <c r="Q13" i="5" s="1"/>
  <c r="O34" i="5"/>
  <c r="P5" i="5"/>
  <c r="Q5" i="5" s="1"/>
  <c r="P3" i="5"/>
  <c r="Q3" i="5" s="1"/>
  <c r="P23" i="5"/>
  <c r="Q23" i="5" s="1"/>
  <c r="Q15" i="5"/>
  <c r="P15" i="5"/>
  <c r="P7" i="5"/>
  <c r="Q7" i="5" s="1"/>
  <c r="P26" i="5"/>
  <c r="Q26" i="5" s="1"/>
  <c r="P22" i="5"/>
  <c r="Q22" i="5" s="1"/>
  <c r="O37" i="5"/>
  <c r="Q18" i="5"/>
  <c r="P18" i="5"/>
  <c r="O38" i="5"/>
  <c r="P14" i="5"/>
  <c r="Q14" i="5" s="1"/>
  <c r="P6" i="5"/>
  <c r="Q6" i="5" s="1"/>
  <c r="D26" i="2"/>
  <c r="D24" i="2"/>
  <c r="D4" i="2"/>
  <c r="G12" i="2"/>
  <c r="G10" i="2"/>
  <c r="J27" i="2"/>
  <c r="J25" i="2"/>
  <c r="J11" i="2"/>
  <c r="D18" i="2"/>
  <c r="D16" i="2"/>
  <c r="G27" i="2"/>
  <c r="G25" i="2"/>
  <c r="G13" i="2"/>
  <c r="G11" i="2"/>
  <c r="G9" i="2"/>
  <c r="G5" i="2"/>
  <c r="J26" i="2"/>
  <c r="J24" i="2"/>
  <c r="J18" i="2"/>
  <c r="J16" i="2"/>
  <c r="J12" i="2"/>
  <c r="D27" i="2"/>
  <c r="D25" i="2"/>
  <c r="D11" i="2"/>
  <c r="D5" i="2"/>
  <c r="G28" i="2"/>
  <c r="G26" i="2"/>
  <c r="G24" i="2"/>
  <c r="G4" i="2"/>
  <c r="J15" i="2"/>
  <c r="J5" i="2"/>
  <c r="D2" i="2"/>
  <c r="G2" i="2"/>
  <c r="G29" i="2"/>
  <c r="G23" i="2"/>
  <c r="G21" i="2"/>
  <c r="G19" i="2"/>
  <c r="G7" i="2"/>
  <c r="G3" i="2"/>
  <c r="J28" i="2"/>
  <c r="J22" i="2"/>
  <c r="J20" i="2"/>
  <c r="J10" i="2"/>
  <c r="J8" i="2"/>
  <c r="J6" i="2"/>
  <c r="J3" i="2"/>
  <c r="D28" i="2"/>
  <c r="D22" i="2"/>
  <c r="D20" i="2"/>
  <c r="D8" i="2"/>
  <c r="D6" i="2"/>
  <c r="G22" i="2"/>
  <c r="G20" i="2"/>
  <c r="G8" i="2"/>
  <c r="G6" i="2"/>
  <c r="J29" i="2"/>
  <c r="J23" i="2"/>
  <c r="J21" i="2"/>
  <c r="J19" i="2"/>
  <c r="J13" i="2"/>
  <c r="J9" i="2"/>
  <c r="J7" i="2"/>
  <c r="J4" i="2"/>
  <c r="J2" i="2"/>
  <c r="D29" i="2"/>
  <c r="D23" i="2"/>
  <c r="D21" i="2"/>
  <c r="D19" i="2"/>
  <c r="D7" i="2"/>
  <c r="D3" i="2"/>
  <c r="J2" i="1"/>
  <c r="Q8" i="5" l="1"/>
  <c r="P36" i="5"/>
  <c r="Q36" i="5" s="1"/>
  <c r="P32" i="5"/>
  <c r="Q32" i="5" s="1"/>
  <c r="N8" i="5"/>
  <c r="M32" i="5"/>
  <c r="N32" i="5" s="1"/>
  <c r="M36" i="5"/>
  <c r="N36" i="5" s="1"/>
  <c r="J36" i="5"/>
  <c r="J32" i="5"/>
  <c r="B36" i="1"/>
  <c r="K32" i="5" l="1"/>
  <c r="K36" i="5"/>
  <c r="P6" i="4"/>
  <c r="N5" i="1" l="1"/>
  <c r="N4" i="1"/>
  <c r="L3" i="1"/>
  <c r="N3" i="1"/>
  <c r="L2" i="1"/>
  <c r="N2" i="1"/>
  <c r="J3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A22" i="2" l="1"/>
  <c r="A23" i="2"/>
  <c r="A24" i="2"/>
  <c r="A25" i="2"/>
  <c r="A26" i="2"/>
  <c r="A27" i="2"/>
  <c r="A28" i="2"/>
  <c r="A29" i="2"/>
  <c r="Q33" i="1" l="1"/>
  <c r="Q6" i="1" l="1"/>
  <c r="Q13" i="1"/>
  <c r="Q15" i="1"/>
  <c r="Q17" i="1"/>
  <c r="Q19" i="1"/>
  <c r="Q21" i="1"/>
  <c r="Q23" i="1"/>
  <c r="Q25" i="1"/>
  <c r="Q27" i="1"/>
  <c r="Q29" i="1"/>
  <c r="Q31" i="1"/>
  <c r="Q7" i="1"/>
  <c r="Q9" i="1"/>
  <c r="Q11" i="1"/>
  <c r="Q10" i="1"/>
  <c r="Q32" i="1"/>
  <c r="Q28" i="1"/>
  <c r="Q24" i="1"/>
  <c r="Q20" i="1"/>
  <c r="Q16" i="1"/>
  <c r="Q12" i="1"/>
  <c r="Q8" i="1"/>
  <c r="Q30" i="1"/>
  <c r="Q26" i="1"/>
  <c r="Q22" i="1"/>
  <c r="Q18" i="1"/>
  <c r="Q14" i="1"/>
  <c r="T33" i="1"/>
  <c r="L14" i="2" l="1"/>
  <c r="P14" i="2"/>
  <c r="R15" i="5" s="1"/>
  <c r="L4" i="2"/>
  <c r="L12" i="2"/>
  <c r="L25" i="2"/>
  <c r="L10" i="2"/>
  <c r="L18" i="2"/>
  <c r="L26" i="2"/>
  <c r="L16" i="2"/>
  <c r="L24" i="2"/>
  <c r="L5" i="2"/>
  <c r="L27" i="2"/>
  <c r="L15" i="2"/>
  <c r="L11" i="2"/>
  <c r="P17" i="2"/>
  <c r="R18" i="5" s="1"/>
  <c r="L17" i="2"/>
  <c r="L13" i="2"/>
  <c r="L9" i="2"/>
  <c r="W33" i="1"/>
  <c r="W6" i="1"/>
  <c r="W7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11" i="1"/>
  <c r="W15" i="1"/>
  <c r="W19" i="1"/>
  <c r="W23" i="1"/>
  <c r="W27" i="1"/>
  <c r="W31" i="1"/>
  <c r="W9" i="1"/>
  <c r="W13" i="1"/>
  <c r="W17" i="1"/>
  <c r="W21" i="1"/>
  <c r="W25" i="1"/>
  <c r="W29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6" i="1"/>
  <c r="T8" i="1"/>
  <c r="T12" i="1"/>
  <c r="T16" i="1"/>
  <c r="T20" i="1"/>
  <c r="T24" i="1"/>
  <c r="T28" i="1"/>
  <c r="T32" i="1"/>
  <c r="T10" i="1"/>
  <c r="T14" i="1"/>
  <c r="T18" i="1"/>
  <c r="T22" i="1"/>
  <c r="T26" i="1"/>
  <c r="T30" i="1"/>
  <c r="X18" i="1"/>
  <c r="X21" i="1"/>
  <c r="M13" i="1"/>
  <c r="M14" i="1"/>
  <c r="M15" i="1"/>
  <c r="M16" i="1"/>
  <c r="M17" i="1"/>
  <c r="M18" i="1"/>
  <c r="U18" i="1" s="1"/>
  <c r="M19" i="1"/>
  <c r="M20" i="1"/>
  <c r="M21" i="1"/>
  <c r="U21" i="1" s="1"/>
  <c r="M22" i="1"/>
  <c r="M23" i="1"/>
  <c r="M24" i="1"/>
  <c r="M25" i="1"/>
  <c r="M26" i="1"/>
  <c r="M27" i="1"/>
  <c r="M28" i="1"/>
  <c r="M29" i="1"/>
  <c r="M30" i="1"/>
  <c r="M31" i="1"/>
  <c r="M32" i="1"/>
  <c r="M33" i="1"/>
  <c r="M12" i="1"/>
  <c r="M7" i="1"/>
  <c r="M8" i="1"/>
  <c r="M9" i="1"/>
  <c r="M10" i="1"/>
  <c r="M11" i="1"/>
  <c r="M6" i="1"/>
  <c r="K13" i="1"/>
  <c r="K14" i="1"/>
  <c r="K15" i="1"/>
  <c r="K16" i="1"/>
  <c r="K17" i="1"/>
  <c r="K18" i="1"/>
  <c r="R18" i="1" s="1"/>
  <c r="S18" i="1" s="1"/>
  <c r="K19" i="1"/>
  <c r="K20" i="1"/>
  <c r="K21" i="1"/>
  <c r="R21" i="1" s="1"/>
  <c r="S21" i="1" s="1"/>
  <c r="K22" i="1"/>
  <c r="K23" i="1"/>
  <c r="K24" i="1"/>
  <c r="K25" i="1"/>
  <c r="K26" i="1"/>
  <c r="K27" i="1"/>
  <c r="K28" i="1"/>
  <c r="K29" i="1"/>
  <c r="K30" i="1"/>
  <c r="K31" i="1"/>
  <c r="K32" i="1"/>
  <c r="K33" i="1"/>
  <c r="K12" i="1"/>
  <c r="K7" i="1"/>
  <c r="K8" i="1"/>
  <c r="K9" i="1"/>
  <c r="K10" i="1"/>
  <c r="K11" i="1"/>
  <c r="K6" i="1"/>
  <c r="T15" i="5" l="1"/>
  <c r="S15" i="5"/>
  <c r="T18" i="5"/>
  <c r="S18" i="5"/>
  <c r="R17" i="2"/>
  <c r="Q17" i="2"/>
  <c r="R14" i="2"/>
  <c r="Q14" i="2"/>
  <c r="P22" i="2"/>
  <c r="R23" i="5" s="1"/>
  <c r="M14" i="2"/>
  <c r="E6" i="4"/>
  <c r="M24" i="2"/>
  <c r="P24" i="2"/>
  <c r="R25" i="5" s="1"/>
  <c r="M16" i="2"/>
  <c r="P16" i="2"/>
  <c r="R17" i="5" s="1"/>
  <c r="P8" i="2"/>
  <c r="R9" i="5" s="1"/>
  <c r="P2" i="2"/>
  <c r="R3" i="5" s="1"/>
  <c r="M25" i="2"/>
  <c r="P25" i="2"/>
  <c r="R26" i="5" s="1"/>
  <c r="P21" i="2"/>
  <c r="R22" i="5" s="1"/>
  <c r="M17" i="2"/>
  <c r="M13" i="2"/>
  <c r="P13" i="2"/>
  <c r="R14" i="5" s="1"/>
  <c r="M9" i="2"/>
  <c r="P9" i="2"/>
  <c r="R10" i="5" s="1"/>
  <c r="M5" i="2"/>
  <c r="P5" i="2"/>
  <c r="R6" i="5" s="1"/>
  <c r="N25" i="2"/>
  <c r="N17" i="2"/>
  <c r="N27" i="2"/>
  <c r="N11" i="2"/>
  <c r="N24" i="2"/>
  <c r="N16" i="2"/>
  <c r="N12" i="2"/>
  <c r="H2" i="4"/>
  <c r="M26" i="2"/>
  <c r="P26" i="2"/>
  <c r="R27" i="5" s="1"/>
  <c r="M18" i="2"/>
  <c r="P18" i="2"/>
  <c r="R19" i="5" s="1"/>
  <c r="M10" i="2"/>
  <c r="P10" i="2"/>
  <c r="R11" i="5" s="1"/>
  <c r="M28" i="2"/>
  <c r="P28" i="2"/>
  <c r="R29" i="5" s="1"/>
  <c r="P20" i="2"/>
  <c r="R21" i="5" s="1"/>
  <c r="M12" i="2"/>
  <c r="P12" i="2"/>
  <c r="R13" i="5" s="1"/>
  <c r="M4" i="2"/>
  <c r="E4" i="4"/>
  <c r="M27" i="2"/>
  <c r="P27" i="2"/>
  <c r="R28" i="5" s="1"/>
  <c r="P23" i="2"/>
  <c r="R24" i="5" s="1"/>
  <c r="P19" i="2"/>
  <c r="R20" i="5" s="1"/>
  <c r="M15" i="2"/>
  <c r="P15" i="2"/>
  <c r="R16" i="5" s="1"/>
  <c r="M11" i="2"/>
  <c r="P11" i="2"/>
  <c r="R12" i="5" s="1"/>
  <c r="E7" i="4"/>
  <c r="P3" i="2"/>
  <c r="R4" i="5" s="1"/>
  <c r="N5" i="2"/>
  <c r="N15" i="2"/>
  <c r="N26" i="2"/>
  <c r="N18" i="2"/>
  <c r="N14" i="2"/>
  <c r="P29" i="2"/>
  <c r="R30" i="5" s="1"/>
  <c r="H5" i="4"/>
  <c r="H7" i="4"/>
  <c r="H6" i="4"/>
  <c r="H4" i="4"/>
  <c r="E2" i="4"/>
  <c r="E27" i="4" s="1"/>
  <c r="V18" i="1"/>
  <c r="V21" i="1"/>
  <c r="B2" i="4"/>
  <c r="B6" i="4"/>
  <c r="B4" i="4"/>
  <c r="Y18" i="1"/>
  <c r="B5" i="4"/>
  <c r="B7" i="4"/>
  <c r="Y21" i="1"/>
  <c r="B11" i="4" l="1"/>
  <c r="B9" i="4"/>
  <c r="E11" i="4"/>
  <c r="B27" i="4"/>
  <c r="H11" i="4"/>
  <c r="H27" i="4"/>
  <c r="R37" i="5"/>
  <c r="S6" i="5"/>
  <c r="T6" i="5" s="1"/>
  <c r="R38" i="5"/>
  <c r="B30" i="4"/>
  <c r="A31" i="4" s="1"/>
  <c r="Q15" i="2"/>
  <c r="R15" i="2" s="1"/>
  <c r="Q26" i="2"/>
  <c r="R26" i="2" s="1"/>
  <c r="Q25" i="2"/>
  <c r="R25" i="2" s="1"/>
  <c r="Q24" i="2"/>
  <c r="R24" i="2" s="1"/>
  <c r="Q11" i="2"/>
  <c r="R11" i="2" s="1"/>
  <c r="Q27" i="2"/>
  <c r="R27" i="2" s="1"/>
  <c r="Q12" i="2"/>
  <c r="R12" i="2" s="1"/>
  <c r="Q18" i="2"/>
  <c r="R18" i="2" s="1"/>
  <c r="Q5" i="2"/>
  <c r="R5" i="2" s="1"/>
  <c r="Q16" i="2"/>
  <c r="R16" i="2" s="1"/>
  <c r="P4" i="2"/>
  <c r="R5" i="5" s="1"/>
  <c r="P7" i="2"/>
  <c r="R8" i="5" s="1"/>
  <c r="P6" i="2"/>
  <c r="R7" i="5" s="1"/>
  <c r="E5" i="4"/>
  <c r="H9" i="4"/>
  <c r="E9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1" i="2"/>
  <c r="C1" i="4" s="1"/>
  <c r="D1" i="2"/>
  <c r="D1" i="4" s="1"/>
  <c r="E1" i="2"/>
  <c r="E1" i="4" s="1"/>
  <c r="F1" i="2"/>
  <c r="F1" i="4" s="1"/>
  <c r="G1" i="2"/>
  <c r="G1" i="4" s="1"/>
  <c r="H1" i="2"/>
  <c r="H1" i="4" s="1"/>
  <c r="I1" i="2"/>
  <c r="I1" i="4" s="1"/>
  <c r="J1" i="2"/>
  <c r="J1" i="4" s="1"/>
  <c r="B1" i="2"/>
  <c r="B1" i="4" s="1"/>
  <c r="S25" i="5" l="1"/>
  <c r="T25" i="5" s="1"/>
  <c r="S17" i="5"/>
  <c r="T17" i="5" s="1"/>
  <c r="S27" i="5"/>
  <c r="T27" i="5" s="1"/>
  <c r="S19" i="5"/>
  <c r="T19" i="5" s="1"/>
  <c r="S26" i="5"/>
  <c r="T26" i="5" s="1"/>
  <c r="S13" i="5"/>
  <c r="T13" i="5" s="1"/>
  <c r="S28" i="5"/>
  <c r="T28" i="5" s="1"/>
  <c r="S16" i="5"/>
  <c r="T16" i="5" s="1"/>
  <c r="S12" i="5"/>
  <c r="T12" i="5" s="1"/>
  <c r="R36" i="5"/>
  <c r="V36" i="5" s="1"/>
  <c r="R32" i="5"/>
  <c r="V32" i="5" s="1"/>
  <c r="R35" i="5"/>
  <c r="R34" i="5"/>
  <c r="R33" i="5"/>
  <c r="B15" i="4"/>
  <c r="B31" i="4"/>
  <c r="A32" i="4" s="1"/>
  <c r="A1" i="4"/>
  <c r="A6" i="4"/>
  <c r="A4" i="4"/>
  <c r="A2" i="4"/>
  <c r="A7" i="4"/>
  <c r="A5" i="4"/>
  <c r="A3" i="4"/>
  <c r="B32" i="4" l="1"/>
  <c r="A33" i="4" s="1"/>
  <c r="F26" i="1"/>
  <c r="F27" i="1"/>
  <c r="F28" i="1"/>
  <c r="F29" i="1"/>
  <c r="F30" i="1"/>
  <c r="F31" i="1"/>
  <c r="F32" i="1"/>
  <c r="F33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2" i="1"/>
  <c r="F23" i="1"/>
  <c r="F24" i="1"/>
  <c r="F25" i="1"/>
  <c r="F6" i="1"/>
  <c r="B33" i="4" l="1"/>
  <c r="A34" i="4" s="1"/>
  <c r="B34" i="4" s="1"/>
  <c r="A35" i="4" s="1"/>
  <c r="R33" i="1"/>
  <c r="X33" i="1"/>
  <c r="N29" i="2" s="1"/>
  <c r="U33" i="1"/>
  <c r="R25" i="1"/>
  <c r="U25" i="1"/>
  <c r="X25" i="1"/>
  <c r="N21" i="2" s="1"/>
  <c r="R23" i="1"/>
  <c r="U23" i="1"/>
  <c r="X23" i="1"/>
  <c r="N19" i="2" s="1"/>
  <c r="U20" i="1"/>
  <c r="R20" i="1"/>
  <c r="X20" i="1"/>
  <c r="R17" i="1"/>
  <c r="U17" i="1"/>
  <c r="X17" i="1"/>
  <c r="N13" i="2" s="1"/>
  <c r="Q13" i="2" s="1"/>
  <c r="R15" i="1"/>
  <c r="U15" i="1"/>
  <c r="X15" i="1"/>
  <c r="R13" i="1"/>
  <c r="U13" i="1"/>
  <c r="X13" i="1"/>
  <c r="N9" i="2" s="1"/>
  <c r="Q9" i="2" s="1"/>
  <c r="R11" i="1"/>
  <c r="U11" i="1"/>
  <c r="X11" i="1"/>
  <c r="N7" i="2" s="1"/>
  <c r="R9" i="1"/>
  <c r="U9" i="1"/>
  <c r="X9" i="1"/>
  <c r="R7" i="1"/>
  <c r="L3" i="2" s="1"/>
  <c r="U7" i="1"/>
  <c r="X7" i="1"/>
  <c r="R32" i="1"/>
  <c r="X32" i="1"/>
  <c r="U32" i="1"/>
  <c r="V32" i="1" s="1"/>
  <c r="X30" i="1"/>
  <c r="Y30" i="1" s="1"/>
  <c r="R30" i="1"/>
  <c r="S30" i="1" s="1"/>
  <c r="U30" i="1"/>
  <c r="V30" i="1" s="1"/>
  <c r="U28" i="1"/>
  <c r="R28" i="1"/>
  <c r="X28" i="1"/>
  <c r="X26" i="1"/>
  <c r="N22" i="2" s="1"/>
  <c r="U26" i="1"/>
  <c r="R26" i="1"/>
  <c r="R6" i="1"/>
  <c r="X6" i="1"/>
  <c r="U6" i="1"/>
  <c r="R24" i="1"/>
  <c r="X24" i="1"/>
  <c r="N20" i="2" s="1"/>
  <c r="U24" i="1"/>
  <c r="X22" i="1"/>
  <c r="R22" i="1"/>
  <c r="U22" i="1"/>
  <c r="R19" i="1"/>
  <c r="U19" i="1"/>
  <c r="X19" i="1"/>
  <c r="R16" i="1"/>
  <c r="X16" i="1"/>
  <c r="U16" i="1"/>
  <c r="X14" i="1"/>
  <c r="N10" i="2" s="1"/>
  <c r="Q10" i="2" s="1"/>
  <c r="R14" i="1"/>
  <c r="U14" i="1"/>
  <c r="R12" i="1"/>
  <c r="U12" i="1"/>
  <c r="X12" i="1"/>
  <c r="N8" i="2" s="1"/>
  <c r="X10" i="1"/>
  <c r="N6" i="2" s="1"/>
  <c r="U10" i="1"/>
  <c r="R10" i="1"/>
  <c r="X8" i="1"/>
  <c r="N4" i="2" s="1"/>
  <c r="Q4" i="2" s="1"/>
  <c r="R8" i="1"/>
  <c r="U8" i="1"/>
  <c r="R31" i="1"/>
  <c r="S31" i="1" s="1"/>
  <c r="U31" i="1"/>
  <c r="V31" i="1" s="1"/>
  <c r="X31" i="1"/>
  <c r="Y31" i="1" s="1"/>
  <c r="R29" i="1"/>
  <c r="S29" i="1" s="1"/>
  <c r="U29" i="1"/>
  <c r="V29" i="1" s="1"/>
  <c r="X29" i="1"/>
  <c r="Y29" i="1" s="1"/>
  <c r="R27" i="1"/>
  <c r="U27" i="1"/>
  <c r="X27" i="1"/>
  <c r="N23" i="2" s="1"/>
  <c r="G25" i="1"/>
  <c r="G6" i="1"/>
  <c r="G24" i="1"/>
  <c r="G22" i="1"/>
  <c r="G19" i="1"/>
  <c r="G16" i="1"/>
  <c r="G14" i="1"/>
  <c r="G12" i="1"/>
  <c r="G10" i="1"/>
  <c r="G8" i="1"/>
  <c r="G33" i="1"/>
  <c r="G31" i="1"/>
  <c r="G29" i="1"/>
  <c r="G27" i="1"/>
  <c r="G23" i="1"/>
  <c r="G20" i="1"/>
  <c r="G17" i="1"/>
  <c r="G15" i="1"/>
  <c r="G13" i="1"/>
  <c r="G11" i="1"/>
  <c r="G9" i="1"/>
  <c r="G7" i="1"/>
  <c r="G32" i="1"/>
  <c r="G30" i="1"/>
  <c r="G28" i="1"/>
  <c r="G26" i="1"/>
  <c r="R4" i="2" l="1"/>
  <c r="S5" i="5"/>
  <c r="T5" i="5" s="1"/>
  <c r="R9" i="2"/>
  <c r="S10" i="5"/>
  <c r="T10" i="5" s="1"/>
  <c r="R13" i="2"/>
  <c r="S14" i="5"/>
  <c r="T14" i="5" s="1"/>
  <c r="R10" i="2"/>
  <c r="S11" i="5"/>
  <c r="T11" i="5" s="1"/>
  <c r="B35" i="4"/>
  <c r="A36" i="4" s="1"/>
  <c r="B36" i="4" s="1"/>
  <c r="A37" i="4" s="1"/>
  <c r="B37" i="4" s="1"/>
  <c r="A38" i="4" s="1"/>
  <c r="B38" i="4" s="1"/>
  <c r="A39" i="4" s="1"/>
  <c r="B39" i="4" s="1"/>
  <c r="A40" i="4" s="1"/>
  <c r="B40" i="4" s="1"/>
  <c r="A41" i="4" s="1"/>
  <c r="B41" i="4" s="1"/>
  <c r="A42" i="4" s="1"/>
  <c r="B42" i="4" s="1"/>
  <c r="A43" i="4" s="1"/>
  <c r="B43" i="4" s="1"/>
  <c r="A44" i="4" s="1"/>
  <c r="B44" i="4" s="1"/>
  <c r="A45" i="4" s="1"/>
  <c r="B45" i="4" s="1"/>
  <c r="A46" i="4" s="1"/>
  <c r="B46" i="4" s="1"/>
  <c r="A47" i="4" s="1"/>
  <c r="B47" i="4" s="1"/>
  <c r="A48" i="4" s="1"/>
  <c r="B48" i="4" s="1"/>
  <c r="A49" i="4" s="1"/>
  <c r="B49" i="4" s="1"/>
  <c r="A50" i="4" s="1"/>
  <c r="B50" i="4" s="1"/>
  <c r="A51" i="4" s="1"/>
  <c r="B51" i="4" s="1"/>
  <c r="A52" i="4" s="1"/>
  <c r="B52" i="4" s="1"/>
  <c r="A53" i="4" s="1"/>
  <c r="B53" i="4" s="1"/>
  <c r="A54" i="4" s="1"/>
  <c r="B54" i="4" s="1"/>
  <c r="A55" i="4" s="1"/>
  <c r="B55" i="4" s="1"/>
  <c r="A56" i="4" s="1"/>
  <c r="B56" i="4" s="1"/>
  <c r="A57" i="4" s="1"/>
  <c r="B57" i="4" s="1"/>
  <c r="A58" i="4" s="1"/>
  <c r="B58" i="4" s="1"/>
  <c r="A59" i="4" s="1"/>
  <c r="B59" i="4" s="1"/>
  <c r="A60" i="4" s="1"/>
  <c r="B60" i="4" s="1"/>
  <c r="A61" i="4" s="1"/>
  <c r="B61" i="4" s="1"/>
  <c r="A62" i="4" s="1"/>
  <c r="B62" i="4" s="1"/>
  <c r="A63" i="4" s="1"/>
  <c r="B63" i="4" s="1"/>
  <c r="A64" i="4" s="1"/>
  <c r="B64" i="4" s="1"/>
  <c r="A65" i="4" s="1"/>
  <c r="B65" i="4" s="1"/>
  <c r="A66" i="4" s="1"/>
  <c r="B66" i="4" s="1"/>
  <c r="A67" i="4" s="1"/>
  <c r="B67" i="4" s="1"/>
  <c r="A68" i="4" s="1"/>
  <c r="B68" i="4" s="1"/>
  <c r="A69" i="4" s="1"/>
  <c r="B69" i="4" s="1"/>
  <c r="A70" i="4" s="1"/>
  <c r="B70" i="4" s="1"/>
  <c r="A71" i="4" s="1"/>
  <c r="L23" i="2"/>
  <c r="L6" i="2"/>
  <c r="M8" i="2"/>
  <c r="M20" i="2"/>
  <c r="L20" i="2"/>
  <c r="N2" i="2"/>
  <c r="L22" i="2"/>
  <c r="N3" i="2"/>
  <c r="L7" i="2"/>
  <c r="M19" i="2"/>
  <c r="L21" i="2"/>
  <c r="M23" i="2"/>
  <c r="M6" i="2"/>
  <c r="L8" i="2"/>
  <c r="M2" i="2"/>
  <c r="L2" i="2"/>
  <c r="M22" i="2"/>
  <c r="M3" i="2"/>
  <c r="M7" i="2"/>
  <c r="L19" i="2"/>
  <c r="M21" i="2"/>
  <c r="M29" i="2"/>
  <c r="L29" i="2"/>
  <c r="Y32" i="1"/>
  <c r="N28" i="2"/>
  <c r="S32" i="1"/>
  <c r="Y8" i="1"/>
  <c r="Y22" i="1"/>
  <c r="Y9" i="1"/>
  <c r="Y20" i="1"/>
  <c r="V8" i="1"/>
  <c r="V22" i="1"/>
  <c r="V9" i="1"/>
  <c r="V20" i="1"/>
  <c r="V19" i="1"/>
  <c r="S19" i="1"/>
  <c r="S22" i="1"/>
  <c r="S20" i="1"/>
  <c r="S8" i="1"/>
  <c r="S9" i="1"/>
  <c r="V33" i="1"/>
  <c r="S33" i="1"/>
  <c r="Y33" i="1"/>
  <c r="S27" i="1"/>
  <c r="S10" i="1"/>
  <c r="Y10" i="1"/>
  <c r="Y12" i="1"/>
  <c r="V12" i="1"/>
  <c r="V14" i="1"/>
  <c r="Y14" i="1"/>
  <c r="V16" i="1"/>
  <c r="Y24" i="1"/>
  <c r="S24" i="1"/>
  <c r="I2" i="4"/>
  <c r="J2" i="4"/>
  <c r="V26" i="1"/>
  <c r="Y26" i="1"/>
  <c r="S28" i="1"/>
  <c r="Y7" i="1"/>
  <c r="S7" i="1"/>
  <c r="Y11" i="1"/>
  <c r="S11" i="1"/>
  <c r="Y13" i="1"/>
  <c r="S13" i="1"/>
  <c r="V15" i="1"/>
  <c r="V17" i="1"/>
  <c r="Y23" i="1"/>
  <c r="S23" i="1"/>
  <c r="Y25" i="1"/>
  <c r="S25" i="1"/>
  <c r="Y27" i="1"/>
  <c r="V27" i="1"/>
  <c r="V10" i="1"/>
  <c r="S12" i="1"/>
  <c r="S14" i="1"/>
  <c r="S16" i="1"/>
  <c r="V24" i="1"/>
  <c r="V6" i="1"/>
  <c r="S6" i="1"/>
  <c r="S26" i="1"/>
  <c r="Y28" i="1"/>
  <c r="V28" i="1"/>
  <c r="V7" i="1"/>
  <c r="V11" i="1"/>
  <c r="V13" i="1"/>
  <c r="Y15" i="1"/>
  <c r="S15" i="1"/>
  <c r="Y17" i="1"/>
  <c r="S17" i="1"/>
  <c r="V23" i="1"/>
  <c r="V25" i="1"/>
  <c r="Y16" i="1"/>
  <c r="Y19" i="1"/>
  <c r="Y6" i="1"/>
  <c r="Q3" i="2" l="1"/>
  <c r="R3" i="2" s="1"/>
  <c r="Q8" i="2"/>
  <c r="R8" i="2" s="1"/>
  <c r="S4" i="5"/>
  <c r="T4" i="5" s="1"/>
  <c r="B71" i="4"/>
  <c r="A72" i="4" s="1"/>
  <c r="B72" i="4" s="1"/>
  <c r="A73" i="4" s="1"/>
  <c r="B73" i="4" s="1"/>
  <c r="A74" i="4" s="1"/>
  <c r="B74" i="4" s="1"/>
  <c r="A75" i="4" s="1"/>
  <c r="B75" i="4" s="1"/>
  <c r="A76" i="4" s="1"/>
  <c r="B76" i="4" s="1"/>
  <c r="A77" i="4" s="1"/>
  <c r="B77" i="4" s="1"/>
  <c r="A78" i="4" s="1"/>
  <c r="B78" i="4" s="1"/>
  <c r="A79" i="4" s="1"/>
  <c r="B79" i="4" s="1"/>
  <c r="A80" i="4" s="1"/>
  <c r="B80" i="4" s="1"/>
  <c r="A81" i="4" s="1"/>
  <c r="B81" i="4" s="1"/>
  <c r="A82" i="4" s="1"/>
  <c r="B82" i="4" s="1"/>
  <c r="A83" i="4" s="1"/>
  <c r="B83" i="4" s="1"/>
  <c r="A84" i="4" s="1"/>
  <c r="B84" i="4" s="1"/>
  <c r="A85" i="4" s="1"/>
  <c r="B85" i="4" s="1"/>
  <c r="A86" i="4" s="1"/>
  <c r="B86" i="4" s="1"/>
  <c r="A87" i="4" s="1"/>
  <c r="B87" i="4" s="1"/>
  <c r="A88" i="4" s="1"/>
  <c r="B88" i="4" s="1"/>
  <c r="A89" i="4" s="1"/>
  <c r="B89" i="4" s="1"/>
  <c r="A90" i="4" s="1"/>
  <c r="B90" i="4" s="1"/>
  <c r="A91" i="4" s="1"/>
  <c r="B91" i="4" s="1"/>
  <c r="A92" i="4" s="1"/>
  <c r="B92" i="4" s="1"/>
  <c r="A93" i="4" s="1"/>
  <c r="B93" i="4" s="1"/>
  <c r="A94" i="4" s="1"/>
  <c r="B94" i="4" s="1"/>
  <c r="A95" i="4" s="1"/>
  <c r="B95" i="4" s="1"/>
  <c r="A96" i="4" s="1"/>
  <c r="B96" i="4" s="1"/>
  <c r="A97" i="4" s="1"/>
  <c r="B97" i="4" s="1"/>
  <c r="A98" i="4" s="1"/>
  <c r="B98" i="4" s="1"/>
  <c r="A99" i="4" s="1"/>
  <c r="B99" i="4" s="1"/>
  <c r="A100" i="4" s="1"/>
  <c r="B100" i="4" s="1"/>
  <c r="A101" i="4" s="1"/>
  <c r="B101" i="4" s="1"/>
  <c r="A102" i="4" s="1"/>
  <c r="B102" i="4" s="1"/>
  <c r="A103" i="4" s="1"/>
  <c r="B103" i="4" s="1"/>
  <c r="A104" i="4" s="1"/>
  <c r="B104" i="4" s="1"/>
  <c r="A105" i="4" s="1"/>
  <c r="B105" i="4" s="1"/>
  <c r="A106" i="4" s="1"/>
  <c r="B106" i="4" s="1"/>
  <c r="A107" i="4" s="1"/>
  <c r="B107" i="4" s="1"/>
  <c r="A108" i="4" s="1"/>
  <c r="B108" i="4" s="1"/>
  <c r="A109" i="4" s="1"/>
  <c r="B109" i="4" s="1"/>
  <c r="A110" i="4" s="1"/>
  <c r="B110" i="4" s="1"/>
  <c r="A111" i="4" s="1"/>
  <c r="B111" i="4" s="1"/>
  <c r="A112" i="4" s="1"/>
  <c r="B112" i="4" s="1"/>
  <c r="A113" i="4" s="1"/>
  <c r="B113" i="4" s="1"/>
  <c r="A114" i="4" s="1"/>
  <c r="B114" i="4" s="1"/>
  <c r="A115" i="4" s="1"/>
  <c r="B115" i="4" s="1"/>
  <c r="A116" i="4" s="1"/>
  <c r="B116" i="4" s="1"/>
  <c r="A117" i="4" s="1"/>
  <c r="B117" i="4" s="1"/>
  <c r="A118" i="4" s="1"/>
  <c r="B118" i="4" s="1"/>
  <c r="A119" i="4" s="1"/>
  <c r="B119" i="4" s="1"/>
  <c r="A120" i="4" s="1"/>
  <c r="B120" i="4" s="1"/>
  <c r="A121" i="4" s="1"/>
  <c r="B121" i="4" s="1"/>
  <c r="A122" i="4" s="1"/>
  <c r="B122" i="4" s="1"/>
  <c r="A123" i="4" s="1"/>
  <c r="B123" i="4" s="1"/>
  <c r="A124" i="4" s="1"/>
  <c r="B124" i="4" s="1"/>
  <c r="A125" i="4" s="1"/>
  <c r="B125" i="4" s="1"/>
  <c r="A126" i="4" s="1"/>
  <c r="B126" i="4" s="1"/>
  <c r="A127" i="4" s="1"/>
  <c r="B127" i="4" s="1"/>
  <c r="A128" i="4" s="1"/>
  <c r="B128" i="4" s="1"/>
  <c r="A129" i="4" s="1"/>
  <c r="B129" i="4" s="1"/>
  <c r="A130" i="4" s="1"/>
  <c r="B130" i="4" s="1"/>
  <c r="A131" i="4" s="1"/>
  <c r="B131" i="4" s="1"/>
  <c r="A132" i="4" s="1"/>
  <c r="B132" i="4" s="1"/>
  <c r="A133" i="4" s="1"/>
  <c r="B133" i="4" s="1"/>
  <c r="A134" i="4" s="1"/>
  <c r="B134" i="4" s="1"/>
  <c r="A135" i="4" s="1"/>
  <c r="B135" i="4" s="1"/>
  <c r="A136" i="4" s="1"/>
  <c r="B136" i="4" s="1"/>
  <c r="A137" i="4" s="1"/>
  <c r="B137" i="4" s="1"/>
  <c r="A138" i="4" s="1"/>
  <c r="B138" i="4" s="1"/>
  <c r="A139" i="4" s="1"/>
  <c r="B139" i="4" s="1"/>
  <c r="A140" i="4" s="1"/>
  <c r="B140" i="4" s="1"/>
  <c r="A141" i="4" s="1"/>
  <c r="B141" i="4" s="1"/>
  <c r="A142" i="4" s="1"/>
  <c r="B142" i="4" s="1"/>
  <c r="A143" i="4" s="1"/>
  <c r="B143" i="4" s="1"/>
  <c r="A144" i="4" s="1"/>
  <c r="B144" i="4" s="1"/>
  <c r="A145" i="4" s="1"/>
  <c r="B145" i="4" s="1"/>
  <c r="A146" i="4" s="1"/>
  <c r="B146" i="4" s="1"/>
  <c r="A147" i="4" s="1"/>
  <c r="B147" i="4" s="1"/>
  <c r="A148" i="4" s="1"/>
  <c r="B148" i="4" s="1"/>
  <c r="A149" i="4" s="1"/>
  <c r="B149" i="4" s="1"/>
  <c r="A150" i="4" s="1"/>
  <c r="B150" i="4" s="1"/>
  <c r="A151" i="4" s="1"/>
  <c r="B151" i="4" s="1"/>
  <c r="A152" i="4" s="1"/>
  <c r="B152" i="4" s="1"/>
  <c r="A153" i="4" s="1"/>
  <c r="B153" i="4" s="1"/>
  <c r="A154" i="4" s="1"/>
  <c r="B154" i="4" s="1"/>
  <c r="A155" i="4" s="1"/>
  <c r="B155" i="4" s="1"/>
  <c r="A156" i="4" s="1"/>
  <c r="B156" i="4" s="1"/>
  <c r="A157" i="4" s="1"/>
  <c r="B157" i="4" s="1"/>
  <c r="A158" i="4" s="1"/>
  <c r="B158" i="4" s="1"/>
  <c r="A159" i="4" s="1"/>
  <c r="B159" i="4" s="1"/>
  <c r="A160" i="4" s="1"/>
  <c r="B160" i="4" s="1"/>
  <c r="A161" i="4" s="1"/>
  <c r="B161" i="4" s="1"/>
  <c r="A162" i="4" s="1"/>
  <c r="B162" i="4" s="1"/>
  <c r="A163" i="4" s="1"/>
  <c r="B163" i="4" s="1"/>
  <c r="A164" i="4" s="1"/>
  <c r="B164" i="4" s="1"/>
  <c r="A165" i="4" s="1"/>
  <c r="B165" i="4" s="1"/>
  <c r="A166" i="4" s="1"/>
  <c r="B166" i="4" s="1"/>
  <c r="A167" i="4" s="1"/>
  <c r="B167" i="4" s="1"/>
  <c r="A168" i="4" s="1"/>
  <c r="B168" i="4" s="1"/>
  <c r="A169" i="4" s="1"/>
  <c r="B169" i="4" s="1"/>
  <c r="A170" i="4" s="1"/>
  <c r="B170" i="4" s="1"/>
  <c r="A171" i="4" s="1"/>
  <c r="B171" i="4" s="1"/>
  <c r="A172" i="4" s="1"/>
  <c r="B172" i="4" s="1"/>
  <c r="A173" i="4" s="1"/>
  <c r="B173" i="4" s="1"/>
  <c r="A174" i="4" s="1"/>
  <c r="B174" i="4" s="1"/>
  <c r="A175" i="4" s="1"/>
  <c r="B175" i="4" s="1"/>
  <c r="A176" i="4" s="1"/>
  <c r="B176" i="4" s="1"/>
  <c r="A177" i="4" s="1"/>
  <c r="B177" i="4" s="1"/>
  <c r="A178" i="4" s="1"/>
  <c r="B178" i="4" s="1"/>
  <c r="A179" i="4" s="1"/>
  <c r="B179" i="4" s="1"/>
  <c r="A180" i="4" s="1"/>
  <c r="B180" i="4" s="1"/>
  <c r="A181" i="4" s="1"/>
  <c r="B181" i="4" s="1"/>
  <c r="A182" i="4" s="1"/>
  <c r="B182" i="4" s="1"/>
  <c r="A183" i="4" s="1"/>
  <c r="B183" i="4" s="1"/>
  <c r="A184" i="4" s="1"/>
  <c r="B184" i="4" s="1"/>
  <c r="A185" i="4" s="1"/>
  <c r="B185" i="4" s="1"/>
  <c r="A186" i="4" s="1"/>
  <c r="B186" i="4" s="1"/>
  <c r="A187" i="4" s="1"/>
  <c r="B187" i="4" s="1"/>
  <c r="A188" i="4" s="1"/>
  <c r="B188" i="4" s="1"/>
  <c r="A189" i="4" s="1"/>
  <c r="B189" i="4" s="1"/>
  <c r="A190" i="4" s="1"/>
  <c r="B190" i="4" s="1"/>
  <c r="A191" i="4" s="1"/>
  <c r="B191" i="4" s="1"/>
  <c r="A192" i="4" s="1"/>
  <c r="B192" i="4" s="1"/>
  <c r="A193" i="4" s="1"/>
  <c r="B193" i="4" s="1"/>
  <c r="A194" i="4" s="1"/>
  <c r="B194" i="4" s="1"/>
  <c r="A195" i="4" s="1"/>
  <c r="B195" i="4" s="1"/>
  <c r="A196" i="4" s="1"/>
  <c r="B196" i="4" s="1"/>
  <c r="A197" i="4" s="1"/>
  <c r="B197" i="4" s="1"/>
  <c r="A198" i="4" s="1"/>
  <c r="B198" i="4" s="1"/>
  <c r="A199" i="4" s="1"/>
  <c r="B199" i="4" s="1"/>
  <c r="A200" i="4" s="1"/>
  <c r="B200" i="4" s="1"/>
  <c r="A201" i="4" s="1"/>
  <c r="B201" i="4" s="1"/>
  <c r="A202" i="4" s="1"/>
  <c r="B202" i="4" s="1"/>
  <c r="A203" i="4" s="1"/>
  <c r="B203" i="4" s="1"/>
  <c r="A204" i="4" s="1"/>
  <c r="B204" i="4" s="1"/>
  <c r="A205" i="4" s="1"/>
  <c r="B205" i="4" s="1"/>
  <c r="A206" i="4" s="1"/>
  <c r="B206" i="4" s="1"/>
  <c r="A207" i="4" s="1"/>
  <c r="B207" i="4" s="1"/>
  <c r="A208" i="4" s="1"/>
  <c r="B208" i="4" s="1"/>
  <c r="A209" i="4" s="1"/>
  <c r="B209" i="4" s="1"/>
  <c r="A210" i="4" s="1"/>
  <c r="B210" i="4" s="1"/>
  <c r="A211" i="4" s="1"/>
  <c r="B211" i="4" s="1"/>
  <c r="A212" i="4" s="1"/>
  <c r="B212" i="4" s="1"/>
  <c r="A213" i="4" s="1"/>
  <c r="B213" i="4" s="1"/>
  <c r="A214" i="4" s="1"/>
  <c r="B214" i="4" s="1"/>
  <c r="A215" i="4" s="1"/>
  <c r="B215" i="4" s="1"/>
  <c r="A216" i="4" s="1"/>
  <c r="B216" i="4" s="1"/>
  <c r="A217" i="4" s="1"/>
  <c r="B217" i="4" s="1"/>
  <c r="A218" i="4" s="1"/>
  <c r="B218" i="4" s="1"/>
  <c r="A219" i="4" s="1"/>
  <c r="B219" i="4" s="1"/>
  <c r="A220" i="4" s="1"/>
  <c r="B220" i="4" s="1"/>
  <c r="A221" i="4" s="1"/>
  <c r="B221" i="4" s="1"/>
  <c r="A222" i="4" s="1"/>
  <c r="B222" i="4" s="1"/>
  <c r="A223" i="4" s="1"/>
  <c r="B223" i="4" s="1"/>
  <c r="A224" i="4" s="1"/>
  <c r="B224" i="4" s="1"/>
  <c r="A225" i="4" s="1"/>
  <c r="B225" i="4" s="1"/>
  <c r="A226" i="4" s="1"/>
  <c r="B226" i="4" s="1"/>
  <c r="A227" i="4" s="1"/>
  <c r="B227" i="4" s="1"/>
  <c r="A228" i="4" s="1"/>
  <c r="B228" i="4" s="1"/>
  <c r="A229" i="4" s="1"/>
  <c r="B229" i="4" s="1"/>
  <c r="A230" i="4" s="1"/>
  <c r="B230" i="4" s="1"/>
  <c r="A231" i="4" s="1"/>
  <c r="B231" i="4" s="1"/>
  <c r="A232" i="4" s="1"/>
  <c r="B232" i="4" s="1"/>
  <c r="A233" i="4" s="1"/>
  <c r="B233" i="4" s="1"/>
  <c r="A234" i="4" s="1"/>
  <c r="B234" i="4" s="1"/>
  <c r="A235" i="4" s="1"/>
  <c r="B235" i="4" s="1"/>
  <c r="A236" i="4" s="1"/>
  <c r="B236" i="4" s="1"/>
  <c r="A237" i="4" s="1"/>
  <c r="B237" i="4" s="1"/>
  <c r="A238" i="4" s="1"/>
  <c r="B238" i="4" s="1"/>
  <c r="A239" i="4" s="1"/>
  <c r="B239" i="4" s="1"/>
  <c r="A240" i="4" s="1"/>
  <c r="B240" i="4" s="1"/>
  <c r="A241" i="4" s="1"/>
  <c r="B241" i="4" s="1"/>
  <c r="A242" i="4" s="1"/>
  <c r="B242" i="4" s="1"/>
  <c r="A243" i="4" s="1"/>
  <c r="B243" i="4" s="1"/>
  <c r="A244" i="4" s="1"/>
  <c r="B244" i="4" s="1"/>
  <c r="A245" i="4" s="1"/>
  <c r="B245" i="4" s="1"/>
  <c r="A246" i="4" s="1"/>
  <c r="B246" i="4" s="1"/>
  <c r="A247" i="4" s="1"/>
  <c r="B247" i="4" s="1"/>
  <c r="A248" i="4" s="1"/>
  <c r="B248" i="4" s="1"/>
  <c r="A249" i="4" s="1"/>
  <c r="B249" i="4" s="1"/>
  <c r="A250" i="4" s="1"/>
  <c r="B250" i="4" s="1"/>
  <c r="A251" i="4" s="1"/>
  <c r="B251" i="4" s="1"/>
  <c r="A252" i="4" s="1"/>
  <c r="B252" i="4" s="1"/>
  <c r="A253" i="4" s="1"/>
  <c r="B253" i="4" s="1"/>
  <c r="A254" i="4" s="1"/>
  <c r="B254" i="4" s="1"/>
  <c r="A255" i="4" s="1"/>
  <c r="B255" i="4" s="1"/>
  <c r="A256" i="4" s="1"/>
  <c r="B256" i="4" s="1"/>
  <c r="A257" i="4" s="1"/>
  <c r="B257" i="4" s="1"/>
  <c r="A258" i="4" s="1"/>
  <c r="B258" i="4" s="1"/>
  <c r="A259" i="4" s="1"/>
  <c r="B259" i="4" s="1"/>
  <c r="A260" i="4" s="1"/>
  <c r="B260" i="4" s="1"/>
  <c r="A261" i="4" s="1"/>
  <c r="B261" i="4" s="1"/>
  <c r="A262" i="4" s="1"/>
  <c r="B262" i="4" s="1"/>
  <c r="A263" i="4" s="1"/>
  <c r="B263" i="4" s="1"/>
  <c r="A264" i="4" s="1"/>
  <c r="B264" i="4" s="1"/>
  <c r="A265" i="4" s="1"/>
  <c r="B265" i="4" s="1"/>
  <c r="A266" i="4" s="1"/>
  <c r="B266" i="4" s="1"/>
  <c r="A267" i="4" s="1"/>
  <c r="B267" i="4" s="1"/>
  <c r="A268" i="4" s="1"/>
  <c r="B268" i="4" s="1"/>
  <c r="A269" i="4" s="1"/>
  <c r="B269" i="4" s="1"/>
  <c r="A270" i="4" s="1"/>
  <c r="B270" i="4" s="1"/>
  <c r="A271" i="4" s="1"/>
  <c r="B271" i="4" s="1"/>
  <c r="A272" i="4" s="1"/>
  <c r="B272" i="4" s="1"/>
  <c r="A273" i="4" s="1"/>
  <c r="B273" i="4" s="1"/>
  <c r="A274" i="4" s="1"/>
  <c r="B274" i="4" s="1"/>
  <c r="A275" i="4" s="1"/>
  <c r="B275" i="4" s="1"/>
  <c r="A276" i="4" s="1"/>
  <c r="B276" i="4" s="1"/>
  <c r="A277" i="4" s="1"/>
  <c r="B277" i="4" s="1"/>
  <c r="A278" i="4" s="1"/>
  <c r="B278" i="4" s="1"/>
  <c r="A279" i="4" s="1"/>
  <c r="B279" i="4" s="1"/>
  <c r="A280" i="4" s="1"/>
  <c r="B280" i="4" s="1"/>
  <c r="A281" i="4" s="1"/>
  <c r="B281" i="4" s="1"/>
  <c r="A282" i="4" s="1"/>
  <c r="B282" i="4" s="1"/>
  <c r="A283" i="4" s="1"/>
  <c r="B283" i="4" s="1"/>
  <c r="A284" i="4" s="1"/>
  <c r="B284" i="4" s="1"/>
  <c r="A285" i="4" s="1"/>
  <c r="B285" i="4" s="1"/>
  <c r="A286" i="4" s="1"/>
  <c r="B286" i="4" s="1"/>
  <c r="A287" i="4" s="1"/>
  <c r="B287" i="4" s="1"/>
  <c r="A288" i="4" s="1"/>
  <c r="B288" i="4" s="1"/>
  <c r="A289" i="4" s="1"/>
  <c r="B289" i="4" s="1"/>
  <c r="A290" i="4" s="1"/>
  <c r="B290" i="4" s="1"/>
  <c r="A291" i="4" s="1"/>
  <c r="B291" i="4" s="1"/>
  <c r="A292" i="4" s="1"/>
  <c r="B292" i="4" s="1"/>
  <c r="A293" i="4" s="1"/>
  <c r="B293" i="4" s="1"/>
  <c r="A294" i="4" s="1"/>
  <c r="B294" i="4" s="1"/>
  <c r="A295" i="4" s="1"/>
  <c r="B295" i="4" s="1"/>
  <c r="A296" i="4" s="1"/>
  <c r="B296" i="4" s="1"/>
  <c r="A297" i="4" s="1"/>
  <c r="B297" i="4" s="1"/>
  <c r="A298" i="4" s="1"/>
  <c r="B298" i="4" s="1"/>
  <c r="A299" i="4" s="1"/>
  <c r="B299" i="4" s="1"/>
  <c r="A300" i="4" s="1"/>
  <c r="B300" i="4" s="1"/>
  <c r="A301" i="4" s="1"/>
  <c r="B301" i="4" s="1"/>
  <c r="A302" i="4" s="1"/>
  <c r="B302" i="4" s="1"/>
  <c r="A303" i="4" s="1"/>
  <c r="B303" i="4" s="1"/>
  <c r="A304" i="4" s="1"/>
  <c r="B304" i="4" s="1"/>
  <c r="A305" i="4" s="1"/>
  <c r="B305" i="4" s="1"/>
  <c r="A306" i="4" s="1"/>
  <c r="B306" i="4" s="1"/>
  <c r="A307" i="4" s="1"/>
  <c r="B307" i="4" s="1"/>
  <c r="A308" i="4" s="1"/>
  <c r="B308" i="4" s="1"/>
  <c r="A309" i="4" s="1"/>
  <c r="B309" i="4" s="1"/>
  <c r="A310" i="4" s="1"/>
  <c r="B310" i="4" s="1"/>
  <c r="A311" i="4" s="1"/>
  <c r="B311" i="4" s="1"/>
  <c r="A312" i="4" s="1"/>
  <c r="B312" i="4" s="1"/>
  <c r="A313" i="4" s="1"/>
  <c r="B313" i="4" s="1"/>
  <c r="A314" i="4" s="1"/>
  <c r="B314" i="4" s="1"/>
  <c r="A315" i="4" s="1"/>
  <c r="B315" i="4" s="1"/>
  <c r="A316" i="4" s="1"/>
  <c r="B316" i="4" s="1"/>
  <c r="A317" i="4" s="1"/>
  <c r="B317" i="4" s="1"/>
  <c r="A318" i="4" s="1"/>
  <c r="B318" i="4" s="1"/>
  <c r="A319" i="4" s="1"/>
  <c r="B319" i="4" s="1"/>
  <c r="A320" i="4" s="1"/>
  <c r="B320" i="4" s="1"/>
  <c r="A321" i="4" s="1"/>
  <c r="B321" i="4" s="1"/>
  <c r="A322" i="4" s="1"/>
  <c r="B322" i="4" s="1"/>
  <c r="A323" i="4" s="1"/>
  <c r="B323" i="4" s="1"/>
  <c r="A324" i="4" s="1"/>
  <c r="B324" i="4" s="1"/>
  <c r="A325" i="4" s="1"/>
  <c r="B325" i="4" s="1"/>
  <c r="A326" i="4" s="1"/>
  <c r="B326" i="4" s="1"/>
  <c r="A327" i="4" s="1"/>
  <c r="B327" i="4" s="1"/>
  <c r="A328" i="4" s="1"/>
  <c r="B328" i="4" s="1"/>
  <c r="A329" i="4" s="1"/>
  <c r="B329" i="4" s="1"/>
  <c r="A330" i="4" s="1"/>
  <c r="B330" i="4" s="1"/>
  <c r="A331" i="4" s="1"/>
  <c r="B331" i="4" s="1"/>
  <c r="A332" i="4" s="1"/>
  <c r="B332" i="4" s="1"/>
  <c r="A333" i="4" s="1"/>
  <c r="B333" i="4" s="1"/>
  <c r="A334" i="4" s="1"/>
  <c r="B334" i="4" s="1"/>
  <c r="A335" i="4" s="1"/>
  <c r="B335" i="4" s="1"/>
  <c r="A336" i="4" s="1"/>
  <c r="B336" i="4" s="1"/>
  <c r="A337" i="4" s="1"/>
  <c r="B337" i="4" s="1"/>
  <c r="A338" i="4" s="1"/>
  <c r="B338" i="4" s="1"/>
  <c r="A339" i="4" s="1"/>
  <c r="B339" i="4" s="1"/>
  <c r="A340" i="4" s="1"/>
  <c r="B340" i="4" s="1"/>
  <c r="A341" i="4" s="1"/>
  <c r="B341" i="4" s="1"/>
  <c r="A342" i="4" s="1"/>
  <c r="B342" i="4" s="1"/>
  <c r="A343" i="4" s="1"/>
  <c r="B343" i="4" s="1"/>
  <c r="A344" i="4" s="1"/>
  <c r="B344" i="4" s="1"/>
  <c r="A345" i="4" s="1"/>
  <c r="B345" i="4" s="1"/>
  <c r="A346" i="4" s="1"/>
  <c r="B346" i="4" s="1"/>
  <c r="A347" i="4" s="1"/>
  <c r="B347" i="4" s="1"/>
  <c r="A348" i="4" s="1"/>
  <c r="B348" i="4" s="1"/>
  <c r="A349" i="4" s="1"/>
  <c r="B349" i="4" s="1"/>
  <c r="A350" i="4" s="1"/>
  <c r="B350" i="4" s="1"/>
  <c r="A351" i="4" s="1"/>
  <c r="B351" i="4" s="1"/>
  <c r="A352" i="4" s="1"/>
  <c r="B352" i="4" s="1"/>
  <c r="A353" i="4" s="1"/>
  <c r="B353" i="4" s="1"/>
  <c r="A354" i="4" s="1"/>
  <c r="B354" i="4" s="1"/>
  <c r="A355" i="4" s="1"/>
  <c r="B355" i="4" s="1"/>
  <c r="A356" i="4" s="1"/>
  <c r="B356" i="4" s="1"/>
  <c r="A357" i="4" s="1"/>
  <c r="B357" i="4" s="1"/>
  <c r="A358" i="4" s="1"/>
  <c r="B358" i="4" s="1"/>
  <c r="A359" i="4" s="1"/>
  <c r="B359" i="4" s="1"/>
  <c r="A360" i="4" s="1"/>
  <c r="B360" i="4" s="1"/>
  <c r="A361" i="4" s="1"/>
  <c r="B361" i="4" s="1"/>
  <c r="A362" i="4" s="1"/>
  <c r="B362" i="4" s="1"/>
  <c r="A363" i="4" s="1"/>
  <c r="B363" i="4" s="1"/>
  <c r="A364" i="4" s="1"/>
  <c r="B364" i="4" s="1"/>
  <c r="A365" i="4" s="1"/>
  <c r="B365" i="4" s="1"/>
  <c r="A366" i="4" s="1"/>
  <c r="B366" i="4" s="1"/>
  <c r="A367" i="4" s="1"/>
  <c r="B367" i="4" s="1"/>
  <c r="A368" i="4" s="1"/>
  <c r="B368" i="4" s="1"/>
  <c r="A369" i="4" s="1"/>
  <c r="B369" i="4" s="1"/>
  <c r="A370" i="4" s="1"/>
  <c r="B370" i="4" s="1"/>
  <c r="A371" i="4" s="1"/>
  <c r="B371" i="4" s="1"/>
  <c r="A372" i="4" s="1"/>
  <c r="B372" i="4" s="1"/>
  <c r="A373" i="4" s="1"/>
  <c r="B373" i="4" s="1"/>
  <c r="A374" i="4" s="1"/>
  <c r="B374" i="4" s="1"/>
  <c r="A375" i="4" s="1"/>
  <c r="B375" i="4" s="1"/>
  <c r="A376" i="4" s="1"/>
  <c r="B376" i="4" s="1"/>
  <c r="A377" i="4" s="1"/>
  <c r="B377" i="4" s="1"/>
  <c r="A378" i="4" s="1"/>
  <c r="B378" i="4" s="1"/>
  <c r="A379" i="4" s="1"/>
  <c r="B379" i="4" s="1"/>
  <c r="A380" i="4" s="1"/>
  <c r="B380" i="4" s="1"/>
  <c r="A381" i="4" s="1"/>
  <c r="B381" i="4" s="1"/>
  <c r="A382" i="4" s="1"/>
  <c r="B382" i="4" s="1"/>
  <c r="A383" i="4" s="1"/>
  <c r="B383" i="4" s="1"/>
  <c r="A384" i="4" s="1"/>
  <c r="B384" i="4" s="1"/>
  <c r="A385" i="4" s="1"/>
  <c r="B385" i="4" s="1"/>
  <c r="A386" i="4" s="1"/>
  <c r="B386" i="4" s="1"/>
  <c r="A387" i="4" s="1"/>
  <c r="B387" i="4" s="1"/>
  <c r="A388" i="4" s="1"/>
  <c r="B388" i="4" s="1"/>
  <c r="A389" i="4" s="1"/>
  <c r="B389" i="4" s="1"/>
  <c r="A390" i="4" s="1"/>
  <c r="B390" i="4" s="1"/>
  <c r="A391" i="4" s="1"/>
  <c r="B391" i="4" s="1"/>
  <c r="A392" i="4" s="1"/>
  <c r="B392" i="4" s="1"/>
  <c r="A393" i="4" s="1"/>
  <c r="B393" i="4" s="1"/>
  <c r="A394" i="4" s="1"/>
  <c r="B394" i="4" s="1"/>
  <c r="A395" i="4" s="1"/>
  <c r="B395" i="4" s="1"/>
  <c r="A396" i="4" s="1"/>
  <c r="B396" i="4" s="1"/>
  <c r="A397" i="4" s="1"/>
  <c r="B397" i="4" s="1"/>
  <c r="A398" i="4" s="1"/>
  <c r="B398" i="4" s="1"/>
  <c r="A399" i="4" s="1"/>
  <c r="B399" i="4" s="1"/>
  <c r="A400" i="4" s="1"/>
  <c r="B400" i="4" s="1"/>
  <c r="A401" i="4" s="1"/>
  <c r="B401" i="4" s="1"/>
  <c r="A402" i="4" s="1"/>
  <c r="B402" i="4" s="1"/>
  <c r="A403" i="4" s="1"/>
  <c r="B403" i="4" s="1"/>
  <c r="A404" i="4" s="1"/>
  <c r="B404" i="4" s="1"/>
  <c r="A405" i="4" s="1"/>
  <c r="B405" i="4" s="1"/>
  <c r="A406" i="4" s="1"/>
  <c r="B406" i="4" s="1"/>
  <c r="A407" i="4" s="1"/>
  <c r="B407" i="4" s="1"/>
  <c r="A408" i="4" s="1"/>
  <c r="B408" i="4" s="1"/>
  <c r="A409" i="4" s="1"/>
  <c r="B409" i="4" s="1"/>
  <c r="A410" i="4" s="1"/>
  <c r="B410" i="4" s="1"/>
  <c r="A411" i="4" s="1"/>
  <c r="B411" i="4" s="1"/>
  <c r="A412" i="4" s="1"/>
  <c r="B412" i="4" s="1"/>
  <c r="A413" i="4" s="1"/>
  <c r="B413" i="4" s="1"/>
  <c r="A414" i="4" s="1"/>
  <c r="B414" i="4" s="1"/>
  <c r="A415" i="4" s="1"/>
  <c r="B415" i="4" s="1"/>
  <c r="A416" i="4" s="1"/>
  <c r="B416" i="4" s="1"/>
  <c r="A417" i="4" s="1"/>
  <c r="B417" i="4" s="1"/>
  <c r="A418" i="4" s="1"/>
  <c r="B418" i="4" s="1"/>
  <c r="A419" i="4" s="1"/>
  <c r="B419" i="4" s="1"/>
  <c r="A420" i="4" s="1"/>
  <c r="B420" i="4" s="1"/>
  <c r="A421" i="4" s="1"/>
  <c r="B421" i="4" s="1"/>
  <c r="A422" i="4" s="1"/>
  <c r="B422" i="4" s="1"/>
  <c r="A423" i="4" s="1"/>
  <c r="B423" i="4" s="1"/>
  <c r="A424" i="4" s="1"/>
  <c r="B424" i="4" s="1"/>
  <c r="A425" i="4" s="1"/>
  <c r="B425" i="4" s="1"/>
  <c r="A426" i="4" s="1"/>
  <c r="B426" i="4" s="1"/>
  <c r="A427" i="4" s="1"/>
  <c r="B427" i="4" s="1"/>
  <c r="A428" i="4" s="1"/>
  <c r="B428" i="4" s="1"/>
  <c r="A429" i="4" s="1"/>
  <c r="B429" i="4" s="1"/>
  <c r="A430" i="4" s="1"/>
  <c r="B430" i="4" s="1"/>
  <c r="A431" i="4" s="1"/>
  <c r="B431" i="4" s="1"/>
  <c r="A432" i="4" s="1"/>
  <c r="B432" i="4" s="1"/>
  <c r="A433" i="4" s="1"/>
  <c r="B433" i="4" s="1"/>
  <c r="A434" i="4" s="1"/>
  <c r="B434" i="4" s="1"/>
  <c r="A435" i="4" s="1"/>
  <c r="B435" i="4" s="1"/>
  <c r="A436" i="4" s="1"/>
  <c r="B436" i="4" s="1"/>
  <c r="A437" i="4" s="1"/>
  <c r="B437" i="4" s="1"/>
  <c r="A438" i="4" s="1"/>
  <c r="B438" i="4" s="1"/>
  <c r="A439" i="4" s="1"/>
  <c r="B439" i="4" s="1"/>
  <c r="A440" i="4" s="1"/>
  <c r="B440" i="4" s="1"/>
  <c r="A441" i="4" s="1"/>
  <c r="B441" i="4" s="1"/>
  <c r="A442" i="4" s="1"/>
  <c r="B442" i="4" s="1"/>
  <c r="A443" i="4" s="1"/>
  <c r="B443" i="4" s="1"/>
  <c r="A444" i="4" s="1"/>
  <c r="B444" i="4" s="1"/>
  <c r="A445" i="4" s="1"/>
  <c r="B445" i="4" s="1"/>
  <c r="A446" i="4" s="1"/>
  <c r="B446" i="4" s="1"/>
  <c r="A447" i="4" s="1"/>
  <c r="B447" i="4" s="1"/>
  <c r="A448" i="4" s="1"/>
  <c r="B448" i="4" s="1"/>
  <c r="A449" i="4" s="1"/>
  <c r="B449" i="4" s="1"/>
  <c r="A450" i="4" s="1"/>
  <c r="B450" i="4" s="1"/>
  <c r="A451" i="4" s="1"/>
  <c r="B451" i="4" s="1"/>
  <c r="A452" i="4" s="1"/>
  <c r="B452" i="4" s="1"/>
  <c r="A453" i="4" s="1"/>
  <c r="B453" i="4" s="1"/>
  <c r="A454" i="4" s="1"/>
  <c r="B454" i="4" s="1"/>
  <c r="A455" i="4" s="1"/>
  <c r="B455" i="4" s="1"/>
  <c r="A456" i="4" s="1"/>
  <c r="B456" i="4" s="1"/>
  <c r="A457" i="4" s="1"/>
  <c r="B457" i="4" s="1"/>
  <c r="A458" i="4" s="1"/>
  <c r="B458" i="4" s="1"/>
  <c r="A459" i="4" s="1"/>
  <c r="B459" i="4" s="1"/>
  <c r="A460" i="4" s="1"/>
  <c r="B460" i="4" s="1"/>
  <c r="A461" i="4" s="1"/>
  <c r="B461" i="4" s="1"/>
  <c r="A462" i="4" s="1"/>
  <c r="B462" i="4" s="1"/>
  <c r="A463" i="4" s="1"/>
  <c r="B463" i="4" s="1"/>
  <c r="A464" i="4" s="1"/>
  <c r="B464" i="4" s="1"/>
  <c r="A465" i="4" s="1"/>
  <c r="B465" i="4" s="1"/>
  <c r="A466" i="4" s="1"/>
  <c r="B466" i="4" s="1"/>
  <c r="A467" i="4" s="1"/>
  <c r="B467" i="4" s="1"/>
  <c r="A468" i="4" s="1"/>
  <c r="B468" i="4" s="1"/>
  <c r="A469" i="4" s="1"/>
  <c r="B469" i="4" s="1"/>
  <c r="A470" i="4" s="1"/>
  <c r="B470" i="4" s="1"/>
  <c r="A471" i="4" s="1"/>
  <c r="B471" i="4" s="1"/>
  <c r="A472" i="4" s="1"/>
  <c r="B472" i="4" s="1"/>
  <c r="A473" i="4" s="1"/>
  <c r="B473" i="4" s="1"/>
  <c r="A474" i="4" s="1"/>
  <c r="B474" i="4" s="1"/>
  <c r="A475" i="4" s="1"/>
  <c r="B475" i="4" s="1"/>
  <c r="A476" i="4" s="1"/>
  <c r="B476" i="4" s="1"/>
  <c r="A477" i="4" s="1"/>
  <c r="B477" i="4" s="1"/>
  <c r="A478" i="4" s="1"/>
  <c r="B478" i="4" s="1"/>
  <c r="A479" i="4" s="1"/>
  <c r="B479" i="4" s="1"/>
  <c r="A480" i="4" s="1"/>
  <c r="B480" i="4" s="1"/>
  <c r="A481" i="4" s="1"/>
  <c r="B481" i="4" s="1"/>
  <c r="A482" i="4" s="1"/>
  <c r="B482" i="4" s="1"/>
  <c r="A483" i="4" s="1"/>
  <c r="B483" i="4" s="1"/>
  <c r="A484" i="4" s="1"/>
  <c r="B484" i="4" s="1"/>
  <c r="A485" i="4" s="1"/>
  <c r="B485" i="4" s="1"/>
  <c r="A486" i="4" s="1"/>
  <c r="B486" i="4" s="1"/>
  <c r="A487" i="4" s="1"/>
  <c r="B487" i="4" s="1"/>
  <c r="A488" i="4" s="1"/>
  <c r="B488" i="4" s="1"/>
  <c r="A489" i="4" s="1"/>
  <c r="B489" i="4" s="1"/>
  <c r="A490" i="4" s="1"/>
  <c r="B490" i="4" s="1"/>
  <c r="A491" i="4" s="1"/>
  <c r="B491" i="4" s="1"/>
  <c r="A492" i="4" s="1"/>
  <c r="B492" i="4" s="1"/>
  <c r="A493" i="4" s="1"/>
  <c r="B493" i="4" s="1"/>
  <c r="A494" i="4" s="1"/>
  <c r="B494" i="4" s="1"/>
  <c r="A495" i="4" s="1"/>
  <c r="B495" i="4" s="1"/>
  <c r="A496" i="4" s="1"/>
  <c r="B496" i="4" s="1"/>
  <c r="A497" i="4" s="1"/>
  <c r="B497" i="4" s="1"/>
  <c r="A498" i="4" s="1"/>
  <c r="B498" i="4" s="1"/>
  <c r="A499" i="4" s="1"/>
  <c r="B499" i="4" s="1"/>
  <c r="A500" i="4" s="1"/>
  <c r="B500" i="4" s="1"/>
  <c r="A501" i="4" s="1"/>
  <c r="B501" i="4" s="1"/>
  <c r="A502" i="4" s="1"/>
  <c r="B502" i="4" s="1"/>
  <c r="A503" i="4" s="1"/>
  <c r="B503" i="4" s="1"/>
  <c r="A504" i="4" s="1"/>
  <c r="B504" i="4" s="1"/>
  <c r="A505" i="4" s="1"/>
  <c r="B505" i="4" s="1"/>
  <c r="A506" i="4" s="1"/>
  <c r="B506" i="4" s="1"/>
  <c r="A507" i="4" s="1"/>
  <c r="B507" i="4" s="1"/>
  <c r="A508" i="4" s="1"/>
  <c r="B508" i="4" s="1"/>
  <c r="A509" i="4" s="1"/>
  <c r="B509" i="4" s="1"/>
  <c r="A510" i="4" s="1"/>
  <c r="B510" i="4" s="1"/>
  <c r="A511" i="4" s="1"/>
  <c r="B511" i="4" s="1"/>
  <c r="A512" i="4" s="1"/>
  <c r="B512" i="4" s="1"/>
  <c r="A513" i="4" s="1"/>
  <c r="B513" i="4" s="1"/>
  <c r="A514" i="4" s="1"/>
  <c r="B514" i="4" s="1"/>
  <c r="A515" i="4" s="1"/>
  <c r="B515" i="4" s="1"/>
  <c r="A516" i="4" s="1"/>
  <c r="B516" i="4" s="1"/>
  <c r="A517" i="4" s="1"/>
  <c r="B517" i="4" s="1"/>
  <c r="A518" i="4" s="1"/>
  <c r="B518" i="4" s="1"/>
  <c r="A519" i="4" s="1"/>
  <c r="B519" i="4" s="1"/>
  <c r="A520" i="4" s="1"/>
  <c r="B520" i="4" s="1"/>
  <c r="A521" i="4" s="1"/>
  <c r="B521" i="4" s="1"/>
  <c r="A522" i="4" s="1"/>
  <c r="B522" i="4" s="1"/>
  <c r="A523" i="4" s="1"/>
  <c r="B523" i="4" s="1"/>
  <c r="A524" i="4" s="1"/>
  <c r="B524" i="4" s="1"/>
  <c r="A525" i="4" s="1"/>
  <c r="B525" i="4" s="1"/>
  <c r="A526" i="4" s="1"/>
  <c r="B526" i="4" s="1"/>
  <c r="A527" i="4" s="1"/>
  <c r="B527" i="4" s="1"/>
  <c r="A528" i="4" s="1"/>
  <c r="B528" i="4" s="1"/>
  <c r="A529" i="4" s="1"/>
  <c r="B529" i="4" s="1"/>
  <c r="A530" i="4" s="1"/>
  <c r="B530" i="4" s="1"/>
  <c r="A531" i="4" s="1"/>
  <c r="B531" i="4" s="1"/>
  <c r="A532" i="4" s="1"/>
  <c r="B532" i="4" s="1"/>
  <c r="A533" i="4" s="1"/>
  <c r="B533" i="4" s="1"/>
  <c r="A534" i="4" s="1"/>
  <c r="B534" i="4" s="1"/>
  <c r="A535" i="4" s="1"/>
  <c r="B535" i="4" s="1"/>
  <c r="A536" i="4" s="1"/>
  <c r="B536" i="4" s="1"/>
  <c r="A537" i="4" s="1"/>
  <c r="B537" i="4" s="1"/>
  <c r="A538" i="4" s="1"/>
  <c r="B538" i="4" s="1"/>
  <c r="A539" i="4" s="1"/>
  <c r="B539" i="4" s="1"/>
  <c r="A540" i="4" s="1"/>
  <c r="B540" i="4" s="1"/>
  <c r="A541" i="4" s="1"/>
  <c r="B541" i="4" s="1"/>
  <c r="A542" i="4" s="1"/>
  <c r="B542" i="4" s="1"/>
  <c r="A543" i="4" s="1"/>
  <c r="B543" i="4" s="1"/>
  <c r="A544" i="4" s="1"/>
  <c r="B544" i="4" s="1"/>
  <c r="A545" i="4" s="1"/>
  <c r="B545" i="4" s="1"/>
  <c r="A546" i="4" s="1"/>
  <c r="B546" i="4" s="1"/>
  <c r="A547" i="4" s="1"/>
  <c r="B547" i="4" s="1"/>
  <c r="A548" i="4" s="1"/>
  <c r="B548" i="4" s="1"/>
  <c r="A549" i="4" s="1"/>
  <c r="B549" i="4" s="1"/>
  <c r="A550" i="4" s="1"/>
  <c r="B550" i="4" s="1"/>
  <c r="A551" i="4" s="1"/>
  <c r="B551" i="4" s="1"/>
  <c r="A552" i="4" s="1"/>
  <c r="B552" i="4" s="1"/>
  <c r="A553" i="4" s="1"/>
  <c r="B553" i="4" s="1"/>
  <c r="A554" i="4" s="1"/>
  <c r="B554" i="4" s="1"/>
  <c r="A555" i="4" s="1"/>
  <c r="B555" i="4" s="1"/>
  <c r="A556" i="4" s="1"/>
  <c r="B556" i="4" s="1"/>
  <c r="A557" i="4" s="1"/>
  <c r="B557" i="4" s="1"/>
  <c r="A558" i="4" s="1"/>
  <c r="B558" i="4" s="1"/>
  <c r="A559" i="4" s="1"/>
  <c r="B559" i="4" s="1"/>
  <c r="A560" i="4" s="1"/>
  <c r="B560" i="4" s="1"/>
  <c r="A561" i="4" s="1"/>
  <c r="B561" i="4" s="1"/>
  <c r="A562" i="4" s="1"/>
  <c r="B562" i="4" s="1"/>
  <c r="A563" i="4" s="1"/>
  <c r="B563" i="4" s="1"/>
  <c r="A564" i="4" s="1"/>
  <c r="B564" i="4" s="1"/>
  <c r="A565" i="4" s="1"/>
  <c r="B565" i="4" s="1"/>
  <c r="A566" i="4" s="1"/>
  <c r="B566" i="4" s="1"/>
  <c r="A567" i="4" s="1"/>
  <c r="B567" i="4" s="1"/>
  <c r="A568" i="4" s="1"/>
  <c r="B568" i="4" s="1"/>
  <c r="A569" i="4" s="1"/>
  <c r="B569" i="4" s="1"/>
  <c r="A570" i="4" s="1"/>
  <c r="B570" i="4" s="1"/>
  <c r="A571" i="4" s="1"/>
  <c r="B571" i="4" s="1"/>
  <c r="A572" i="4" s="1"/>
  <c r="B572" i="4" s="1"/>
  <c r="A573" i="4" s="1"/>
  <c r="B573" i="4" s="1"/>
  <c r="A574" i="4" s="1"/>
  <c r="B574" i="4" s="1"/>
  <c r="A575" i="4" s="1"/>
  <c r="B575" i="4" s="1"/>
  <c r="A576" i="4" s="1"/>
  <c r="B576" i="4" s="1"/>
  <c r="A577" i="4" s="1"/>
  <c r="B577" i="4" s="1"/>
  <c r="A578" i="4" s="1"/>
  <c r="B578" i="4" s="1"/>
  <c r="A579" i="4" s="1"/>
  <c r="B579" i="4" s="1"/>
  <c r="A580" i="4" s="1"/>
  <c r="B580" i="4" s="1"/>
  <c r="A581" i="4" s="1"/>
  <c r="B581" i="4" s="1"/>
  <c r="A582" i="4" s="1"/>
  <c r="B582" i="4" s="1"/>
  <c r="A583" i="4" s="1"/>
  <c r="B583" i="4" s="1"/>
  <c r="A584" i="4" s="1"/>
  <c r="B584" i="4" s="1"/>
  <c r="A585" i="4" s="1"/>
  <c r="B585" i="4" s="1"/>
  <c r="A586" i="4" s="1"/>
  <c r="B586" i="4" s="1"/>
  <c r="A587" i="4" s="1"/>
  <c r="B587" i="4" s="1"/>
  <c r="A588" i="4" s="1"/>
  <c r="B588" i="4" s="1"/>
  <c r="A589" i="4" s="1"/>
  <c r="B589" i="4" s="1"/>
  <c r="A590" i="4" s="1"/>
  <c r="B590" i="4" s="1"/>
  <c r="A591" i="4" s="1"/>
  <c r="B591" i="4" s="1"/>
  <c r="A592" i="4" s="1"/>
  <c r="B592" i="4" s="1"/>
  <c r="A593" i="4" s="1"/>
  <c r="B593" i="4" s="1"/>
  <c r="A594" i="4" s="1"/>
  <c r="B594" i="4" s="1"/>
  <c r="A595" i="4" s="1"/>
  <c r="B595" i="4" s="1"/>
  <c r="A596" i="4" s="1"/>
  <c r="B596" i="4" s="1"/>
  <c r="A597" i="4" s="1"/>
  <c r="B597" i="4" s="1"/>
  <c r="A598" i="4" s="1"/>
  <c r="B598" i="4" s="1"/>
  <c r="A599" i="4" s="1"/>
  <c r="B599" i="4" s="1"/>
  <c r="A600" i="4" s="1"/>
  <c r="B600" i="4" s="1"/>
  <c r="A601" i="4" s="1"/>
  <c r="B601" i="4" s="1"/>
  <c r="A602" i="4" s="1"/>
  <c r="B602" i="4" s="1"/>
  <c r="A603" i="4" s="1"/>
  <c r="B603" i="4" s="1"/>
  <c r="A604" i="4" s="1"/>
  <c r="B604" i="4" s="1"/>
  <c r="A605" i="4" s="1"/>
  <c r="B605" i="4" s="1"/>
  <c r="A606" i="4" s="1"/>
  <c r="B606" i="4" s="1"/>
  <c r="A607" i="4" s="1"/>
  <c r="B607" i="4" s="1"/>
  <c r="A608" i="4" s="1"/>
  <c r="B608" i="4" s="1"/>
  <c r="A609" i="4" s="1"/>
  <c r="B609" i="4" s="1"/>
  <c r="A610" i="4" s="1"/>
  <c r="B610" i="4" s="1"/>
  <c r="A611" i="4" s="1"/>
  <c r="B611" i="4" s="1"/>
  <c r="A612" i="4" s="1"/>
  <c r="B612" i="4" s="1"/>
  <c r="A613" i="4" s="1"/>
  <c r="B613" i="4" s="1"/>
  <c r="A614" i="4" s="1"/>
  <c r="B614" i="4" s="1"/>
  <c r="A615" i="4" s="1"/>
  <c r="B615" i="4" s="1"/>
  <c r="A616" i="4" s="1"/>
  <c r="B616" i="4" s="1"/>
  <c r="A617" i="4" s="1"/>
  <c r="B617" i="4" s="1"/>
  <c r="A618" i="4" s="1"/>
  <c r="B618" i="4" s="1"/>
  <c r="A619" i="4" s="1"/>
  <c r="B619" i="4" s="1"/>
  <c r="A620" i="4" s="1"/>
  <c r="B620" i="4" s="1"/>
  <c r="A621" i="4" s="1"/>
  <c r="B621" i="4" s="1"/>
  <c r="A622" i="4" s="1"/>
  <c r="B622" i="4" s="1"/>
  <c r="A623" i="4" s="1"/>
  <c r="B623" i="4" s="1"/>
  <c r="A624" i="4" s="1"/>
  <c r="B624" i="4" s="1"/>
  <c r="A625" i="4" s="1"/>
  <c r="B625" i="4" s="1"/>
  <c r="A626" i="4" s="1"/>
  <c r="B626" i="4" s="1"/>
  <c r="A627" i="4" s="1"/>
  <c r="B627" i="4" s="1"/>
  <c r="A628" i="4" s="1"/>
  <c r="B628" i="4" s="1"/>
  <c r="A629" i="4" s="1"/>
  <c r="B629" i="4" s="1"/>
  <c r="A630" i="4" s="1"/>
  <c r="B630" i="4" s="1"/>
  <c r="A631" i="4" s="1"/>
  <c r="B631" i="4" s="1"/>
  <c r="A632" i="4" s="1"/>
  <c r="B632" i="4" s="1"/>
  <c r="A633" i="4" s="1"/>
  <c r="B633" i="4" s="1"/>
  <c r="A634" i="4" s="1"/>
  <c r="B634" i="4" s="1"/>
  <c r="A635" i="4" s="1"/>
  <c r="B635" i="4" s="1"/>
  <c r="A636" i="4" s="1"/>
  <c r="B636" i="4" s="1"/>
  <c r="A637" i="4" s="1"/>
  <c r="B637" i="4" s="1"/>
  <c r="A638" i="4" s="1"/>
  <c r="B638" i="4" s="1"/>
  <c r="A639" i="4" s="1"/>
  <c r="B639" i="4" s="1"/>
  <c r="A640" i="4" s="1"/>
  <c r="B640" i="4" s="1"/>
  <c r="A641" i="4" s="1"/>
  <c r="B641" i="4" s="1"/>
  <c r="A642" i="4" s="1"/>
  <c r="B642" i="4" s="1"/>
  <c r="A643" i="4" s="1"/>
  <c r="B643" i="4" s="1"/>
  <c r="A644" i="4" s="1"/>
  <c r="B644" i="4" s="1"/>
  <c r="A645" i="4" s="1"/>
  <c r="B645" i="4" s="1"/>
  <c r="A646" i="4" s="1"/>
  <c r="B646" i="4" s="1"/>
  <c r="A647" i="4" s="1"/>
  <c r="B647" i="4" s="1"/>
  <c r="A648" i="4" s="1"/>
  <c r="B648" i="4" s="1"/>
  <c r="A649" i="4" s="1"/>
  <c r="B649" i="4" s="1"/>
  <c r="A650" i="4" s="1"/>
  <c r="B650" i="4" s="1"/>
  <c r="A651" i="4" s="1"/>
  <c r="B651" i="4" s="1"/>
  <c r="A652" i="4" s="1"/>
  <c r="B652" i="4" s="1"/>
  <c r="A653" i="4" s="1"/>
  <c r="B653" i="4" s="1"/>
  <c r="A654" i="4" s="1"/>
  <c r="B654" i="4" s="1"/>
  <c r="A655" i="4" s="1"/>
  <c r="B655" i="4" s="1"/>
  <c r="A656" i="4" s="1"/>
  <c r="B656" i="4" s="1"/>
  <c r="A657" i="4" s="1"/>
  <c r="B657" i="4" s="1"/>
  <c r="A658" i="4" s="1"/>
  <c r="B658" i="4" s="1"/>
  <c r="A659" i="4" s="1"/>
  <c r="B659" i="4" s="1"/>
  <c r="A660" i="4" s="1"/>
  <c r="B660" i="4" s="1"/>
  <c r="A661" i="4" s="1"/>
  <c r="B661" i="4" s="1"/>
  <c r="A662" i="4" s="1"/>
  <c r="B662" i="4" s="1"/>
  <c r="A663" i="4" s="1"/>
  <c r="B663" i="4" s="1"/>
  <c r="A664" i="4" s="1"/>
  <c r="B664" i="4" s="1"/>
  <c r="A665" i="4" s="1"/>
  <c r="B665" i="4" s="1"/>
  <c r="A666" i="4" s="1"/>
  <c r="B666" i="4" s="1"/>
  <c r="A667" i="4" s="1"/>
  <c r="B667" i="4" s="1"/>
  <c r="A668" i="4" s="1"/>
  <c r="B668" i="4" s="1"/>
  <c r="A669" i="4" s="1"/>
  <c r="B669" i="4" s="1"/>
  <c r="A670" i="4" s="1"/>
  <c r="B670" i="4" s="1"/>
  <c r="A671" i="4" s="1"/>
  <c r="B671" i="4" s="1"/>
  <c r="A672" i="4" s="1"/>
  <c r="B672" i="4" s="1"/>
  <c r="A673" i="4" s="1"/>
  <c r="B673" i="4" s="1"/>
  <c r="A674" i="4" s="1"/>
  <c r="B674" i="4" s="1"/>
  <c r="A675" i="4" s="1"/>
  <c r="B675" i="4" s="1"/>
  <c r="A676" i="4" s="1"/>
  <c r="B676" i="4" s="1"/>
  <c r="A677" i="4" s="1"/>
  <c r="B677" i="4" s="1"/>
  <c r="A678" i="4" s="1"/>
  <c r="B678" i="4" s="1"/>
  <c r="A679" i="4" s="1"/>
  <c r="B679" i="4" s="1"/>
  <c r="A680" i="4" s="1"/>
  <c r="B680" i="4" s="1"/>
  <c r="A681" i="4" s="1"/>
  <c r="B681" i="4" s="1"/>
  <c r="A682" i="4" s="1"/>
  <c r="B682" i="4" s="1"/>
  <c r="A683" i="4" s="1"/>
  <c r="B683" i="4" s="1"/>
  <c r="A684" i="4" s="1"/>
  <c r="B684" i="4" s="1"/>
  <c r="A685" i="4" s="1"/>
  <c r="B685" i="4" s="1"/>
  <c r="A686" i="4" s="1"/>
  <c r="B686" i="4" s="1"/>
  <c r="A687" i="4" s="1"/>
  <c r="B687" i="4" s="1"/>
  <c r="A688" i="4" s="1"/>
  <c r="B688" i="4" s="1"/>
  <c r="A689" i="4" s="1"/>
  <c r="B689" i="4" s="1"/>
  <c r="A690" i="4" s="1"/>
  <c r="B690" i="4" s="1"/>
  <c r="A691" i="4" s="1"/>
  <c r="B691" i="4" s="1"/>
  <c r="A692" i="4" s="1"/>
  <c r="B692" i="4" s="1"/>
  <c r="A693" i="4" s="1"/>
  <c r="B693" i="4" s="1"/>
  <c r="A694" i="4" s="1"/>
  <c r="B694" i="4" s="1"/>
  <c r="A695" i="4" s="1"/>
  <c r="B695" i="4" s="1"/>
  <c r="A696" i="4" s="1"/>
  <c r="B696" i="4" s="1"/>
  <c r="A697" i="4" s="1"/>
  <c r="B697" i="4" s="1"/>
  <c r="A698" i="4" s="1"/>
  <c r="B698" i="4" s="1"/>
  <c r="A699" i="4" s="1"/>
  <c r="B699" i="4" s="1"/>
  <c r="A700" i="4" s="1"/>
  <c r="B700" i="4" s="1"/>
  <c r="A701" i="4" s="1"/>
  <c r="B701" i="4" s="1"/>
  <c r="A702" i="4" s="1"/>
  <c r="B702" i="4" s="1"/>
  <c r="A703" i="4" s="1"/>
  <c r="B703" i="4" s="1"/>
  <c r="A704" i="4" s="1"/>
  <c r="B704" i="4" s="1"/>
  <c r="A705" i="4" s="1"/>
  <c r="B705" i="4" s="1"/>
  <c r="A706" i="4" s="1"/>
  <c r="B706" i="4" s="1"/>
  <c r="A707" i="4" s="1"/>
  <c r="B707" i="4" s="1"/>
  <c r="A708" i="4" s="1"/>
  <c r="B708" i="4" s="1"/>
  <c r="A709" i="4" s="1"/>
  <c r="B709" i="4" s="1"/>
  <c r="A710" i="4" s="1"/>
  <c r="B710" i="4" s="1"/>
  <c r="A711" i="4" s="1"/>
  <c r="B711" i="4" s="1"/>
  <c r="A712" i="4" s="1"/>
  <c r="B712" i="4" s="1"/>
  <c r="A713" i="4" s="1"/>
  <c r="B713" i="4" s="1"/>
  <c r="A714" i="4" s="1"/>
  <c r="B714" i="4" s="1"/>
  <c r="A715" i="4" s="1"/>
  <c r="B715" i="4" s="1"/>
  <c r="A716" i="4" s="1"/>
  <c r="B716" i="4" s="1"/>
  <c r="A717" i="4" s="1"/>
  <c r="B717" i="4" s="1"/>
  <c r="A718" i="4" s="1"/>
  <c r="B718" i="4" s="1"/>
  <c r="A719" i="4" s="1"/>
  <c r="B719" i="4" s="1"/>
  <c r="A720" i="4" s="1"/>
  <c r="B720" i="4" s="1"/>
  <c r="A721" i="4" s="1"/>
  <c r="B721" i="4" s="1"/>
  <c r="A722" i="4" s="1"/>
  <c r="B722" i="4" s="1"/>
  <c r="A723" i="4" s="1"/>
  <c r="B723" i="4" s="1"/>
  <c r="A724" i="4" s="1"/>
  <c r="B724" i="4" s="1"/>
  <c r="A725" i="4" s="1"/>
  <c r="B725" i="4" s="1"/>
  <c r="A726" i="4" s="1"/>
  <c r="B726" i="4" s="1"/>
  <c r="A727" i="4" s="1"/>
  <c r="B727" i="4" s="1"/>
  <c r="A728" i="4" s="1"/>
  <c r="B728" i="4" s="1"/>
  <c r="A729" i="4" s="1"/>
  <c r="B729" i="4" s="1"/>
  <c r="A730" i="4" s="1"/>
  <c r="B730" i="4" s="1"/>
  <c r="A731" i="4" s="1"/>
  <c r="B731" i="4" s="1"/>
  <c r="A732" i="4" s="1"/>
  <c r="B732" i="4" s="1"/>
  <c r="A733" i="4" s="1"/>
  <c r="B733" i="4" s="1"/>
  <c r="A734" i="4" s="1"/>
  <c r="B734" i="4" s="1"/>
  <c r="A735" i="4" s="1"/>
  <c r="B735" i="4" s="1"/>
  <c r="A736" i="4" s="1"/>
  <c r="B736" i="4" s="1"/>
  <c r="A737" i="4" s="1"/>
  <c r="B737" i="4" s="1"/>
  <c r="A738" i="4" s="1"/>
  <c r="B738" i="4" s="1"/>
  <c r="A739" i="4" s="1"/>
  <c r="B739" i="4" s="1"/>
  <c r="A740" i="4" s="1"/>
  <c r="B740" i="4" s="1"/>
  <c r="A741" i="4" s="1"/>
  <c r="B741" i="4" s="1"/>
  <c r="A742" i="4" s="1"/>
  <c r="B742" i="4" s="1"/>
  <c r="A743" i="4" s="1"/>
  <c r="B743" i="4" s="1"/>
  <c r="A744" i="4" s="1"/>
  <c r="B744" i="4" s="1"/>
  <c r="A745" i="4" s="1"/>
  <c r="B745" i="4" s="1"/>
  <c r="A746" i="4" s="1"/>
  <c r="B746" i="4" s="1"/>
  <c r="A747" i="4" s="1"/>
  <c r="B747" i="4" s="1"/>
  <c r="A748" i="4" s="1"/>
  <c r="B748" i="4" s="1"/>
  <c r="A749" i="4" s="1"/>
  <c r="B749" i="4" s="1"/>
  <c r="A750" i="4" s="1"/>
  <c r="B750" i="4" s="1"/>
  <c r="A751" i="4" s="1"/>
  <c r="B751" i="4" s="1"/>
  <c r="A752" i="4" s="1"/>
  <c r="B752" i="4" s="1"/>
  <c r="A753" i="4" s="1"/>
  <c r="B753" i="4" s="1"/>
  <c r="A754" i="4" s="1"/>
  <c r="B754" i="4" s="1"/>
  <c r="A755" i="4" s="1"/>
  <c r="B755" i="4" s="1"/>
  <c r="A756" i="4" s="1"/>
  <c r="B756" i="4" s="1"/>
  <c r="A757" i="4" s="1"/>
  <c r="B757" i="4" s="1"/>
  <c r="A758" i="4" s="1"/>
  <c r="B758" i="4" s="1"/>
  <c r="A759" i="4" s="1"/>
  <c r="B759" i="4" s="1"/>
  <c r="A760" i="4" s="1"/>
  <c r="B760" i="4" s="1"/>
  <c r="A761" i="4" s="1"/>
  <c r="B761" i="4" s="1"/>
  <c r="A762" i="4" s="1"/>
  <c r="B762" i="4" s="1"/>
  <c r="A763" i="4" s="1"/>
  <c r="B763" i="4" s="1"/>
  <c r="A764" i="4" s="1"/>
  <c r="B764" i="4" s="1"/>
  <c r="A765" i="4" s="1"/>
  <c r="B765" i="4" s="1"/>
  <c r="A766" i="4" s="1"/>
  <c r="B766" i="4" s="1"/>
  <c r="A767" i="4" s="1"/>
  <c r="B767" i="4" s="1"/>
  <c r="A768" i="4" s="1"/>
  <c r="B768" i="4" s="1"/>
  <c r="A769" i="4" s="1"/>
  <c r="B769" i="4" s="1"/>
  <c r="A770" i="4" s="1"/>
  <c r="B770" i="4" s="1"/>
  <c r="A771" i="4" s="1"/>
  <c r="B771" i="4" s="1"/>
  <c r="A772" i="4" s="1"/>
  <c r="B772" i="4" s="1"/>
  <c r="A773" i="4" s="1"/>
  <c r="B773" i="4" s="1"/>
  <c r="A774" i="4" s="1"/>
  <c r="B774" i="4" s="1"/>
  <c r="A775" i="4" s="1"/>
  <c r="B775" i="4" s="1"/>
  <c r="A776" i="4" s="1"/>
  <c r="B776" i="4" s="1"/>
  <c r="A777" i="4" s="1"/>
  <c r="B777" i="4" s="1"/>
  <c r="A778" i="4" s="1"/>
  <c r="B778" i="4" s="1"/>
  <c r="A779" i="4" s="1"/>
  <c r="B779" i="4" s="1"/>
  <c r="A780" i="4" s="1"/>
  <c r="B780" i="4" s="1"/>
  <c r="A781" i="4" s="1"/>
  <c r="B781" i="4" s="1"/>
  <c r="A782" i="4" s="1"/>
  <c r="B782" i="4" s="1"/>
  <c r="A783" i="4" s="1"/>
  <c r="B783" i="4" s="1"/>
  <c r="A784" i="4" s="1"/>
  <c r="B784" i="4" s="1"/>
  <c r="A785" i="4" s="1"/>
  <c r="B785" i="4" s="1"/>
  <c r="A786" i="4" s="1"/>
  <c r="B786" i="4" s="1"/>
  <c r="A787" i="4" s="1"/>
  <c r="B787" i="4" s="1"/>
  <c r="A788" i="4" s="1"/>
  <c r="B788" i="4" s="1"/>
  <c r="A789" i="4" s="1"/>
  <c r="B789" i="4" s="1"/>
  <c r="A790" i="4" s="1"/>
  <c r="B790" i="4" s="1"/>
  <c r="A791" i="4" s="1"/>
  <c r="B791" i="4" s="1"/>
  <c r="A792" i="4" s="1"/>
  <c r="B792" i="4" s="1"/>
  <c r="A793" i="4" s="1"/>
  <c r="B793" i="4" s="1"/>
  <c r="A794" i="4" s="1"/>
  <c r="B794" i="4" s="1"/>
  <c r="A795" i="4" s="1"/>
  <c r="B795" i="4" s="1"/>
  <c r="A796" i="4" s="1"/>
  <c r="B796" i="4" s="1"/>
  <c r="A797" i="4" s="1"/>
  <c r="B797" i="4" s="1"/>
  <c r="A798" i="4" s="1"/>
  <c r="B798" i="4" s="1"/>
  <c r="A799" i="4" s="1"/>
  <c r="B799" i="4" s="1"/>
  <c r="A800" i="4" s="1"/>
  <c r="B800" i="4" s="1"/>
  <c r="A801" i="4" s="1"/>
  <c r="B801" i="4" s="1"/>
  <c r="A802" i="4" s="1"/>
  <c r="B802" i="4" s="1"/>
  <c r="A803" i="4" s="1"/>
  <c r="B803" i="4" s="1"/>
  <c r="A804" i="4" s="1"/>
  <c r="B804" i="4" s="1"/>
  <c r="A805" i="4" s="1"/>
  <c r="B805" i="4" s="1"/>
  <c r="A806" i="4" s="1"/>
  <c r="B806" i="4" s="1"/>
  <c r="A807" i="4" s="1"/>
  <c r="B807" i="4" s="1"/>
  <c r="A808" i="4" s="1"/>
  <c r="B808" i="4" s="1"/>
  <c r="A809" i="4" s="1"/>
  <c r="B809" i="4" s="1"/>
  <c r="A810" i="4" s="1"/>
  <c r="B810" i="4" s="1"/>
  <c r="A811" i="4" s="1"/>
  <c r="B811" i="4" s="1"/>
  <c r="A812" i="4" s="1"/>
  <c r="B812" i="4" s="1"/>
  <c r="A813" i="4" s="1"/>
  <c r="B813" i="4" s="1"/>
  <c r="A814" i="4" s="1"/>
  <c r="B814" i="4" s="1"/>
  <c r="A815" i="4" s="1"/>
  <c r="B815" i="4" s="1"/>
  <c r="A816" i="4" s="1"/>
  <c r="B816" i="4" s="1"/>
  <c r="A817" i="4" s="1"/>
  <c r="B817" i="4" s="1"/>
  <c r="A818" i="4" s="1"/>
  <c r="B818" i="4" s="1"/>
  <c r="A819" i="4" s="1"/>
  <c r="B819" i="4" s="1"/>
  <c r="A820" i="4" s="1"/>
  <c r="B820" i="4" s="1"/>
  <c r="A821" i="4" s="1"/>
  <c r="B821" i="4" s="1"/>
  <c r="A822" i="4" s="1"/>
  <c r="B822" i="4" s="1"/>
  <c r="A823" i="4" s="1"/>
  <c r="B823" i="4" s="1"/>
  <c r="A824" i="4" s="1"/>
  <c r="B824" i="4" s="1"/>
  <c r="A825" i="4" s="1"/>
  <c r="B825" i="4" s="1"/>
  <c r="A826" i="4" s="1"/>
  <c r="B826" i="4" s="1"/>
  <c r="A827" i="4" s="1"/>
  <c r="B827" i="4" s="1"/>
  <c r="A828" i="4" s="1"/>
  <c r="B828" i="4" s="1"/>
  <c r="A829" i="4" s="1"/>
  <c r="B829" i="4" s="1"/>
  <c r="A830" i="4" s="1"/>
  <c r="B830" i="4" s="1"/>
  <c r="A831" i="4" s="1"/>
  <c r="B831" i="4" s="1"/>
  <c r="A832" i="4" s="1"/>
  <c r="B832" i="4" s="1"/>
  <c r="A833" i="4" s="1"/>
  <c r="B833" i="4" s="1"/>
  <c r="A834" i="4" s="1"/>
  <c r="B834" i="4" s="1"/>
  <c r="A835" i="4" s="1"/>
  <c r="B835" i="4" s="1"/>
  <c r="A836" i="4" s="1"/>
  <c r="B836" i="4" s="1"/>
  <c r="A837" i="4" s="1"/>
  <c r="B837" i="4" s="1"/>
  <c r="A838" i="4" s="1"/>
  <c r="B838" i="4" s="1"/>
  <c r="A839" i="4" s="1"/>
  <c r="B839" i="4" s="1"/>
  <c r="A840" i="4" s="1"/>
  <c r="B840" i="4" s="1"/>
  <c r="A841" i="4" s="1"/>
  <c r="B841" i="4" s="1"/>
  <c r="A842" i="4" s="1"/>
  <c r="B842" i="4" s="1"/>
  <c r="A843" i="4" s="1"/>
  <c r="B843" i="4" s="1"/>
  <c r="A844" i="4" s="1"/>
  <c r="B844" i="4" s="1"/>
  <c r="A845" i="4" s="1"/>
  <c r="B845" i="4" s="1"/>
  <c r="A846" i="4" s="1"/>
  <c r="B846" i="4" s="1"/>
  <c r="A847" i="4" s="1"/>
  <c r="B847" i="4" s="1"/>
  <c r="A848" i="4" s="1"/>
  <c r="B848" i="4" s="1"/>
  <c r="A849" i="4" s="1"/>
  <c r="B849" i="4" s="1"/>
  <c r="A850" i="4" s="1"/>
  <c r="B850" i="4" s="1"/>
  <c r="A851" i="4" s="1"/>
  <c r="B851" i="4" s="1"/>
  <c r="A852" i="4" s="1"/>
  <c r="B852" i="4" s="1"/>
  <c r="A853" i="4" s="1"/>
  <c r="B853" i="4" s="1"/>
  <c r="A854" i="4" s="1"/>
  <c r="B854" i="4" s="1"/>
  <c r="A855" i="4" s="1"/>
  <c r="B855" i="4" s="1"/>
  <c r="A856" i="4" s="1"/>
  <c r="B856" i="4" s="1"/>
  <c r="A857" i="4" s="1"/>
  <c r="B857" i="4" s="1"/>
  <c r="A858" i="4" s="1"/>
  <c r="B858" i="4" s="1"/>
  <c r="A859" i="4" s="1"/>
  <c r="B859" i="4" s="1"/>
  <c r="A860" i="4" s="1"/>
  <c r="B860" i="4" s="1"/>
  <c r="A861" i="4" s="1"/>
  <c r="B861" i="4" s="1"/>
  <c r="A862" i="4" s="1"/>
  <c r="B862" i="4" s="1"/>
  <c r="A863" i="4" s="1"/>
  <c r="B863" i="4" s="1"/>
  <c r="A864" i="4" s="1"/>
  <c r="B864" i="4" s="1"/>
  <c r="A865" i="4" s="1"/>
  <c r="B865" i="4" s="1"/>
  <c r="A866" i="4" s="1"/>
  <c r="B866" i="4" s="1"/>
  <c r="A867" i="4" s="1"/>
  <c r="B867" i="4" s="1"/>
  <c r="A868" i="4" s="1"/>
  <c r="B868" i="4" s="1"/>
  <c r="A869" i="4" s="1"/>
  <c r="B869" i="4" s="1"/>
  <c r="A870" i="4" s="1"/>
  <c r="B870" i="4" s="1"/>
  <c r="A871" i="4" s="1"/>
  <c r="B871" i="4" s="1"/>
  <c r="A872" i="4" s="1"/>
  <c r="B872" i="4" s="1"/>
  <c r="A873" i="4" s="1"/>
  <c r="B873" i="4" s="1"/>
  <c r="A874" i="4" s="1"/>
  <c r="B874" i="4" s="1"/>
  <c r="A875" i="4" s="1"/>
  <c r="B875" i="4" s="1"/>
  <c r="A876" i="4" s="1"/>
  <c r="B876" i="4" s="1"/>
  <c r="A877" i="4" s="1"/>
  <c r="B877" i="4" s="1"/>
  <c r="A878" i="4" s="1"/>
  <c r="B878" i="4" s="1"/>
  <c r="A879" i="4" s="1"/>
  <c r="B879" i="4" s="1"/>
  <c r="A880" i="4" s="1"/>
  <c r="B880" i="4" s="1"/>
  <c r="A881" i="4" s="1"/>
  <c r="B881" i="4" s="1"/>
  <c r="A882" i="4" s="1"/>
  <c r="B882" i="4" s="1"/>
  <c r="A883" i="4" s="1"/>
  <c r="B883" i="4" s="1"/>
  <c r="A884" i="4" s="1"/>
  <c r="B884" i="4" s="1"/>
  <c r="A885" i="4" s="1"/>
  <c r="B885" i="4" s="1"/>
  <c r="A886" i="4" s="1"/>
  <c r="B886" i="4" s="1"/>
  <c r="A887" i="4" s="1"/>
  <c r="B887" i="4" s="1"/>
  <c r="A888" i="4" s="1"/>
  <c r="B888" i="4" s="1"/>
  <c r="A889" i="4" s="1"/>
  <c r="B889" i="4" s="1"/>
  <c r="A890" i="4" s="1"/>
  <c r="B890" i="4" s="1"/>
  <c r="A891" i="4" s="1"/>
  <c r="B891" i="4" s="1"/>
  <c r="A892" i="4" s="1"/>
  <c r="B892" i="4" s="1"/>
  <c r="A893" i="4" s="1"/>
  <c r="B893" i="4" s="1"/>
  <c r="A894" i="4" s="1"/>
  <c r="B894" i="4" s="1"/>
  <c r="A895" i="4" s="1"/>
  <c r="B895" i="4" s="1"/>
  <c r="A896" i="4" s="1"/>
  <c r="B896" i="4" s="1"/>
  <c r="A897" i="4" s="1"/>
  <c r="B897" i="4" s="1"/>
  <c r="A898" i="4" s="1"/>
  <c r="B898" i="4" s="1"/>
  <c r="A899" i="4" s="1"/>
  <c r="B899" i="4" s="1"/>
  <c r="A900" i="4" s="1"/>
  <c r="B900" i="4" s="1"/>
  <c r="A901" i="4" s="1"/>
  <c r="B901" i="4" s="1"/>
  <c r="A902" i="4" s="1"/>
  <c r="B902" i="4" s="1"/>
  <c r="A903" i="4" s="1"/>
  <c r="B903" i="4" s="1"/>
  <c r="A904" i="4" s="1"/>
  <c r="B904" i="4" s="1"/>
  <c r="A905" i="4" s="1"/>
  <c r="B905" i="4" s="1"/>
  <c r="A906" i="4" s="1"/>
  <c r="B906" i="4" s="1"/>
  <c r="A907" i="4" s="1"/>
  <c r="B907" i="4" s="1"/>
  <c r="A908" i="4" s="1"/>
  <c r="B908" i="4" s="1"/>
  <c r="A909" i="4" s="1"/>
  <c r="B909" i="4" s="1"/>
  <c r="A910" i="4" s="1"/>
  <c r="B910" i="4" s="1"/>
  <c r="A911" i="4" s="1"/>
  <c r="B911" i="4" s="1"/>
  <c r="A912" i="4" s="1"/>
  <c r="B912" i="4" s="1"/>
  <c r="A913" i="4" s="1"/>
  <c r="B913" i="4" s="1"/>
  <c r="A914" i="4" s="1"/>
  <c r="B914" i="4" s="1"/>
  <c r="A915" i="4" s="1"/>
  <c r="B915" i="4" s="1"/>
  <c r="A916" i="4" s="1"/>
  <c r="B916" i="4" s="1"/>
  <c r="A917" i="4" s="1"/>
  <c r="B917" i="4" s="1"/>
  <c r="A918" i="4" s="1"/>
  <c r="B918" i="4" s="1"/>
  <c r="A919" i="4" s="1"/>
  <c r="B919" i="4" s="1"/>
  <c r="A920" i="4" s="1"/>
  <c r="B920" i="4" s="1"/>
  <c r="A921" i="4" s="1"/>
  <c r="B921" i="4" s="1"/>
  <c r="A922" i="4" s="1"/>
  <c r="B922" i="4" s="1"/>
  <c r="A923" i="4" s="1"/>
  <c r="B923" i="4" s="1"/>
  <c r="A924" i="4" s="1"/>
  <c r="B924" i="4" s="1"/>
  <c r="A925" i="4" s="1"/>
  <c r="B925" i="4" s="1"/>
  <c r="A926" i="4" s="1"/>
  <c r="B926" i="4" s="1"/>
  <c r="A927" i="4" s="1"/>
  <c r="B927" i="4" s="1"/>
  <c r="A928" i="4" s="1"/>
  <c r="B928" i="4" s="1"/>
  <c r="A929" i="4" s="1"/>
  <c r="B929" i="4" s="1"/>
  <c r="A930" i="4" s="1"/>
  <c r="B930" i="4" s="1"/>
  <c r="A931" i="4" s="1"/>
  <c r="B931" i="4" s="1"/>
  <c r="A932" i="4" s="1"/>
  <c r="B932" i="4" s="1"/>
  <c r="A933" i="4" s="1"/>
  <c r="B933" i="4" s="1"/>
  <c r="A934" i="4" s="1"/>
  <c r="B934" i="4" s="1"/>
  <c r="A935" i="4" s="1"/>
  <c r="B935" i="4" s="1"/>
  <c r="A936" i="4" s="1"/>
  <c r="B936" i="4" s="1"/>
  <c r="A937" i="4" s="1"/>
  <c r="B937" i="4" s="1"/>
  <c r="A938" i="4" s="1"/>
  <c r="B938" i="4" s="1"/>
  <c r="A939" i="4" s="1"/>
  <c r="B939" i="4" s="1"/>
  <c r="A940" i="4" s="1"/>
  <c r="B940" i="4" s="1"/>
  <c r="A941" i="4" s="1"/>
  <c r="B941" i="4" s="1"/>
  <c r="A942" i="4" s="1"/>
  <c r="B942" i="4" s="1"/>
  <c r="A943" i="4" s="1"/>
  <c r="B943" i="4" s="1"/>
  <c r="A944" i="4" s="1"/>
  <c r="B944" i="4" s="1"/>
  <c r="A945" i="4" s="1"/>
  <c r="B945" i="4" s="1"/>
  <c r="A946" i="4" s="1"/>
  <c r="B946" i="4" s="1"/>
  <c r="A947" i="4" s="1"/>
  <c r="B947" i="4" s="1"/>
  <c r="A948" i="4" s="1"/>
  <c r="B948" i="4" s="1"/>
  <c r="A949" i="4" s="1"/>
  <c r="B949" i="4" s="1"/>
  <c r="A950" i="4" s="1"/>
  <c r="B950" i="4" s="1"/>
  <c r="A951" i="4" s="1"/>
  <c r="B951" i="4" s="1"/>
  <c r="A952" i="4" s="1"/>
  <c r="B952" i="4" s="1"/>
  <c r="A953" i="4" s="1"/>
  <c r="B953" i="4" s="1"/>
  <c r="A954" i="4" s="1"/>
  <c r="B954" i="4" s="1"/>
  <c r="A955" i="4" s="1"/>
  <c r="B955" i="4" s="1"/>
  <c r="A956" i="4" s="1"/>
  <c r="B956" i="4" s="1"/>
  <c r="A957" i="4" s="1"/>
  <c r="B957" i="4" s="1"/>
  <c r="A958" i="4" s="1"/>
  <c r="B958" i="4" s="1"/>
  <c r="A959" i="4" s="1"/>
  <c r="B959" i="4" s="1"/>
  <c r="A960" i="4" s="1"/>
  <c r="B960" i="4" s="1"/>
  <c r="A961" i="4" s="1"/>
  <c r="B961" i="4" s="1"/>
  <c r="A962" i="4" s="1"/>
  <c r="B962" i="4" s="1"/>
  <c r="A963" i="4" s="1"/>
  <c r="B963" i="4" s="1"/>
  <c r="A964" i="4" s="1"/>
  <c r="B964" i="4" s="1"/>
  <c r="A965" i="4" s="1"/>
  <c r="B965" i="4" s="1"/>
  <c r="A966" i="4" s="1"/>
  <c r="B966" i="4" s="1"/>
  <c r="A967" i="4" s="1"/>
  <c r="B967" i="4" s="1"/>
  <c r="A968" i="4" s="1"/>
  <c r="B968" i="4" s="1"/>
  <c r="A969" i="4" s="1"/>
  <c r="B969" i="4" s="1"/>
  <c r="A970" i="4" s="1"/>
  <c r="B970" i="4" s="1"/>
  <c r="A971" i="4" s="1"/>
  <c r="B971" i="4" s="1"/>
  <c r="A972" i="4" s="1"/>
  <c r="B972" i="4" s="1"/>
  <c r="A973" i="4" s="1"/>
  <c r="B973" i="4" s="1"/>
  <c r="A974" i="4" s="1"/>
  <c r="B974" i="4" s="1"/>
  <c r="A975" i="4" s="1"/>
  <c r="B975" i="4" s="1"/>
  <c r="A976" i="4" s="1"/>
  <c r="B976" i="4" s="1"/>
  <c r="A977" i="4" s="1"/>
  <c r="B977" i="4" s="1"/>
  <c r="A978" i="4" s="1"/>
  <c r="B978" i="4" s="1"/>
  <c r="A979" i="4" s="1"/>
  <c r="B979" i="4" s="1"/>
  <c r="A980" i="4" s="1"/>
  <c r="B980" i="4" s="1"/>
  <c r="A981" i="4" s="1"/>
  <c r="B981" i="4" s="1"/>
  <c r="A982" i="4" s="1"/>
  <c r="B982" i="4" s="1"/>
  <c r="A983" i="4" s="1"/>
  <c r="B983" i="4" s="1"/>
  <c r="A984" i="4" s="1"/>
  <c r="B984" i="4" s="1"/>
  <c r="A985" i="4" s="1"/>
  <c r="B985" i="4" s="1"/>
  <c r="A986" i="4" s="1"/>
  <c r="B986" i="4" s="1"/>
  <c r="A987" i="4" s="1"/>
  <c r="B987" i="4" s="1"/>
  <c r="A988" i="4" s="1"/>
  <c r="B988" i="4" s="1"/>
  <c r="A989" i="4" s="1"/>
  <c r="B989" i="4" s="1"/>
  <c r="A990" i="4" s="1"/>
  <c r="B990" i="4" s="1"/>
  <c r="A991" i="4" s="1"/>
  <c r="B991" i="4" s="1"/>
  <c r="A992" i="4" s="1"/>
  <c r="B992" i="4" s="1"/>
  <c r="A993" i="4" s="1"/>
  <c r="B993" i="4" s="1"/>
  <c r="A994" i="4" s="1"/>
  <c r="B994" i="4" s="1"/>
  <c r="A995" i="4" s="1"/>
  <c r="B995" i="4" s="1"/>
  <c r="A996" i="4" s="1"/>
  <c r="B996" i="4" s="1"/>
  <c r="A997" i="4" s="1"/>
  <c r="B997" i="4" s="1"/>
  <c r="A998" i="4" s="1"/>
  <c r="B998" i="4" s="1"/>
  <c r="A999" i="4" s="1"/>
  <c r="B999" i="4" s="1"/>
  <c r="A1000" i="4" s="1"/>
  <c r="B1000" i="4" s="1"/>
  <c r="A1001" i="4" s="1"/>
  <c r="B1001" i="4" s="1"/>
  <c r="A1002" i="4" s="1"/>
  <c r="B1002" i="4" s="1"/>
  <c r="A1003" i="4" s="1"/>
  <c r="B1003" i="4" s="1"/>
  <c r="A1004" i="4" s="1"/>
  <c r="B1004" i="4" s="1"/>
  <c r="A1005" i="4" s="1"/>
  <c r="B1005" i="4" s="1"/>
  <c r="A1006" i="4" s="1"/>
  <c r="B1006" i="4" s="1"/>
  <c r="A1007" i="4" s="1"/>
  <c r="B1007" i="4" s="1"/>
  <c r="A1008" i="4" s="1"/>
  <c r="B1008" i="4" s="1"/>
  <c r="A1009" i="4" s="1"/>
  <c r="B1009" i="4" s="1"/>
  <c r="A1010" i="4" s="1"/>
  <c r="B1010" i="4" s="1"/>
  <c r="A1011" i="4" s="1"/>
  <c r="B1011" i="4" s="1"/>
  <c r="A1012" i="4" s="1"/>
  <c r="B1012" i="4" s="1"/>
  <c r="A1013" i="4" s="1"/>
  <c r="B1013" i="4" s="1"/>
  <c r="A1014" i="4" s="1"/>
  <c r="B1014" i="4" s="1"/>
  <c r="A1015" i="4" s="1"/>
  <c r="B1015" i="4" s="1"/>
  <c r="A1016" i="4" s="1"/>
  <c r="B1016" i="4" s="1"/>
  <c r="A1017" i="4" s="1"/>
  <c r="B1017" i="4" s="1"/>
  <c r="A1018" i="4" s="1"/>
  <c r="B1018" i="4" s="1"/>
  <c r="A1019" i="4" s="1"/>
  <c r="B1019" i="4" s="1"/>
  <c r="A1020" i="4" s="1"/>
  <c r="B1020" i="4" s="1"/>
  <c r="A1021" i="4" s="1"/>
  <c r="B1021" i="4" s="1"/>
  <c r="A1022" i="4" s="1"/>
  <c r="B1022" i="4" s="1"/>
  <c r="A1023" i="4" s="1"/>
  <c r="B1023" i="4" s="1"/>
  <c r="A1024" i="4" s="1"/>
  <c r="B1024" i="4" s="1"/>
  <c r="A1025" i="4" s="1"/>
  <c r="B1025" i="4" s="1"/>
  <c r="A1026" i="4" s="1"/>
  <c r="B1026" i="4" s="1"/>
  <c r="A1027" i="4" s="1"/>
  <c r="B1027" i="4" s="1"/>
  <c r="A1028" i="4" s="1"/>
  <c r="B1028" i="4" s="1"/>
  <c r="A1029" i="4" s="1"/>
  <c r="B1029" i="4" s="1"/>
  <c r="A1030" i="4" s="1"/>
  <c r="B1030" i="4" s="1"/>
  <c r="A1031" i="4" s="1"/>
  <c r="B1031" i="4" s="1"/>
  <c r="A1032" i="4" s="1"/>
  <c r="B1032" i="4" s="1"/>
  <c r="A1033" i="4" s="1"/>
  <c r="B1033" i="4" s="1"/>
  <c r="A1034" i="4" s="1"/>
  <c r="B1034" i="4" s="1"/>
  <c r="A1035" i="4" s="1"/>
  <c r="B1035" i="4" s="1"/>
  <c r="A1036" i="4" s="1"/>
  <c r="B1036" i="4" s="1"/>
  <c r="A1037" i="4" s="1"/>
  <c r="B1037" i="4" s="1"/>
  <c r="A1038" i="4" s="1"/>
  <c r="B1038" i="4" s="1"/>
  <c r="A1039" i="4" s="1"/>
  <c r="B1039" i="4" s="1"/>
  <c r="A1040" i="4" s="1"/>
  <c r="B1040" i="4" s="1"/>
  <c r="A1041" i="4" s="1"/>
  <c r="B1041" i="4" s="1"/>
  <c r="A1042" i="4" s="1"/>
  <c r="B1042" i="4" s="1"/>
  <c r="A1043" i="4" s="1"/>
  <c r="B1043" i="4" s="1"/>
  <c r="A1044" i="4" s="1"/>
  <c r="B1044" i="4" s="1"/>
  <c r="A1045" i="4" s="1"/>
  <c r="B1045" i="4" s="1"/>
  <c r="A1046" i="4" s="1"/>
  <c r="B1046" i="4" s="1"/>
  <c r="A1047" i="4" s="1"/>
  <c r="B1047" i="4" s="1"/>
  <c r="A1048" i="4" s="1"/>
  <c r="B1048" i="4" s="1"/>
  <c r="A1049" i="4" s="1"/>
  <c r="B1049" i="4" s="1"/>
  <c r="A1050" i="4" s="1"/>
  <c r="B1050" i="4" s="1"/>
  <c r="A1051" i="4" s="1"/>
  <c r="B1051" i="4" s="1"/>
  <c r="A1052" i="4" s="1"/>
  <c r="B1052" i="4" s="1"/>
  <c r="A1053" i="4" s="1"/>
  <c r="B1053" i="4" s="1"/>
  <c r="A1054" i="4" s="1"/>
  <c r="B1054" i="4" s="1"/>
  <c r="A1055" i="4" s="1"/>
  <c r="B1055" i="4" s="1"/>
  <c r="A1056" i="4" s="1"/>
  <c r="B1056" i="4" s="1"/>
  <c r="A1057" i="4" s="1"/>
  <c r="B1057" i="4" s="1"/>
  <c r="A1058" i="4" s="1"/>
  <c r="B1058" i="4" s="1"/>
  <c r="A1059" i="4" s="1"/>
  <c r="B1059" i="4" s="1"/>
  <c r="A1060" i="4" s="1"/>
  <c r="B1060" i="4" s="1"/>
  <c r="A1061" i="4" s="1"/>
  <c r="B1061" i="4" s="1"/>
  <c r="A1062" i="4" s="1"/>
  <c r="B1062" i="4" s="1"/>
  <c r="A1063" i="4" s="1"/>
  <c r="B1063" i="4" s="1"/>
  <c r="A1064" i="4" s="1"/>
  <c r="B1064" i="4" s="1"/>
  <c r="A1065" i="4" s="1"/>
  <c r="B1065" i="4" s="1"/>
  <c r="A1066" i="4" s="1"/>
  <c r="B1066" i="4" s="1"/>
  <c r="A1067" i="4" s="1"/>
  <c r="B1067" i="4" s="1"/>
  <c r="A1068" i="4" s="1"/>
  <c r="B1068" i="4" s="1"/>
  <c r="A1069" i="4" s="1"/>
  <c r="B1069" i="4" s="1"/>
  <c r="A1070" i="4" s="1"/>
  <c r="B1070" i="4" s="1"/>
  <c r="A1071" i="4" s="1"/>
  <c r="B1071" i="4" s="1"/>
  <c r="A1072" i="4" s="1"/>
  <c r="B1072" i="4" s="1"/>
  <c r="A1073" i="4" s="1"/>
  <c r="B1073" i="4" s="1"/>
  <c r="A1074" i="4" s="1"/>
  <c r="B1074" i="4" s="1"/>
  <c r="A1075" i="4" s="1"/>
  <c r="B1075" i="4" s="1"/>
  <c r="A1076" i="4" s="1"/>
  <c r="B1076" i="4" s="1"/>
  <c r="A1077" i="4" s="1"/>
  <c r="B1077" i="4" s="1"/>
  <c r="A1078" i="4" s="1"/>
  <c r="B1078" i="4" s="1"/>
  <c r="A1079" i="4" s="1"/>
  <c r="B1079" i="4" s="1"/>
  <c r="A1080" i="4" s="1"/>
  <c r="B1080" i="4" s="1"/>
  <c r="A1081" i="4" s="1"/>
  <c r="B1081" i="4" s="1"/>
  <c r="A1082" i="4" s="1"/>
  <c r="B1082" i="4" s="1"/>
  <c r="A1083" i="4" s="1"/>
  <c r="B1083" i="4" s="1"/>
  <c r="A1084" i="4" s="1"/>
  <c r="B1084" i="4" s="1"/>
  <c r="A1085" i="4" s="1"/>
  <c r="B1085" i="4" s="1"/>
  <c r="A1086" i="4" s="1"/>
  <c r="B1086" i="4" s="1"/>
  <c r="A1087" i="4" s="1"/>
  <c r="B1087" i="4" s="1"/>
  <c r="A1088" i="4" s="1"/>
  <c r="B1088" i="4" s="1"/>
  <c r="A1089" i="4" s="1"/>
  <c r="B1089" i="4" s="1"/>
  <c r="A1090" i="4" s="1"/>
  <c r="B1090" i="4" s="1"/>
  <c r="A1091" i="4" s="1"/>
  <c r="B1091" i="4" s="1"/>
  <c r="A1092" i="4" s="1"/>
  <c r="B1092" i="4" s="1"/>
  <c r="A1093" i="4" s="1"/>
  <c r="B1093" i="4" s="1"/>
  <c r="A1094" i="4" s="1"/>
  <c r="B1094" i="4" s="1"/>
  <c r="A1095" i="4" s="1"/>
  <c r="B1095" i="4" s="1"/>
  <c r="A1096" i="4" s="1"/>
  <c r="B1096" i="4" s="1"/>
  <c r="A1097" i="4" s="1"/>
  <c r="B1097" i="4" s="1"/>
  <c r="A1098" i="4" s="1"/>
  <c r="B1098" i="4" s="1"/>
  <c r="A1099" i="4" s="1"/>
  <c r="B1099" i="4" s="1"/>
  <c r="A1100" i="4" s="1"/>
  <c r="B1100" i="4" s="1"/>
  <c r="A1101" i="4" s="1"/>
  <c r="B1101" i="4" s="1"/>
  <c r="A1102" i="4" s="1"/>
  <c r="B1102" i="4" s="1"/>
  <c r="A1103" i="4" s="1"/>
  <c r="B1103" i="4" s="1"/>
  <c r="A1104" i="4" s="1"/>
  <c r="B1104" i="4" s="1"/>
  <c r="A1105" i="4" s="1"/>
  <c r="B1105" i="4" s="1"/>
  <c r="A1106" i="4" s="1"/>
  <c r="B1106" i="4" s="1"/>
  <c r="A1107" i="4" s="1"/>
  <c r="B1107" i="4" s="1"/>
  <c r="A1108" i="4" s="1"/>
  <c r="B1108" i="4" s="1"/>
  <c r="A1109" i="4" s="1"/>
  <c r="B1109" i="4" s="1"/>
  <c r="A1110" i="4" s="1"/>
  <c r="B1110" i="4" s="1"/>
  <c r="A1111" i="4" s="1"/>
  <c r="Q29" i="2"/>
  <c r="Q19" i="2"/>
  <c r="Q20" i="2"/>
  <c r="Q2" i="2"/>
  <c r="L28" i="2"/>
  <c r="Q28" i="2" s="1"/>
  <c r="Q22" i="2"/>
  <c r="Q6" i="2"/>
  <c r="Q23" i="2"/>
  <c r="Q21" i="2"/>
  <c r="Q7" i="2"/>
  <c r="I5" i="4"/>
  <c r="J5" i="4"/>
  <c r="I4" i="4"/>
  <c r="J4" i="4"/>
  <c r="F5" i="4"/>
  <c r="G5" i="4"/>
  <c r="F4" i="4"/>
  <c r="G4" i="4"/>
  <c r="C5" i="4"/>
  <c r="D5" i="4"/>
  <c r="C4" i="4"/>
  <c r="D4" i="4"/>
  <c r="F7" i="4"/>
  <c r="F9" i="4" s="1"/>
  <c r="G9" i="4" s="1"/>
  <c r="G7" i="4"/>
  <c r="G3" i="4"/>
  <c r="C2" i="4"/>
  <c r="D2" i="4"/>
  <c r="F2" i="4"/>
  <c r="G2" i="4"/>
  <c r="C7" i="4"/>
  <c r="C9" i="4" s="1"/>
  <c r="D7" i="4"/>
  <c r="I7" i="4"/>
  <c r="I9" i="4" s="1"/>
  <c r="J9" i="4" s="1"/>
  <c r="J7" i="4"/>
  <c r="D3" i="4"/>
  <c r="J3" i="4"/>
  <c r="I6" i="4"/>
  <c r="J6" i="4"/>
  <c r="C6" i="4"/>
  <c r="D6" i="4"/>
  <c r="F6" i="4"/>
  <c r="G6" i="4"/>
  <c r="S9" i="5" l="1"/>
  <c r="T9" i="5" s="1"/>
  <c r="R21" i="2"/>
  <c r="S22" i="5"/>
  <c r="T22" i="5" s="1"/>
  <c r="R6" i="2"/>
  <c r="S7" i="5"/>
  <c r="T7" i="5" s="1"/>
  <c r="R28" i="2"/>
  <c r="S29" i="5"/>
  <c r="T29" i="5" s="1"/>
  <c r="R20" i="2"/>
  <c r="S21" i="5"/>
  <c r="T21" i="5" s="1"/>
  <c r="R29" i="2"/>
  <c r="S30" i="5"/>
  <c r="T30" i="5" s="1"/>
  <c r="R7" i="2"/>
  <c r="S8" i="5"/>
  <c r="R23" i="2"/>
  <c r="S24" i="5"/>
  <c r="T24" i="5" s="1"/>
  <c r="R22" i="2"/>
  <c r="S23" i="5"/>
  <c r="T23" i="5" s="1"/>
  <c r="R19" i="2"/>
  <c r="S20" i="5"/>
  <c r="T20" i="5" s="1"/>
  <c r="R2" i="2"/>
  <c r="S3" i="5"/>
  <c r="T3" i="5" s="1"/>
  <c r="D20" i="4"/>
  <c r="D9" i="4"/>
  <c r="C15" i="4"/>
  <c r="D15" i="4" s="1"/>
  <c r="T8" i="5" l="1"/>
  <c r="S36" i="5"/>
  <c r="S32" i="5"/>
  <c r="T36" i="5" l="1"/>
  <c r="W36" i="5"/>
  <c r="X36" i="5" s="1"/>
  <c r="T32" i="5"/>
  <c r="W32" i="5"/>
  <c r="X32" i="5" s="1"/>
</calcChain>
</file>

<file path=xl/sharedStrings.xml><?xml version="1.0" encoding="utf-8"?>
<sst xmlns="http://schemas.openxmlformats.org/spreadsheetml/2006/main" count="189" uniqueCount="93">
  <si>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</si>
  <si>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</si>
  <si>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</si>
  <si>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</si>
  <si>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</si>
  <si>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</si>
  <si>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</si>
  <si>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</si>
  <si>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</si>
  <si>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</si>
  <si>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</si>
  <si>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</si>
  <si>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</si>
  <si>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</si>
  <si>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</si>
  <si>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</si>
  <si>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</si>
  <si>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</si>
  <si>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</si>
  <si>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</si>
  <si>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</si>
  <si>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</si>
  <si>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</si>
  <si>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</si>
  <si>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</si>
  <si>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</si>
  <si>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</si>
  <si>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</si>
  <si>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</si>
  <si>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</si>
  <si>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</si>
  <si>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</si>
  <si>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</si>
  <si>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</si>
  <si>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</si>
  <si>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</si>
  <si>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</si>
  <si>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</si>
  <si>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</si>
  <si>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</si>
  <si>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ppb</t>
  </si>
  <si>
    <t>You may question, as I did, why the % error decreases…I plugged in the standard error propagation formula, and these are the results</t>
  </si>
  <si>
    <t>If you see an error in my calculations please let me know.</t>
  </si>
  <si>
    <t>These results are before background is subtracted out</t>
  </si>
  <si>
    <t>Some of the % errors drastically increase because the numbers are near the LLD</t>
  </si>
  <si>
    <t>In order to go up to original solutions 93G Trace and 96G Trace had to be multiplied by constants</t>
  </si>
  <si>
    <t>Vial 30G Trace Original is the original stock solution</t>
  </si>
  <si>
    <t>Mo DF</t>
  </si>
  <si>
    <t>Background subtracted Mo values reported above. Isotopes 98 and 100 had Ru subtracted out as well</t>
  </si>
  <si>
    <t>Lower limits of detection were determined based on the background Mo levels within each sample</t>
  </si>
  <si>
    <t>Vial 87G basically vial 30G after 4 TBP contacts…</t>
  </si>
  <si>
    <t>Based on dry run and blanks sent I would estimate the Mo concentration in TBP to be about ???? ppb</t>
  </si>
  <si>
    <t>Based on dry run and blanks sent I would estimate the Mo concentration in the vials themselves to be ????</t>
  </si>
  <si>
    <t>Ru 101</t>
  </si>
  <si>
    <t>Ru 102</t>
  </si>
  <si>
    <t>Ru 104</t>
  </si>
  <si>
    <t>Estimate at 6 from the book</t>
  </si>
  <si>
    <t>Ru activity of 30G</t>
  </si>
  <si>
    <t>Ru-106</t>
  </si>
  <si>
    <t>Ru Activity of 87G</t>
  </si>
  <si>
    <t>DF from Activity</t>
  </si>
  <si>
    <t>% of STD</t>
  </si>
  <si>
    <t>% of Prop</t>
  </si>
  <si>
    <t>Pd Background on mass 104. Also Ru Background</t>
  </si>
  <si>
    <t>±^2</t>
  </si>
  <si>
    <t>Sum Ru</t>
  </si>
  <si>
    <t>Ru Response</t>
  </si>
  <si>
    <t>Assumed response with no Pd (Pd subtracted (Ru as well) in PPB_Mo_Aliquot_Sent)</t>
  </si>
  <si>
    <t>Pd Response</t>
  </si>
  <si>
    <t>MS - C (ppb/cps)</t>
  </si>
  <si>
    <t>CPS</t>
  </si>
  <si>
    <t>± (ppb)</t>
  </si>
  <si>
    <t>Background (Ru/Pd) (ppb)</t>
  </si>
  <si>
    <t>Background</t>
  </si>
  <si>
    <t>Distribution 1</t>
  </si>
  <si>
    <t>Average</t>
  </si>
  <si>
    <t>x</t>
  </si>
  <si>
    <t>function</t>
  </si>
  <si>
    <t>DR=</t>
  </si>
  <si>
    <t>Multiplicity</t>
  </si>
  <si>
    <t>Pu ppb</t>
  </si>
  <si>
    <t>U ppb</t>
  </si>
  <si>
    <t>DF M1</t>
  </si>
  <si>
    <t>DF M2</t>
  </si>
  <si>
    <t>DF M3</t>
  </si>
  <si>
    <t>DF MT</t>
  </si>
  <si>
    <t>DF S</t>
  </si>
  <si>
    <t>DF P1</t>
  </si>
  <si>
    <t>DF P2</t>
  </si>
  <si>
    <t>Over Pu tot</t>
  </si>
  <si>
    <t>A decontamination factor boasts an engineering feat, we just don’t have that. We can use this data to support science though.</t>
  </si>
  <si>
    <t>Evaporation Correction</t>
  </si>
  <si>
    <t>DR (x3)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</si>
</sst>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2" applyNumberFormat="0" applyFont="0" applyFill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0" borderId="2" xfId="0" applyBorder="1"/>
    <xf numFmtId="11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/>
    <xf numFmtId="10" fontId="0" fillId="4" borderId="0" xfId="0" applyNumberFormat="1" applyFill="1"/>
    <xf numFmtId="10" fontId="0" fillId="4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1" applyFont="1"/>
    <xf numFmtId="0" fontId="0" fillId="3" borderId="0" xfId="0" applyFill="1" applyAlignment="1">
      <alignment wrapText="1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/>
    <xf numFmtId="11" fontId="0" fillId="0" borderId="5" xfId="0" applyNumberFormat="1" applyBorder="1"/>
    <xf numFmtId="0" fontId="0" fillId="4" borderId="5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7" xfId="0" applyBorder="1" applyAlignment="1">
      <alignment horizontal="center"/>
    </xf>
    <xf numFmtId="0" fontId="0" fillId="0" borderId="7" xfId="0" applyFill="1" applyBorder="1"/>
    <xf numFmtId="0" fontId="0" fillId="0" borderId="7" xfId="0" applyBorder="1"/>
    <xf numFmtId="0" fontId="0" fillId="4" borderId="7" xfId="0" applyFill="1" applyBorder="1"/>
    <xf numFmtId="0" fontId="0" fillId="3" borderId="7" xfId="0" applyFill="1" applyBorder="1"/>
    <xf numFmtId="0" fontId="0" fillId="3" borderId="6" xfId="0" applyFill="1" applyBorder="1"/>
    <xf numFmtId="0" fontId="0" fillId="0" borderId="4" xfId="0" applyFill="1" applyBorder="1"/>
    <xf numFmtId="0" fontId="2" fillId="0" borderId="3" xfId="0" applyFon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6" xfId="0" applyFill="1" applyBorder="1"/>
    <xf numFmtId="0" fontId="0" fillId="0" borderId="3" xfId="0" applyBorder="1"/>
    <xf numFmtId="0" fontId="2" fillId="0" borderId="3" xfId="0" applyFont="1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4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0" fillId="0" borderId="12" xfId="0" applyBorder="1"/>
    <xf numFmtId="10" fontId="0" fillId="3" borderId="0" xfId="0" applyNumberFormat="1" applyFill="1"/>
    <xf numFmtId="0" fontId="0" fillId="5" borderId="0" xfId="0" applyFill="1"/>
    <xf numFmtId="0" fontId="0" fillId="5" borderId="5" xfId="0" applyFill="1" applyBorder="1"/>
    <xf numFmtId="10" fontId="0" fillId="5" borderId="0" xfId="0" applyNumberFormat="1" applyFill="1"/>
    <xf numFmtId="0" fontId="0" fillId="5" borderId="2" xfId="0" applyFill="1" applyBorder="1"/>
    <xf numFmtId="0" fontId="0" fillId="6" borderId="0" xfId="0" applyFill="1"/>
    <xf numFmtId="0" fontId="0" fillId="6" borderId="5" xfId="0" applyFill="1" applyBorder="1"/>
    <xf numFmtId="10" fontId="0" fillId="6" borderId="0" xfId="0" applyNumberFormat="1" applyFill="1"/>
    <xf numFmtId="0" fontId="0" fillId="6" borderId="2" xfId="0" applyFill="1" applyBorder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pane ySplit="1" topLeftCell="A12" activePane="bottomLeft" state="frozen"/>
      <selection activeCell="G1" sqref="G1"/>
      <selection pane="bottomLeft" activeCell="D36" sqref="D36"/>
    </sheetView>
  </sheetViews>
  <sheetFormatPr defaultRowHeight="15" x14ac:dyDescent="0.25"/>
  <cols>
    <col min="1" max="1" width="8.140625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1" customWidth="1"/>
    <col min="13" max="13" width="13.42578125" bestFit="1" customWidth="1"/>
    <col min="14" max="14" width="12" bestFit="1" customWidth="1"/>
    <col min="15" max="15" width="13.42578125" bestFit="1" customWidth="1"/>
    <col min="17" max="17" width="13.42578125" bestFit="1" customWidth="1"/>
    <col min="18" max="18" width="12" bestFit="1" customWidth="1"/>
    <col min="19" max="19" width="13.42578125" bestFit="1" customWidth="1"/>
    <col min="20" max="20" width="12" bestFit="1" customWidth="1"/>
    <col min="26" max="26" width="12" bestFit="1" customWidth="1"/>
  </cols>
  <sheetData>
    <row r="1" spans="1:28" x14ac:dyDescent="0.25">
      <c r="H1" s="31"/>
      <c r="J1" s="5">
        <v>101</v>
      </c>
      <c r="K1" s="5"/>
      <c r="L1" s="5">
        <v>102</v>
      </c>
      <c r="M1" s="5"/>
      <c r="N1" s="5">
        <v>104</v>
      </c>
      <c r="O1" s="5"/>
      <c r="P1" s="36"/>
      <c r="Q1" s="5" t="s">
        <v>40</v>
      </c>
      <c r="R1" s="5"/>
      <c r="S1" s="5"/>
      <c r="T1" s="5" t="s">
        <v>40</v>
      </c>
      <c r="U1" s="5"/>
      <c r="V1" s="5"/>
      <c r="W1" s="5" t="s">
        <v>40</v>
      </c>
      <c r="X1" s="5"/>
    </row>
    <row r="2" spans="1:28" x14ac:dyDescent="0.25">
      <c r="C2" t="s">
        <v>38</v>
      </c>
      <c r="E2">
        <v>40</v>
      </c>
      <c r="F2" t="s">
        <v>39</v>
      </c>
      <c r="H2" s="31" t="s">
        <v>66</v>
      </c>
      <c r="I2" s="5" t="s">
        <v>34</v>
      </c>
      <c r="J2" s="14">
        <f>J34</f>
        <v>2.2848443919087002E-5</v>
      </c>
      <c r="K2" s="5" t="s">
        <v>34</v>
      </c>
      <c r="L2" s="14">
        <f t="shared" ref="L2:N2" si="0">L34</f>
        <v>2.16086934947964E-5</v>
      </c>
      <c r="M2" s="5" t="s">
        <v>34</v>
      </c>
      <c r="N2" s="14">
        <f t="shared" si="0"/>
        <v>1.9995267432079798E-5</v>
      </c>
      <c r="O2" s="5"/>
      <c r="P2" s="36"/>
    </row>
    <row r="3" spans="1:28" x14ac:dyDescent="0.25">
      <c r="C3" t="s">
        <v>37</v>
      </c>
      <c r="E3">
        <v>2.0000000000000001E-4</v>
      </c>
      <c r="F3" t="s">
        <v>35</v>
      </c>
      <c r="H3" s="31"/>
      <c r="I3" s="8" t="s">
        <v>33</v>
      </c>
      <c r="J3" s="14">
        <f>K34</f>
        <v>1.8194900890190799E-7</v>
      </c>
      <c r="K3" s="8" t="s">
        <v>33</v>
      </c>
      <c r="L3" s="14">
        <f t="shared" ref="L3:N3" si="1">M34</f>
        <v>1.6311690495871899E-7</v>
      </c>
      <c r="M3" s="8" t="s">
        <v>33</v>
      </c>
      <c r="N3" s="14">
        <f t="shared" si="1"/>
        <v>1.73415728929575E-7</v>
      </c>
      <c r="O3" s="8"/>
      <c r="P3" s="36"/>
      <c r="Q3" s="5"/>
      <c r="R3" s="5"/>
      <c r="S3" s="5"/>
      <c r="T3" s="5"/>
      <c r="U3" s="5"/>
      <c r="V3" s="5"/>
      <c r="W3" s="5"/>
      <c r="X3" s="5"/>
    </row>
    <row r="4" spans="1:28" x14ac:dyDescent="0.25">
      <c r="H4" s="31" t="s">
        <v>68</v>
      </c>
      <c r="I4" s="5" t="s">
        <v>34</v>
      </c>
      <c r="J4" s="14"/>
      <c r="K4" s="5" t="s">
        <v>34</v>
      </c>
      <c r="L4" s="14"/>
      <c r="M4" s="5" t="s">
        <v>34</v>
      </c>
      <c r="N4" s="14">
        <f>N35</f>
        <v>2.52866753485642E-5</v>
      </c>
      <c r="O4" s="5"/>
      <c r="P4" s="36"/>
      <c r="Q4" s="5"/>
      <c r="R4" s="5"/>
      <c r="S4" s="22" t="s">
        <v>43</v>
      </c>
      <c r="T4" s="5"/>
      <c r="U4" s="5"/>
      <c r="V4" s="5"/>
      <c r="W4" s="5"/>
      <c r="X4" s="5"/>
    </row>
    <row r="5" spans="1:28" ht="60.75" thickBot="1" x14ac:dyDescent="0.3">
      <c r="A5" s="28" t="s">
        <v>91</v>
      </c>
      <c r="B5" s="1" t="s">
        <v>0</v>
      </c>
      <c r="C5" s="2" t="s">
        <v>1</v>
      </c>
      <c r="D5" s="2" t="s">
        <v>2</v>
      </c>
      <c r="E5" s="2" t="s">
        <v>3</v>
      </c>
      <c r="F5" s="8" t="s">
        <v>33</v>
      </c>
      <c r="G5" s="8" t="s">
        <v>36</v>
      </c>
      <c r="H5" s="42"/>
      <c r="I5" s="43" t="s">
        <v>33</v>
      </c>
      <c r="J5" s="44" t="s">
        <v>70</v>
      </c>
      <c r="K5" s="43" t="s">
        <v>33</v>
      </c>
      <c r="L5" s="44" t="s">
        <v>70</v>
      </c>
      <c r="M5" s="43" t="s">
        <v>33</v>
      </c>
      <c r="N5" s="44">
        <f>O35</f>
        <v>4.8807195589713902E-7</v>
      </c>
      <c r="O5" s="43" t="s">
        <v>33</v>
      </c>
      <c r="P5" s="45"/>
      <c r="Q5" s="46" t="s">
        <v>53</v>
      </c>
      <c r="R5" s="47" t="s">
        <v>33</v>
      </c>
      <c r="S5" s="47" t="s">
        <v>36</v>
      </c>
      <c r="T5" s="46" t="s">
        <v>54</v>
      </c>
      <c r="U5" s="47" t="s">
        <v>33</v>
      </c>
      <c r="V5" s="47" t="s">
        <v>36</v>
      </c>
      <c r="W5" s="47" t="s">
        <v>55</v>
      </c>
      <c r="X5" s="47" t="s">
        <v>33</v>
      </c>
      <c r="Y5" s="47" t="s">
        <v>36</v>
      </c>
      <c r="Z5" s="7"/>
      <c r="AA5" s="7"/>
      <c r="AB5" s="7"/>
    </row>
    <row r="6" spans="1:28" ht="15.75" thickTop="1" x14ac:dyDescent="0.25">
      <c r="A6">
        <v>1</v>
      </c>
      <c r="B6" s="6" t="s">
        <v>4</v>
      </c>
      <c r="C6" s="3">
        <v>1.34E-2</v>
      </c>
      <c r="D6" s="3">
        <v>5.0464000000000002</v>
      </c>
      <c r="E6" s="3">
        <v>376.597014925373</v>
      </c>
      <c r="F6" s="10">
        <f>(((1/C6)^2)*($E$3^2)+((D6/(C6^2))^2)*($E$3^2))^0.5</f>
        <v>5.6208707851070203</v>
      </c>
      <c r="G6" s="11">
        <f>F6/E6</f>
        <v>1.4925425753098069E-2</v>
      </c>
      <c r="H6" s="31"/>
      <c r="I6" t="s">
        <v>4</v>
      </c>
      <c r="J6">
        <v>2108.1999999999998</v>
      </c>
      <c r="K6">
        <f>(J6/$E$2)^0.5</f>
        <v>7.2598209344308211</v>
      </c>
      <c r="L6">
        <v>2215.4</v>
      </c>
      <c r="M6">
        <f>(L6/$E$2)^0.5</f>
        <v>7.442109915877352</v>
      </c>
      <c r="N6">
        <v>2340.2000000000003</v>
      </c>
      <c r="O6" s="9">
        <f>(N6/$E$2)^0.5</f>
        <v>7.6488561236305141</v>
      </c>
      <c r="P6" s="37"/>
      <c r="Q6">
        <f t="shared" ref="Q6:Q33" si="2">$J$2*J6*E6</f>
        <v>18.14033530615777</v>
      </c>
      <c r="R6">
        <f t="shared" ref="R6:R33" si="3">((J6*E6*$J$3)^2+($J$2*E6*K6)^2+($J$2*J6*F6)^2)^0.5</f>
        <v>0.31317224741885569</v>
      </c>
      <c r="S6" s="12">
        <f>R6/Q6</f>
        <v>1.7263862113538156E-2</v>
      </c>
      <c r="T6">
        <f t="shared" ref="T6:T33" si="4">$L$2*L6*E6</f>
        <v>18.028414476256128</v>
      </c>
      <c r="U6">
        <f t="shared" ref="U6:U33" si="5">((L6*E6*$L$3)^2+($L$2*E6*M6)^2+($L$2*L6*F6)^2)^0.5</f>
        <v>0.30756041955503705</v>
      </c>
      <c r="V6" s="12">
        <f>U6/T6</f>
        <v>1.7059759745378707E-2</v>
      </c>
      <c r="W6">
        <f t="shared" ref="W6:W33" si="6">$N$2*N6*E6</f>
        <v>17.622075816086038</v>
      </c>
      <c r="X6">
        <f t="shared" ref="X6:X33" si="7">((N6*E6*$N$3)^2+($N$2*E6*O6)^2+($N$2*N6*F6)^2)^0.5</f>
        <v>0.30960202504073098</v>
      </c>
      <c r="Y6" s="12">
        <f>X6/W6</f>
        <v>1.7568987233508301E-2</v>
      </c>
      <c r="AB6" s="12"/>
    </row>
    <row r="7" spans="1:28" x14ac:dyDescent="0.25">
      <c r="A7">
        <v>1</v>
      </c>
      <c r="B7" s="6" t="s">
        <v>5</v>
      </c>
      <c r="C7" s="3">
        <v>3.9E-2</v>
      </c>
      <c r="D7" s="3">
        <v>4.9492000000000003</v>
      </c>
      <c r="E7" s="3">
        <v>126.90256410256411</v>
      </c>
      <c r="F7" s="10">
        <f t="shared" ref="F7:F11" si="8">(((1/C7)^2)*($E$3^2)+((D7/(C7^2))^2)*($E$3^2))^0.5</f>
        <v>0.65080258498519816</v>
      </c>
      <c r="G7" s="11">
        <f t="shared" ref="G7:G11" si="9">F7/E7</f>
        <v>5.1283643446259448E-3</v>
      </c>
      <c r="H7" s="31"/>
      <c r="I7" t="s">
        <v>5</v>
      </c>
      <c r="J7">
        <v>260</v>
      </c>
      <c r="K7">
        <f t="shared" ref="K7:K11" si="10">(J7/$E$2)^0.5</f>
        <v>2.5495097567963922</v>
      </c>
      <c r="L7">
        <v>283.20000000000005</v>
      </c>
      <c r="M7">
        <f t="shared" ref="M7:M11" si="11">(L7/$E$2)^0.5</f>
        <v>2.6608269391300143</v>
      </c>
      <c r="N7">
        <v>288.79999999999995</v>
      </c>
      <c r="O7" s="9">
        <f t="shared" ref="O7:O11" si="12">(N7/$E$2)^0.5</f>
        <v>2.6870057685088802</v>
      </c>
      <c r="P7" s="38"/>
      <c r="Q7">
        <f t="shared" si="2"/>
        <v>0.75387679096230265</v>
      </c>
      <c r="R7">
        <f t="shared" si="3"/>
        <v>1.0277862788656351E-2</v>
      </c>
      <c r="S7" s="12">
        <f t="shared" ref="S7:S33" si="13">R7/Q7</f>
        <v>1.3633345543821486E-2</v>
      </c>
      <c r="T7">
        <f t="shared" si="4"/>
        <v>0.77659064674736444</v>
      </c>
      <c r="U7">
        <f t="shared" si="5"/>
        <v>1.0171836994878881E-2</v>
      </c>
      <c r="V7" s="12">
        <f t="shared" ref="V7:V11" si="14">U7/T7</f>
        <v>1.3098067865589319E-2</v>
      </c>
      <c r="W7">
        <f t="shared" si="6"/>
        <v>0.73281576419529448</v>
      </c>
      <c r="X7">
        <f t="shared" si="7"/>
        <v>1.0050090613620838E-2</v>
      </c>
      <c r="Y7" s="12">
        <f t="shared" ref="Y7:Y33" si="15">X7/W7</f>
        <v>1.3714348277778725E-2</v>
      </c>
      <c r="AB7" s="12"/>
    </row>
    <row r="8" spans="1:28" x14ac:dyDescent="0.25">
      <c r="A8">
        <v>1</v>
      </c>
      <c r="B8" s="6" t="s">
        <v>6</v>
      </c>
      <c r="C8" s="3">
        <v>5.0299999999999997E-2</v>
      </c>
      <c r="D8" s="3">
        <v>4.9884000000000004</v>
      </c>
      <c r="E8" s="3">
        <v>99.172962226640166</v>
      </c>
      <c r="F8" s="10">
        <f t="shared" si="8"/>
        <v>0.39434593954365693</v>
      </c>
      <c r="G8" s="11">
        <f t="shared" si="9"/>
        <v>3.9763452728421821E-3</v>
      </c>
      <c r="H8" s="31"/>
      <c r="I8" t="s">
        <v>6</v>
      </c>
      <c r="J8">
        <v>4.8000000000000007</v>
      </c>
      <c r="K8">
        <f t="shared" si="10"/>
        <v>0.34641016151377552</v>
      </c>
      <c r="L8">
        <v>12</v>
      </c>
      <c r="M8">
        <f t="shared" si="11"/>
        <v>0.54772255750516607</v>
      </c>
      <c r="N8">
        <v>18.399999999999999</v>
      </c>
      <c r="O8" s="9">
        <f t="shared" si="12"/>
        <v>0.67823299831252681</v>
      </c>
      <c r="P8" s="38"/>
      <c r="Q8">
        <f t="shared" si="2"/>
        <v>1.0876549755480584E-2</v>
      </c>
      <c r="R8">
        <f t="shared" si="3"/>
        <v>7.9089486498892109E-4</v>
      </c>
      <c r="S8" s="12">
        <f t="shared" si="13"/>
        <v>7.2715602168821697E-2</v>
      </c>
      <c r="T8">
        <f t="shared" si="4"/>
        <v>2.5715977724717863E-2</v>
      </c>
      <c r="U8">
        <f t="shared" si="5"/>
        <v>1.1940986791995681E-3</v>
      </c>
      <c r="V8" s="12">
        <f t="shared" si="14"/>
        <v>4.643411547412471E-2</v>
      </c>
      <c r="W8">
        <f t="shared" si="6"/>
        <v>3.6487014192259214E-2</v>
      </c>
      <c r="X8">
        <f t="shared" si="7"/>
        <v>1.3892523990107863E-3</v>
      </c>
      <c r="Y8" s="12">
        <f t="shared" si="15"/>
        <v>3.8075255807188485E-2</v>
      </c>
      <c r="AB8" s="12"/>
    </row>
    <row r="9" spans="1:28" x14ac:dyDescent="0.25">
      <c r="A9">
        <v>1</v>
      </c>
      <c r="B9" s="6" t="s">
        <v>7</v>
      </c>
      <c r="C9" s="3">
        <v>3.6399999999999995E-2</v>
      </c>
      <c r="D9" s="3">
        <v>4.9635000000000007</v>
      </c>
      <c r="E9" s="3">
        <v>136.35989010989016</v>
      </c>
      <c r="F9" s="10">
        <f t="shared" si="8"/>
        <v>0.74925031224172078</v>
      </c>
      <c r="G9" s="11">
        <f t="shared" si="9"/>
        <v>5.4946532417847541E-3</v>
      </c>
      <c r="H9" s="31"/>
      <c r="I9" t="s">
        <v>7</v>
      </c>
      <c r="J9">
        <v>2.4</v>
      </c>
      <c r="K9">
        <f t="shared" si="10"/>
        <v>0.2449489742783178</v>
      </c>
      <c r="L9">
        <v>0.80000000000000027</v>
      </c>
      <c r="M9">
        <f t="shared" si="11"/>
        <v>0.14142135623730953</v>
      </c>
      <c r="N9">
        <v>7.2000000000000011</v>
      </c>
      <c r="O9" s="9">
        <f t="shared" si="12"/>
        <v>0.42426406871192857</v>
      </c>
      <c r="P9" s="38"/>
      <c r="Q9">
        <f t="shared" si="2"/>
        <v>7.4774671247728594E-3</v>
      </c>
      <c r="R9">
        <f t="shared" si="3"/>
        <v>7.6658707140710906E-4</v>
      </c>
      <c r="S9" s="12">
        <f t="shared" si="13"/>
        <v>0.10251961775497548</v>
      </c>
      <c r="T9">
        <f t="shared" si="4"/>
        <v>2.357247256294989E-3</v>
      </c>
      <c r="U9">
        <f t="shared" si="5"/>
        <v>4.1728718818255652E-4</v>
      </c>
      <c r="V9" s="12">
        <f t="shared" si="14"/>
        <v>0.17702308787005611</v>
      </c>
      <c r="W9">
        <f t="shared" si="6"/>
        <v>1.9631177782245126E-2</v>
      </c>
      <c r="X9">
        <f t="shared" si="7"/>
        <v>1.1742056426318902E-3</v>
      </c>
      <c r="Y9" s="12">
        <f t="shared" si="15"/>
        <v>5.981330593897774E-2</v>
      </c>
      <c r="AB9" s="12"/>
    </row>
    <row r="10" spans="1:28" x14ac:dyDescent="0.25">
      <c r="A10">
        <v>1</v>
      </c>
      <c r="B10" s="6" t="s">
        <v>8</v>
      </c>
      <c r="C10" s="3">
        <v>2.8899999999999999E-2</v>
      </c>
      <c r="D10" s="3">
        <v>4.9984000000000002</v>
      </c>
      <c r="E10" s="3">
        <v>172.95501730103808</v>
      </c>
      <c r="F10" s="10">
        <f t="shared" si="8"/>
        <v>1.1969405411901297</v>
      </c>
      <c r="G10" s="11">
        <f t="shared" si="9"/>
        <v>6.9205308979662979E-3</v>
      </c>
      <c r="H10" s="31"/>
      <c r="I10" t="s">
        <v>8</v>
      </c>
      <c r="J10">
        <v>7394.2000000000007</v>
      </c>
      <c r="K10">
        <f t="shared" si="10"/>
        <v>13.596139157863897</v>
      </c>
      <c r="L10">
        <v>7982.5600000000013</v>
      </c>
      <c r="M10">
        <f t="shared" si="11"/>
        <v>14.126712285595683</v>
      </c>
      <c r="N10">
        <v>8286.76</v>
      </c>
      <c r="O10" s="9">
        <f t="shared" si="12"/>
        <v>14.393366527675171</v>
      </c>
      <c r="P10" s="38"/>
      <c r="Q10">
        <f t="shared" si="2"/>
        <v>29.220052131146137</v>
      </c>
      <c r="R10">
        <f t="shared" si="3"/>
        <v>0.31292604986517542</v>
      </c>
      <c r="S10" s="12">
        <f t="shared" si="13"/>
        <v>1.070929129286605E-2</v>
      </c>
      <c r="T10">
        <f t="shared" si="4"/>
        <v>29.833476588628368</v>
      </c>
      <c r="U10">
        <f t="shared" si="5"/>
        <v>0.31005006614254321</v>
      </c>
      <c r="V10" s="12">
        <f t="shared" si="14"/>
        <v>1.0392689743062834E-2</v>
      </c>
      <c r="W10">
        <f t="shared" si="6"/>
        <v>28.65795149327181</v>
      </c>
      <c r="X10">
        <f t="shared" si="7"/>
        <v>0.32184900502418562</v>
      </c>
      <c r="Y10" s="12">
        <f t="shared" si="15"/>
        <v>1.1230705205839572E-2</v>
      </c>
      <c r="AB10" s="12"/>
    </row>
    <row r="11" spans="1:28" x14ac:dyDescent="0.25">
      <c r="A11">
        <v>1</v>
      </c>
      <c r="B11" s="6" t="s">
        <v>9</v>
      </c>
      <c r="C11" s="3">
        <v>4.4299999999999999E-2</v>
      </c>
      <c r="D11" s="3">
        <v>4.9031000000000002</v>
      </c>
      <c r="E11" s="3">
        <v>110.67945823927766</v>
      </c>
      <c r="F11" s="10">
        <f t="shared" si="8"/>
        <v>0.499701921883555</v>
      </c>
      <c r="G11" s="11">
        <f t="shared" si="9"/>
        <v>4.5148569556895607E-3</v>
      </c>
      <c r="H11" s="31"/>
      <c r="I11" t="s">
        <v>9</v>
      </c>
      <c r="J11">
        <v>9626.92</v>
      </c>
      <c r="K11">
        <f t="shared" si="10"/>
        <v>15.513639160429122</v>
      </c>
      <c r="L11">
        <v>10924.800000000001</v>
      </c>
      <c r="M11">
        <f t="shared" si="11"/>
        <v>16.526342608090879</v>
      </c>
      <c r="N11">
        <v>10615.720000000001</v>
      </c>
      <c r="O11" s="9">
        <f t="shared" si="12"/>
        <v>16.29088702311817</v>
      </c>
      <c r="P11" s="38"/>
      <c r="Q11">
        <f t="shared" si="2"/>
        <v>24.34506932130261</v>
      </c>
      <c r="R11">
        <f t="shared" si="3"/>
        <v>0.22628471715628024</v>
      </c>
      <c r="S11" s="12">
        <f t="shared" si="13"/>
        <v>9.2948890048250889E-3</v>
      </c>
      <c r="T11">
        <f t="shared" si="4"/>
        <v>26.12817216749681</v>
      </c>
      <c r="U11">
        <f t="shared" si="5"/>
        <v>0.23319262585622019</v>
      </c>
      <c r="V11" s="12">
        <f t="shared" si="14"/>
        <v>8.9249498342754158E-3</v>
      </c>
      <c r="W11">
        <f t="shared" si="6"/>
        <v>23.493282274924919</v>
      </c>
      <c r="X11">
        <f t="shared" si="7"/>
        <v>0.23252067386429101</v>
      </c>
      <c r="Y11" s="12">
        <f t="shared" si="15"/>
        <v>9.8973260161466358E-3</v>
      </c>
      <c r="AB11" s="12"/>
    </row>
    <row r="12" spans="1:28" x14ac:dyDescent="0.25">
      <c r="A12">
        <v>1</v>
      </c>
      <c r="B12" s="6" t="s">
        <v>19</v>
      </c>
      <c r="C12" s="3">
        <v>9.3700000000000006E-2</v>
      </c>
      <c r="D12" s="3">
        <v>5.0049000000000001</v>
      </c>
      <c r="E12" s="3">
        <v>53.414087513340448</v>
      </c>
      <c r="F12" s="10">
        <f t="shared" ref="F12:F17" si="16">(((1/C12)^2)*($E$3^2)+((D12/(C12^2))^2)*($E$3^2))^0.5</f>
        <v>0.11403083782205169</v>
      </c>
      <c r="G12" s="11">
        <f t="shared" ref="G12:G17" si="17">F12/E12</f>
        <v>2.1348457519483393E-3</v>
      </c>
      <c r="H12" s="32"/>
      <c r="I12" t="s">
        <v>19</v>
      </c>
      <c r="J12">
        <v>110.39999999999999</v>
      </c>
      <c r="K12">
        <f>(J12/$E$2)^0.5</f>
        <v>1.6613247725836149</v>
      </c>
      <c r="L12">
        <v>120</v>
      </c>
      <c r="M12">
        <f>(L12/$E$2)^0.5</f>
        <v>1.7320508075688772</v>
      </c>
      <c r="N12">
        <v>224.8</v>
      </c>
      <c r="O12">
        <f>(N12/$E$2)^0.5</f>
        <v>2.3706539182259396</v>
      </c>
      <c r="P12" s="38"/>
      <c r="Q12">
        <f t="shared" si="2"/>
        <v>0.1347353376473692</v>
      </c>
      <c r="R12">
        <f t="shared" si="3"/>
        <v>2.3118832371833301E-3</v>
      </c>
      <c r="S12" s="12">
        <f t="shared" si="13"/>
        <v>1.7158699993271374E-2</v>
      </c>
      <c r="T12">
        <f t="shared" si="4"/>
        <v>0.13850503744560064</v>
      </c>
      <c r="U12">
        <f t="shared" si="5"/>
        <v>2.2753360542832062E-3</v>
      </c>
      <c r="V12" s="12">
        <f t="shared" ref="V12:V33" si="18">U12/T12</f>
        <v>1.6427821660832148E-2</v>
      </c>
      <c r="W12">
        <f t="shared" si="6"/>
        <v>0.24009291121280127</v>
      </c>
      <c r="X12">
        <f t="shared" si="7"/>
        <v>3.3180255004813075E-3</v>
      </c>
      <c r="Y12" s="12">
        <f t="shared" si="15"/>
        <v>1.3819756209047112E-2</v>
      </c>
      <c r="AB12" s="12"/>
    </row>
    <row r="13" spans="1:28" x14ac:dyDescent="0.25">
      <c r="A13">
        <v>1</v>
      </c>
      <c r="B13" s="6" t="s">
        <v>20</v>
      </c>
      <c r="C13" s="3">
        <v>2.87E-2</v>
      </c>
      <c r="D13" s="3">
        <v>4.9332000000000003</v>
      </c>
      <c r="E13" s="3">
        <v>171.88850174216029</v>
      </c>
      <c r="F13" s="10">
        <f t="shared" si="16"/>
        <v>1.1978495510797849</v>
      </c>
      <c r="G13" s="11">
        <f t="shared" si="17"/>
        <v>6.968759044026154E-3</v>
      </c>
      <c r="H13" s="32"/>
      <c r="I13" t="s">
        <v>20</v>
      </c>
      <c r="J13">
        <v>0</v>
      </c>
      <c r="K13">
        <f t="shared" ref="K13:K33" si="19">(J13/$E$2)^0.5</f>
        <v>0</v>
      </c>
      <c r="L13">
        <v>1.6</v>
      </c>
      <c r="M13">
        <f t="shared" ref="M13:M33" si="20">(L13/$E$2)^0.5</f>
        <v>0.2</v>
      </c>
      <c r="N13">
        <v>10.4</v>
      </c>
      <c r="O13">
        <f t="shared" ref="O13:O33" si="21">(N13/$E$2)^0.5</f>
        <v>0.50990195135927852</v>
      </c>
      <c r="P13" s="38"/>
      <c r="Q13">
        <f t="shared" si="2"/>
        <v>0</v>
      </c>
      <c r="R13">
        <f t="shared" si="3"/>
        <v>0</v>
      </c>
      <c r="S13" s="12" t="e">
        <f t="shared" si="13"/>
        <v>#DIV/0!</v>
      </c>
      <c r="T13">
        <f t="shared" si="4"/>
        <v>5.9428575190817899E-3</v>
      </c>
      <c r="U13">
        <f t="shared" si="5"/>
        <v>7.4536194714004721E-4</v>
      </c>
      <c r="V13" s="12">
        <f t="shared" si="18"/>
        <v>0.12542147354985056</v>
      </c>
      <c r="W13">
        <f t="shared" si="6"/>
        <v>3.5744348232673695E-2</v>
      </c>
      <c r="X13">
        <f t="shared" si="7"/>
        <v>1.7970656859518346E-3</v>
      </c>
      <c r="Y13" s="12">
        <f t="shared" si="15"/>
        <v>5.0275519762006671E-2</v>
      </c>
      <c r="AB13" s="12"/>
    </row>
    <row r="14" spans="1:28" x14ac:dyDescent="0.25">
      <c r="A14">
        <v>1</v>
      </c>
      <c r="B14" s="6" t="s">
        <v>21</v>
      </c>
      <c r="C14" s="3">
        <v>4.0600000000000004E-2</v>
      </c>
      <c r="D14" s="3">
        <v>5.0502000000000002</v>
      </c>
      <c r="E14" s="3">
        <v>124.38916256157634</v>
      </c>
      <c r="F14" s="10">
        <f t="shared" si="16"/>
        <v>0.61277429625328761</v>
      </c>
      <c r="G14" s="11">
        <f t="shared" si="17"/>
        <v>4.9262675592815098E-3</v>
      </c>
      <c r="H14" s="31"/>
      <c r="I14" t="s">
        <v>21</v>
      </c>
      <c r="J14">
        <v>0</v>
      </c>
      <c r="K14">
        <f t="shared" si="19"/>
        <v>0</v>
      </c>
      <c r="L14">
        <v>0.79999999999999982</v>
      </c>
      <c r="M14">
        <f t="shared" si="20"/>
        <v>0.1414213562373095</v>
      </c>
      <c r="N14">
        <v>20</v>
      </c>
      <c r="O14">
        <f t="shared" si="21"/>
        <v>0.70710678118654757</v>
      </c>
      <c r="P14" s="38"/>
      <c r="Q14">
        <f t="shared" si="2"/>
        <v>0</v>
      </c>
      <c r="R14">
        <f t="shared" si="3"/>
        <v>0</v>
      </c>
      <c r="S14" s="12" t="e">
        <f t="shared" si="13"/>
        <v>#DIV/0!</v>
      </c>
      <c r="T14">
        <f t="shared" si="4"/>
        <v>2.150309830294005E-3</v>
      </c>
      <c r="U14">
        <f t="shared" si="5"/>
        <v>3.8061851020114619E-4</v>
      </c>
      <c r="V14" s="12">
        <f t="shared" si="18"/>
        <v>0.17700635733461045</v>
      </c>
      <c r="W14">
        <f t="shared" si="6"/>
        <v>4.9743891421423339E-2</v>
      </c>
      <c r="X14">
        <f t="shared" si="7"/>
        <v>1.8273594670952338E-3</v>
      </c>
      <c r="Y14" s="12">
        <f t="shared" si="15"/>
        <v>3.673535412849184E-2</v>
      </c>
      <c r="AB14" s="12"/>
    </row>
    <row r="15" spans="1:28" x14ac:dyDescent="0.25">
      <c r="A15">
        <v>1</v>
      </c>
      <c r="B15" s="6" t="s">
        <v>22</v>
      </c>
      <c r="C15" s="3">
        <v>3.2599999999999997E-2</v>
      </c>
      <c r="D15" s="3">
        <v>4.9707999999999997</v>
      </c>
      <c r="E15" s="3">
        <v>152.47852760736197</v>
      </c>
      <c r="F15" s="10">
        <f t="shared" si="16"/>
        <v>0.93547120688552143</v>
      </c>
      <c r="G15" s="11">
        <f t="shared" si="17"/>
        <v>6.1351012602534798E-3</v>
      </c>
      <c r="H15" s="31"/>
      <c r="I15" t="s">
        <v>22</v>
      </c>
      <c r="J15">
        <v>1.5999999999999996</v>
      </c>
      <c r="K15">
        <f t="shared" si="19"/>
        <v>0.19999999999999998</v>
      </c>
      <c r="L15">
        <v>3.1999999999999997</v>
      </c>
      <c r="M15">
        <f t="shared" si="20"/>
        <v>0.28284271247461901</v>
      </c>
      <c r="N15">
        <v>5.6</v>
      </c>
      <c r="O15">
        <f t="shared" si="21"/>
        <v>0.37416573867739411</v>
      </c>
      <c r="P15" s="38"/>
      <c r="Q15">
        <f t="shared" si="2"/>
        <v>5.5742353390428297E-3</v>
      </c>
      <c r="R15">
        <f t="shared" si="3"/>
        <v>6.9902897247405048E-4</v>
      </c>
      <c r="S15" s="12">
        <f t="shared" si="13"/>
        <v>0.12540356299238758</v>
      </c>
      <c r="T15">
        <f t="shared" si="4"/>
        <v>1.0543557656337074E-2</v>
      </c>
      <c r="U15">
        <f t="shared" si="5"/>
        <v>9.3755422255034941E-4</v>
      </c>
      <c r="V15" s="12">
        <f t="shared" si="18"/>
        <v>8.8921998921952516E-2</v>
      </c>
      <c r="W15">
        <f t="shared" si="6"/>
        <v>1.7073554048090203E-2</v>
      </c>
      <c r="X15">
        <f t="shared" si="7"/>
        <v>1.1551042692595627E-3</v>
      </c>
      <c r="Y15" s="12">
        <f t="shared" si="15"/>
        <v>6.7654588260068163E-2</v>
      </c>
      <c r="AB15" s="12"/>
    </row>
    <row r="16" spans="1:28" x14ac:dyDescent="0.25">
      <c r="A16">
        <v>1</v>
      </c>
      <c r="B16" s="6" t="s">
        <v>23</v>
      </c>
      <c r="C16" s="3">
        <v>3.2399999999999998E-2</v>
      </c>
      <c r="D16" s="3">
        <v>5.0772000000000004</v>
      </c>
      <c r="E16" s="3">
        <v>156.70370370370372</v>
      </c>
      <c r="F16" s="10">
        <f t="shared" si="16"/>
        <v>0.96732650868068526</v>
      </c>
      <c r="G16" s="11">
        <f t="shared" si="17"/>
        <v>6.1729651936607184E-3</v>
      </c>
      <c r="H16" s="31"/>
      <c r="I16" t="s">
        <v>23</v>
      </c>
      <c r="J16">
        <v>0</v>
      </c>
      <c r="K16">
        <f t="shared" si="19"/>
        <v>0</v>
      </c>
      <c r="L16">
        <v>2.4</v>
      </c>
      <c r="M16">
        <f t="shared" si="20"/>
        <v>0.2449489742783178</v>
      </c>
      <c r="N16">
        <v>5.6</v>
      </c>
      <c r="O16">
        <f t="shared" si="21"/>
        <v>0.37416573867739411</v>
      </c>
      <c r="P16" s="38"/>
      <c r="Q16">
        <f t="shared" si="2"/>
        <v>0</v>
      </c>
      <c r="R16">
        <f t="shared" si="3"/>
        <v>0</v>
      </c>
      <c r="S16" s="12" t="e">
        <f t="shared" si="13"/>
        <v>#DIV/0!</v>
      </c>
      <c r="T16">
        <f t="shared" si="4"/>
        <v>8.1267895267985394E-3</v>
      </c>
      <c r="U16">
        <f t="shared" si="5"/>
        <v>8.3321411572849914E-4</v>
      </c>
      <c r="V16" s="12">
        <f t="shared" si="18"/>
        <v>0.10252684814599042</v>
      </c>
      <c r="W16">
        <f t="shared" si="6"/>
        <v>1.7546661793656514E-2</v>
      </c>
      <c r="X16">
        <f t="shared" si="7"/>
        <v>1.1871726116554023E-3</v>
      </c>
      <c r="Y16" s="12">
        <f t="shared" si="15"/>
        <v>6.7658032371980301E-2</v>
      </c>
      <c r="AB16" s="12"/>
    </row>
    <row r="17" spans="1:28" x14ac:dyDescent="0.25">
      <c r="A17">
        <v>1</v>
      </c>
      <c r="B17" s="6" t="s">
        <v>24</v>
      </c>
      <c r="C17" s="3">
        <v>6.7900000000000002E-2</v>
      </c>
      <c r="D17" s="3">
        <v>4.9969000000000001</v>
      </c>
      <c r="E17" s="3">
        <v>73.592047128129607</v>
      </c>
      <c r="F17" s="10">
        <f t="shared" si="16"/>
        <v>0.21678598240630462</v>
      </c>
      <c r="G17" s="11">
        <f t="shared" si="17"/>
        <v>2.9457800246929259E-3</v>
      </c>
      <c r="H17" s="31"/>
      <c r="I17" t="s">
        <v>24</v>
      </c>
      <c r="J17">
        <v>0</v>
      </c>
      <c r="K17">
        <f t="shared" si="19"/>
        <v>0</v>
      </c>
      <c r="L17">
        <v>2.4</v>
      </c>
      <c r="M17">
        <f t="shared" si="20"/>
        <v>0.2449489742783178</v>
      </c>
      <c r="N17">
        <v>13.6</v>
      </c>
      <c r="O17">
        <f t="shared" si="21"/>
        <v>0.58309518948452999</v>
      </c>
      <c r="P17" s="38"/>
      <c r="Q17">
        <f t="shared" si="2"/>
        <v>0</v>
      </c>
      <c r="R17">
        <f t="shared" si="3"/>
        <v>0</v>
      </c>
      <c r="S17" s="12" t="e">
        <f t="shared" si="13"/>
        <v>#DIV/0!</v>
      </c>
      <c r="T17">
        <f t="shared" si="4"/>
        <v>3.8165471761112744E-3</v>
      </c>
      <c r="U17">
        <f t="shared" si="5"/>
        <v>3.9075044460047345E-4</v>
      </c>
      <c r="V17" s="12">
        <f t="shared" si="18"/>
        <v>0.10238323452315183</v>
      </c>
      <c r="W17">
        <f t="shared" si="6"/>
        <v>2.0012300219535931E-2</v>
      </c>
      <c r="X17">
        <f t="shared" si="7"/>
        <v>8.7738156701825905E-4</v>
      </c>
      <c r="Y17" s="12">
        <f t="shared" si="15"/>
        <v>4.3842114968961066E-2</v>
      </c>
      <c r="AB17" s="12"/>
    </row>
    <row r="18" spans="1:28" s="19" customFormat="1" x14ac:dyDescent="0.25">
      <c r="A18" s="19">
        <v>1</v>
      </c>
      <c r="B18" s="15" t="s">
        <v>25</v>
      </c>
      <c r="C18" s="16" t="s">
        <v>26</v>
      </c>
      <c r="D18" s="15">
        <v>5.5175000000000001</v>
      </c>
      <c r="E18" s="16" t="s">
        <v>26</v>
      </c>
      <c r="F18" s="17"/>
      <c r="G18" s="18"/>
      <c r="H18" s="33"/>
      <c r="I18" s="19" t="s">
        <v>25</v>
      </c>
      <c r="J18" s="19">
        <v>1.5999999999999996</v>
      </c>
      <c r="K18" s="19">
        <f t="shared" si="19"/>
        <v>0.19999999999999998</v>
      </c>
      <c r="L18" s="19">
        <v>0</v>
      </c>
      <c r="M18" s="19">
        <f t="shared" si="20"/>
        <v>0</v>
      </c>
      <c r="N18" s="19">
        <v>74.400000000000006</v>
      </c>
      <c r="O18" s="19">
        <f t="shared" si="21"/>
        <v>1.3638181696985856</v>
      </c>
      <c r="P18" s="39"/>
      <c r="Q18" s="19" t="e">
        <f t="shared" si="2"/>
        <v>#VALUE!</v>
      </c>
      <c r="R18" s="19" t="e">
        <f t="shared" si="3"/>
        <v>#VALUE!</v>
      </c>
      <c r="S18" s="20" t="e">
        <f t="shared" si="13"/>
        <v>#VALUE!</v>
      </c>
      <c r="T18" s="19" t="e">
        <f t="shared" si="4"/>
        <v>#VALUE!</v>
      </c>
      <c r="U18" s="19" t="e">
        <f t="shared" si="5"/>
        <v>#VALUE!</v>
      </c>
      <c r="V18" s="20" t="e">
        <f t="shared" si="18"/>
        <v>#VALUE!</v>
      </c>
      <c r="W18" s="19" t="e">
        <f t="shared" si="6"/>
        <v>#VALUE!</v>
      </c>
      <c r="X18" s="19" t="e">
        <f t="shared" si="7"/>
        <v>#VALUE!</v>
      </c>
      <c r="Y18" s="20" t="e">
        <f t="shared" si="15"/>
        <v>#VALUE!</v>
      </c>
      <c r="AB18" s="20"/>
    </row>
    <row r="19" spans="1:28" x14ac:dyDescent="0.25">
      <c r="A19">
        <v>1</v>
      </c>
      <c r="B19" s="6" t="s">
        <v>27</v>
      </c>
      <c r="C19" s="3">
        <v>1.6500000000000001E-2</v>
      </c>
      <c r="D19" s="3">
        <v>4.8581000000000003</v>
      </c>
      <c r="E19" s="3">
        <v>294.43030303030304</v>
      </c>
      <c r="F19" s="10">
        <f>(((1/C19)^2)*($E$3^2)+((D19/(C19^2))^2)*($E$3^2))^0.5</f>
        <v>3.5688727420627053</v>
      </c>
      <c r="G19" s="11">
        <f>F19/E19</f>
        <v>1.2121282032900648E-2</v>
      </c>
      <c r="H19" s="31"/>
      <c r="I19" t="s">
        <v>27</v>
      </c>
      <c r="J19">
        <v>0</v>
      </c>
      <c r="K19">
        <f t="shared" si="19"/>
        <v>0</v>
      </c>
      <c r="L19">
        <v>0</v>
      </c>
      <c r="M19">
        <f t="shared" si="20"/>
        <v>0</v>
      </c>
      <c r="N19">
        <v>0.8</v>
      </c>
      <c r="O19">
        <f t="shared" si="21"/>
        <v>0.1414213562373095</v>
      </c>
      <c r="P19" s="38"/>
      <c r="Q19">
        <f t="shared" si="2"/>
        <v>0</v>
      </c>
      <c r="R19">
        <f t="shared" si="3"/>
        <v>0</v>
      </c>
      <c r="S19" s="12" t="e">
        <f t="shared" si="13"/>
        <v>#DIV/0!</v>
      </c>
      <c r="T19">
        <f t="shared" si="4"/>
        <v>0</v>
      </c>
      <c r="U19">
        <f t="shared" si="5"/>
        <v>0</v>
      </c>
      <c r="V19" s="12" t="e">
        <f t="shared" si="18"/>
        <v>#DIV/0!</v>
      </c>
      <c r="W19">
        <f t="shared" si="6"/>
        <v>4.7097701193593638E-3</v>
      </c>
      <c r="X19">
        <f t="shared" si="7"/>
        <v>8.355315856025025E-4</v>
      </c>
      <c r="Y19" s="12">
        <f t="shared" si="15"/>
        <v>0.17740389964428963</v>
      </c>
      <c r="AB19" s="12"/>
    </row>
    <row r="20" spans="1:28" x14ac:dyDescent="0.25">
      <c r="A20">
        <v>1</v>
      </c>
      <c r="B20" s="6" t="s">
        <v>28</v>
      </c>
      <c r="C20" s="3">
        <v>4.0399999999999998E-2</v>
      </c>
      <c r="D20" s="3">
        <v>4.9471999999999996</v>
      </c>
      <c r="E20" s="3">
        <v>122.45544554455445</v>
      </c>
      <c r="F20" s="10">
        <f>(((1/C20)^2)*($E$3^2)+((D20/(C20^2))^2)*($E$3^2))^0.5</f>
        <v>0.6062352900703305</v>
      </c>
      <c r="G20" s="11">
        <f>F20/E20</f>
        <v>4.9506601145782167E-3</v>
      </c>
      <c r="H20" s="31"/>
      <c r="I20" t="s">
        <v>28</v>
      </c>
      <c r="J20">
        <v>3.2</v>
      </c>
      <c r="K20">
        <f t="shared" si="19"/>
        <v>0.28284271247461901</v>
      </c>
      <c r="L20">
        <v>0</v>
      </c>
      <c r="M20">
        <f t="shared" si="20"/>
        <v>0</v>
      </c>
      <c r="N20">
        <v>2.4000000000000004</v>
      </c>
      <c r="O20">
        <f t="shared" si="21"/>
        <v>0.24494897427831783</v>
      </c>
      <c r="P20" s="38"/>
      <c r="Q20">
        <f t="shared" si="2"/>
        <v>8.9533324163570075E-3</v>
      </c>
      <c r="R20">
        <f t="shared" si="3"/>
        <v>7.9581090573856833E-4</v>
      </c>
      <c r="S20" s="12">
        <f t="shared" si="13"/>
        <v>8.8884324710728574E-2</v>
      </c>
      <c r="T20">
        <f t="shared" si="4"/>
        <v>0</v>
      </c>
      <c r="U20">
        <f t="shared" si="5"/>
        <v>0</v>
      </c>
      <c r="V20" s="12" t="e">
        <f t="shared" si="18"/>
        <v>#DIV/0!</v>
      </c>
      <c r="W20">
        <f t="shared" si="6"/>
        <v>5.8764705172268429E-3</v>
      </c>
      <c r="X20">
        <f t="shared" si="7"/>
        <v>6.02628938039005E-4</v>
      </c>
      <c r="Y20" s="12">
        <f t="shared" si="15"/>
        <v>0.10254947017472502</v>
      </c>
      <c r="AB20" s="12"/>
    </row>
    <row r="21" spans="1:28" s="19" customFormat="1" x14ac:dyDescent="0.25">
      <c r="A21" s="19">
        <v>1</v>
      </c>
      <c r="B21" s="15" t="s">
        <v>29</v>
      </c>
      <c r="C21" s="16" t="s">
        <v>26</v>
      </c>
      <c r="D21" s="15">
        <v>4.9318</v>
      </c>
      <c r="E21" s="16" t="s">
        <v>26</v>
      </c>
      <c r="F21" s="17"/>
      <c r="G21" s="21"/>
      <c r="H21" s="33"/>
      <c r="I21" s="19" t="s">
        <v>29</v>
      </c>
      <c r="J21" s="19">
        <v>0.8</v>
      </c>
      <c r="K21" s="19">
        <f t="shared" si="19"/>
        <v>0.1414213562373095</v>
      </c>
      <c r="L21" s="19">
        <v>0</v>
      </c>
      <c r="M21" s="19">
        <f t="shared" si="20"/>
        <v>0</v>
      </c>
      <c r="N21" s="19">
        <v>5.6000000000000005</v>
      </c>
      <c r="O21" s="19">
        <f t="shared" si="21"/>
        <v>0.37416573867739417</v>
      </c>
      <c r="P21" s="39"/>
      <c r="Q21" s="19" t="e">
        <f t="shared" si="2"/>
        <v>#VALUE!</v>
      </c>
      <c r="R21" s="19" t="e">
        <f t="shared" si="3"/>
        <v>#VALUE!</v>
      </c>
      <c r="S21" s="20" t="e">
        <f t="shared" si="13"/>
        <v>#VALUE!</v>
      </c>
      <c r="T21" s="19" t="e">
        <f t="shared" si="4"/>
        <v>#VALUE!</v>
      </c>
      <c r="U21" s="19" t="e">
        <f t="shared" si="5"/>
        <v>#VALUE!</v>
      </c>
      <c r="V21" s="20" t="e">
        <f t="shared" si="18"/>
        <v>#VALUE!</v>
      </c>
      <c r="W21" s="19" t="e">
        <f t="shared" si="6"/>
        <v>#VALUE!</v>
      </c>
      <c r="X21" s="19" t="e">
        <f t="shared" si="7"/>
        <v>#VALUE!</v>
      </c>
      <c r="Y21" s="20" t="e">
        <f t="shared" si="15"/>
        <v>#VALUE!</v>
      </c>
      <c r="AB21" s="20"/>
    </row>
    <row r="22" spans="1:28" x14ac:dyDescent="0.25">
      <c r="A22">
        <v>1</v>
      </c>
      <c r="B22" s="6" t="s">
        <v>30</v>
      </c>
      <c r="C22" s="3">
        <v>3.6400000000000002E-2</v>
      </c>
      <c r="D22" s="3">
        <v>4.9192</v>
      </c>
      <c r="E22" s="3">
        <v>135.14285714285714</v>
      </c>
      <c r="F22" s="10">
        <f t="shared" ref="F22:F33" si="22">(((1/C22)^2)*($E$3^2)+((D22/(C22^2))^2)*($E$3^2))^0.5</f>
        <v>0.7425634993450424</v>
      </c>
      <c r="G22" s="11">
        <f t="shared" ref="G22:G33" si="23">F22/E22</f>
        <v>5.4946559148153244E-3</v>
      </c>
      <c r="H22" s="31"/>
      <c r="I22" t="s">
        <v>30</v>
      </c>
      <c r="J22">
        <v>2.4000000000000004</v>
      </c>
      <c r="K22">
        <f t="shared" si="19"/>
        <v>0.24494897427831783</v>
      </c>
      <c r="L22">
        <v>0</v>
      </c>
      <c r="M22">
        <f t="shared" si="20"/>
        <v>0</v>
      </c>
      <c r="N22">
        <v>3.2</v>
      </c>
      <c r="O22">
        <f t="shared" si="21"/>
        <v>0.28284271247461901</v>
      </c>
      <c r="P22" s="38"/>
      <c r="Q22">
        <f t="shared" si="2"/>
        <v>7.4107295819850188E-3</v>
      </c>
      <c r="R22">
        <f t="shared" si="3"/>
        <v>7.5974516509228461E-4</v>
      </c>
      <c r="S22" s="12">
        <f t="shared" si="13"/>
        <v>0.10251961789823955</v>
      </c>
      <c r="T22">
        <f t="shared" si="4"/>
        <v>0</v>
      </c>
      <c r="U22">
        <f t="shared" si="5"/>
        <v>0</v>
      </c>
      <c r="V22" s="12" t="e">
        <f t="shared" si="18"/>
        <v>#DIV/0!</v>
      </c>
      <c r="W22">
        <f t="shared" si="6"/>
        <v>8.6470962243417084E-3</v>
      </c>
      <c r="X22">
        <f t="shared" si="7"/>
        <v>7.6944140922780024E-4</v>
      </c>
      <c r="Y22" s="12">
        <f t="shared" si="15"/>
        <v>8.8982635241390148E-2</v>
      </c>
      <c r="AB22" s="12"/>
    </row>
    <row r="23" spans="1:28" x14ac:dyDescent="0.25">
      <c r="A23">
        <v>1</v>
      </c>
      <c r="B23" s="3" t="s">
        <v>10</v>
      </c>
      <c r="C23" s="3">
        <v>1.21E-2</v>
      </c>
      <c r="D23" s="3">
        <v>4.9885000000000002</v>
      </c>
      <c r="E23" s="3">
        <v>412.27272727272731</v>
      </c>
      <c r="F23" s="10">
        <f t="shared" si="22"/>
        <v>6.8144452902538699</v>
      </c>
      <c r="G23" s="11">
        <f t="shared" si="23"/>
        <v>1.6528974243173664E-2</v>
      </c>
      <c r="H23" s="31"/>
      <c r="I23" t="s">
        <v>10</v>
      </c>
      <c r="J23">
        <v>98.4</v>
      </c>
      <c r="K23">
        <f t="shared" si="19"/>
        <v>1.5684387141358123</v>
      </c>
      <c r="L23">
        <v>90.4</v>
      </c>
      <c r="M23">
        <f t="shared" si="20"/>
        <v>1.5033296378372909</v>
      </c>
      <c r="N23">
        <v>105.60000000000001</v>
      </c>
      <c r="O23">
        <f t="shared" si="21"/>
        <v>1.6248076809271921</v>
      </c>
      <c r="P23" s="38"/>
      <c r="Q23">
        <f t="shared" si="2"/>
        <v>0.9269073643844602</v>
      </c>
      <c r="R23">
        <f t="shared" si="3"/>
        <v>2.2527590105307988E-2</v>
      </c>
      <c r="S23" s="12">
        <f t="shared" si="13"/>
        <v>2.4304036164679833E-2</v>
      </c>
      <c r="T23">
        <f t="shared" si="4"/>
        <v>0.80534421999097394</v>
      </c>
      <c r="U23">
        <f t="shared" si="5"/>
        <v>1.9837282358581131E-2</v>
      </c>
      <c r="V23" s="12">
        <f t="shared" si="18"/>
        <v>2.4632054053611338E-2</v>
      </c>
      <c r="W23">
        <f t="shared" si="6"/>
        <v>0.8705139629230263</v>
      </c>
      <c r="X23">
        <f t="shared" si="7"/>
        <v>2.1057938688746513E-2</v>
      </c>
      <c r="Y23" s="12">
        <f t="shared" si="15"/>
        <v>2.4190236556387693E-2</v>
      </c>
      <c r="AB23" s="12"/>
    </row>
    <row r="24" spans="1:28" x14ac:dyDescent="0.25">
      <c r="A24">
        <v>1</v>
      </c>
      <c r="B24" s="3" t="s">
        <v>11</v>
      </c>
      <c r="C24" s="3">
        <v>4.9700000000000001E-2</v>
      </c>
      <c r="D24" s="3">
        <v>4.8765000000000001</v>
      </c>
      <c r="E24" s="3">
        <v>98.118712273641847</v>
      </c>
      <c r="F24" s="10">
        <f t="shared" si="22"/>
        <v>0.39486441854832172</v>
      </c>
      <c r="G24" s="11">
        <f t="shared" si="23"/>
        <v>4.0243538607303581E-3</v>
      </c>
      <c r="H24" s="31"/>
      <c r="I24" t="s">
        <v>11</v>
      </c>
      <c r="J24">
        <v>11401.220000000001</v>
      </c>
      <c r="K24">
        <f t="shared" si="19"/>
        <v>16.882846324005914</v>
      </c>
      <c r="L24">
        <v>12858.64</v>
      </c>
      <c r="M24">
        <f t="shared" si="20"/>
        <v>17.92947294261602</v>
      </c>
      <c r="N24">
        <v>12889.060000000001</v>
      </c>
      <c r="O24">
        <f t="shared" si="21"/>
        <v>17.950668511228212</v>
      </c>
      <c r="P24" s="37"/>
      <c r="Q24">
        <f t="shared" si="2"/>
        <v>25.559937869761324</v>
      </c>
      <c r="R24">
        <f t="shared" si="3"/>
        <v>0.23117591876584978</v>
      </c>
      <c r="S24" s="12">
        <f t="shared" si="13"/>
        <v>9.0444632511936726E-3</v>
      </c>
      <c r="T24">
        <f t="shared" si="4"/>
        <v>27.26310943461635</v>
      </c>
      <c r="U24">
        <f t="shared" si="5"/>
        <v>0.23629751310934055</v>
      </c>
      <c r="V24" s="12">
        <f t="shared" si="18"/>
        <v>8.6672987054554496E-3</v>
      </c>
      <c r="W24">
        <f t="shared" si="6"/>
        <v>25.287174312617086</v>
      </c>
      <c r="X24">
        <f t="shared" si="7"/>
        <v>0.24432329149096188</v>
      </c>
      <c r="Y24" s="12">
        <f t="shared" si="15"/>
        <v>9.6619451612296701E-3</v>
      </c>
      <c r="AB24" s="12"/>
    </row>
    <row r="25" spans="1:28" x14ac:dyDescent="0.25">
      <c r="A25">
        <v>1</v>
      </c>
      <c r="B25" s="3" t="s">
        <v>12</v>
      </c>
      <c r="C25" s="3">
        <v>2.7699999999999999E-2</v>
      </c>
      <c r="D25" s="3">
        <v>4.9138999999999999</v>
      </c>
      <c r="E25" s="3">
        <v>177.39711191335741</v>
      </c>
      <c r="F25" s="10">
        <f t="shared" si="22"/>
        <v>1.2808659236544595</v>
      </c>
      <c r="G25" s="11">
        <f t="shared" si="23"/>
        <v>7.2203313224177392E-3</v>
      </c>
      <c r="H25" s="31"/>
      <c r="I25" t="s">
        <v>12</v>
      </c>
      <c r="J25">
        <v>5359.5599999999995</v>
      </c>
      <c r="K25">
        <f t="shared" si="19"/>
        <v>11.575361765405001</v>
      </c>
      <c r="L25">
        <v>5726.1</v>
      </c>
      <c r="M25">
        <f t="shared" si="20"/>
        <v>11.964635389346389</v>
      </c>
      <c r="N25">
        <v>5983.8200000000006</v>
      </c>
      <c r="O25">
        <f t="shared" si="21"/>
        <v>12.230923922582464</v>
      </c>
      <c r="P25" s="38"/>
      <c r="Q25">
        <f t="shared" si="2"/>
        <v>21.723625652363754</v>
      </c>
      <c r="R25">
        <f t="shared" si="3"/>
        <v>0.23818040159461765</v>
      </c>
      <c r="S25" s="12">
        <f t="shared" si="13"/>
        <v>1.0964118301711812E-2</v>
      </c>
      <c r="T25">
        <f t="shared" si="4"/>
        <v>21.949972610982623</v>
      </c>
      <c r="U25">
        <f t="shared" si="5"/>
        <v>0.23382808585073975</v>
      </c>
      <c r="V25" s="12">
        <f t="shared" si="18"/>
        <v>1.0652773467869584E-2</v>
      </c>
      <c r="W25">
        <f t="shared" si="6"/>
        <v>21.225224044721859</v>
      </c>
      <c r="X25">
        <f t="shared" si="7"/>
        <v>0.2434240324454732</v>
      </c>
      <c r="Y25" s="12">
        <f t="shared" si="15"/>
        <v>1.1468620163093458E-2</v>
      </c>
      <c r="AB25" s="12"/>
    </row>
    <row r="26" spans="1:28" x14ac:dyDescent="0.25">
      <c r="A26">
        <v>1</v>
      </c>
      <c r="B26" s="3" t="s">
        <v>31</v>
      </c>
      <c r="C26" s="3">
        <v>1.01E-2</v>
      </c>
      <c r="D26" s="3">
        <v>5.0003000000000002</v>
      </c>
      <c r="E26" s="3">
        <v>495.0792079207921</v>
      </c>
      <c r="F26" s="10">
        <f t="shared" si="22"/>
        <v>9.8035686704785281</v>
      </c>
      <c r="G26" s="11">
        <f t="shared" si="23"/>
        <v>1.9802020593131037E-2</v>
      </c>
      <c r="H26" s="31"/>
      <c r="I26" t="s">
        <v>31</v>
      </c>
      <c r="J26">
        <v>23.2</v>
      </c>
      <c r="K26">
        <f t="shared" si="19"/>
        <v>0.76157731058639078</v>
      </c>
      <c r="L26">
        <v>24.8</v>
      </c>
      <c r="M26">
        <f t="shared" si="20"/>
        <v>0.78740078740118113</v>
      </c>
      <c r="N26">
        <v>48.8</v>
      </c>
      <c r="O26">
        <f t="shared" si="21"/>
        <v>1.1045361017187261</v>
      </c>
      <c r="P26" s="38"/>
      <c r="Q26">
        <f t="shared" si="2"/>
        <v>0.26243351681027416</v>
      </c>
      <c r="R26">
        <f t="shared" si="3"/>
        <v>1.0275605614734474E-2</v>
      </c>
      <c r="S26" s="12">
        <f t="shared" si="13"/>
        <v>3.9155081026343158E-2</v>
      </c>
      <c r="T26">
        <f t="shared" si="4"/>
        <v>0.26531076851825297</v>
      </c>
      <c r="U26">
        <f t="shared" si="5"/>
        <v>1.0127669849835444E-2</v>
      </c>
      <c r="V26" s="12">
        <f t="shared" si="18"/>
        <v>3.8172856331455979E-2</v>
      </c>
      <c r="W26">
        <f t="shared" si="6"/>
        <v>0.48308296872699769</v>
      </c>
      <c r="X26">
        <f t="shared" si="7"/>
        <v>1.5120058840495667E-2</v>
      </c>
      <c r="Y26" s="12">
        <f t="shared" si="15"/>
        <v>3.1299093156480932E-2</v>
      </c>
      <c r="AB26" s="12"/>
    </row>
    <row r="27" spans="1:28" x14ac:dyDescent="0.25">
      <c r="A27">
        <v>1</v>
      </c>
      <c r="B27" s="3" t="s">
        <v>32</v>
      </c>
      <c r="C27" s="3">
        <v>5.7000000000000002E-3</v>
      </c>
      <c r="D27" s="3">
        <v>4.8712999999999997</v>
      </c>
      <c r="E27" s="3">
        <v>854.61403508771923</v>
      </c>
      <c r="F27" s="10">
        <f t="shared" si="22"/>
        <v>29.986477899892936</v>
      </c>
      <c r="G27" s="11">
        <f t="shared" si="23"/>
        <v>3.5087743318906607E-2</v>
      </c>
      <c r="H27" s="31"/>
      <c r="I27" t="s">
        <v>32</v>
      </c>
      <c r="J27">
        <v>36</v>
      </c>
      <c r="K27">
        <f t="shared" si="19"/>
        <v>0.94868329805051377</v>
      </c>
      <c r="L27">
        <v>91.2</v>
      </c>
      <c r="M27">
        <f t="shared" si="20"/>
        <v>1.5099668870541501</v>
      </c>
      <c r="N27">
        <v>10.4</v>
      </c>
      <c r="O27">
        <f t="shared" si="21"/>
        <v>0.50990195135927852</v>
      </c>
      <c r="P27" s="38"/>
      <c r="Q27">
        <f t="shared" si="2"/>
        <v>0.70295763071399053</v>
      </c>
      <c r="R27">
        <f t="shared" si="3"/>
        <v>3.1350714958891648E-2</v>
      </c>
      <c r="S27" s="12">
        <f t="shared" si="13"/>
        <v>4.459829951208992E-2</v>
      </c>
      <c r="T27">
        <f t="shared" si="4"/>
        <v>1.6841988579392273</v>
      </c>
      <c r="U27">
        <f t="shared" si="5"/>
        <v>6.6568584918238929E-2</v>
      </c>
      <c r="V27" s="12">
        <f t="shared" si="18"/>
        <v>3.9525371130872122E-2</v>
      </c>
      <c r="W27">
        <f t="shared" si="6"/>
        <v>0.17771765630099284</v>
      </c>
      <c r="X27">
        <f t="shared" si="7"/>
        <v>1.0825053666202632E-2</v>
      </c>
      <c r="Y27" s="12">
        <f t="shared" si="15"/>
        <v>6.0911526133726968E-2</v>
      </c>
      <c r="AB27" s="12"/>
    </row>
    <row r="28" spans="1:28" x14ac:dyDescent="0.25">
      <c r="A28">
        <v>1</v>
      </c>
      <c r="B28" s="3" t="s">
        <v>13</v>
      </c>
      <c r="C28" s="4">
        <v>2.5381</v>
      </c>
      <c r="D28" s="3">
        <v>5.0625</v>
      </c>
      <c r="E28" s="3">
        <v>1.9946022615342185</v>
      </c>
      <c r="F28" s="10">
        <f t="shared" si="22"/>
        <v>1.7581981791480486E-4</v>
      </c>
      <c r="G28" s="11">
        <f t="shared" si="23"/>
        <v>8.8147808365346417E-5</v>
      </c>
      <c r="H28" s="31"/>
      <c r="I28" t="s">
        <v>13</v>
      </c>
      <c r="J28">
        <v>243.2</v>
      </c>
      <c r="K28">
        <f t="shared" si="19"/>
        <v>2.4657656011875906</v>
      </c>
      <c r="L28">
        <v>299.2</v>
      </c>
      <c r="M28">
        <f t="shared" si="20"/>
        <v>2.7349588662354685</v>
      </c>
      <c r="N28">
        <v>460.8</v>
      </c>
      <c r="O28">
        <f t="shared" si="21"/>
        <v>3.3941125496954281</v>
      </c>
      <c r="P28" s="38"/>
      <c r="Q28">
        <f t="shared" si="2"/>
        <v>1.1083489284575043E-2</v>
      </c>
      <c r="R28">
        <f t="shared" si="3"/>
        <v>1.4289449173386512E-4</v>
      </c>
      <c r="S28" s="12">
        <f t="shared" si="13"/>
        <v>1.2892554687875436E-2</v>
      </c>
      <c r="T28">
        <f t="shared" si="4"/>
        <v>1.2895744074925379E-2</v>
      </c>
      <c r="U28">
        <f t="shared" si="5"/>
        <v>1.528819392674474E-4</v>
      </c>
      <c r="V28" s="12">
        <f t="shared" si="18"/>
        <v>1.1855224357678799E-2</v>
      </c>
      <c r="W28">
        <f t="shared" si="6"/>
        <v>1.8377904678915626E-2</v>
      </c>
      <c r="X28">
        <f t="shared" si="7"/>
        <v>2.0912034595344976E-4</v>
      </c>
      <c r="Y28" s="12">
        <f t="shared" si="15"/>
        <v>1.1378900348382303E-2</v>
      </c>
      <c r="AB28" s="12"/>
    </row>
    <row r="29" spans="1:28" x14ac:dyDescent="0.25">
      <c r="A29">
        <v>1</v>
      </c>
      <c r="B29" s="3" t="s">
        <v>14</v>
      </c>
      <c r="C29" s="4">
        <v>2.7002000000000002</v>
      </c>
      <c r="D29" s="3">
        <v>5.3585000000000003</v>
      </c>
      <c r="E29" s="3">
        <v>1.9844826309162285</v>
      </c>
      <c r="F29" s="10">
        <f t="shared" si="22"/>
        <v>1.6459518971101252E-4</v>
      </c>
      <c r="G29" s="11">
        <f t="shared" si="23"/>
        <v>8.2941108753881867E-5</v>
      </c>
      <c r="H29" s="31"/>
      <c r="I29" t="s">
        <v>14</v>
      </c>
      <c r="J29">
        <v>132.79999999999998</v>
      </c>
      <c r="K29">
        <f t="shared" si="19"/>
        <v>1.8220867158288596</v>
      </c>
      <c r="L29">
        <v>129.60000000000002</v>
      </c>
      <c r="M29">
        <f t="shared" si="20"/>
        <v>1.8000000000000003</v>
      </c>
      <c r="N29">
        <v>340.8</v>
      </c>
      <c r="O29">
        <f t="shared" si="21"/>
        <v>2.9189039038652846</v>
      </c>
      <c r="P29" s="38"/>
      <c r="Q29">
        <f t="shared" si="2"/>
        <v>6.0214627653984139E-3</v>
      </c>
      <c r="R29">
        <f t="shared" si="3"/>
        <v>9.5525916077892882E-5</v>
      </c>
      <c r="S29" s="12">
        <f t="shared" si="13"/>
        <v>1.58642376113028E-2</v>
      </c>
      <c r="T29">
        <f t="shared" si="4"/>
        <v>5.5575171684711881E-3</v>
      </c>
      <c r="U29">
        <f t="shared" si="5"/>
        <v>8.7852822634835263E-5</v>
      </c>
      <c r="V29" s="12">
        <f t="shared" si="18"/>
        <v>1.5807926448386054E-2</v>
      </c>
      <c r="W29">
        <f t="shared" si="6"/>
        <v>1.3523032921361271E-2</v>
      </c>
      <c r="X29">
        <f t="shared" si="7"/>
        <v>1.6483784900847508E-4</v>
      </c>
      <c r="Y29" s="12">
        <f t="shared" si="15"/>
        <v>1.2189414162269301E-2</v>
      </c>
      <c r="AB29" s="12"/>
    </row>
    <row r="30" spans="1:28" x14ac:dyDescent="0.25">
      <c r="A30">
        <v>1</v>
      </c>
      <c r="B30" s="3" t="s">
        <v>15</v>
      </c>
      <c r="C30" s="4">
        <v>2.6623999999999999</v>
      </c>
      <c r="D30" s="3">
        <v>5.5254000000000003</v>
      </c>
      <c r="E30" s="3">
        <v>2.0753455528846154</v>
      </c>
      <c r="F30" s="10">
        <f t="shared" si="22"/>
        <v>1.7305480235115642E-4</v>
      </c>
      <c r="G30" s="11">
        <f t="shared" si="23"/>
        <v>8.3386018347942026E-5</v>
      </c>
      <c r="H30" s="31"/>
      <c r="I30" t="s">
        <v>15</v>
      </c>
      <c r="J30">
        <v>73.600000000000009</v>
      </c>
      <c r="K30">
        <f t="shared" si="19"/>
        <v>1.3564659966250538</v>
      </c>
      <c r="L30">
        <v>78.399999999999991</v>
      </c>
      <c r="M30">
        <f t="shared" si="20"/>
        <v>1.4</v>
      </c>
      <c r="N30">
        <v>222.4</v>
      </c>
      <c r="O30">
        <f t="shared" si="21"/>
        <v>2.3579652245103193</v>
      </c>
      <c r="P30" s="38"/>
      <c r="Q30">
        <f t="shared" si="2"/>
        <v>3.4899954527668714E-3</v>
      </c>
      <c r="R30">
        <f t="shared" si="3"/>
        <v>7.0069427976837288E-5</v>
      </c>
      <c r="S30" s="12">
        <f t="shared" si="13"/>
        <v>2.0077226152626127E-2</v>
      </c>
      <c r="T30">
        <f t="shared" si="4"/>
        <v>3.515887666328878E-3</v>
      </c>
      <c r="U30">
        <f t="shared" si="5"/>
        <v>6.8163526133089181E-5</v>
      </c>
      <c r="V30" s="12">
        <f t="shared" si="18"/>
        <v>1.9387287820905347E-2</v>
      </c>
      <c r="W30">
        <f t="shared" si="6"/>
        <v>9.2289526700845594E-3</v>
      </c>
      <c r="X30">
        <f t="shared" si="7"/>
        <v>1.2641817752198569E-4</v>
      </c>
      <c r="Y30" s="12">
        <f t="shared" si="15"/>
        <v>1.3697998249765366E-2</v>
      </c>
      <c r="AB30" s="12"/>
    </row>
    <row r="31" spans="1:28" x14ac:dyDescent="0.25">
      <c r="A31">
        <v>1</v>
      </c>
      <c r="B31" s="3" t="s">
        <v>16</v>
      </c>
      <c r="C31" s="4">
        <v>2.5741999999999998</v>
      </c>
      <c r="D31" s="3">
        <v>5.1252000000000004</v>
      </c>
      <c r="E31" s="3">
        <v>1.9909874912594208</v>
      </c>
      <c r="F31" s="10">
        <f t="shared" si="22"/>
        <v>1.7310314585262601E-4</v>
      </c>
      <c r="G31" s="11">
        <f t="shared" si="23"/>
        <v>8.6943361830529498E-5</v>
      </c>
      <c r="H31" s="31"/>
      <c r="I31" t="s">
        <v>16</v>
      </c>
      <c r="J31">
        <v>251.2</v>
      </c>
      <c r="K31">
        <f t="shared" si="19"/>
        <v>2.5059928172283334</v>
      </c>
      <c r="L31">
        <v>284</v>
      </c>
      <c r="M31">
        <f t="shared" si="20"/>
        <v>2.6645825188948455</v>
      </c>
      <c r="N31">
        <v>466.4</v>
      </c>
      <c r="O31">
        <f t="shared" si="21"/>
        <v>3.4146742157927745</v>
      </c>
      <c r="P31" s="38"/>
      <c r="Q31">
        <f t="shared" si="2"/>
        <v>1.1427330668656322E-2</v>
      </c>
      <c r="R31">
        <f t="shared" si="3"/>
        <v>1.4586932581364871E-4</v>
      </c>
      <c r="S31" s="12">
        <f t="shared" si="13"/>
        <v>1.276495185474498E-2</v>
      </c>
      <c r="T31">
        <f t="shared" si="4"/>
        <v>1.221842931996996E-2</v>
      </c>
      <c r="U31">
        <f t="shared" si="5"/>
        <v>1.4713858174578105E-4</v>
      </c>
      <c r="V31" s="12">
        <f t="shared" si="18"/>
        <v>1.2042348316022571E-2</v>
      </c>
      <c r="W31">
        <f t="shared" si="6"/>
        <v>1.8567536672149179E-2</v>
      </c>
      <c r="X31">
        <f t="shared" si="7"/>
        <v>2.1074583408739754E-4</v>
      </c>
      <c r="Y31" s="12">
        <f t="shared" si="15"/>
        <v>1.1350231202371115E-2</v>
      </c>
      <c r="AB31" s="12"/>
    </row>
    <row r="32" spans="1:28" x14ac:dyDescent="0.25">
      <c r="A32">
        <v>1</v>
      </c>
      <c r="B32" s="3" t="s">
        <v>17</v>
      </c>
      <c r="C32" s="4">
        <v>2.5093000000000001</v>
      </c>
      <c r="D32" s="3">
        <v>5.0574000000000003</v>
      </c>
      <c r="E32" s="3">
        <v>2.0154624795759775</v>
      </c>
      <c r="F32" s="10">
        <f t="shared" si="22"/>
        <v>1.7932560206231394E-4</v>
      </c>
      <c r="G32" s="11">
        <f t="shared" si="23"/>
        <v>8.8974914631028662E-5</v>
      </c>
      <c r="H32" s="31"/>
      <c r="I32" t="s">
        <v>17</v>
      </c>
      <c r="J32">
        <v>360</v>
      </c>
      <c r="K32">
        <f t="shared" si="19"/>
        <v>3</v>
      </c>
      <c r="L32">
        <v>397.6</v>
      </c>
      <c r="M32">
        <f t="shared" si="20"/>
        <v>3.1527765540868895</v>
      </c>
      <c r="N32">
        <v>544</v>
      </c>
      <c r="O32">
        <f t="shared" si="21"/>
        <v>3.687817782917155</v>
      </c>
      <c r="P32" s="38"/>
      <c r="Q32">
        <f t="shared" si="2"/>
        <v>1.6578065316821673E-2</v>
      </c>
      <c r="R32">
        <f t="shared" si="3"/>
        <v>1.9109160208519496E-4</v>
      </c>
      <c r="S32" s="12">
        <f t="shared" si="13"/>
        <v>1.1526773385993078E-2</v>
      </c>
      <c r="T32">
        <f t="shared" si="4"/>
        <v>1.7316080762236452E-2</v>
      </c>
      <c r="U32">
        <f t="shared" si="5"/>
        <v>1.8958349119539293E-4</v>
      </c>
      <c r="V32" s="12">
        <f t="shared" si="18"/>
        <v>1.0948406501362803E-2</v>
      </c>
      <c r="W32">
        <f t="shared" si="6"/>
        <v>2.192304293547372E-2</v>
      </c>
      <c r="X32">
        <f t="shared" si="7"/>
        <v>2.4133469756471479E-4</v>
      </c>
      <c r="Y32" s="12">
        <f t="shared" si="15"/>
        <v>1.1008266428845543E-2</v>
      </c>
      <c r="AB32" s="12"/>
    </row>
    <row r="33" spans="1:25" x14ac:dyDescent="0.25">
      <c r="A33">
        <v>1</v>
      </c>
      <c r="B33" s="3" t="s">
        <v>18</v>
      </c>
      <c r="C33" s="4">
        <v>2.4788999999999999</v>
      </c>
      <c r="D33" s="3">
        <v>5.0540000000000003</v>
      </c>
      <c r="E33" s="3">
        <v>2.0388075356004682</v>
      </c>
      <c r="F33" s="10">
        <f t="shared" si="22"/>
        <v>1.8321391048842223E-4</v>
      </c>
      <c r="G33" s="11">
        <f t="shared" si="23"/>
        <v>8.9863269234220384E-5</v>
      </c>
      <c r="H33" s="31"/>
      <c r="I33" t="s">
        <v>18</v>
      </c>
      <c r="J33">
        <v>597.6</v>
      </c>
      <c r="K33">
        <f t="shared" si="19"/>
        <v>3.8652296180175378</v>
      </c>
      <c r="L33">
        <v>652.79999999999995</v>
      </c>
      <c r="M33">
        <f t="shared" si="20"/>
        <v>4.0398019753448313</v>
      </c>
      <c r="N33">
        <v>1088.8200000000002</v>
      </c>
      <c r="O33">
        <f t="shared" si="21"/>
        <v>5.2173269017764268</v>
      </c>
      <c r="P33" s="37"/>
      <c r="Q33">
        <f t="shared" si="2"/>
        <v>2.7838347192254014E-2</v>
      </c>
      <c r="R33">
        <f t="shared" si="3"/>
        <v>2.856060055973128E-4</v>
      </c>
      <c r="S33" s="12">
        <f t="shared" si="13"/>
        <v>1.0259445491677118E-2</v>
      </c>
      <c r="T33">
        <f t="shared" si="4"/>
        <v>2.8759735343555297E-2</v>
      </c>
      <c r="U33">
        <f t="shared" si="5"/>
        <v>2.8073843142081172E-4</v>
      </c>
      <c r="V33" s="12">
        <f t="shared" si="18"/>
        <v>9.7615095572748979E-3</v>
      </c>
      <c r="W33">
        <f t="shared" si="6"/>
        <v>4.4387382617127401E-2</v>
      </c>
      <c r="X33">
        <f t="shared" si="7"/>
        <v>4.3983135262181885E-4</v>
      </c>
      <c r="Y33" s="12">
        <f t="shared" si="15"/>
        <v>9.9089274178582598E-3</v>
      </c>
    </row>
    <row r="34" spans="1:25" s="27" customFormat="1" ht="30" x14ac:dyDescent="0.25">
      <c r="H34" s="34" t="s">
        <v>66</v>
      </c>
      <c r="I34" s="25" t="s">
        <v>69</v>
      </c>
      <c r="J34" s="27">
        <v>2.2848443919087002E-5</v>
      </c>
      <c r="K34" s="27">
        <v>1.8194900890190799E-7</v>
      </c>
      <c r="L34" s="27">
        <v>2.16086934947964E-5</v>
      </c>
      <c r="M34" s="27">
        <v>1.6311690495871899E-7</v>
      </c>
      <c r="N34" s="27">
        <v>1.9995267432079798E-5</v>
      </c>
      <c r="O34" s="27">
        <v>1.73415728929575E-7</v>
      </c>
      <c r="P34" s="40"/>
    </row>
    <row r="35" spans="1:25" s="27" customFormat="1" ht="30.75" thickBot="1" x14ac:dyDescent="0.3">
      <c r="A35" s="29"/>
      <c r="B35" s="29"/>
      <c r="C35" s="29"/>
      <c r="D35" s="29"/>
      <c r="E35" s="29"/>
      <c r="F35" s="29"/>
      <c r="G35" s="29"/>
      <c r="H35" s="35" t="s">
        <v>68</v>
      </c>
      <c r="I35" s="30" t="s">
        <v>69</v>
      </c>
      <c r="J35" s="29"/>
      <c r="K35" s="29"/>
      <c r="L35" s="29"/>
      <c r="M35" s="29"/>
      <c r="N35" s="29">
        <v>2.52866753485642E-5</v>
      </c>
      <c r="O35" s="29">
        <v>4.8807195589713902E-7</v>
      </c>
      <c r="P35" s="41"/>
      <c r="Q35" s="29"/>
      <c r="R35" s="29"/>
      <c r="S35" s="29"/>
      <c r="T35" s="29"/>
      <c r="U35" s="29"/>
      <c r="V35" s="29"/>
      <c r="W35" s="29"/>
      <c r="X35" s="29"/>
      <c r="Y35" s="29"/>
    </row>
    <row r="36" spans="1:25" ht="30.75" thickTop="1" x14ac:dyDescent="0.25">
      <c r="A36" s="28" t="s">
        <v>61</v>
      </c>
      <c r="B36">
        <f>1/8</f>
        <v>0.125</v>
      </c>
      <c r="I36" t="s">
        <v>63</v>
      </c>
    </row>
    <row r="37" spans="1:25" ht="30" x14ac:dyDescent="0.25">
      <c r="A37" s="28" t="s">
        <v>62</v>
      </c>
      <c r="B37">
        <v>0.5</v>
      </c>
      <c r="I37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pane ySplit="1" topLeftCell="A8" activePane="bottomLeft" state="frozen"/>
      <selection pane="bottomLeft" activeCell="A19" sqref="A19:XFD19"/>
    </sheetView>
  </sheetViews>
  <sheetFormatPr defaultRowHeight="15" x14ac:dyDescent="0.25"/>
  <cols>
    <col min="1" max="1" width="17" bestFit="1" customWidth="1"/>
    <col min="7" max="7" width="10.140625" bestFit="1" customWidth="1"/>
    <col min="10" max="10" width="12.140625" bestFit="1" customWidth="1"/>
  </cols>
  <sheetData>
    <row r="1" spans="1:18" x14ac:dyDescent="0.25">
      <c r="A1" t="str">
        <f>Ru_Calculations!B5</f>
        <v>Sample ID</v>
      </c>
      <c r="B1" s="31" t="str">
        <f>Ru_Calculations!Q5</f>
        <v>Ru 101</v>
      </c>
      <c r="C1" t="str">
        <f>Ru_Calculations!R5</f>
        <v>±</v>
      </c>
      <c r="D1" t="str">
        <f>Ru_Calculations!S5</f>
        <v>%</v>
      </c>
      <c r="E1" s="13" t="str">
        <f>Ru_Calculations!T5</f>
        <v>Ru 102</v>
      </c>
      <c r="F1" t="str">
        <f>Ru_Calculations!U5</f>
        <v>±</v>
      </c>
      <c r="G1" s="12" t="str">
        <f>Ru_Calculations!V5</f>
        <v>%</v>
      </c>
      <c r="H1" s="13" t="str">
        <f>Ru_Calculations!W5</f>
        <v>Ru 104</v>
      </c>
      <c r="I1" t="str">
        <f>Ru_Calculations!X5</f>
        <v>±</v>
      </c>
      <c r="J1" t="str">
        <f>Ru_Calculations!Y5</f>
        <v>%</v>
      </c>
      <c r="K1" s="13"/>
      <c r="L1" t="s">
        <v>64</v>
      </c>
      <c r="M1" t="s">
        <v>64</v>
      </c>
      <c r="N1" t="s">
        <v>64</v>
      </c>
      <c r="P1" t="s">
        <v>65</v>
      </c>
      <c r="Q1" t="s">
        <v>33</v>
      </c>
      <c r="R1" t="s">
        <v>36</v>
      </c>
    </row>
    <row r="2" spans="1:18" x14ac:dyDescent="0.25">
      <c r="A2" t="str">
        <f>Ru_Calculations!B6</f>
        <v>87G Trace</v>
      </c>
      <c r="B2" s="31">
        <f>IF(Ru_Calculations!Q6&gt;SUM($B$30:$D$30),(Ru_Calculations!Q6-SUM($B$30:$D$30))*Ru_Calculations!A6,"LLD")</f>
        <v>18.136835306157771</v>
      </c>
      <c r="C2">
        <f>IF(Ru_Calculations!Q6&gt;SUM($B$30:$D$30),((Ru_Calculations!R6^2+$B$31^2+$C$31^2+$D$31^2)^0.5)*Ru_Calculations!A6,"LLD")</f>
        <v>0.3163887743795234</v>
      </c>
      <c r="D2" s="12">
        <f>IF(Ru_Calculations!Q6&gt;SUM($B$30:$D$30),C2/B2,"LLD")</f>
        <v>1.7444541400897205E-2</v>
      </c>
      <c r="E2" s="13">
        <f>IF(Ru_Calculations!T6&gt;SUM($E$30:$G$30),(Ru_Calculations!T6-SUM($E$30:$G$30))*Ru_Calculations!A6,"LLD")</f>
        <v>18.021914476256129</v>
      </c>
      <c r="F2">
        <f>IF(Ru_Calculations!T6&gt;SUM($E$30:$G$30),((Ru_Calculations!U6^2+$E$31^2+$F$31^2+$G$31^2)^0.5)*Ru_Calculations!A6,"LLD")</f>
        <v>0.31889139871885913</v>
      </c>
      <c r="G2" s="12">
        <f>IF(Ru_Calculations!T6&gt;SUM($E$30:$G$30),F2/E2,"LLD")</f>
        <v>1.7694646100945521E-2</v>
      </c>
      <c r="H2" s="13">
        <f>IF(Ru_Calculations!W6&gt;SUM($H$30:$J$30),(Ru_Calculations!W6-SUM($H$30:$J$30))*Ru_Calculations!A6,"LLD")</f>
        <v>17.617075816086039</v>
      </c>
      <c r="I2">
        <f>IF(Ru_Calculations!W6&gt;SUM($H$30:$J$30),((Ru_Calculations!X6^2+$H$31^2+$I$31^2+$J$31^2)^0.5)*Ru_Calculations!A6,"LLD")</f>
        <v>0.31378213207466327</v>
      </c>
      <c r="J2" s="12">
        <f>IF(Ru_Calculations!W6&gt;SUM($H$30:$J$30),I2/H2,"LLD")</f>
        <v>1.7811249457651241E-2</v>
      </c>
      <c r="K2" s="13"/>
      <c r="L2">
        <f t="shared" ref="L2:L29" si="0">IF(C2="LLD","LLD",C2^2)</f>
        <v>0.10010185655337696</v>
      </c>
      <c r="M2">
        <f t="shared" ref="M2:M29" si="1">IF(F2="LLD","LLD",F2^2)</f>
        <v>0.10169172417687039</v>
      </c>
      <c r="N2">
        <f t="shared" ref="N2:N29" si="2">IF(I2="LLD","LLD",I2^2)</f>
        <v>9.8459226409321421E-2</v>
      </c>
      <c r="P2">
        <f>IF(SUM(B2,E2,H2)=0,"LLD",SUM(B2,E2,H2))</f>
        <v>53.775825598499935</v>
      </c>
      <c r="Q2">
        <f>IF(P2="LLD","LLD",SUM(L2:N2)^0.5)</f>
        <v>0.5479532891949539</v>
      </c>
      <c r="R2">
        <f>IF(P2="LLD","LLD",Q2/P2)</f>
        <v>1.0189583945880673E-2</v>
      </c>
    </row>
    <row r="3" spans="1:18" x14ac:dyDescent="0.25">
      <c r="A3" t="str">
        <f>Ru_Calculations!B7</f>
        <v>90G Trace</v>
      </c>
      <c r="B3" s="31">
        <f>IF(Ru_Calculations!Q7&gt;SUM($B$30:$D$30),(Ru_Calculations!Q7-SUM($B$30:$D$30))*Ru_Calculations!A7,"LLD")</f>
        <v>0.7503767909623027</v>
      </c>
      <c r="C3">
        <f>IF(Ru_Calculations!Q7&gt;SUM($B$30:$D$30),((Ru_Calculations!R7^2+$B$31^2+$C$31^2+$D$31^2)^0.5)*Ru_Calculations!A7,"LLD")</f>
        <v>4.6158796166087854E-2</v>
      </c>
      <c r="D3" s="12">
        <f>IF(Ru_Calculations!Q7&gt;SUM($B$30:$D$30),C3/B3,"LLD")</f>
        <v>6.1514157583275747E-2</v>
      </c>
      <c r="E3" s="13">
        <f>IF(Ru_Calculations!T7&gt;SUM($E$30:$G$30),(Ru_Calculations!T7-SUM($E$30:$G$30))*Ru_Calculations!A7,"LLD")</f>
        <v>0.77009064674736449</v>
      </c>
      <c r="F3">
        <f>IF(Ru_Calculations!T7&gt;SUM($E$30:$G$30),((Ru_Calculations!U7^2+$E$31^2+$F$31^2+$G$31^2)^0.5)*Ru_Calculations!A7,"LLD")</f>
        <v>8.4863294585176149E-2</v>
      </c>
      <c r="G3" s="12">
        <f>IF(Ru_Calculations!T7&gt;SUM($E$30:$G$30),F3/E3,"LLD")</f>
        <v>0.11019909791608773</v>
      </c>
      <c r="H3" s="13">
        <f>IF(Ru_Calculations!W7&gt;SUM($H$30:$J$30),(Ru_Calculations!W7-SUM($H$30:$J$30))*Ru_Calculations!A7,"LLD")</f>
        <v>0.72781576419529448</v>
      </c>
      <c r="I3">
        <f>IF(Ru_Calculations!W7&gt;SUM($H$30:$J$30),((Ru_Calculations!X7^2+$H$31^2+$I$31^2+$J$31^2)^0.5)*Ru_Calculations!A7,"LLD")</f>
        <v>5.2027077770541656E-2</v>
      </c>
      <c r="J3" s="12">
        <f>IF(Ru_Calculations!W7&gt;SUM($H$30:$J$30),I3/H3,"LLD")</f>
        <v>7.1483856670877574E-2</v>
      </c>
      <c r="K3" s="13"/>
      <c r="L3">
        <f t="shared" si="0"/>
        <v>2.1306344635024467E-3</v>
      </c>
      <c r="M3">
        <f t="shared" si="1"/>
        <v>7.2017787678503873E-3</v>
      </c>
      <c r="N3">
        <f t="shared" si="2"/>
        <v>2.7068168213419896E-3</v>
      </c>
      <c r="P3">
        <f t="shared" ref="P3:P29" si="3">IF(SUM(B3,E3,H3)=0,"LLD",SUM(B3,E3,H3))</f>
        <v>2.2482832019049619</v>
      </c>
      <c r="Q3">
        <f t="shared" ref="Q3:Q29" si="4">IF(P3="LLD","LLD",SUM(L3:N3)^0.5)</f>
        <v>0.10972342526869466</v>
      </c>
      <c r="R3">
        <f t="shared" ref="R3:R29" si="5">IF(P3="LLD","LLD",Q3/P3)</f>
        <v>4.8803204674449562E-2</v>
      </c>
    </row>
    <row r="4" spans="1:18" x14ac:dyDescent="0.25">
      <c r="A4" t="str">
        <f>Ru_Calculations!B8</f>
        <v>93G Trace</v>
      </c>
      <c r="B4" s="31">
        <f>IF(Ru_Calculations!Q8&gt;SUM($B$30:$D$30),(Ru_Calculations!Q8-SUM($B$30:$D$30))*Ru_Calculations!A8,"LLD")</f>
        <v>7.3765497554805839E-3</v>
      </c>
      <c r="C4">
        <f>IF(Ru_Calculations!Q8&gt;SUM($B$30:$D$30),((Ru_Calculations!R8^2+$B$31^2+$C$31^2+$D$31^2)^0.5)*Ru_Calculations!A8,"LLD")</f>
        <v>4.5006949626557297E-2</v>
      </c>
      <c r="D4" s="12">
        <f>IF(Ru_Calculations!Q8&gt;SUM($B$30:$D$30),C4/B4,"LLD")</f>
        <v>6.1013551210873764</v>
      </c>
      <c r="E4" s="13">
        <f>IF(Ru_Calculations!T8&gt;SUM($E$30:$G$30),(Ru_Calculations!T8-SUM($E$30:$G$30))*Ru_Calculations!A8,"LLD")</f>
        <v>1.9215977724717864E-2</v>
      </c>
      <c r="F4">
        <f>IF(Ru_Calculations!T8&gt;SUM($E$30:$G$30),((Ru_Calculations!U8^2+$E$31^2+$F$31^2+$G$31^2)^0.5)*Ru_Calculations!A8,"LLD")</f>
        <v>8.4259945238859893E-2</v>
      </c>
      <c r="G4" s="12">
        <f>IF(Ru_Calculations!T8&gt;SUM($E$30:$G$30),F4/E4,"LLD")</f>
        <v>4.3848898268899834</v>
      </c>
      <c r="H4" s="13">
        <f>IF(Ru_Calculations!W8&gt;SUM($H$30:$J$30),(Ru_Calculations!W8-SUM($H$30:$J$30))*Ru_Calculations!A8,"LLD")</f>
        <v>3.1487014192259216E-2</v>
      </c>
      <c r="I4">
        <f>IF(Ru_Calculations!W8&gt;SUM($H$30:$J$30),((Ru_Calculations!X8^2+$H$31^2+$I$31^2+$J$31^2)^0.5)*Ru_Calculations!A8,"LLD")</f>
        <v>5.1066060375049072E-2</v>
      </c>
      <c r="J4" s="12">
        <f>IF(Ru_Calculations!W8&gt;SUM($H$30:$J$30),I4/H4,"LLD")</f>
        <v>1.6218133629070228</v>
      </c>
      <c r="K4" s="13"/>
      <c r="L4">
        <f t="shared" si="0"/>
        <v>2.0256255146874659E-3</v>
      </c>
      <c r="M4">
        <f t="shared" si="1"/>
        <v>7.0997383716556676E-3</v>
      </c>
      <c r="N4">
        <f t="shared" si="2"/>
        <v>2.6077425222281571E-3</v>
      </c>
      <c r="P4">
        <f t="shared" si="3"/>
        <v>5.8079541672457664E-2</v>
      </c>
      <c r="Q4">
        <f t="shared" si="4"/>
        <v>0.10831946458772446</v>
      </c>
      <c r="R4">
        <f t="shared" si="5"/>
        <v>1.8650192730272774</v>
      </c>
    </row>
    <row r="5" spans="1:18" x14ac:dyDescent="0.25">
      <c r="A5" t="str">
        <f>Ru_Calculations!B9</f>
        <v>96G Trace</v>
      </c>
      <c r="B5" s="31">
        <f>IF(Ru_Calculations!Q9&gt;SUM($B$30:$D$30),(Ru_Calculations!Q9-SUM($B$30:$D$30))*Ru_Calculations!A9,"LLD")</f>
        <v>3.9774671247728589E-3</v>
      </c>
      <c r="C5">
        <f>IF(Ru_Calculations!Q9&gt;SUM($B$30:$D$30),((Ru_Calculations!R9^2+$B$31^2+$C$31^2+$D$31^2)^0.5)*Ru_Calculations!A9,"LLD")</f>
        <v>4.500652903455285E-2</v>
      </c>
      <c r="D5" s="12">
        <f>IF(Ru_Calculations!Q9&gt;SUM($B$30:$D$30),C5/B5,"LLD")</f>
        <v>11.31537423759927</v>
      </c>
      <c r="E5" s="13" t="str">
        <f>IF(Ru_Calculations!T9&gt;SUM($E$30:$G$30),(Ru_Calculations!T9-SUM($E$30:$G$30))*Ru_Calculations!A9,"LLD")</f>
        <v>LLD</v>
      </c>
      <c r="F5" t="str">
        <f>IF(Ru_Calculations!T9&gt;SUM($E$30:$G$30),((Ru_Calculations!U9^2+$E$31^2+$F$31^2+$G$31^2)^0.5)*Ru_Calculations!A9,"LLD")</f>
        <v>LLD</v>
      </c>
      <c r="G5" s="12" t="str">
        <f>IF(Ru_Calculations!T9&gt;SUM($E$30:$G$30),F5/E5,"LLD")</f>
        <v>LLD</v>
      </c>
      <c r="H5" s="13">
        <f>IF(Ru_Calculations!W9&gt;SUM($H$30:$J$30),(Ru_Calculations!W9-SUM($H$30:$J$30))*Ru_Calculations!A9,"LLD")</f>
        <v>1.4631177782245125E-2</v>
      </c>
      <c r="I5">
        <f>IF(Ru_Calculations!W9&gt;SUM($H$30:$J$30),((Ru_Calculations!X9^2+$H$31^2+$I$31^2+$J$31^2)^0.5)*Ru_Calculations!A9,"LLD")</f>
        <v>5.1060662538701833E-2</v>
      </c>
      <c r="J5" s="12">
        <f>IF(Ru_Calculations!W9&gt;SUM($H$30:$J$30),I5/H5,"LLD")</f>
        <v>3.4898531955960332</v>
      </c>
      <c r="K5" s="13"/>
      <c r="L5">
        <f t="shared" si="0"/>
        <v>2.0255876557380486E-3</v>
      </c>
      <c r="M5" t="str">
        <f t="shared" si="1"/>
        <v>LLD</v>
      </c>
      <c r="N5">
        <f t="shared" si="2"/>
        <v>2.6071912588911889E-3</v>
      </c>
      <c r="P5">
        <f t="shared" si="3"/>
        <v>1.8608644907017982E-2</v>
      </c>
      <c r="Q5">
        <f t="shared" si="4"/>
        <v>6.8064520233593342E-2</v>
      </c>
      <c r="R5">
        <f t="shared" si="5"/>
        <v>3.6576827906433849</v>
      </c>
    </row>
    <row r="6" spans="1:18" x14ac:dyDescent="0.25">
      <c r="A6" t="str">
        <f>Ru_Calculations!B10</f>
        <v>30G Trace Waste</v>
      </c>
      <c r="B6" s="31">
        <f>IF(Ru_Calculations!Q10&gt;SUM($B$30:$D$30),(Ru_Calculations!Q10-SUM($B$30:$D$30))*Ru_Calculations!A10,"LLD")</f>
        <v>29.216552131146138</v>
      </c>
      <c r="C6">
        <f>IF(Ru_Calculations!Q10&gt;SUM($B$30:$D$30),((Ru_Calculations!R10^2+$B$31^2+$C$31^2+$D$31^2)^0.5)*Ru_Calculations!A10,"LLD")</f>
        <v>0.31614508170177541</v>
      </c>
      <c r="D6" s="12">
        <f>IF(Ru_Calculations!Q10&gt;SUM($B$30:$D$30),C6/B6,"LLD")</f>
        <v>1.0820752574864943E-2</v>
      </c>
      <c r="E6" s="13">
        <f>IF(Ru_Calculations!T10&gt;SUM($E$30:$G$30),(Ru_Calculations!T10-SUM($E$30:$G$30))*Ru_Calculations!A10,"LLD")</f>
        <v>29.826976588628369</v>
      </c>
      <c r="F6">
        <f>IF(Ru_Calculations!T10&gt;SUM($E$30:$G$30),((Ru_Calculations!U10^2+$E$31^2+$F$31^2+$G$31^2)^0.5)*Ru_Calculations!A10,"LLD")</f>
        <v>0.32129325547697918</v>
      </c>
      <c r="G6" s="12">
        <f>IF(Ru_Calculations!T10&gt;SUM($E$30:$G$30),F6/E6,"LLD")</f>
        <v>1.0771901554362478E-2</v>
      </c>
      <c r="H6" s="13">
        <f>IF(Ru_Calculations!W10&gt;SUM($H$30:$J$30),(Ru_Calculations!W10-SUM($H$30:$J$30))*Ru_Calculations!A10,"LLD")</f>
        <v>28.652951493271811</v>
      </c>
      <c r="I6">
        <f>IF(Ru_Calculations!W10&gt;SUM($H$30:$J$30),((Ru_Calculations!X10^2+$H$31^2+$I$31^2+$J$31^2)^0.5)*Ru_Calculations!A10,"LLD")</f>
        <v>0.32587205239949352</v>
      </c>
      <c r="J6" s="12">
        <f>IF(Ru_Calculations!W10&gt;SUM($H$30:$J$30),I6/H6,"LLD")</f>
        <v>1.1373071024673102E-2</v>
      </c>
      <c r="K6" s="13"/>
      <c r="L6">
        <f t="shared" si="0"/>
        <v>9.9947712684222242E-2</v>
      </c>
      <c r="M6">
        <f t="shared" si="1"/>
        <v>0.10322935601499542</v>
      </c>
      <c r="N6">
        <f t="shared" si="2"/>
        <v>0.10619259453505825</v>
      </c>
      <c r="P6">
        <f t="shared" si="3"/>
        <v>87.696480213046314</v>
      </c>
      <c r="Q6">
        <f t="shared" si="4"/>
        <v>0.55621008911586267</v>
      </c>
      <c r="R6">
        <f t="shared" si="5"/>
        <v>6.3424448480101847E-3</v>
      </c>
    </row>
    <row r="7" spans="1:18" s="57" customFormat="1" x14ac:dyDescent="0.25">
      <c r="A7" s="57" t="str">
        <f>Ru_Calculations!B11</f>
        <v>30G Trace Original</v>
      </c>
      <c r="B7" s="58">
        <f>IF(Ru_Calculations!Q11&gt;SUM($B$30:$D$30),(Ru_Calculations!Q11-SUM($B$30:$D$30))*Ru_Calculations!A11,"LLD")</f>
        <v>24.341569321302611</v>
      </c>
      <c r="C7" s="57">
        <f>IF(Ru_Calculations!Q11&gt;SUM($B$30:$D$30),((Ru_Calculations!R11^2+$B$31^2+$C$31^2+$D$31^2)^0.5)*Ru_Calculations!A11,"LLD")</f>
        <v>0.23071578450226971</v>
      </c>
      <c r="D7" s="59">
        <f>IF(Ru_Calculations!Q11&gt;SUM($B$30:$D$30),C7/B7,"LLD")</f>
        <v>9.4782625334003407E-3</v>
      </c>
      <c r="E7" s="60">
        <f>IF(Ru_Calculations!T11&gt;SUM($E$30:$G$30),(Ru_Calculations!T11-SUM($E$30:$G$30))*Ru_Calculations!A11,"LLD")</f>
        <v>26.121672167496811</v>
      </c>
      <c r="F7" s="57">
        <f>IF(Ru_Calculations!T11&gt;SUM($E$30:$G$30),((Ru_Calculations!U11^2+$E$31^2+$F$31^2+$G$31^2)^0.5)*Ru_Calculations!A11,"LLD")</f>
        <v>0.24794578692472088</v>
      </c>
      <c r="G7" s="59">
        <f>IF(Ru_Calculations!T11&gt;SUM($E$30:$G$30),F7/E7,"LLD")</f>
        <v>9.4919569212433396E-3</v>
      </c>
      <c r="H7" s="60">
        <f>IF(Ru_Calculations!W11&gt;SUM($H$30:$J$30),(Ru_Calculations!W11-SUM($H$30:$J$30))*Ru_Calculations!A11,"LLD")</f>
        <v>23.48828227492492</v>
      </c>
      <c r="I7" s="57">
        <f>IF(Ru_Calculations!W11&gt;SUM($H$30:$J$30),((Ru_Calculations!X11^2+$H$31^2+$I$31^2+$J$31^2)^0.5)*Ru_Calculations!A11,"LLD")</f>
        <v>0.23805813633292183</v>
      </c>
      <c r="J7" s="59">
        <f>IF(Ru_Calculations!W11&gt;SUM($H$30:$J$30),I7/H7,"LLD")</f>
        <v>1.0135187134866072E-2</v>
      </c>
      <c r="K7" s="60"/>
      <c r="L7" s="57">
        <f t="shared" si="0"/>
        <v>5.3229773218497756E-2</v>
      </c>
      <c r="M7" s="57">
        <f t="shared" si="1"/>
        <v>6.1477113253719087E-2</v>
      </c>
      <c r="N7" s="57">
        <f t="shared" si="2"/>
        <v>5.6671676274304E-2</v>
      </c>
      <c r="P7" s="57">
        <f t="shared" si="3"/>
        <v>73.951523763724339</v>
      </c>
      <c r="Q7" s="57">
        <f t="shared" si="4"/>
        <v>0.41397893997946422</v>
      </c>
      <c r="R7" s="57">
        <f t="shared" si="5"/>
        <v>5.5979771465173587E-3</v>
      </c>
    </row>
    <row r="8" spans="1:18" x14ac:dyDescent="0.25">
      <c r="A8" t="str">
        <f>Ru_Calculations!B12</f>
        <v>42G taper</v>
      </c>
      <c r="B8" s="31">
        <f>IF(Ru_Calculations!Q12&gt;SUM($B$30:$D$30),(Ru_Calculations!Q12-SUM($B$30:$D$30))*Ru_Calculations!A12,"LLD")</f>
        <v>0.13123533764736919</v>
      </c>
      <c r="C8">
        <f>IF(Ru_Calculations!Q12&gt;SUM($B$30:$D$30),((Ru_Calculations!R12^2+$B$31^2+$C$31^2+$D$31^2)^0.5)*Ru_Calculations!A12,"LLD")</f>
        <v>4.5059347577415823E-2</v>
      </c>
      <c r="D8" s="12">
        <f>IF(Ru_Calculations!Q12&gt;SUM($B$30:$D$30),C8/B8,"LLD")</f>
        <v>0.34334767132988819</v>
      </c>
      <c r="E8" s="13">
        <f>IF(Ru_Calculations!T12&gt;SUM($E$30:$G$30),(Ru_Calculations!T12-SUM($E$30:$G$30))*Ru_Calculations!A12,"LLD")</f>
        <v>0.13200503744560063</v>
      </c>
      <c r="F8">
        <f>IF(Ru_Calculations!T12&gt;SUM($E$30:$G$30),((Ru_Calculations!U12^2+$E$31^2+$F$31^2+$G$31^2)^0.5)*Ru_Calculations!A12,"LLD")</f>
        <v>8.4282202475729845E-2</v>
      </c>
      <c r="G8" s="12">
        <f>IF(Ru_Calculations!T12&gt;SUM($E$30:$G$30),F8/E8,"LLD")</f>
        <v>0.63847716804339838</v>
      </c>
      <c r="H8" s="13">
        <f>IF(Ru_Calculations!W12&gt;SUM($H$30:$J$30),(Ru_Calculations!W12-SUM($H$30:$J$30))*Ru_Calculations!A12,"LLD")</f>
        <v>0.23509291121280126</v>
      </c>
      <c r="I8">
        <f>IF(Ru_Calculations!W12&gt;SUM($H$30:$J$30),((Ru_Calculations!X12^2+$H$31^2+$I$31^2+$J$31^2)^0.5)*Ru_Calculations!A12,"LLD")</f>
        <v>5.1154880443823186E-2</v>
      </c>
      <c r="J8" s="12">
        <f>IF(Ru_Calculations!W12&gt;SUM($H$30:$J$30),I8/H8,"LLD")</f>
        <v>0.21759431273331267</v>
      </c>
      <c r="K8" s="13"/>
      <c r="L8">
        <f t="shared" si="0"/>
        <v>2.0303448041023692E-3</v>
      </c>
      <c r="M8">
        <f t="shared" si="1"/>
        <v>7.1034896541599217E-3</v>
      </c>
      <c r="N8">
        <f t="shared" si="2"/>
        <v>2.6168217932218438E-3</v>
      </c>
      <c r="P8">
        <f t="shared" si="3"/>
        <v>0.49833328630577112</v>
      </c>
      <c r="Q8">
        <f t="shared" si="4"/>
        <v>0.10840044396350107</v>
      </c>
      <c r="R8">
        <f t="shared" si="5"/>
        <v>0.21752599503655853</v>
      </c>
    </row>
    <row r="9" spans="1:18" x14ac:dyDescent="0.25">
      <c r="A9" t="str">
        <f>Ru_Calculations!B13</f>
        <v>70G</v>
      </c>
      <c r="B9" s="31" t="str">
        <f>IF(Ru_Calculations!Q13&gt;SUM($B$30:$D$30),(Ru_Calculations!Q13-SUM($B$30:$D$30))*Ru_Calculations!A13,"LLD")</f>
        <v>LLD</v>
      </c>
      <c r="C9" t="str">
        <f>IF(Ru_Calculations!Q13&gt;SUM($B$30:$D$30),((Ru_Calculations!R13^2+$B$31^2+$C$31^2+$D$31^2)^0.5)*Ru_Calculations!A13,"LLD")</f>
        <v>LLD</v>
      </c>
      <c r="D9" s="12" t="str">
        <f>IF(Ru_Calculations!Q13&gt;SUM($B$30:$D$30),C9/B9,"LLD")</f>
        <v>LLD</v>
      </c>
      <c r="E9" s="13" t="str">
        <f>IF(Ru_Calculations!T13&gt;SUM($E$30:$G$30),(Ru_Calculations!T13-SUM($E$30:$G$30))*Ru_Calculations!A13,"LLD")</f>
        <v>LLD</v>
      </c>
      <c r="F9" t="str">
        <f>IF(Ru_Calculations!T13&gt;SUM($E$30:$G$30),((Ru_Calculations!U13^2+$E$31^2+$F$31^2+$G$31^2)^0.5)*Ru_Calculations!A13,"LLD")</f>
        <v>LLD</v>
      </c>
      <c r="G9" s="12" t="str">
        <f>IF(Ru_Calculations!T13&gt;SUM($E$30:$G$30),F9/E9,"LLD")</f>
        <v>LLD</v>
      </c>
      <c r="H9" s="13">
        <f>IF(Ru_Calculations!W13&gt;SUM($H$30:$J$30),(Ru_Calculations!W13-SUM($H$30:$J$30))*Ru_Calculations!A13,"LLD")</f>
        <v>3.0744348232673694E-2</v>
      </c>
      <c r="I9">
        <f>IF(Ru_Calculations!W13&gt;SUM($H$30:$J$30),((Ru_Calculations!X13^2+$H$31^2+$I$31^2+$J$31^2)^0.5)*Ru_Calculations!A13,"LLD")</f>
        <v>5.1078781750151653E-2</v>
      </c>
      <c r="J9" s="12">
        <f>IF(Ru_Calculations!W13&gt;SUM($H$30:$J$30),I9/H9,"LLD")</f>
        <v>1.6614039550810009</v>
      </c>
      <c r="K9" s="13"/>
      <c r="L9" t="str">
        <f t="shared" si="0"/>
        <v>LLD</v>
      </c>
      <c r="M9" t="str">
        <f t="shared" si="1"/>
        <v>LLD</v>
      </c>
      <c r="N9">
        <f t="shared" si="2"/>
        <v>2.6090419450796255E-3</v>
      </c>
      <c r="P9">
        <f t="shared" si="3"/>
        <v>3.0744348232673694E-2</v>
      </c>
      <c r="Q9">
        <f t="shared" si="4"/>
        <v>5.1078781750151653E-2</v>
      </c>
      <c r="R9">
        <f t="shared" si="5"/>
        <v>1.6614039550810009</v>
      </c>
    </row>
    <row r="10" spans="1:18" x14ac:dyDescent="0.25">
      <c r="A10" t="str">
        <f>Ru_Calculations!B14</f>
        <v>71G</v>
      </c>
      <c r="B10" s="31" t="str">
        <f>IF(Ru_Calculations!Q14&gt;SUM($B$30:$D$30),(Ru_Calculations!Q14-SUM($B$30:$D$30))*Ru_Calculations!A14,"LLD")</f>
        <v>LLD</v>
      </c>
      <c r="C10" t="str">
        <f>IF(Ru_Calculations!Q14&gt;SUM($B$30:$D$30),((Ru_Calculations!R14^2+$B$31^2+$C$31^2+$D$31^2)^0.5)*Ru_Calculations!A14,"LLD")</f>
        <v>LLD</v>
      </c>
      <c r="D10" s="12" t="str">
        <f>IF(Ru_Calculations!Q14&gt;SUM($B$30:$D$30),C10/B10,"LLD")</f>
        <v>LLD</v>
      </c>
      <c r="E10" s="13" t="str">
        <f>IF(Ru_Calculations!T14&gt;SUM($E$30:$G$30),(Ru_Calculations!T14-SUM($E$30:$G$30))*Ru_Calculations!A14,"LLD")</f>
        <v>LLD</v>
      </c>
      <c r="F10" t="str">
        <f>IF(Ru_Calculations!T14&gt;SUM($E$30:$G$30),((Ru_Calculations!U14^2+$E$31^2+$F$31^2+$G$31^2)^0.5)*Ru_Calculations!A14,"LLD")</f>
        <v>LLD</v>
      </c>
      <c r="G10" s="12" t="str">
        <f>IF(Ru_Calculations!T14&gt;SUM($E$30:$G$30),F10/E10,"LLD")</f>
        <v>LLD</v>
      </c>
      <c r="H10" s="13">
        <f>IF(Ru_Calculations!W14&gt;SUM($H$30:$J$30),(Ru_Calculations!W14-SUM($H$30:$J$30))*Ru_Calculations!A14,"LLD")</f>
        <v>4.4743891421423342E-2</v>
      </c>
      <c r="I10">
        <f>IF(Ru_Calculations!W14&gt;SUM($H$30:$J$30),((Ru_Calculations!X14^2+$H$31^2+$I$31^2+$J$31^2)^0.5)*Ru_Calculations!A14,"LLD")</f>
        <v>5.1079856525072409E-2</v>
      </c>
      <c r="J10" s="12">
        <f>IF(Ru_Calculations!W14&gt;SUM($H$30:$J$30),I10/H10,"LLD")</f>
        <v>1.1416051421181352</v>
      </c>
      <c r="K10" s="13"/>
      <c r="L10" t="str">
        <f t="shared" si="0"/>
        <v>LLD</v>
      </c>
      <c r="M10" t="str">
        <f t="shared" si="1"/>
        <v>LLD</v>
      </c>
      <c r="N10">
        <f t="shared" si="2"/>
        <v>2.6091517426219822E-3</v>
      </c>
      <c r="P10">
        <f t="shared" si="3"/>
        <v>4.4743891421423342E-2</v>
      </c>
      <c r="Q10">
        <f t="shared" si="4"/>
        <v>5.1079856525072409E-2</v>
      </c>
      <c r="R10">
        <f t="shared" si="5"/>
        <v>1.1416051421181352</v>
      </c>
    </row>
    <row r="11" spans="1:18" x14ac:dyDescent="0.25">
      <c r="A11" t="str">
        <f>Ru_Calculations!B15</f>
        <v>72G</v>
      </c>
      <c r="B11" s="31">
        <f>IF(Ru_Calculations!Q15&gt;SUM($B$30:$D$30),(Ru_Calculations!Q15-SUM($B$30:$D$30))*Ru_Calculations!A15,"LLD")</f>
        <v>2.0742353390428296E-3</v>
      </c>
      <c r="C11">
        <f>IF(Ru_Calculations!Q15&gt;SUM($B$30:$D$30),((Ru_Calculations!R15^2+$B$31^2+$C$31^2+$D$31^2)^0.5)*Ru_Calculations!A15,"LLD")</f>
        <v>4.5005429022556359E-2</v>
      </c>
      <c r="D11" s="12">
        <f>IF(Ru_Calculations!Q15&gt;SUM($B$30:$D$30),C11/B11,"LLD")</f>
        <v>21.697359106476522</v>
      </c>
      <c r="E11" s="13">
        <f>IF(Ru_Calculations!T15&gt;SUM($E$30:$G$30),(Ru_Calculations!T15-SUM($E$30:$G$30))*Ru_Calculations!A15,"LLD")</f>
        <v>4.0435576563370738E-3</v>
      </c>
      <c r="F11">
        <f>IF(Ru_Calculations!T15&gt;SUM($E$30:$G$30),((Ru_Calculations!U15^2+$E$31^2+$F$31^2+$G$31^2)^0.5)*Ru_Calculations!A15,"LLD")</f>
        <v>8.4256700077324553E-2</v>
      </c>
      <c r="G11" s="12">
        <f>IF(Ru_Calculations!T15&gt;SUM($E$30:$G$30),F11/E11,"LLD")</f>
        <v>20.837269364832039</v>
      </c>
      <c r="H11" s="13">
        <f>IF(Ru_Calculations!W15&gt;SUM($H$30:$J$30),(Ru_Calculations!W15-SUM($H$30:$J$30))*Ru_Calculations!A15,"LLD")</f>
        <v>1.2073554048090202E-2</v>
      </c>
      <c r="I11">
        <f>IF(Ru_Calculations!W15&gt;SUM($H$30:$J$30),((Ru_Calculations!X15^2+$H$31^2+$I$31^2+$J$31^2)^0.5)*Ru_Calculations!A15,"LLD")</f>
        <v>5.1060226849014893E-2</v>
      </c>
      <c r="J11" s="12">
        <f>IF(Ru_Calculations!W15&gt;SUM($H$30:$J$30),I11/H11,"LLD")</f>
        <v>4.2290966392858955</v>
      </c>
      <c r="K11" s="13"/>
      <c r="L11">
        <f t="shared" si="0"/>
        <v>2.0254886415043581E-3</v>
      </c>
      <c r="M11">
        <f t="shared" si="1"/>
        <v>7.0991915079202236E-3</v>
      </c>
      <c r="N11">
        <f t="shared" si="2"/>
        <v>2.6071467658728615E-3</v>
      </c>
      <c r="P11">
        <f t="shared" si="3"/>
        <v>1.8191347043470106E-2</v>
      </c>
      <c r="Q11">
        <f t="shared" si="4"/>
        <v>0.10831355831703363</v>
      </c>
      <c r="R11">
        <f t="shared" si="5"/>
        <v>5.9541252254825974</v>
      </c>
    </row>
    <row r="12" spans="1:18" x14ac:dyDescent="0.25">
      <c r="A12" t="str">
        <f>Ru_Calculations!B16</f>
        <v>73G</v>
      </c>
      <c r="B12" s="31" t="str">
        <f>IF(Ru_Calculations!Q16&gt;SUM($B$30:$D$30),(Ru_Calculations!Q16-SUM($B$30:$D$30))*Ru_Calculations!A16,"LLD")</f>
        <v>LLD</v>
      </c>
      <c r="C12" t="str">
        <f>IF(Ru_Calculations!Q16&gt;SUM($B$30:$D$30),((Ru_Calculations!R16^2+$B$31^2+$C$31^2+$D$31^2)^0.5)*Ru_Calculations!A16,"LLD")</f>
        <v>LLD</v>
      </c>
      <c r="D12" s="12" t="str">
        <f>IF(Ru_Calculations!Q16&gt;SUM($B$30:$D$30),C12/B12,"LLD")</f>
        <v>LLD</v>
      </c>
      <c r="E12" s="13">
        <f>IF(Ru_Calculations!T16&gt;SUM($E$30:$G$30),(Ru_Calculations!T16-SUM($E$30:$G$30))*Ru_Calculations!A16,"LLD")</f>
        <v>1.6267895267985397E-3</v>
      </c>
      <c r="F12">
        <f>IF(Ru_Calculations!T16&gt;SUM($E$30:$G$30),((Ru_Calculations!U16^2+$E$31^2+$F$31^2+$G$31^2)^0.5)*Ru_Calculations!A16,"LLD")</f>
        <v>8.4255603646064103E-2</v>
      </c>
      <c r="G12" s="12">
        <f>IF(Ru_Calculations!T16&gt;SUM($E$30:$G$30),F12/E12,"LLD")</f>
        <v>51.792565822498226</v>
      </c>
      <c r="H12" s="13">
        <f>IF(Ru_Calculations!W16&gt;SUM($H$30:$J$30),(Ru_Calculations!W16-SUM($H$30:$J$30))*Ru_Calculations!A16,"LLD")</f>
        <v>1.2546661793656513E-2</v>
      </c>
      <c r="I12">
        <f>IF(Ru_Calculations!W16&gt;SUM($H$30:$J$30),((Ru_Calculations!X16^2+$H$31^2+$I$31^2+$J$31^2)^0.5)*Ru_Calculations!A16,"LLD")</f>
        <v>5.106096237645609E-2</v>
      </c>
      <c r="J12" s="12">
        <f>IF(Ru_Calculations!W16&gt;SUM($H$30:$J$30),I12/H12,"LLD")</f>
        <v>4.0696850856593656</v>
      </c>
      <c r="K12" s="13"/>
      <c r="L12" t="str">
        <f t="shared" si="0"/>
        <v>LLD</v>
      </c>
      <c r="M12">
        <f t="shared" si="1"/>
        <v>7.099006745762651E-3</v>
      </c>
      <c r="N12">
        <f t="shared" si="2"/>
        <v>2.6072218788098641E-3</v>
      </c>
      <c r="P12">
        <f t="shared" si="3"/>
        <v>1.4173451320455051E-2</v>
      </c>
      <c r="Q12">
        <f t="shared" si="4"/>
        <v>9.8520193993782396E-2</v>
      </c>
      <c r="R12">
        <f t="shared" si="5"/>
        <v>6.9510376665702136</v>
      </c>
    </row>
    <row r="13" spans="1:18" x14ac:dyDescent="0.25">
      <c r="A13" t="str">
        <f>Ru_Calculations!B17</f>
        <v xml:space="preserve">74G </v>
      </c>
      <c r="B13" s="31" t="str">
        <f>IF(Ru_Calculations!Q17&gt;SUM($B$30:$D$30),(Ru_Calculations!Q17-SUM($B$30:$D$30))*Ru_Calculations!A17,"LLD")</f>
        <v>LLD</v>
      </c>
      <c r="C13" t="str">
        <f>IF(Ru_Calculations!Q17&gt;SUM($B$30:$D$30),((Ru_Calculations!R17^2+$B$31^2+$C$31^2+$D$31^2)^0.5)*Ru_Calculations!A17,"LLD")</f>
        <v>LLD</v>
      </c>
      <c r="D13" s="12" t="str">
        <f>IF(Ru_Calculations!Q17&gt;SUM($B$30:$D$30),C13/B13,"LLD")</f>
        <v>LLD</v>
      </c>
      <c r="E13" s="13" t="str">
        <f>IF(Ru_Calculations!T17&gt;SUM($E$30:$G$30),(Ru_Calculations!T17-SUM($E$30:$G$30))*Ru_Calculations!A17,"LLD")</f>
        <v>LLD</v>
      </c>
      <c r="F13" t="str">
        <f>IF(Ru_Calculations!T17&gt;SUM($E$30:$G$30),((Ru_Calculations!U17^2+$E$31^2+$F$31^2+$G$31^2)^0.5)*Ru_Calculations!A17,"LLD")</f>
        <v>LLD</v>
      </c>
      <c r="G13" s="12" t="str">
        <f>IF(Ru_Calculations!T17&gt;SUM($E$30:$G$30),F13/E13,"LLD")</f>
        <v>LLD</v>
      </c>
      <c r="H13" s="13">
        <f>IF(Ru_Calculations!W17&gt;SUM($H$30:$J$30),(Ru_Calculations!W17-SUM($H$30:$J$30))*Ru_Calculations!A17,"LLD")</f>
        <v>1.501230021953593E-2</v>
      </c>
      <c r="I13">
        <f>IF(Ru_Calculations!W17&gt;SUM($H$30:$J$30),((Ru_Calculations!X17^2+$H$31^2+$I$31^2+$J$31^2)^0.5)*Ru_Calculations!A17,"LLD")</f>
        <v>5.1054699082593205E-2</v>
      </c>
      <c r="J13" s="12">
        <f>IF(Ru_Calculations!W17&gt;SUM($H$30:$J$30),I13/H13,"LLD")</f>
        <v>3.4008578522933002</v>
      </c>
      <c r="K13" s="13"/>
      <c r="L13" t="str">
        <f t="shared" si="0"/>
        <v>LLD</v>
      </c>
      <c r="M13" t="str">
        <f t="shared" si="1"/>
        <v>LLD</v>
      </c>
      <c r="N13">
        <f t="shared" si="2"/>
        <v>2.6065822984141433E-3</v>
      </c>
      <c r="P13">
        <f t="shared" si="3"/>
        <v>1.501230021953593E-2</v>
      </c>
      <c r="Q13">
        <f t="shared" si="4"/>
        <v>5.1054699082593205E-2</v>
      </c>
      <c r="R13">
        <f t="shared" si="5"/>
        <v>3.4008578522933002</v>
      </c>
    </row>
    <row r="14" spans="1:18" x14ac:dyDescent="0.25">
      <c r="A14" t="str">
        <f>Ru_Calculations!B18</f>
        <v xml:space="preserve">75G trace waste </v>
      </c>
      <c r="B14" s="31" t="e">
        <f>IF(Ru_Calculations!Q18&gt;SUM($B$30:$D$30),(Ru_Calculations!Q18-SUM($B$30:$D$30))*Ru_Calculations!A18,"LLD")</f>
        <v>#VALUE!</v>
      </c>
      <c r="C14" t="e">
        <f>IF(Ru_Calculations!Q18&gt;SUM($B$30:$D$30),((Ru_Calculations!R18^2+$B$31^2+$C$31^2+$D$31^2)^0.5)*Ru_Calculations!A18,"LLD")</f>
        <v>#VALUE!</v>
      </c>
      <c r="D14" s="12" t="e">
        <f>IF(Ru_Calculations!Q18&gt;SUM($B$30:$D$30),C14/B14,"LLD")</f>
        <v>#VALUE!</v>
      </c>
      <c r="E14" s="13" t="e">
        <f>IF(Ru_Calculations!T18&gt;SUM($E$30:$G$30),(Ru_Calculations!T18-SUM($E$30:$G$30))*Ru_Calculations!A18,"LLD")</f>
        <v>#VALUE!</v>
      </c>
      <c r="F14" t="e">
        <f>IF(Ru_Calculations!T18&gt;SUM($E$30:$G$30),((Ru_Calculations!U18^2+$E$31^2+$F$31^2+$G$31^2)^0.5)*Ru_Calculations!A18,"LLD")</f>
        <v>#VALUE!</v>
      </c>
      <c r="G14" s="12" t="e">
        <f>IF(Ru_Calculations!T18&gt;SUM($E$30:$G$30),F14/E14,"LLD")</f>
        <v>#VALUE!</v>
      </c>
      <c r="H14" s="13" t="e">
        <f>IF(Ru_Calculations!W18&gt;SUM($H$30:$J$30),(Ru_Calculations!W18-SUM($H$30:$J$30))*Ru_Calculations!A18,"LLD")</f>
        <v>#VALUE!</v>
      </c>
      <c r="I14" t="e">
        <f>IF(Ru_Calculations!W18&gt;SUM($H$30:$J$30),((Ru_Calculations!X18^2+$H$31^2+$I$31^2+$J$31^2)^0.5)*Ru_Calculations!A18,"LLD")</f>
        <v>#VALUE!</v>
      </c>
      <c r="J14" s="12" t="e">
        <f>IF(Ru_Calculations!W18&gt;SUM($H$30:$J$30),I14/H14,"LLD")</f>
        <v>#VALUE!</v>
      </c>
      <c r="K14" s="13"/>
      <c r="L14" t="e">
        <f t="shared" si="0"/>
        <v>#VALUE!</v>
      </c>
      <c r="M14" t="e">
        <f t="shared" si="1"/>
        <v>#VALUE!</v>
      </c>
      <c r="N14" t="e">
        <f t="shared" si="2"/>
        <v>#VALUE!</v>
      </c>
      <c r="P14" t="e">
        <f t="shared" si="3"/>
        <v>#VALUE!</v>
      </c>
      <c r="Q14" t="e">
        <f t="shared" si="4"/>
        <v>#VALUE!</v>
      </c>
      <c r="R14" t="e">
        <f t="shared" si="5"/>
        <v>#VALUE!</v>
      </c>
    </row>
    <row r="15" spans="1:18" x14ac:dyDescent="0.25">
      <c r="A15" t="str">
        <f>Ru_Calculations!B19</f>
        <v>81G trace</v>
      </c>
      <c r="B15" s="31" t="str">
        <f>IF(Ru_Calculations!Q19&gt;SUM($B$30:$D$30),(Ru_Calculations!Q19-SUM($B$30:$D$30))*Ru_Calculations!A19,"LLD")</f>
        <v>LLD</v>
      </c>
      <c r="C15" t="str">
        <f>IF(Ru_Calculations!Q19&gt;SUM($B$30:$D$30),((Ru_Calculations!R19^2+$B$31^2+$C$31^2+$D$31^2)^0.5)*Ru_Calculations!A19,"LLD")</f>
        <v>LLD</v>
      </c>
      <c r="D15" s="12" t="str">
        <f>IF(Ru_Calculations!Q19&gt;SUM($B$30:$D$30),C15/B15,"LLD")</f>
        <v>LLD</v>
      </c>
      <c r="E15" s="13" t="str">
        <f>IF(Ru_Calculations!T19&gt;SUM($E$30:$G$30),(Ru_Calculations!T19-SUM($E$30:$G$30))*Ru_Calculations!A19,"LLD")</f>
        <v>LLD</v>
      </c>
      <c r="F15" t="str">
        <f>IF(Ru_Calculations!T19&gt;SUM($E$30:$G$30),((Ru_Calculations!U19^2+$E$31^2+$F$31^2+$G$31^2)^0.5)*Ru_Calculations!A19,"LLD")</f>
        <v>LLD</v>
      </c>
      <c r="G15" s="12" t="str">
        <f>IF(Ru_Calculations!T19&gt;SUM($E$30:$G$30),F15/E15,"LLD")</f>
        <v>LLD</v>
      </c>
      <c r="H15" s="13" t="str">
        <f>IF(Ru_Calculations!W19&gt;SUM($H$30:$J$30),(Ru_Calculations!W19-SUM($H$30:$J$30))*Ru_Calculations!A19,"LLD")</f>
        <v>LLD</v>
      </c>
      <c r="I15" t="str">
        <f>IF(Ru_Calculations!W19&gt;SUM($H$30:$J$30),((Ru_Calculations!X19^2+$H$31^2+$I$31^2+$J$31^2)^0.5)*Ru_Calculations!A19,"LLD")</f>
        <v>LLD</v>
      </c>
      <c r="J15" s="12" t="str">
        <f>IF(Ru_Calculations!W19&gt;SUM($H$30:$J$30),I15/H15,"LLD")</f>
        <v>LLD</v>
      </c>
      <c r="K15" s="13"/>
      <c r="L15" t="str">
        <f t="shared" si="0"/>
        <v>LLD</v>
      </c>
      <c r="M15" t="str">
        <f t="shared" si="1"/>
        <v>LLD</v>
      </c>
      <c r="N15" t="str">
        <f t="shared" si="2"/>
        <v>LLD</v>
      </c>
      <c r="P15" t="str">
        <f t="shared" si="3"/>
        <v>LLD</v>
      </c>
      <c r="Q15" t="str">
        <f t="shared" si="4"/>
        <v>LLD</v>
      </c>
      <c r="R15" t="str">
        <f t="shared" si="5"/>
        <v>LLD</v>
      </c>
    </row>
    <row r="16" spans="1:18" x14ac:dyDescent="0.25">
      <c r="A16" t="str">
        <f>Ru_Calculations!B20</f>
        <v>82G trace</v>
      </c>
      <c r="B16" s="31">
        <f>IF(Ru_Calculations!Q20&gt;SUM($B$30:$D$30),(Ru_Calculations!Q20-SUM($B$30:$D$30))*Ru_Calculations!A20,"LLD")</f>
        <v>5.4533324163570079E-3</v>
      </c>
      <c r="C16">
        <f>IF(Ru_Calculations!Q20&gt;SUM($B$30:$D$30),((Ru_Calculations!R20^2+$B$31^2+$C$31^2+$D$31^2)^0.5)*Ru_Calculations!A20,"LLD")</f>
        <v>4.5007036283204564E-2</v>
      </c>
      <c r="D16" s="12">
        <f>IF(Ru_Calculations!Q20&gt;SUM($B$30:$D$30),C16/B16,"LLD")</f>
        <v>8.2531254005730741</v>
      </c>
      <c r="E16" s="13" t="str">
        <f>IF(Ru_Calculations!T20&gt;SUM($E$30:$G$30),(Ru_Calculations!T20-SUM($E$30:$G$30))*Ru_Calculations!A20,"LLD")</f>
        <v>LLD</v>
      </c>
      <c r="F16" t="str">
        <f>IF(Ru_Calculations!T20&gt;SUM($E$30:$G$30),((Ru_Calculations!U20^2+$E$31^2+$F$31^2+$G$31^2)^0.5)*Ru_Calculations!A20,"LLD")</f>
        <v>LLD</v>
      </c>
      <c r="G16" s="12" t="str">
        <f>IF(Ru_Calculations!T20&gt;SUM($E$30:$G$30),F16/E16,"LLD")</f>
        <v>LLD</v>
      </c>
      <c r="H16" s="13">
        <f>IF(Ru_Calculations!W20&gt;SUM($H$30:$J$30),(Ru_Calculations!W20-SUM($H$30:$J$30))*Ru_Calculations!A20,"LLD")</f>
        <v>8.7647051722684281E-4</v>
      </c>
      <c r="I16">
        <f>IF(Ru_Calculations!W20&gt;SUM($H$30:$J$30),((Ru_Calculations!X20^2+$H$31^2+$I$31^2+$J$31^2)^0.5)*Ru_Calculations!A20,"LLD")</f>
        <v>5.1050716563403514E-2</v>
      </c>
      <c r="J16" s="12">
        <f>IF(Ru_Calculations!W20&gt;SUM($H$30:$J$30),I16/H16,"LLD")</f>
        <v>58.245788717375504</v>
      </c>
      <c r="K16" s="13"/>
      <c r="L16">
        <f t="shared" si="0"/>
        <v>2.0256333149976922E-3</v>
      </c>
      <c r="M16" t="str">
        <f t="shared" si="1"/>
        <v>LLD</v>
      </c>
      <c r="N16">
        <f t="shared" si="2"/>
        <v>2.6061756616369619E-3</v>
      </c>
      <c r="P16">
        <f t="shared" si="3"/>
        <v>6.3298029335838507E-3</v>
      </c>
      <c r="Q16">
        <f t="shared" si="4"/>
        <v>6.8057394724119841E-2</v>
      </c>
      <c r="R16">
        <f t="shared" si="5"/>
        <v>10.751897877109208</v>
      </c>
    </row>
    <row r="17" spans="1:18" x14ac:dyDescent="0.25">
      <c r="A17" t="str">
        <f>Ru_Calculations!B21</f>
        <v>83G Trace</v>
      </c>
      <c r="B17" s="31" t="e">
        <f>IF(Ru_Calculations!Q21&gt;SUM($B$30:$D$30),(Ru_Calculations!Q21-SUM($B$30:$D$30))*Ru_Calculations!A21,"LLD")</f>
        <v>#VALUE!</v>
      </c>
      <c r="C17" t="e">
        <f>IF(Ru_Calculations!Q21&gt;SUM($B$30:$D$30),((Ru_Calculations!R21^2+$B$31^2+$C$31^2+$D$31^2)^0.5)*Ru_Calculations!A21,"LLD")</f>
        <v>#VALUE!</v>
      </c>
      <c r="D17" s="12" t="e">
        <f>IF(Ru_Calculations!Q21&gt;SUM($B$30:$D$30),C17/B17,"LLD")</f>
        <v>#VALUE!</v>
      </c>
      <c r="E17" s="13" t="e">
        <f>IF(Ru_Calculations!T21&gt;SUM($E$30:$G$30),(Ru_Calculations!T21-SUM($E$30:$G$30))*Ru_Calculations!A21,"LLD")</f>
        <v>#VALUE!</v>
      </c>
      <c r="F17" t="e">
        <f>IF(Ru_Calculations!T21&gt;SUM($E$30:$G$30),((Ru_Calculations!U21^2+$E$31^2+$F$31^2+$G$31^2)^0.5)*Ru_Calculations!A21,"LLD")</f>
        <v>#VALUE!</v>
      </c>
      <c r="G17" s="12" t="e">
        <f>IF(Ru_Calculations!T21&gt;SUM($E$30:$G$30),F17/E17,"LLD")</f>
        <v>#VALUE!</v>
      </c>
      <c r="H17" s="13" t="e">
        <f>IF(Ru_Calculations!W21&gt;SUM($H$30:$J$30),(Ru_Calculations!W21-SUM($H$30:$J$30))*Ru_Calculations!A21,"LLD")</f>
        <v>#VALUE!</v>
      </c>
      <c r="I17" t="e">
        <f>IF(Ru_Calculations!W21&gt;SUM($H$30:$J$30),((Ru_Calculations!X21^2+$H$31^2+$I$31^2+$J$31^2)^0.5)*Ru_Calculations!A21,"LLD")</f>
        <v>#VALUE!</v>
      </c>
      <c r="J17" s="12" t="e">
        <f>IF(Ru_Calculations!W21&gt;SUM($H$30:$J$30),I17/H17,"LLD")</f>
        <v>#VALUE!</v>
      </c>
      <c r="K17" s="13"/>
      <c r="L17" t="e">
        <f t="shared" si="0"/>
        <v>#VALUE!</v>
      </c>
      <c r="M17" t="e">
        <f t="shared" si="1"/>
        <v>#VALUE!</v>
      </c>
      <c r="N17" t="e">
        <f t="shared" si="2"/>
        <v>#VALUE!</v>
      </c>
      <c r="P17" t="e">
        <f t="shared" si="3"/>
        <v>#VALUE!</v>
      </c>
      <c r="Q17" t="e">
        <f t="shared" si="4"/>
        <v>#VALUE!</v>
      </c>
      <c r="R17" t="e">
        <f t="shared" si="5"/>
        <v>#VALUE!</v>
      </c>
    </row>
    <row r="18" spans="1:18" x14ac:dyDescent="0.25">
      <c r="A18" t="str">
        <f>Ru_Calculations!B22</f>
        <v>84G trace</v>
      </c>
      <c r="B18" s="31">
        <f>IF(Ru_Calculations!Q22&gt;SUM($B$30:$D$30),(Ru_Calculations!Q22-SUM($B$30:$D$30))*Ru_Calculations!A22,"LLD")</f>
        <v>3.9107295819850191E-3</v>
      </c>
      <c r="C18">
        <f>IF(Ru_Calculations!Q22&gt;SUM($B$30:$D$30),((Ru_Calculations!R22^2+$B$31^2+$C$31^2+$D$31^2)^0.5)*Ru_Calculations!A22,"LLD")</f>
        <v>4.500641301765651E-2</v>
      </c>
      <c r="D18" s="12">
        <f>IF(Ru_Calculations!Q22&gt;SUM($B$30:$D$30),C18/B18,"LLD")</f>
        <v>11.508444159622009</v>
      </c>
      <c r="E18" s="13" t="str">
        <f>IF(Ru_Calculations!T22&gt;SUM($E$30:$G$30),(Ru_Calculations!T22-SUM($E$30:$G$30))*Ru_Calculations!A22,"LLD")</f>
        <v>LLD</v>
      </c>
      <c r="F18" t="str">
        <f>IF(Ru_Calculations!T22&gt;SUM($E$30:$G$30),((Ru_Calculations!U22^2+$E$31^2+$F$31^2+$G$31^2)^0.5)*Ru_Calculations!A22,"LLD")</f>
        <v>LLD</v>
      </c>
      <c r="G18" s="12" t="str">
        <f>IF(Ru_Calculations!T22&gt;SUM($E$30:$G$30),F18/E18,"LLD")</f>
        <v>LLD</v>
      </c>
      <c r="H18" s="13">
        <f>IF(Ru_Calculations!W22&gt;SUM($H$30:$J$30),(Ru_Calculations!W22-SUM($H$30:$J$30))*Ru_Calculations!A22,"LLD")</f>
        <v>3.6470962243417082E-3</v>
      </c>
      <c r="I18">
        <f>IF(Ru_Calculations!W22&gt;SUM($H$30:$J$30),((Ru_Calculations!X22^2+$H$31^2+$I$31^2+$J$31^2)^0.5)*Ru_Calculations!A22,"LLD")</f>
        <v>5.1052958191296169E-2</v>
      </c>
      <c r="J18" s="12">
        <f>IF(Ru_Calculations!W22&gt;SUM($H$30:$J$30),I18/H18,"LLD")</f>
        <v>13.998248209234211</v>
      </c>
      <c r="K18" s="13"/>
      <c r="L18">
        <f t="shared" si="0"/>
        <v>2.0255772127158816E-3</v>
      </c>
      <c r="M18" t="str">
        <f t="shared" si="1"/>
        <v>LLD</v>
      </c>
      <c r="N18">
        <f t="shared" si="2"/>
        <v>2.6064045400822347E-3</v>
      </c>
      <c r="P18">
        <f t="shared" si="3"/>
        <v>7.5578258063267274E-3</v>
      </c>
      <c r="Q18">
        <f t="shared" si="4"/>
        <v>6.8058664053874257E-2</v>
      </c>
      <c r="R18">
        <f t="shared" si="5"/>
        <v>9.0050585707997808</v>
      </c>
    </row>
    <row r="19" spans="1:18" s="61" customFormat="1" x14ac:dyDescent="0.25">
      <c r="A19" s="61" t="str">
        <f>Ru_Calculations!B23</f>
        <v>86G Trace</v>
      </c>
      <c r="B19" s="62">
        <f>IF(Ru_Calculations!Q23&gt;SUM($B$30:$D$30),(Ru_Calculations!Q23-SUM($B$30:$D$30))*Ru_Calculations!A23,"LLD")</f>
        <v>0.92340736438446025</v>
      </c>
      <c r="C19" s="61">
        <f>IF(Ru_Calculations!Q23&gt;SUM($B$30:$D$30),((Ru_Calculations!R23^2+$B$31^2+$C$31^2+$D$31^2)^0.5)*Ru_Calculations!A23,"LLD")</f>
        <v>5.0323874214459781E-2</v>
      </c>
      <c r="D19" s="63">
        <f>IF(Ru_Calculations!Q23&gt;SUM($B$30:$D$30),C19/B19,"LLD")</f>
        <v>5.4498021301796179E-2</v>
      </c>
      <c r="E19" s="64">
        <f>IF(Ru_Calculations!T23&gt;SUM($E$30:$G$30),(Ru_Calculations!T23-SUM($E$30:$G$30))*Ru_Calculations!A23,"LLD")</f>
        <v>0.79884421999097399</v>
      </c>
      <c r="F19" s="61">
        <f>IF(Ru_Calculations!T23&gt;SUM($E$30:$G$30),((Ru_Calculations!U23^2+$E$31^2+$F$31^2+$G$31^2)^0.5)*Ru_Calculations!A23,"LLD")</f>
        <v>8.6555359576250823E-2</v>
      </c>
      <c r="G19" s="63">
        <f>IF(Ru_Calculations!T23&gt;SUM($E$30:$G$30),F19/E19,"LLD")</f>
        <v>0.10835073648931051</v>
      </c>
      <c r="H19" s="64">
        <f>IF(Ru_Calculations!W23&gt;SUM($H$30:$J$30),(Ru_Calculations!W23-SUM($H$30:$J$30))*Ru_Calculations!A23,"LLD")</f>
        <v>0.86551396292302629</v>
      </c>
      <c r="I19" s="61">
        <f>IF(Ru_Calculations!W23&gt;SUM($H$30:$J$30),((Ru_Calculations!X23^2+$H$31^2+$I$31^2+$J$31^2)^0.5)*Ru_Calculations!A23,"LLD")</f>
        <v>5.5220007984597461E-2</v>
      </c>
      <c r="J19" s="63">
        <f>IF(Ru_Calculations!W23&gt;SUM($H$30:$J$30),I19/H19,"LLD")</f>
        <v>6.380025089151381E-2</v>
      </c>
      <c r="K19" s="64"/>
      <c r="L19" s="61">
        <f t="shared" si="0"/>
        <v>2.5324923159527699E-3</v>
      </c>
      <c r="M19" s="61">
        <f t="shared" si="1"/>
        <v>7.4918302713740748E-3</v>
      </c>
      <c r="N19" s="61">
        <f t="shared" si="2"/>
        <v>3.0492492818190073E-3</v>
      </c>
      <c r="P19" s="61">
        <f t="shared" si="3"/>
        <v>2.5877655472984604</v>
      </c>
      <c r="Q19" s="61">
        <f t="shared" si="4"/>
        <v>0.11433972130955128</v>
      </c>
      <c r="R19" s="61">
        <f t="shared" si="5"/>
        <v>4.4184729729058368E-2</v>
      </c>
    </row>
    <row r="20" spans="1:18" x14ac:dyDescent="0.25">
      <c r="A20" t="str">
        <f>Ru_Calculations!B24</f>
        <v>24G Taper Waste</v>
      </c>
      <c r="B20" s="31">
        <f>IF(Ru_Calculations!Q24&gt;SUM($B$30:$D$30),(Ru_Calculations!Q24-SUM($B$30:$D$30))*Ru_Calculations!A24,"LLD")</f>
        <v>25.556437869761325</v>
      </c>
      <c r="C20">
        <f>IF(Ru_Calculations!Q24&gt;SUM($B$30:$D$30),((Ru_Calculations!R24^2+$B$31^2+$C$31^2+$D$31^2)^0.5)*Ru_Calculations!A24,"LLD")</f>
        <v>0.23551497917804459</v>
      </c>
      <c r="D20" s="12">
        <f>IF(Ru_Calculations!Q24&gt;SUM($B$30:$D$30),C20/B20,"LLD")</f>
        <v>9.2154853653023637E-3</v>
      </c>
      <c r="E20" s="13">
        <f>IF(Ru_Calculations!T24&gt;SUM($E$30:$G$30),(Ru_Calculations!T24-SUM($E$30:$G$30))*Ru_Calculations!A24,"LLD")</f>
        <v>27.256609434616351</v>
      </c>
      <c r="F20">
        <f>IF(Ru_Calculations!T24&gt;SUM($E$30:$G$30),((Ru_Calculations!U24^2+$E$31^2+$F$31^2+$G$31^2)^0.5)*Ru_Calculations!A24,"LLD")</f>
        <v>0.25086814704473537</v>
      </c>
      <c r="G20" s="12">
        <f>IF(Ru_Calculations!T24&gt;SUM($E$30:$G$30),F20/E20,"LLD")</f>
        <v>9.203938136418708E-3</v>
      </c>
      <c r="H20" s="13">
        <f>IF(Ru_Calculations!W24&gt;SUM($H$30:$J$30),(Ru_Calculations!W24-SUM($H$30:$J$30))*Ru_Calculations!A24,"LLD")</f>
        <v>25.282174312617087</v>
      </c>
      <c r="I20">
        <f>IF(Ru_Calculations!W24&gt;SUM($H$30:$J$30),((Ru_Calculations!X24^2+$H$31^2+$I$31^2+$J$31^2)^0.5)*Ru_Calculations!A24,"LLD")</f>
        <v>0.24959904500013122</v>
      </c>
      <c r="J20" s="12">
        <f>IF(Ru_Calculations!W24&gt;SUM($H$30:$J$30),I20/H20,"LLD")</f>
        <v>9.8725308161319268E-3</v>
      </c>
      <c r="K20" s="13"/>
      <c r="L20">
        <f t="shared" si="0"/>
        <v>5.5467305417234776E-2</v>
      </c>
      <c r="M20">
        <f t="shared" si="1"/>
        <v>6.2934827201658966E-2</v>
      </c>
      <c r="N20">
        <f t="shared" si="2"/>
        <v>6.2299683264977528E-2</v>
      </c>
      <c r="P20">
        <f t="shared" si="3"/>
        <v>78.095221616994763</v>
      </c>
      <c r="Q20">
        <f t="shared" si="4"/>
        <v>0.42509036202185446</v>
      </c>
      <c r="R20">
        <f t="shared" si="5"/>
        <v>5.4432313939339408E-3</v>
      </c>
    </row>
    <row r="21" spans="1:18" x14ac:dyDescent="0.25">
      <c r="A21" t="str">
        <f>Ru_Calculations!B25</f>
        <v>24G Trace Original</v>
      </c>
      <c r="B21" s="31">
        <f>IF(Ru_Calculations!Q25&gt;SUM($B$30:$D$30),(Ru_Calculations!Q25-SUM($B$30:$D$30))*Ru_Calculations!A25,"LLD")</f>
        <v>21.720125652363755</v>
      </c>
      <c r="C21">
        <f>IF(Ru_Calculations!Q25&gt;SUM($B$30:$D$30),((Ru_Calculations!R25^2+$B$31^2+$C$31^2+$D$31^2)^0.5)*Ru_Calculations!A25,"LLD")</f>
        <v>0.24239410822825982</v>
      </c>
      <c r="D21" s="12">
        <f>IF(Ru_Calculations!Q25&gt;SUM($B$30:$D$30),C21/B21,"LLD")</f>
        <v>1.1159885173218627E-2</v>
      </c>
      <c r="E21" s="13">
        <f>IF(Ru_Calculations!T25&gt;SUM($E$30:$G$30),(Ru_Calculations!T25-SUM($E$30:$G$30))*Ru_Calculations!A25,"LLD")</f>
        <v>21.943472610982624</v>
      </c>
      <c r="F21">
        <f>IF(Ru_Calculations!T25&gt;SUM($E$30:$G$30),((Ru_Calculations!U25^2+$E$31^2+$F$31^2+$G$31^2)^0.5)*Ru_Calculations!A25,"LLD")</f>
        <v>0.2485435298546734</v>
      </c>
      <c r="G21" s="12">
        <f>IF(Ru_Calculations!T25&gt;SUM($E$30:$G$30),F21/E21,"LLD")</f>
        <v>1.1326535879753066E-2</v>
      </c>
      <c r="H21" s="13">
        <f>IF(Ru_Calculations!W25&gt;SUM($H$30:$J$30),(Ru_Calculations!W25-SUM($H$30:$J$30))*Ru_Calculations!A25,"LLD")</f>
        <v>21.22022404472186</v>
      </c>
      <c r="I21">
        <f>IF(Ru_Calculations!W25&gt;SUM($H$30:$J$30),((Ru_Calculations!X25^2+$H$31^2+$I$31^2+$J$31^2)^0.5)*Ru_Calculations!A25,"LLD")</f>
        <v>0.24871886151238068</v>
      </c>
      <c r="J21" s="12">
        <f>IF(Ru_Calculations!W25&gt;SUM($H$30:$J$30),I21/H21,"LLD")</f>
        <v>1.1720840505180477E-2</v>
      </c>
      <c r="K21" s="13"/>
      <c r="L21">
        <f t="shared" si="0"/>
        <v>5.8754903703773335E-2</v>
      </c>
      <c r="M21">
        <f t="shared" si="1"/>
        <v>6.177388623262093E-2</v>
      </c>
      <c r="N21">
        <f t="shared" si="2"/>
        <v>6.18610720720148E-2</v>
      </c>
      <c r="P21">
        <f t="shared" si="3"/>
        <v>64.883822308068233</v>
      </c>
      <c r="Q21">
        <f t="shared" si="4"/>
        <v>0.42707126104247412</v>
      </c>
      <c r="R21">
        <f t="shared" si="5"/>
        <v>6.5820915884816523E-3</v>
      </c>
    </row>
    <row r="22" spans="1:18" x14ac:dyDescent="0.25">
      <c r="A22" t="str">
        <f>Ru_Calculations!B26</f>
        <v>53G</v>
      </c>
      <c r="B22" s="31">
        <f>IF(Ru_Calculations!Q26&gt;SUM($B$30:$D$30),(Ru_Calculations!Q26-SUM($B$30:$D$30))*Ru_Calculations!A26,"LLD")</f>
        <v>0.25893351681027416</v>
      </c>
      <c r="C22">
        <f>IF(Ru_Calculations!Q26&gt;SUM($B$30:$D$30),((Ru_Calculations!R26^2+$B$31^2+$C$31^2+$D$31^2)^0.5)*Ru_Calculations!A26,"LLD")</f>
        <v>4.6158293629092947E-2</v>
      </c>
      <c r="D22" s="12">
        <f>IF(Ru_Calculations!Q26&gt;SUM($B$30:$D$30),C22/B22,"LLD")</f>
        <v>0.17826310860680916</v>
      </c>
      <c r="E22" s="13">
        <f>IF(Ru_Calculations!T26&gt;SUM($E$30:$G$30),(Ru_Calculations!T26-SUM($E$30:$G$30))*Ru_Calculations!A26,"LLD")</f>
        <v>0.25881076851825296</v>
      </c>
      <c r="F22">
        <f>IF(Ru_Calculations!T26&gt;SUM($E$30:$G$30),((Ru_Calculations!U26^2+$E$31^2+$F$31^2+$G$31^2)^0.5)*Ru_Calculations!A26,"LLD")</f>
        <v>8.4858011976402484E-2</v>
      </c>
      <c r="G22" s="12">
        <f>IF(Ru_Calculations!T26&gt;SUM($E$30:$G$30),F22/E22,"LLD")</f>
        <v>0.32787666626946305</v>
      </c>
      <c r="H22" s="13">
        <f>IF(Ru_Calculations!W26&gt;SUM($H$30:$J$30),(Ru_Calculations!W26-SUM($H$30:$J$30))*Ru_Calculations!A26,"LLD")</f>
        <v>0.47808296872699768</v>
      </c>
      <c r="I22">
        <f>IF(Ru_Calculations!W26&gt;SUM($H$30:$J$30),((Ru_Calculations!X26^2+$H$31^2+$I$31^2+$J$31^2)^0.5)*Ru_Calculations!A26,"LLD")</f>
        <v>5.323935273216656E-2</v>
      </c>
      <c r="J22" s="12">
        <f>IF(Ru_Calculations!W26&gt;SUM($H$30:$J$30),I22/H22,"LLD")</f>
        <v>0.11136006972582226</v>
      </c>
      <c r="K22" s="13"/>
      <c r="L22">
        <f t="shared" si="0"/>
        <v>2.1305880707495626E-3</v>
      </c>
      <c r="M22">
        <f t="shared" si="1"/>
        <v>7.2008821965872678E-3</v>
      </c>
      <c r="N22">
        <f t="shared" si="2"/>
        <v>2.8344286793400512E-3</v>
      </c>
      <c r="P22">
        <f t="shared" si="3"/>
        <v>0.99582725405552486</v>
      </c>
      <c r="Q22">
        <f t="shared" si="4"/>
        <v>0.11029913393439171</v>
      </c>
      <c r="R22">
        <f t="shared" si="5"/>
        <v>0.11076131275298648</v>
      </c>
    </row>
    <row r="23" spans="1:18" x14ac:dyDescent="0.25">
      <c r="A23" t="str">
        <f>Ru_Calculations!B27</f>
        <v>94G</v>
      </c>
      <c r="B23" s="31">
        <f>IF(Ru_Calculations!Q27&gt;SUM($B$30:$D$30),(Ru_Calculations!Q27-SUM($B$30:$D$30))*Ru_Calculations!A27,"LLD")</f>
        <v>0.69945763071399059</v>
      </c>
      <c r="C23">
        <f>IF(Ru_Calculations!Q27&gt;SUM($B$30:$D$30),((Ru_Calculations!R27^2+$B$31^2+$C$31^2+$D$31^2)^0.5)*Ru_Calculations!A27,"LLD")</f>
        <v>5.4844027281315447E-2</v>
      </c>
      <c r="D23" s="12">
        <f>IF(Ru_Calculations!Q27&gt;SUM($B$30:$D$30),C23/B23,"LLD")</f>
        <v>7.8409363016501657E-2</v>
      </c>
      <c r="E23" s="13">
        <f>IF(Ru_Calculations!T27&gt;SUM($E$30:$G$30),(Ru_Calculations!T27-SUM($E$30:$G$30))*Ru_Calculations!A27,"LLD")</f>
        <v>1.6776988579392274</v>
      </c>
      <c r="F23">
        <f>IF(Ru_Calculations!T27&gt;SUM($E$30:$G$30),((Ru_Calculations!U27^2+$E$31^2+$F$31^2+$G$31^2)^0.5)*Ru_Calculations!A27,"LLD")</f>
        <v>0.10737638938806235</v>
      </c>
      <c r="G23" s="12">
        <f>IF(Ru_Calculations!T27&gt;SUM($E$30:$G$30),F23/E23,"LLD")</f>
        <v>6.4002183037757024E-2</v>
      </c>
      <c r="H23" s="13">
        <f>IF(Ru_Calculations!W27&gt;SUM($H$30:$J$30),(Ru_Calculations!W27-SUM($H$30:$J$30))*Ru_Calculations!A27,"LLD")</f>
        <v>0.17271765630099284</v>
      </c>
      <c r="I23">
        <f>IF(Ru_Calculations!W27&gt;SUM($H$30:$J$30),((Ru_Calculations!X27^2+$H$31^2+$I$31^2+$J$31^2)^0.5)*Ru_Calculations!A27,"LLD")</f>
        <v>5.2182317760676049E-2</v>
      </c>
      <c r="J23" s="12">
        <f>IF(Ru_Calculations!W27&gt;SUM($H$30:$J$30),I23/H23,"LLD")</f>
        <v>0.30212497597662274</v>
      </c>
      <c r="K23" s="13"/>
      <c r="L23">
        <f t="shared" si="0"/>
        <v>3.0078673284336731E-3</v>
      </c>
      <c r="M23">
        <f t="shared" si="1"/>
        <v>1.1529688998016789E-2</v>
      </c>
      <c r="N23">
        <f t="shared" si="2"/>
        <v>2.7229942868761672E-3</v>
      </c>
      <c r="P23">
        <f t="shared" si="3"/>
        <v>2.5498741449542104</v>
      </c>
      <c r="Q23">
        <f t="shared" si="4"/>
        <v>0.13137941472440282</v>
      </c>
      <c r="R23">
        <f t="shared" si="5"/>
        <v>5.1523882064682086E-2</v>
      </c>
    </row>
    <row r="24" spans="1:18" x14ac:dyDescent="0.25">
      <c r="A24" t="str">
        <f>Ru_Calculations!B28</f>
        <v>47G</v>
      </c>
      <c r="B24" s="31">
        <f>IF(Ru_Calculations!Q28&gt;SUM($B$30:$D$30),(Ru_Calculations!Q28-SUM($B$30:$D$30))*Ru_Calculations!A28,"LLD")</f>
        <v>7.5834892845750429E-3</v>
      </c>
      <c r="C24">
        <f>IF(Ru_Calculations!Q28&gt;SUM($B$30:$D$30),((Ru_Calculations!R28^2+$B$31^2+$C$31^2+$D$31^2)^0.5)*Ru_Calculations!A28,"LLD")</f>
        <v>4.5000226875381064E-2</v>
      </c>
      <c r="D24" s="12">
        <f>IF(Ru_Calculations!Q28&gt;SUM($B$30:$D$30),C24/B24,"LLD")</f>
        <v>5.9339738195334908</v>
      </c>
      <c r="E24" s="13">
        <f>IF(Ru_Calculations!T28&gt;SUM($E$30:$G$30),(Ru_Calculations!T28-SUM($E$30:$G$30))*Ru_Calculations!A28,"LLD")</f>
        <v>6.3957440749253794E-3</v>
      </c>
      <c r="F24">
        <f>IF(Ru_Calculations!T28&gt;SUM($E$30:$G$30),((Ru_Calculations!U28^2+$E$31^2+$F$31^2+$G$31^2)^0.5)*Ru_Calculations!A28,"LLD")</f>
        <v>8.4251622375402097E-2</v>
      </c>
      <c r="G24" s="12">
        <f>IF(Ru_Calculations!T28&gt;SUM($E$30:$G$30),F24/E24,"LLD")</f>
        <v>13.173075937436581</v>
      </c>
      <c r="H24" s="13">
        <f>IF(Ru_Calculations!W28&gt;SUM($H$30:$J$30),(Ru_Calculations!W28-SUM($H$30:$J$30))*Ru_Calculations!A28,"LLD")</f>
        <v>1.3377904678915625E-2</v>
      </c>
      <c r="I24">
        <f>IF(Ru_Calculations!W28&gt;SUM($H$30:$J$30),((Ru_Calculations!X28^2+$H$31^2+$I$31^2+$J$31^2)^0.5)*Ru_Calculations!A28,"LLD")</f>
        <v>5.1047587908921728E-2</v>
      </c>
      <c r="J24" s="12">
        <f>IF(Ru_Calculations!W28&gt;SUM($H$30:$J$30),I24/H24,"LLD")</f>
        <v>3.8158133978466577</v>
      </c>
      <c r="K24" s="13"/>
      <c r="L24">
        <f t="shared" si="0"/>
        <v>2.0250204188357684E-3</v>
      </c>
      <c r="M24">
        <f t="shared" si="1"/>
        <v>7.0983358728873552E-3</v>
      </c>
      <c r="N24">
        <f t="shared" si="2"/>
        <v>2.6058562313190916E-3</v>
      </c>
      <c r="P24">
        <f t="shared" si="3"/>
        <v>2.7357138038416048E-2</v>
      </c>
      <c r="Q24">
        <f t="shared" si="4"/>
        <v>0.10830148901581278</v>
      </c>
      <c r="R24">
        <f t="shared" si="5"/>
        <v>3.9588018623779746</v>
      </c>
    </row>
    <row r="25" spans="1:18" x14ac:dyDescent="0.25">
      <c r="A25" t="str">
        <f>Ru_Calculations!B29</f>
        <v>48G</v>
      </c>
      <c r="B25" s="31">
        <f>IF(Ru_Calculations!Q29&gt;SUM($B$30:$D$30),(Ru_Calculations!Q29-SUM($B$30:$D$30))*Ru_Calculations!A29,"LLD")</f>
        <v>2.5214627653984138E-3</v>
      </c>
      <c r="C25">
        <f>IF(Ru_Calculations!Q29&gt;SUM($B$30:$D$30),((Ru_Calculations!R29^2+$B$31^2+$C$31^2+$D$31^2)^0.5)*Ru_Calculations!A29,"LLD")</f>
        <v>4.5000101391004022E-2</v>
      </c>
      <c r="D25" s="12">
        <f>IF(Ru_Calculations!Q29&gt;SUM($B$30:$D$30),C25/B25,"LLD")</f>
        <v>17.846823680497064</v>
      </c>
      <c r="E25" s="13" t="str">
        <f>IF(Ru_Calculations!T29&gt;SUM($E$30:$G$30),(Ru_Calculations!T29-SUM($E$30:$G$30))*Ru_Calculations!A29,"LLD")</f>
        <v>LLD</v>
      </c>
      <c r="F25" t="str">
        <f>IF(Ru_Calculations!T29&gt;SUM($E$30:$G$30),((Ru_Calculations!U29^2+$E$31^2+$F$31^2+$G$31^2)^0.5)*Ru_Calculations!A29,"LLD")</f>
        <v>LLD</v>
      </c>
      <c r="G25" s="12" t="str">
        <f>IF(Ru_Calculations!T29&gt;SUM($E$30:$G$30),F25/E25,"LLD")</f>
        <v>LLD</v>
      </c>
      <c r="H25" s="13">
        <f>IF(Ru_Calculations!W29&gt;SUM($H$30:$J$30),(Ru_Calculations!W29-SUM($H$30:$J$30))*Ru_Calculations!A29,"LLD")</f>
        <v>8.5230329213612718E-3</v>
      </c>
      <c r="I25">
        <f>IF(Ru_Calculations!W29&gt;SUM($H$30:$J$30),((Ru_Calculations!X29^2+$H$31^2+$I$31^2+$J$31^2)^0.5)*Ru_Calculations!A29,"LLD")</f>
        <v>5.1047425709005792E-2</v>
      </c>
      <c r="J25" s="12">
        <f>IF(Ru_Calculations!W29&gt;SUM($H$30:$J$30),I25/H25,"LLD")</f>
        <v>5.9893498218299337</v>
      </c>
      <c r="K25" s="13"/>
      <c r="L25">
        <f t="shared" si="0"/>
        <v>2.0250091252006419E-3</v>
      </c>
      <c r="M25" t="str">
        <f t="shared" si="1"/>
        <v>LLD</v>
      </c>
      <c r="N25">
        <f t="shared" si="2"/>
        <v>2.6058396715164657E-3</v>
      </c>
      <c r="P25">
        <f t="shared" si="3"/>
        <v>1.1044495686759685E-2</v>
      </c>
      <c r="Q25">
        <f t="shared" si="4"/>
        <v>6.8050340166064621E-2</v>
      </c>
      <c r="R25">
        <f t="shared" si="5"/>
        <v>6.1614710255756124</v>
      </c>
    </row>
    <row r="26" spans="1:18" x14ac:dyDescent="0.25">
      <c r="A26" t="str">
        <f>Ru_Calculations!B30</f>
        <v>49G</v>
      </c>
      <c r="B26" s="31" t="str">
        <f>IF(Ru_Calculations!Q30&gt;SUM($B$30:$D$30),(Ru_Calculations!Q30-SUM($B$30:$D$30))*Ru_Calculations!A30,"LLD")</f>
        <v>LLD</v>
      </c>
      <c r="C26" t="str">
        <f>IF(Ru_Calculations!Q30&gt;SUM($B$30:$D$30),((Ru_Calculations!R30^2+$B$31^2+$C$31^2+$D$31^2)^0.5)*Ru_Calculations!A30,"LLD")</f>
        <v>LLD</v>
      </c>
      <c r="D26" s="12" t="str">
        <f>IF(Ru_Calculations!Q30&gt;SUM($B$30:$D$30),C26/B26,"LLD")</f>
        <v>LLD</v>
      </c>
      <c r="E26" s="13" t="str">
        <f>IF(Ru_Calculations!T30&gt;SUM($E$30:$G$30),(Ru_Calculations!T30-SUM($E$30:$G$30))*Ru_Calculations!A30,"LLD")</f>
        <v>LLD</v>
      </c>
      <c r="F26" t="str">
        <f>IF(Ru_Calculations!T30&gt;SUM($E$30:$G$30),((Ru_Calculations!U30^2+$E$31^2+$F$31^2+$G$31^2)^0.5)*Ru_Calculations!A30,"LLD")</f>
        <v>LLD</v>
      </c>
      <c r="G26" s="12" t="str">
        <f>IF(Ru_Calculations!T30&gt;SUM($E$30:$G$30),F26/E26,"LLD")</f>
        <v>LLD</v>
      </c>
      <c r="H26" s="13">
        <f>IF(Ru_Calculations!W30&gt;SUM($H$30:$J$30),(Ru_Calculations!W30-SUM($H$30:$J$30))*Ru_Calculations!A30,"LLD")</f>
        <v>4.2289526700845593E-3</v>
      </c>
      <c r="I26">
        <f>IF(Ru_Calculations!W30&gt;SUM($H$30:$J$30),((Ru_Calculations!X30^2+$H$31^2+$I$31^2+$J$31^2)^0.5)*Ru_Calculations!A30,"LLD")</f>
        <v>5.104731610531163E-2</v>
      </c>
      <c r="J26" s="12">
        <f>IF(Ru_Calculations!W30&gt;SUM($H$30:$J$30),I26/H26,"LLD")</f>
        <v>12.070912135389522</v>
      </c>
      <c r="K26" s="13"/>
      <c r="L26" t="str">
        <f t="shared" si="0"/>
        <v>LLD</v>
      </c>
      <c r="M26" t="str">
        <f t="shared" si="1"/>
        <v>LLD</v>
      </c>
      <c r="N26">
        <f t="shared" si="2"/>
        <v>2.605828481555608E-3</v>
      </c>
      <c r="P26">
        <f t="shared" si="3"/>
        <v>4.2289526700845593E-3</v>
      </c>
      <c r="Q26">
        <f t="shared" si="4"/>
        <v>5.104731610531163E-2</v>
      </c>
      <c r="R26">
        <f t="shared" si="5"/>
        <v>12.070912135389522</v>
      </c>
    </row>
    <row r="27" spans="1:18" x14ac:dyDescent="0.25">
      <c r="A27" t="str">
        <f>Ru_Calculations!B31</f>
        <v>50G</v>
      </c>
      <c r="B27" s="31">
        <f>IF(Ru_Calculations!Q31&gt;SUM($B$30:$D$30),(Ru_Calculations!Q31-SUM($B$30:$D$30))*Ru_Calculations!A31,"LLD")</f>
        <v>7.9273306686563228E-3</v>
      </c>
      <c r="C27">
        <f>IF(Ru_Calculations!Q31&gt;SUM($B$30:$D$30),((Ru_Calculations!R31^2+$B$31^2+$C$31^2+$D$31^2)^0.5)*Ru_Calculations!A31,"LLD")</f>
        <v>4.5000236420047988E-2</v>
      </c>
      <c r="D27" s="12">
        <f>IF(Ru_Calculations!Q31&gt;SUM($B$30:$D$30),C27/B27,"LLD")</f>
        <v>5.6765938373144085</v>
      </c>
      <c r="E27" s="13">
        <f>IF(Ru_Calculations!T31&gt;SUM($E$30:$G$30),(Ru_Calculations!T31-SUM($E$30:$G$30))*Ru_Calculations!A31,"LLD")</f>
        <v>5.7184293199699599E-3</v>
      </c>
      <c r="F27">
        <f>IF(Ru_Calculations!T31&gt;SUM($E$30:$G$30),((Ru_Calculations!U31^2+$E$31^2+$F$31^2+$G$31^2)^0.5)*Ru_Calculations!A31,"LLD")</f>
        <v>8.4251612149336588E-2</v>
      </c>
      <c r="G27" s="12">
        <f>IF(Ru_Calculations!T31&gt;SUM($E$30:$G$30),F27/E27,"LLD")</f>
        <v>14.733348518466812</v>
      </c>
      <c r="H27" s="13">
        <f>IF(Ru_Calculations!W31&gt;SUM($H$30:$J$30),(Ru_Calculations!W31-SUM($H$30:$J$30))*Ru_Calculations!A31,"LLD")</f>
        <v>1.3567536672149178E-2</v>
      </c>
      <c r="I27">
        <f>IF(Ru_Calculations!W31&gt;SUM($H$30:$J$30),((Ru_Calculations!X31^2+$H$31^2+$I$31^2+$J$31^2)^0.5)*Ru_Calculations!A31,"LLD")</f>
        <v>5.1047594593737568E-2</v>
      </c>
      <c r="J27" s="12">
        <f>IF(Ru_Calculations!W31&gt;SUM($H$30:$J$30),I27/H27,"LLD")</f>
        <v>3.7624806792323433</v>
      </c>
      <c r="K27" s="13"/>
      <c r="L27">
        <f t="shared" si="0"/>
        <v>2.0250212778602132E-3</v>
      </c>
      <c r="M27">
        <f t="shared" si="1"/>
        <v>7.0983341497622403E-3</v>
      </c>
      <c r="N27">
        <f t="shared" si="2"/>
        <v>2.6058569138065848E-3</v>
      </c>
      <c r="P27">
        <f t="shared" si="3"/>
        <v>2.721329666077546E-2</v>
      </c>
      <c r="Q27">
        <f t="shared" si="4"/>
        <v>0.10830148817735165</v>
      </c>
      <c r="R27">
        <f t="shared" si="5"/>
        <v>3.9797268786421824</v>
      </c>
    </row>
    <row r="28" spans="1:18" x14ac:dyDescent="0.25">
      <c r="A28" t="str">
        <f>Ru_Calculations!B32</f>
        <v>51G</v>
      </c>
      <c r="B28" s="31">
        <f>IF(Ru_Calculations!Q32&gt;SUM($B$30:$D$30),(Ru_Calculations!Q32-SUM($B$30:$D$30))*Ru_Calculations!A32,"LLD")</f>
        <v>1.3078065316821673E-2</v>
      </c>
      <c r="C28">
        <f>IF(Ru_Calculations!Q32&gt;SUM($B$30:$D$30),((Ru_Calculations!R32^2+$B$31^2+$C$31^2+$D$31^2)^0.5)*Ru_Calculations!A32,"LLD")</f>
        <v>4.5000405731508548E-2</v>
      </c>
      <c r="D28" s="12">
        <f>IF(Ru_Calculations!Q32&gt;SUM($B$30:$D$30),C28/B28,"LLD")</f>
        <v>3.440906941612131</v>
      </c>
      <c r="E28" s="13">
        <f>IF(Ru_Calculations!T32&gt;SUM($E$30:$G$30),(Ru_Calculations!T32-SUM($E$30:$G$30))*Ru_Calculations!A32,"LLD")</f>
        <v>1.0816080762236453E-2</v>
      </c>
      <c r="F28">
        <f>IF(Ru_Calculations!T32&gt;SUM($E$30:$G$30),((Ru_Calculations!U32^2+$E$31^2+$F$31^2+$G$31^2)^0.5)*Ru_Calculations!A32,"LLD")</f>
        <v>8.4251696967480333E-2</v>
      </c>
      <c r="G28" s="12">
        <f>IF(Ru_Calculations!T32&gt;SUM($E$30:$G$30),F28/E28,"LLD")</f>
        <v>7.7894848253758333</v>
      </c>
      <c r="H28" s="13">
        <f>IF(Ru_Calculations!W32&gt;SUM($H$30:$J$30),(Ru_Calculations!W32-SUM($H$30:$J$30))*Ru_Calculations!A32,"LLD")</f>
        <v>1.6923042935473719E-2</v>
      </c>
      <c r="I28">
        <f>IF(Ru_Calculations!W32&gt;SUM($H$30:$J$30),((Ru_Calculations!X32^2+$H$31^2+$I$31^2+$J$31^2)^0.5)*Ru_Calculations!A32,"LLD")</f>
        <v>5.1047730041954349E-2</v>
      </c>
      <c r="J28" s="12">
        <f>IF(Ru_Calculations!W32&gt;SUM($H$30:$J$30),I28/H28,"LLD")</f>
        <v>3.0164628333447761</v>
      </c>
      <c r="K28" s="13"/>
      <c r="L28">
        <f t="shared" si="0"/>
        <v>2.0250365160003874E-3</v>
      </c>
      <c r="M28">
        <f t="shared" si="1"/>
        <v>7.0983484419001345E-3</v>
      </c>
      <c r="N28">
        <f t="shared" si="2"/>
        <v>2.6058707424362485E-3</v>
      </c>
      <c r="P28">
        <f t="shared" si="3"/>
        <v>4.0817189014531845E-2</v>
      </c>
      <c r="Q28">
        <f t="shared" si="4"/>
        <v>0.10830168835404538</v>
      </c>
      <c r="R28">
        <f t="shared" si="5"/>
        <v>2.6533352974279421</v>
      </c>
    </row>
    <row r="29" spans="1:18" ht="15.75" thickBot="1" x14ac:dyDescent="0.3">
      <c r="A29" t="str">
        <f>Ru_Calculations!B33</f>
        <v>52G</v>
      </c>
      <c r="B29" s="31">
        <f>IF(Ru_Calculations!Q33&gt;SUM($B$30:$D$30),(Ru_Calculations!Q33-SUM($B$30:$D$30))*Ru_Calculations!A33,"LLD")</f>
        <v>2.4338347192254015E-2</v>
      </c>
      <c r="C29">
        <f>IF(Ru_Calculations!Q33&gt;SUM($B$30:$D$30),((Ru_Calculations!R33^2+$B$31^2+$C$31^2+$D$31^2)^0.5)*Ru_Calculations!A33,"LLD")</f>
        <v>4.5000906332988817E-2</v>
      </c>
      <c r="D29" s="12">
        <f>IF(Ru_Calculations!Q33&gt;SUM($B$30:$D$30),C29/B29,"LLD")</f>
        <v>1.8489713363654752</v>
      </c>
      <c r="E29" s="13">
        <f>IF(Ru_Calculations!T33&gt;SUM($E$30:$G$30),(Ru_Calculations!T33-SUM($E$30:$G$30))*Ru_Calculations!A33,"LLD")</f>
        <v>2.2259735343555298E-2</v>
      </c>
      <c r="F29">
        <f>IF(Ru_Calculations!T33&gt;SUM($E$30:$G$30),((Ru_Calculations!U33^2+$E$31^2+$F$31^2+$G$31^2)^0.5)*Ru_Calculations!A33,"LLD")</f>
        <v>8.4251951396195443E-2</v>
      </c>
      <c r="G29" s="12">
        <f>IF(Ru_Calculations!T33&gt;SUM($E$30:$G$30),F29/E29,"LLD")</f>
        <v>3.7849484774125273</v>
      </c>
      <c r="H29" s="13">
        <f>IF(Ru_Calculations!W33&gt;SUM($H$30:$J$30),(Ru_Calculations!W33-SUM($H$30:$J$30))*Ru_Calculations!A33,"LLD")</f>
        <v>3.9387382617127403E-2</v>
      </c>
      <c r="I29">
        <f>IF(Ru_Calculations!W33&gt;SUM($H$30:$J$30),((Ru_Calculations!X33^2+$H$31^2+$I$31^2+$J$31^2)^0.5)*Ru_Calculations!A33,"LLD")</f>
        <v>5.1049054365568315E-2</v>
      </c>
      <c r="J29" s="12">
        <f>IF(Ru_Calculations!W33&gt;SUM($H$30:$J$30),I29/H29,"LLD")</f>
        <v>1.2960763313927313</v>
      </c>
      <c r="K29" s="13"/>
      <c r="L29">
        <f t="shared" si="0"/>
        <v>2.0250815707904329E-3</v>
      </c>
      <c r="M29">
        <f t="shared" si="1"/>
        <v>7.0983913140668792E-3</v>
      </c>
      <c r="N29">
        <f t="shared" si="2"/>
        <v>2.6060059516187493E-3</v>
      </c>
      <c r="P29">
        <f t="shared" si="3"/>
        <v>8.5985465152936716E-2</v>
      </c>
      <c r="Q29">
        <f t="shared" si="4"/>
        <v>0.10830271850916791</v>
      </c>
      <c r="R29">
        <f t="shared" si="5"/>
        <v>1.2595468119703366</v>
      </c>
    </row>
    <row r="30" spans="1:18" ht="31.5" thickTop="1" thickBot="1" x14ac:dyDescent="0.3">
      <c r="A30" s="54" t="s">
        <v>72</v>
      </c>
      <c r="B30" s="48">
        <f>B35/PPB_Ru_to_Stock!$B$24</f>
        <v>3.5000000000000001E-3</v>
      </c>
      <c r="C30" s="48">
        <f>C35/PPB_Ru_to_Stock!$B$24</f>
        <v>0</v>
      </c>
      <c r="D30" s="48">
        <f>D35/PPB_Ru_to_Stock!$B$24</f>
        <v>0</v>
      </c>
      <c r="E30" s="48">
        <f>E35/PPB_Ru_to_Stock!$B$24</f>
        <v>6.4999999999999997E-3</v>
      </c>
      <c r="F30" s="48">
        <f>F35/PPB_Ru_to_Stock!$B$24</f>
        <v>0</v>
      </c>
      <c r="G30" s="48">
        <f>G35/PPB_Ru_to_Stock!$B$24</f>
        <v>0</v>
      </c>
      <c r="H30" s="48">
        <f>H35/PPB_Ru_to_Stock!$B$24</f>
        <v>4.0000000000000001E-3</v>
      </c>
      <c r="I30" s="48">
        <f>I35/PPB_Ru_to_Stock!$B$24</f>
        <v>1E-3</v>
      </c>
      <c r="J30" s="48">
        <f>J35/PPB_Ru_to_Stock!$B$24</f>
        <v>0</v>
      </c>
      <c r="K30" s="23"/>
    </row>
    <row r="31" spans="1:18" ht="16.5" thickTop="1" thickBot="1" x14ac:dyDescent="0.3">
      <c r="A31" s="55" t="s">
        <v>71</v>
      </c>
      <c r="B31" s="48">
        <f>B36/PPB_Ru_to_Stock!$B$24</f>
        <v>4.4999999999999998E-2</v>
      </c>
      <c r="C31" s="48">
        <f>C36/PPB_Ru_to_Stock!$B$24</f>
        <v>0</v>
      </c>
      <c r="D31" s="48">
        <f>D36/PPB_Ru_to_Stock!$B$24</f>
        <v>0</v>
      </c>
      <c r="E31" s="48">
        <f>E36/PPB_Ru_to_Stock!$B$24</f>
        <v>8.4250000000000005E-2</v>
      </c>
      <c r="F31" s="48">
        <f>F36/PPB_Ru_to_Stock!$B$24</f>
        <v>5.0000000000000001E-4</v>
      </c>
      <c r="G31" s="48">
        <f>G36/PPB_Ru_to_Stock!$B$24</f>
        <v>0</v>
      </c>
      <c r="H31" s="48">
        <f>H36/PPB_Ru_to_Stock!$B$24</f>
        <v>5.0750000000000003E-2</v>
      </c>
      <c r="I31" s="48">
        <f>I36/PPB_Ru_to_Stock!$B$24</f>
        <v>5.4999999999999997E-3</v>
      </c>
      <c r="J31" s="48">
        <f>J36/PPB_Ru_to_Stock!$B$24</f>
        <v>0</v>
      </c>
    </row>
    <row r="32" spans="1:18" x14ac:dyDescent="0.25">
      <c r="B32" t="s">
        <v>48</v>
      </c>
      <c r="N32" s="23"/>
      <c r="P32" t="s">
        <v>41</v>
      </c>
    </row>
    <row r="33" spans="2:16" x14ac:dyDescent="0.25">
      <c r="B33" t="s">
        <v>49</v>
      </c>
      <c r="N33" s="23"/>
      <c r="P33" t="s">
        <v>42</v>
      </c>
    </row>
    <row r="34" spans="2:16" ht="15.75" thickBot="1" x14ac:dyDescent="0.3">
      <c r="P34" t="s">
        <v>44</v>
      </c>
    </row>
    <row r="35" spans="2:16" ht="15.75" thickTop="1" x14ac:dyDescent="0.25">
      <c r="B35" s="48">
        <v>1.4E-2</v>
      </c>
      <c r="C35" s="49"/>
      <c r="D35" s="50"/>
      <c r="E35" s="48">
        <v>2.5999999999999999E-2</v>
      </c>
      <c r="F35" s="49">
        <v>0</v>
      </c>
      <c r="G35" s="50"/>
      <c r="H35" s="48">
        <v>1.6E-2</v>
      </c>
      <c r="I35" s="49">
        <v>4.0000000000000001E-3</v>
      </c>
      <c r="J35" s="51"/>
    </row>
    <row r="36" spans="2:16" ht="15.75" thickBot="1" x14ac:dyDescent="0.3">
      <c r="B36" s="52">
        <v>0.18</v>
      </c>
      <c r="C36" s="46"/>
      <c r="D36" s="46"/>
      <c r="E36" s="52">
        <v>0.33700000000000002</v>
      </c>
      <c r="F36" s="46">
        <v>2E-3</v>
      </c>
      <c r="G36" s="46"/>
      <c r="H36" s="52">
        <v>0.20300000000000001</v>
      </c>
      <c r="I36" s="46">
        <v>2.1999999999999999E-2</v>
      </c>
      <c r="J36" s="53"/>
    </row>
    <row r="37" spans="2:16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D1" workbookViewId="0">
      <selection activeCell="R7" sqref="R7"/>
    </sheetView>
  </sheetViews>
  <sheetFormatPr defaultRowHeight="15" x14ac:dyDescent="0.25"/>
  <cols>
    <col min="14" max="14" width="10.140625" bestFit="1" customWidth="1"/>
    <col min="17" max="17" width="12.140625" bestFit="1" customWidth="1"/>
    <col min="20" max="20" width="12.140625" bestFit="1" customWidth="1"/>
  </cols>
  <sheetData>
    <row r="1" spans="1:20" x14ac:dyDescent="0.25">
      <c r="I1" t="s">
        <v>89</v>
      </c>
    </row>
    <row r="2" spans="1:20" x14ac:dyDescent="0.25">
      <c r="A2" t="s">
        <v>0</v>
      </c>
      <c r="B2" t="s">
        <v>80</v>
      </c>
      <c r="C2" t="s">
        <v>33</v>
      </c>
      <c r="D2" t="s">
        <v>36</v>
      </c>
      <c r="E2" t="s">
        <v>81</v>
      </c>
      <c r="F2" t="s">
        <v>33</v>
      </c>
      <c r="G2" t="s">
        <v>36</v>
      </c>
      <c r="I2" t="str">
        <f>PPB_Ru_Aliquot_Sent!B1</f>
        <v>Ru 101</v>
      </c>
      <c r="J2" t="str">
        <f>PPB_Ru_Aliquot_Sent!C1</f>
        <v>±</v>
      </c>
      <c r="K2" t="str">
        <f>PPB_Ru_Aliquot_Sent!D1</f>
        <v>%</v>
      </c>
      <c r="L2" t="str">
        <f>PPB_Ru_Aliquot_Sent!E1</f>
        <v>Ru 102</v>
      </c>
      <c r="M2" t="str">
        <f>PPB_Ru_Aliquot_Sent!F1</f>
        <v>±</v>
      </c>
      <c r="N2" t="str">
        <f>PPB_Ru_Aliquot_Sent!G1</f>
        <v>%</v>
      </c>
      <c r="O2" t="str">
        <f>PPB_Ru_Aliquot_Sent!H1</f>
        <v>Ru 104</v>
      </c>
      <c r="P2" t="str">
        <f>PPB_Ru_Aliquot_Sent!I1</f>
        <v>±</v>
      </c>
      <c r="Q2" t="str">
        <f>PPB_Ru_Aliquot_Sent!J1</f>
        <v>%</v>
      </c>
      <c r="R2" t="str">
        <f>PPB_Ru_Aliquot_Sent!P1</f>
        <v>Sum Ru</v>
      </c>
      <c r="S2" t="str">
        <f>PPB_Ru_Aliquot_Sent!Q1</f>
        <v>±</v>
      </c>
      <c r="T2" t="str">
        <f>PPB_Ru_Aliquot_Sent!R1</f>
        <v>%</v>
      </c>
    </row>
    <row r="3" spans="1:20" x14ac:dyDescent="0.25">
      <c r="A3" t="s">
        <v>4</v>
      </c>
      <c r="B3">
        <v>16.222168082066549</v>
      </c>
      <c r="C3">
        <v>0.18048887306052336</v>
      </c>
      <c r="D3">
        <v>1.1126063553739901E-2</v>
      </c>
      <c r="E3">
        <v>147.14483425909813</v>
      </c>
      <c r="F3">
        <v>3.3284350764654405</v>
      </c>
      <c r="G3">
        <v>2.2620128618342165E-2</v>
      </c>
      <c r="I3">
        <f>IF(PPB_Ru_Aliquot_Sent!B2="LLD","LLD",PPB_Ru_Aliquot_Sent!B2/B3)</f>
        <v>1.1180278255289358</v>
      </c>
      <c r="J3">
        <f>IF(I3="LLD","LLD",((PPB_Ru_Aliquot_Sent!C2/B3)^2+((PPB_Ru_Aliquot_Sent!B2*C3)^2)/(B3^4))^0.5)</f>
        <v>2.3132676970051884E-2</v>
      </c>
      <c r="K3" s="12">
        <f>IF(I3="LLD","LLD",J3/I3)</f>
        <v>2.0690609340700335E-2</v>
      </c>
      <c r="L3">
        <f>IF(PPB_Ru_Aliquot_Sent!E2="LLD","LLD",PPB_Ru_Aliquot_Sent!E2/B3)</f>
        <v>1.1109436411387688</v>
      </c>
      <c r="M3">
        <f>IF(L3="LLD","LLD",((PPB_Ru_Aliquot_Sent!F2/B3)^2+((L3*C3)^2)/(B3^2))^0.5)</f>
        <v>2.3220842651909348E-2</v>
      </c>
      <c r="N3" s="12">
        <f>IF(L3="LLD","LLD",M3/L3)</f>
        <v>2.0901908784595864E-2</v>
      </c>
      <c r="O3">
        <f>IF(PPB_Ru_Aliquot_Sent!H2="LLD","LLD",PPB_Ru_Aliquot_Sent!H2/B3)</f>
        <v>1.0859877500321025</v>
      </c>
      <c r="P3">
        <f>IF(O3="LLD","LLD",((PPB_Ru_Aliquot_Sent!I2/B3)^2+((O3*C3)^2)/(B3^2))^0.5)</f>
        <v>2.2806515791346862E-2</v>
      </c>
      <c r="Q3" s="12">
        <f>IF(O3="LLD","LLD",P3/O3)</f>
        <v>2.1000711831853248E-2</v>
      </c>
      <c r="R3">
        <f>IF(PPB_Ru_Aliquot_Sent!P2="LLD","LLD",PPB_Ru_Aliquot_Sent!P2/B3)</f>
        <v>3.314959216699807</v>
      </c>
      <c r="S3">
        <f>IF(R3="LLD","LLD",((PPB_Ru_Aliquot_Sent!Q2/B3)^2+((R3*C3)^2)/(B3^2))^0.5)</f>
        <v>5.0012717434561836E-2</v>
      </c>
      <c r="T3" s="12">
        <f>IF(R3="LLD","LLD",S3/R3)</f>
        <v>1.5086978199494042E-2</v>
      </c>
    </row>
    <row r="4" spans="1:20" x14ac:dyDescent="0.25">
      <c r="A4" t="s">
        <v>5</v>
      </c>
      <c r="B4">
        <v>317.03283010032436</v>
      </c>
      <c r="C4">
        <v>1.7785995702331086</v>
      </c>
      <c r="D4">
        <v>5.6101431819230666E-3</v>
      </c>
      <c r="E4">
        <v>1209.5541597455838</v>
      </c>
      <c r="F4">
        <v>21.497816728767241</v>
      </c>
      <c r="G4">
        <v>1.7773339503283647E-2</v>
      </c>
      <c r="I4">
        <f>IF(PPB_Ru_Aliquot_Sent!B3="LLD","LLD",PPB_Ru_Aliquot_Sent!B3/B4)</f>
        <v>2.3668740891119935E-3</v>
      </c>
      <c r="J4">
        <f>IF(I4="LLD","LLD",((PPB_Ru_Aliquot_Sent!C3/B4)^2+((I4*C4)^2)/(B4^2))^0.5)</f>
        <v>1.4620051714875115E-4</v>
      </c>
      <c r="K4" s="12">
        <f t="shared" ref="K4:K30" si="0">IF(I4="LLD","LLD",J4/I4)</f>
        <v>6.1769452723022887E-2</v>
      </c>
      <c r="L4">
        <f>IF(PPB_Ru_Aliquot_Sent!E3="LLD","LLD",PPB_Ru_Aliquot_Sent!E3/B4)</f>
        <v>2.4290564687060043E-3</v>
      </c>
      <c r="M4">
        <f>IF(L4="LLD","LLD",((PPB_Ru_Aliquot_Sent!F3/B4)^2+((L4*C4)^2)/(B4^2))^0.5)</f>
        <v>2.6802648574182777E-4</v>
      </c>
      <c r="N4" s="12">
        <f t="shared" ref="N4:N30" si="1">IF(L4="LLD","LLD",M4/L4)</f>
        <v>0.11034180933826113</v>
      </c>
      <c r="O4">
        <f>IF(PPB_Ru_Aliquot_Sent!H3="LLD","LLD",PPB_Ru_Aliquot_Sent!H3/B4)</f>
        <v>2.2957110276717358E-3</v>
      </c>
      <c r="P4">
        <f>IF(O4="LLD","LLD",((PPB_Ru_Aliquot_Sent!I3/B4)^2+((O4*C4)^2)/(B4^2))^0.5)</f>
        <v>1.6461089281023174E-4</v>
      </c>
      <c r="Q4" s="12">
        <f t="shared" ref="Q4:Q30" si="2">IF(O4="LLD","LLD",P4/O4)</f>
        <v>7.1703664279200163E-2</v>
      </c>
      <c r="R4">
        <f>IF(PPB_Ru_Aliquot_Sent!P3="LLD","LLD",PPB_Ru_Aliquot_Sent!P3/B4)</f>
        <v>7.0916415854897349E-3</v>
      </c>
      <c r="S4">
        <f>IF(R4="LLD","LLD",((PPB_Ru_Aliquot_Sent!Q3/B4)^2+((R4*C4)^2)/(B4^2))^0.5)</f>
        <v>3.4837406834655604E-4</v>
      </c>
      <c r="T4" s="12">
        <f t="shared" ref="T4:T30" si="3">IF(R4="LLD","LLD",S4/R4)</f>
        <v>4.9124601708491165E-2</v>
      </c>
    </row>
    <row r="5" spans="1:20" x14ac:dyDescent="0.25">
      <c r="A5" t="s">
        <v>6</v>
      </c>
      <c r="B5">
        <v>23.657804657347775</v>
      </c>
      <c r="C5">
        <v>0.11346477136017526</v>
      </c>
      <c r="D5">
        <v>4.7960820119856183E-3</v>
      </c>
      <c r="E5">
        <v>5.997005804364143</v>
      </c>
      <c r="F5">
        <v>0.10559180913132844</v>
      </c>
      <c r="G5">
        <v>1.7607421532673379E-2</v>
      </c>
      <c r="I5">
        <f>IF(PPB_Ru_Aliquot_Sent!B4="LLD","LLD",PPB_Ru_Aliquot_Sent!B4/B5)</f>
        <v>3.1180195552039664E-4</v>
      </c>
      <c r="J5">
        <f>IF(I5="LLD","LLD",((PPB_Ru_Aliquot_Sent!C4/B5)^2+((I5*C5)^2)/(B5^2))^0.5)</f>
        <v>1.9024150458335346E-3</v>
      </c>
      <c r="K5" s="12">
        <f t="shared" si="0"/>
        <v>6.1013570061111677</v>
      </c>
      <c r="L5">
        <f>IF(PPB_Ru_Aliquot_Sent!E4="LLD","LLD",PPB_Ru_Aliquot_Sent!E4/B5)</f>
        <v>8.1224686749409173E-4</v>
      </c>
      <c r="M5">
        <f>IF(L5="LLD","LLD",((PPB_Ru_Aliquot_Sent!F4/B5)^2+((L5*C5)^2)/(B5^2))^0.5)</f>
        <v>3.5616151566534421E-3</v>
      </c>
      <c r="N5" s="12">
        <f t="shared" si="1"/>
        <v>4.3848924498060304</v>
      </c>
      <c r="O5">
        <f>IF(PPB_Ru_Aliquot_Sent!H4="LLD","LLD",PPB_Ru_Aliquot_Sent!H4/B5)</f>
        <v>1.3309355896841341E-3</v>
      </c>
      <c r="P5">
        <f>IF(O5="LLD","LLD",((PPB_Ru_Aliquot_Sent!I4/B5)^2+((O5*C5)^2)/(B5^2))^0.5)</f>
        <v>2.1585385629191716E-3</v>
      </c>
      <c r="Q5" s="12">
        <f t="shared" si="2"/>
        <v>1.6218204544604968</v>
      </c>
      <c r="R5">
        <f>IF(PPB_Ru_Aliquot_Sent!P4="LLD","LLD",PPB_Ru_Aliquot_Sent!P4/B5)</f>
        <v>2.4549844126986226E-3</v>
      </c>
      <c r="S5">
        <f>IF(R5="LLD","LLD",((PPB_Ru_Aliquot_Sent!Q4/B5)^2+((R5*C5)^2)/(B5^2))^0.5)</f>
        <v>4.5786083840379608E-3</v>
      </c>
      <c r="T5" s="12">
        <f t="shared" si="3"/>
        <v>1.8650254398173391</v>
      </c>
    </row>
    <row r="6" spans="1:20" x14ac:dyDescent="0.25">
      <c r="A6" t="s">
        <v>7</v>
      </c>
      <c r="B6">
        <v>1.8878511569293668</v>
      </c>
      <c r="C6">
        <v>1.1342253582892873E-2</v>
      </c>
      <c r="D6">
        <v>6.0080232179645504E-3</v>
      </c>
      <c r="E6">
        <v>4.8567704262399571</v>
      </c>
      <c r="F6">
        <v>8.7239407241545303E-2</v>
      </c>
      <c r="G6">
        <v>1.7962431736573723E-2</v>
      </c>
      <c r="I6">
        <f>IF(PPB_Ru_Aliquot_Sent!B5="LLD","LLD",PPB_Ru_Aliquot_Sent!B5/B6)</f>
        <v>2.1068753806006086E-3</v>
      </c>
      <c r="J6">
        <f>IF(I6="LLD","LLD",((PPB_Ru_Aliquot_Sent!C5/B6)^2+((I6*C6)^2)/(B6^2))^0.5)</f>
        <v>2.384008676397413E-2</v>
      </c>
      <c r="K6" s="12">
        <f t="shared" si="0"/>
        <v>11.315375832612377</v>
      </c>
      <c r="L6" t="str">
        <f>IF(PPB_Ru_Aliquot_Sent!E5="LLD","LLD",PPB_Ru_Aliquot_Sent!E5/B6)</f>
        <v>LLD</v>
      </c>
      <c r="M6" t="str">
        <f>IF(L6="LLD","LLD",((PPB_Ru_Aliquot_Sent!F5/B6)^2+((L6*C6)^2)/(B6^2))^0.5)</f>
        <v>LLD</v>
      </c>
      <c r="N6" s="12" t="str">
        <f t="shared" si="1"/>
        <v>LLD</v>
      </c>
      <c r="O6">
        <f>IF(PPB_Ru_Aliquot_Sent!H5="LLD","LLD",PPB_Ru_Aliquot_Sent!H5/B6)</f>
        <v>7.750175499027726E-3</v>
      </c>
      <c r="P6">
        <f>IF(O6="LLD","LLD",((PPB_Ru_Aliquot_Sent!I5/B6)^2+((O6*C6)^2)/(B6^2))^0.5)</f>
        <v>2.7047014812593632E-2</v>
      </c>
      <c r="Q6" s="12">
        <f t="shared" si="2"/>
        <v>3.4898583672055854</v>
      </c>
      <c r="R6">
        <f>IF(PPB_Ru_Aliquot_Sent!P5="LLD","LLD",PPB_Ru_Aliquot_Sent!P5/B6)</f>
        <v>9.8570508796283329E-3</v>
      </c>
      <c r="S6">
        <f>IF(R6="LLD","LLD",((PPB_Ru_Aliquot_Sent!Q5/B6)^2+((R6*C6)^2)/(B6^2))^0.5)</f>
        <v>3.6054014006707512E-2</v>
      </c>
      <c r="T6" s="12">
        <f t="shared" si="3"/>
        <v>3.657687724958457</v>
      </c>
    </row>
    <row r="7" spans="1:20" x14ac:dyDescent="0.25">
      <c r="A7" t="s">
        <v>8</v>
      </c>
      <c r="B7">
        <v>171.80960542702243</v>
      </c>
      <c r="C7">
        <v>1.1436143422057752</v>
      </c>
      <c r="D7">
        <v>6.6562887410362799E-3</v>
      </c>
      <c r="E7">
        <v>4408.1109922014384</v>
      </c>
      <c r="F7">
        <v>80.968583733039324</v>
      </c>
      <c r="G7">
        <v>1.8368090975087518E-2</v>
      </c>
      <c r="I7">
        <f>IF(PPB_Ru_Aliquot_Sent!B6="LLD","LLD",PPB_Ru_Aliquot_Sent!B6/B7)</f>
        <v>0.17005191332888611</v>
      </c>
      <c r="J7">
        <f>IF(I7="LLD","LLD",((PPB_Ru_Aliquot_Sent!C6/B7)^2+((I7*C7)^2)/(B7^2))^0.5)</f>
        <v>2.1603612591863212E-3</v>
      </c>
      <c r="K7" s="12">
        <f t="shared" si="0"/>
        <v>1.270412791538611E-2</v>
      </c>
      <c r="L7">
        <f>IF(PPB_Ru_Aliquot_Sent!E6="LLD","LLD",PPB_Ru_Aliquot_Sent!E6/B7)</f>
        <v>0.17360482561202101</v>
      </c>
      <c r="M7">
        <f>IF(L7="LLD","LLD",((PPB_Ru_Aliquot_Sent!F6/B7)^2+((L7*C7)^2)/(B7^2))^0.5)</f>
        <v>2.1982788961280334E-3</v>
      </c>
      <c r="N7" s="12">
        <f t="shared" si="1"/>
        <v>1.2662544882484056E-2</v>
      </c>
      <c r="O7">
        <f>IF(PPB_Ru_Aliquot_Sent!H6="LLD","LLD",PPB_Ru_Aliquot_Sent!H6/B7)</f>
        <v>0.16677153423440222</v>
      </c>
      <c r="P7">
        <f>IF(O7="LLD","LLD",((PPB_Ru_Aliquot_Sent!I6/B7)^2+((O7*C7)^2)/(B7^2))^0.5)</f>
        <v>2.1976725049410867E-3</v>
      </c>
      <c r="Q7" s="12">
        <f t="shared" si="2"/>
        <v>1.3177743522178037E-2</v>
      </c>
      <c r="R7">
        <f>IF(PPB_Ru_Aliquot_Sent!P6="LLD","LLD",PPB_Ru_Aliquot_Sent!P6/B7)</f>
        <v>0.51042827317530937</v>
      </c>
      <c r="S7">
        <f>IF(R7="LLD","LLD",((PPB_Ru_Aliquot_Sent!Q6/B7)^2+((R7*C7)^2)/(B7^2))^0.5)</f>
        <v>4.6929649954914254E-3</v>
      </c>
      <c r="T7" s="12">
        <f t="shared" si="3"/>
        <v>9.1941713304733042E-3</v>
      </c>
    </row>
    <row r="8" spans="1:20" s="27" customFormat="1" x14ac:dyDescent="0.25">
      <c r="A8" s="27" t="s">
        <v>9</v>
      </c>
      <c r="B8" s="27">
        <v>4063.112460710674</v>
      </c>
      <c r="C8" s="27">
        <v>20.955813963647469</v>
      </c>
      <c r="D8" s="27">
        <v>5.1575766524518283E-3</v>
      </c>
      <c r="E8" s="27">
        <v>233709.3215890218</v>
      </c>
      <c r="F8" s="27">
        <v>4114.906078601146</v>
      </c>
      <c r="G8" s="27">
        <v>1.7606940324944396E-2</v>
      </c>
      <c r="I8" s="27">
        <f>IF(PPB_Ru_Aliquot_Sent!B7="LLD","LLD",PPB_Ru_Aliquot_Sent!B7/B8)</f>
        <v>5.9908677292789128E-3</v>
      </c>
      <c r="J8" s="27">
        <f>IF(I8="LLD","LLD",((PPB_Ru_Aliquot_Sent!C7/B8)^2+((I8*C8)^2)/(B8^2))^0.5)</f>
        <v>6.4645337474428328E-5</v>
      </c>
      <c r="K8" s="56">
        <f t="shared" si="0"/>
        <v>1.0790646763654941E-2</v>
      </c>
      <c r="L8" s="27">
        <f>IF(PPB_Ru_Aliquot_Sent!E7="LLD","LLD",PPB_Ru_Aliquot_Sent!E7/B8)</f>
        <v>6.4289808416791647E-3</v>
      </c>
      <c r="M8" s="27">
        <f>IF(L8="LLD","LLD",((PPB_Ru_Aliquot_Sent!F7/B8)^2+((L8*C8)^2)/(B8^2))^0.5)</f>
        <v>6.9450207267079592E-5</v>
      </c>
      <c r="N8" s="56">
        <f t="shared" si="1"/>
        <v>1.0802677590331738E-2</v>
      </c>
      <c r="O8" s="27">
        <f>IF(PPB_Ru_Aliquot_Sent!H7="LLD","LLD",PPB_Ru_Aliquot_Sent!H7/B8)</f>
        <v>5.780859501687682E-3</v>
      </c>
      <c r="P8" s="27">
        <f>IF(O8="LLD","LLD",((PPB_Ru_Aliquot_Sent!I7/B8)^2+((O8*C8)^2)/(B8^2))^0.5)</f>
        <v>6.5739993013546894E-5</v>
      </c>
      <c r="Q8" s="56">
        <f t="shared" si="2"/>
        <v>1.13720101646398E-2</v>
      </c>
      <c r="R8" s="27">
        <f>IF(PPB_Ru_Aliquot_Sent!P7="LLD","LLD",PPB_Ru_Aliquot_Sent!P7/B8)</f>
        <v>1.820070807264576E-2</v>
      </c>
      <c r="S8" s="27">
        <f>IF(R8="LLD","LLD",((PPB_Ru_Aliquot_Sent!Q7/B8)^2+((R8*C8)^2)/(B8^2))^0.5)</f>
        <v>1.3853829158003909E-4</v>
      </c>
      <c r="T8" s="56">
        <f t="shared" si="3"/>
        <v>7.6116979090638404E-3</v>
      </c>
    </row>
    <row r="9" spans="1:20" x14ac:dyDescent="0.25">
      <c r="A9" t="s">
        <v>19</v>
      </c>
      <c r="B9">
        <v>251.28666680903572</v>
      </c>
      <c r="C9">
        <v>0.9380661224376633</v>
      </c>
      <c r="D9">
        <v>3.7330517147992686E-3</v>
      </c>
      <c r="E9">
        <v>5668.3036690166873</v>
      </c>
      <c r="F9">
        <v>97.239223219752219</v>
      </c>
      <c r="G9">
        <v>1.7154907164072395E-2</v>
      </c>
      <c r="I9">
        <f>IF(PPB_Ru_Aliquot_Sent!B8="LLD","LLD",PPB_Ru_Aliquot_Sent!B8/B9)</f>
        <v>5.2225348568573661E-4</v>
      </c>
      <c r="J9">
        <f>IF(I9="LLD","LLD",((PPB_Ru_Aliquot_Sent!C8/B9)^2+((I9*C9)^2)/(B9^2))^0.5)</f>
        <v>1.7932511636175539E-4</v>
      </c>
      <c r="K9" s="12">
        <f t="shared" si="0"/>
        <v>0.34336796455517266</v>
      </c>
      <c r="L9">
        <f>IF(PPB_Ru_Aliquot_Sent!E8="LLD","LLD",PPB_Ru_Aliquot_Sent!E8/B9)</f>
        <v>5.2531652045795696E-4</v>
      </c>
      <c r="M9">
        <f>IF(L9="LLD","LLD",((PPB_Ru_Aliquot_Sent!F8/B9)^2+((L9*C9)^2)/(B9^2))^0.5)</f>
        <v>3.3540833715067721E-4</v>
      </c>
      <c r="N9" s="12">
        <f t="shared" si="1"/>
        <v>0.63848808116348055</v>
      </c>
      <c r="O9">
        <f>IF(PPB_Ru_Aliquot_Sent!H8="LLD","LLD",PPB_Ru_Aliquot_Sent!H8/B9)</f>
        <v>9.3555664611309904E-4</v>
      </c>
      <c r="P9">
        <f>IF(O9="LLD","LLD",((PPB_Ru_Aliquot_Sent!I8/B9)^2+((O9*C9)^2)/(B9^2))^0.5)</f>
        <v>2.0360176176450093E-4</v>
      </c>
      <c r="Q9" s="12">
        <f t="shared" si="2"/>
        <v>0.21762633252662245</v>
      </c>
      <c r="R9">
        <f>IF(PPB_Ru_Aliquot_Sent!P8="LLD","LLD",PPB_Ru_Aliquot_Sent!P8/B9)</f>
        <v>1.9831266522567928E-3</v>
      </c>
      <c r="S9">
        <f>IF(R9="LLD","LLD",((PPB_Ru_Aliquot_Sent!Q8/B9)^2+((R9*C9)^2)/(B9^2))^0.5)</f>
        <v>4.3144511756127948E-4</v>
      </c>
      <c r="T9" s="12">
        <f t="shared" si="3"/>
        <v>0.21755802488474252</v>
      </c>
    </row>
    <row r="10" spans="1:20" x14ac:dyDescent="0.25">
      <c r="A10" t="s">
        <v>20</v>
      </c>
      <c r="B10">
        <v>35.959884095712276</v>
      </c>
      <c r="C10">
        <v>0.25252405264652589</v>
      </c>
      <c r="D10">
        <v>7.022382273936081E-3</v>
      </c>
      <c r="E10">
        <v>102.32821557923549</v>
      </c>
      <c r="F10">
        <v>1.882433071843796</v>
      </c>
      <c r="G10">
        <v>1.8396031448297635E-2</v>
      </c>
      <c r="I10" t="str">
        <f>IF(PPB_Ru_Aliquot_Sent!B9="LLD","LLD",PPB_Ru_Aliquot_Sent!B9/B10)</f>
        <v>LLD</v>
      </c>
      <c r="J10" t="str">
        <f>IF(I10="LLD","LLD",((PPB_Ru_Aliquot_Sent!C9/B10)^2+((I10*C10)^2)/(B10^2))^0.5)</f>
        <v>LLD</v>
      </c>
      <c r="K10" s="12" t="str">
        <f t="shared" si="0"/>
        <v>LLD</v>
      </c>
      <c r="L10" t="str">
        <f>IF(PPB_Ru_Aliquot_Sent!E9="LLD","LLD",PPB_Ru_Aliquot_Sent!E9/B10)</f>
        <v>LLD</v>
      </c>
      <c r="M10" t="str">
        <f>IF(L10="LLD","LLD",((PPB_Ru_Aliquot_Sent!F9/B10)^2+((L10*C10)^2)/(B10^2))^0.5)</f>
        <v>LLD</v>
      </c>
      <c r="N10" s="12" t="str">
        <f t="shared" si="1"/>
        <v>LLD</v>
      </c>
      <c r="O10">
        <f>IF(PPB_Ru_Aliquot_Sent!H9="LLD","LLD",PPB_Ru_Aliquot_Sent!H9/B10)</f>
        <v>8.549623839399287E-4</v>
      </c>
      <c r="P10">
        <f>IF(O10="LLD","LLD",((PPB_Ru_Aliquot_Sent!I9/B10)^2+((O10*C10)^2)/(B10^2))^0.5)</f>
        <v>1.4204505745789413E-3</v>
      </c>
      <c r="Q10" s="12">
        <f t="shared" si="2"/>
        <v>1.6614187960329549</v>
      </c>
      <c r="R10">
        <f>IF(PPB_Ru_Aliquot_Sent!P9="LLD","LLD",PPB_Ru_Aliquot_Sent!P9/B10)</f>
        <v>8.549623839399287E-4</v>
      </c>
      <c r="S10">
        <f>IF(R10="LLD","LLD",((PPB_Ru_Aliquot_Sent!Q9/B10)^2+((R10*C10)^2)/(B10^2))^0.5)</f>
        <v>1.4204505745789413E-3</v>
      </c>
      <c r="T10" s="12">
        <f t="shared" si="3"/>
        <v>1.6614187960329549</v>
      </c>
    </row>
    <row r="11" spans="1:20" x14ac:dyDescent="0.25">
      <c r="A11" t="s">
        <v>21</v>
      </c>
      <c r="B11">
        <v>183.40042322239918</v>
      </c>
      <c r="C11">
        <v>0.99992008657755271</v>
      </c>
      <c r="D11">
        <v>5.4521143899706652E-3</v>
      </c>
      <c r="E11">
        <v>522.85463717311825</v>
      </c>
      <c r="F11">
        <v>9.2633466998310787</v>
      </c>
      <c r="G11">
        <v>1.7716868210090993E-2</v>
      </c>
      <c r="I11" t="str">
        <f>IF(PPB_Ru_Aliquot_Sent!B10="LLD","LLD",PPB_Ru_Aliquot_Sent!B10/B11)</f>
        <v>LLD</v>
      </c>
      <c r="J11" t="str">
        <f>IF(I11="LLD","LLD",((PPB_Ru_Aliquot_Sent!C10/B11)^2+((I11*C11)^2)/(B11^2))^0.5)</f>
        <v>LLD</v>
      </c>
      <c r="K11" s="12" t="str">
        <f t="shared" si="0"/>
        <v>LLD</v>
      </c>
      <c r="L11" t="str">
        <f>IF(PPB_Ru_Aliquot_Sent!E10="LLD","LLD",PPB_Ru_Aliquot_Sent!E10/B11)</f>
        <v>LLD</v>
      </c>
      <c r="M11" t="str">
        <f>IF(L11="LLD","LLD",((PPB_Ru_Aliquot_Sent!F10/B11)^2+((L11*C11)^2)/(B11^2))^0.5)</f>
        <v>LLD</v>
      </c>
      <c r="N11" s="12" t="str">
        <f t="shared" si="1"/>
        <v>LLD</v>
      </c>
      <c r="O11">
        <f>IF(PPB_Ru_Aliquot_Sent!H10="LLD","LLD",PPB_Ru_Aliquot_Sent!H10/B11)</f>
        <v>2.439683106246979E-4</v>
      </c>
      <c r="P11">
        <f>IF(O11="LLD","LLD",((PPB_Ru_Aliquot_Sent!I10/B11)^2+((O11*C11)^2)/(B11^2))^0.5)</f>
        <v>2.7851865417500969E-4</v>
      </c>
      <c r="Q11" s="12">
        <f t="shared" si="2"/>
        <v>1.1416181612351344</v>
      </c>
      <c r="R11">
        <f>IF(PPB_Ru_Aliquot_Sent!P10="LLD","LLD",PPB_Ru_Aliquot_Sent!P10/B11)</f>
        <v>2.439683106246979E-4</v>
      </c>
      <c r="S11">
        <f>IF(R11="LLD","LLD",((PPB_Ru_Aliquot_Sent!Q10/B11)^2+((R11*C11)^2)/(B11^2))^0.5)</f>
        <v>2.7851865417500969E-4</v>
      </c>
      <c r="T11" s="12">
        <f t="shared" si="3"/>
        <v>1.1416181612351344</v>
      </c>
    </row>
    <row r="12" spans="1:20" x14ac:dyDescent="0.25">
      <c r="A12" t="s">
        <v>22</v>
      </c>
      <c r="B12">
        <v>10.023590741023934</v>
      </c>
      <c r="C12">
        <v>6.4224821054148507E-2</v>
      </c>
      <c r="D12">
        <v>6.4073666526799737E-3</v>
      </c>
      <c r="E12">
        <v>31.436836099355151</v>
      </c>
      <c r="F12">
        <v>0.56958926599643611</v>
      </c>
      <c r="G12">
        <v>1.8118530255279722E-2</v>
      </c>
      <c r="I12">
        <f>IF(PPB_Ru_Aliquot_Sent!B11="LLD","LLD",PPB_Ru_Aliquot_Sent!B11/B12)</f>
        <v>2.0693535806021361E-4</v>
      </c>
      <c r="J12">
        <f>IF(I12="LLD","LLD",((PPB_Ru_Aliquot_Sent!C11/B12)^2+((I12*C12)^2)/(B12^2))^0.5)</f>
        <v>4.4899509714346388E-3</v>
      </c>
      <c r="K12" s="12">
        <f t="shared" si="0"/>
        <v>21.697360052544344</v>
      </c>
      <c r="L12">
        <f>IF(PPB_Ru_Aliquot_Sent!E11="LLD","LLD",PPB_Ru_Aliquot_Sent!E11/B12)</f>
        <v>4.0340410545572759E-4</v>
      </c>
      <c r="M12">
        <f>IF(L12="LLD","LLD",((PPB_Ru_Aliquot_Sent!F11/B12)^2+((L12*C12)^2)/(B12^2))^0.5)</f>
        <v>8.4058404056608308E-3</v>
      </c>
      <c r="N12" s="12">
        <f t="shared" si="1"/>
        <v>20.837270349950234</v>
      </c>
      <c r="O12">
        <f>IF(PPB_Ru_Aliquot_Sent!H11="LLD","LLD",PPB_Ru_Aliquot_Sent!H11/B12)</f>
        <v>1.204513867338608E-3</v>
      </c>
      <c r="P12">
        <f>IF(O12="LLD","LLD",((PPB_Ru_Aliquot_Sent!I11/B12)^2+((O12*C12)^2)/(B12^2))^0.5)</f>
        <v>5.0940113947965876E-3</v>
      </c>
      <c r="Q12" s="12">
        <f t="shared" si="2"/>
        <v>4.2291014930794315</v>
      </c>
      <c r="R12">
        <f>IF(PPB_Ru_Aliquot_Sent!P11="LLD","LLD",PPB_Ru_Aliquot_Sent!P11/B12)</f>
        <v>1.8148533308545492E-3</v>
      </c>
      <c r="S12">
        <f>IF(R12="LLD","LLD",((PPB_Ru_Aliquot_Sent!Q11/B12)^2+((R12*C12)^2)/(B12^2))^0.5)</f>
        <v>1.0805870254596903E-2</v>
      </c>
      <c r="T12" s="12">
        <f t="shared" si="3"/>
        <v>5.9541286730365188</v>
      </c>
    </row>
    <row r="13" spans="1:20" x14ac:dyDescent="0.25">
      <c r="A13" t="s">
        <v>23</v>
      </c>
      <c r="B13">
        <v>3.8710145055081004</v>
      </c>
      <c r="C13">
        <v>2.4758152127887532E-2</v>
      </c>
      <c r="D13">
        <v>6.3957787015933264E-3</v>
      </c>
      <c r="E13">
        <v>12.165403327394344</v>
      </c>
      <c r="F13">
        <v>0.22105887514097666</v>
      </c>
      <c r="G13">
        <v>1.8171109431546015E-2</v>
      </c>
      <c r="I13" t="str">
        <f>IF(PPB_Ru_Aliquot_Sent!B12="LLD","LLD",PPB_Ru_Aliquot_Sent!B12/B13)</f>
        <v>LLD</v>
      </c>
      <c r="J13" t="str">
        <f>IF(I13="LLD","LLD",((PPB_Ru_Aliquot_Sent!C12/B13)^2+((I13*C13)^2)/(B13^2))^0.5)</f>
        <v>LLD</v>
      </c>
      <c r="K13" s="12" t="str">
        <f t="shared" si="0"/>
        <v>LLD</v>
      </c>
      <c r="L13">
        <f>IF(PPB_Ru_Aliquot_Sent!E12="LLD","LLD",PPB_Ru_Aliquot_Sent!E12/B13)</f>
        <v>4.2024888423532555E-4</v>
      </c>
      <c r="M13">
        <f>IF(L13="LLD","LLD",((PPB_Ru_Aliquot_Sent!F12/B13)^2+((L13*C13)^2)/(B13^2))^0.5)</f>
        <v>2.1765768164546697E-2</v>
      </c>
      <c r="N13" s="12">
        <f t="shared" si="1"/>
        <v>51.792566217400314</v>
      </c>
      <c r="O13">
        <f>IF(PPB_Ru_Aliquot_Sent!H12="LLD","LLD",PPB_Ru_Aliquot_Sent!H12/B13)</f>
        <v>3.2411818079740484E-3</v>
      </c>
      <c r="P13">
        <f>IF(O13="LLD","LLD",((PPB_Ru_Aliquot_Sent!I12/B13)^2+((O13*C13)^2)/(B13^2))^0.5)</f>
        <v>1.3190605553000894E-2</v>
      </c>
      <c r="Q13" s="12">
        <f t="shared" si="2"/>
        <v>4.0696901113504307</v>
      </c>
      <c r="R13">
        <f>IF(PPB_Ru_Aliquot_Sent!P12="LLD","LLD",PPB_Ru_Aliquot_Sent!P12/B13)</f>
        <v>3.6614306922093738E-3</v>
      </c>
      <c r="S13">
        <f>IF(R13="LLD","LLD",((PPB_Ru_Aliquot_Sent!Q12/B13)^2+((R13*C13)^2)/(B13^2))^0.5)</f>
        <v>2.5450753428611618E-2</v>
      </c>
      <c r="T13" s="12">
        <f t="shared" si="3"/>
        <v>6.9510406090069043</v>
      </c>
    </row>
    <row r="14" spans="1:20" x14ac:dyDescent="0.25">
      <c r="A14" t="s">
        <v>24</v>
      </c>
      <c r="B14">
        <v>29.396766085112688</v>
      </c>
      <c r="C14">
        <v>0.12222887139311493</v>
      </c>
      <c r="D14">
        <v>4.1579019623867713E-3</v>
      </c>
      <c r="E14">
        <v>83.35764650467523</v>
      </c>
      <c r="F14">
        <v>1.4403676725814387</v>
      </c>
      <c r="G14">
        <v>1.7279370675378339E-2</v>
      </c>
      <c r="I14" t="str">
        <f>IF(PPB_Ru_Aliquot_Sent!B13="LLD","LLD",PPB_Ru_Aliquot_Sent!B13/B14)</f>
        <v>LLD</v>
      </c>
      <c r="J14" t="str">
        <f>IF(I14="LLD","LLD",((PPB_Ru_Aliquot_Sent!C13/B14)^2+((I14*C14)^2)/(B14^2))^0.5)</f>
        <v>LLD</v>
      </c>
      <c r="K14" s="12" t="str">
        <f t="shared" si="0"/>
        <v>LLD</v>
      </c>
      <c r="L14" t="str">
        <f>IF(PPB_Ru_Aliquot_Sent!E13="LLD","LLD",PPB_Ru_Aliquot_Sent!E13/B14)</f>
        <v>LLD</v>
      </c>
      <c r="M14" t="str">
        <f>IF(L14="LLD","LLD",((PPB_Ru_Aliquot_Sent!F13/B14)^2+((L14*C14)^2)/(B14^2))^0.5)</f>
        <v>LLD</v>
      </c>
      <c r="N14" s="12" t="str">
        <f t="shared" si="1"/>
        <v>LLD</v>
      </c>
      <c r="O14">
        <f>IF(PPB_Ru_Aliquot_Sent!H13="LLD","LLD",PPB_Ru_Aliquot_Sent!H13/B14)</f>
        <v>5.1067862961764912E-4</v>
      </c>
      <c r="P14">
        <f>IF(O14="LLD","LLD",((PPB_Ru_Aliquot_Sent!I13/B14)^2+((O14*C14)^2)/(B14^2))^0.5)</f>
        <v>1.7367467255420643E-3</v>
      </c>
      <c r="Q14" s="12">
        <f t="shared" si="2"/>
        <v>3.4008603940258597</v>
      </c>
      <c r="R14">
        <f>IF(PPB_Ru_Aliquot_Sent!P13="LLD","LLD",PPB_Ru_Aliquot_Sent!P13/B14)</f>
        <v>5.1067862961764912E-4</v>
      </c>
      <c r="S14">
        <f>IF(R14="LLD","LLD",((PPB_Ru_Aliquot_Sent!Q13/B14)^2+((R14*C14)^2)/(B14^2))^0.5)</f>
        <v>1.7367467255420643E-3</v>
      </c>
      <c r="T14" s="12">
        <f t="shared" si="3"/>
        <v>3.4008603940258597</v>
      </c>
    </row>
    <row r="15" spans="1:20" x14ac:dyDescent="0.25">
      <c r="A15" t="s">
        <v>25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I15" t="e">
        <f>IF(PPB_Ru_Aliquot_Sent!B14="LLD","LLD",PPB_Ru_Aliquot_Sent!B14/B15)</f>
        <v>#VALUE!</v>
      </c>
      <c r="J15" t="e">
        <f>IF(I15="LLD","LLD",((PPB_Ru_Aliquot_Sent!C14/B15)^2+((I15*C15)^2)/(B15^2))^0.5)</f>
        <v>#VALUE!</v>
      </c>
      <c r="K15" s="12" t="e">
        <f t="shared" si="0"/>
        <v>#VALUE!</v>
      </c>
      <c r="L15" t="e">
        <f>IF(PPB_Ru_Aliquot_Sent!E14="LLD","LLD",PPB_Ru_Aliquot_Sent!E14/B15)</f>
        <v>#VALUE!</v>
      </c>
      <c r="M15" t="e">
        <f>IF(L15="LLD","LLD",((PPB_Ru_Aliquot_Sent!F14/B15)^2+((L15*C15)^2)/(B15^2))^0.5)</f>
        <v>#VALUE!</v>
      </c>
      <c r="N15" s="12" t="e">
        <f t="shared" si="1"/>
        <v>#VALUE!</v>
      </c>
      <c r="O15" t="e">
        <f>IF(PPB_Ru_Aliquot_Sent!H14="LLD","LLD",PPB_Ru_Aliquot_Sent!H14/B15)</f>
        <v>#VALUE!</v>
      </c>
      <c r="P15" t="e">
        <f>IF(O15="LLD","LLD",((PPB_Ru_Aliquot_Sent!I14/B15)^2+((O15*C15)^2)/(B15^2))^0.5)</f>
        <v>#VALUE!</v>
      </c>
      <c r="Q15" s="12" t="e">
        <f t="shared" si="2"/>
        <v>#VALUE!</v>
      </c>
      <c r="R15" t="e">
        <f>IF(PPB_Ru_Aliquot_Sent!P14="LLD","LLD",PPB_Ru_Aliquot_Sent!P14/B15)</f>
        <v>#VALUE!</v>
      </c>
      <c r="S15" t="e">
        <f>IF(R15="LLD","LLD",((PPB_Ru_Aliquot_Sent!Q14/B15)^2+((R15*C15)^2)/(B15^2))^0.5)</f>
        <v>#VALUE!</v>
      </c>
      <c r="T15" s="12" t="e">
        <f t="shared" si="3"/>
        <v>#VALUE!</v>
      </c>
    </row>
    <row r="16" spans="1:20" x14ac:dyDescent="0.25">
      <c r="A16" t="s">
        <v>27</v>
      </c>
      <c r="B16">
        <v>25.024731219806906</v>
      </c>
      <c r="C16">
        <v>0.28447079217182136</v>
      </c>
      <c r="D16">
        <v>1.1367586315838816E-2</v>
      </c>
      <c r="E16">
        <v>10.397808635121049</v>
      </c>
      <c r="F16">
        <v>0.21792992917207379</v>
      </c>
      <c r="G16">
        <v>2.0959217160043137E-2</v>
      </c>
      <c r="I16" t="str">
        <f>IF(PPB_Ru_Aliquot_Sent!B15="LLD","LLD",PPB_Ru_Aliquot_Sent!B15/B16)</f>
        <v>LLD</v>
      </c>
      <c r="J16" t="str">
        <f>IF(I16="LLD","LLD",((PPB_Ru_Aliquot_Sent!C15/B16)^2+((I16*C16)^2)/(B16^2))^0.5)</f>
        <v>LLD</v>
      </c>
      <c r="K16" s="12" t="str">
        <f t="shared" si="0"/>
        <v>LLD</v>
      </c>
      <c r="L16" t="str">
        <f>IF(PPB_Ru_Aliquot_Sent!E15="LLD","LLD",PPB_Ru_Aliquot_Sent!E15/B16)</f>
        <v>LLD</v>
      </c>
      <c r="M16" t="str">
        <f>IF(L16="LLD","LLD",((PPB_Ru_Aliquot_Sent!F15/B16)^2+((L16*C16)^2)/(B16^2))^0.5)</f>
        <v>LLD</v>
      </c>
      <c r="N16" s="12" t="str">
        <f t="shared" si="1"/>
        <v>LLD</v>
      </c>
      <c r="O16" t="str">
        <f>IF(PPB_Ru_Aliquot_Sent!H15="LLD","LLD",PPB_Ru_Aliquot_Sent!H15/B16)</f>
        <v>LLD</v>
      </c>
      <c r="P16" t="str">
        <f>IF(O16="LLD","LLD",((PPB_Ru_Aliquot_Sent!I15/B16)^2+((O16*C16)^2)/(B16^2))^0.5)</f>
        <v>LLD</v>
      </c>
      <c r="Q16" s="12" t="str">
        <f t="shared" si="2"/>
        <v>LLD</v>
      </c>
      <c r="R16" t="str">
        <f>IF(PPB_Ru_Aliquot_Sent!P15="LLD","LLD",PPB_Ru_Aliquot_Sent!P15/B16)</f>
        <v>LLD</v>
      </c>
      <c r="S16" t="str">
        <f>IF(R16="LLD","LLD",((PPB_Ru_Aliquot_Sent!Q15/B16)^2+((R16*C16)^2)/(B16^2))^0.5)</f>
        <v>LLD</v>
      </c>
      <c r="T16" s="12" t="str">
        <f t="shared" si="3"/>
        <v>LLD</v>
      </c>
    </row>
    <row r="17" spans="1:24" x14ac:dyDescent="0.25">
      <c r="A17" t="s">
        <v>28</v>
      </c>
      <c r="B17">
        <v>6.2902910951364328</v>
      </c>
      <c r="C17">
        <v>3.4534602482299268E-2</v>
      </c>
      <c r="D17">
        <v>5.4901437723607017E-3</v>
      </c>
      <c r="E17">
        <v>2.6873581103720672</v>
      </c>
      <c r="F17">
        <v>4.8428642031228944E-2</v>
      </c>
      <c r="G17">
        <v>1.8020911260138661E-2</v>
      </c>
      <c r="I17">
        <f>IF(PPB_Ru_Aliquot_Sent!B16="LLD","LLD",PPB_Ru_Aliquot_Sent!B16/B17)</f>
        <v>8.669443645578581E-4</v>
      </c>
      <c r="J17">
        <f>IF(I17="LLD","LLD",((PPB_Ru_Aliquot_Sent!C16/B17)^2+((I17*C17)^2)/(B17^2))^0.5)</f>
        <v>7.1550021391227998E-3</v>
      </c>
      <c r="K17" s="12">
        <f t="shared" si="0"/>
        <v>8.2531272266494895</v>
      </c>
      <c r="L17" t="str">
        <f>IF(PPB_Ru_Aliquot_Sent!E16="LLD","LLD",PPB_Ru_Aliquot_Sent!E16/B17)</f>
        <v>LLD</v>
      </c>
      <c r="M17" t="str">
        <f>IF(L17="LLD","LLD",((PPB_Ru_Aliquot_Sent!F16/B17)^2+((L17*C17)^2)/(B17^2))^0.5)</f>
        <v>LLD</v>
      </c>
      <c r="N17" s="12" t="str">
        <f t="shared" si="1"/>
        <v>LLD</v>
      </c>
      <c r="O17">
        <f>IF(PPB_Ru_Aliquot_Sent!H16="LLD","LLD",PPB_Ru_Aliquot_Sent!H16/B17)</f>
        <v>1.3933703607206952E-4</v>
      </c>
      <c r="P17">
        <f>IF(O17="LLD","LLD",((PPB_Ru_Aliquot_Sent!I16/B17)^2+((O17*C17)^2)/(B17^2))^0.5)</f>
        <v>8.1157955996119299E-3</v>
      </c>
      <c r="Q17" s="12">
        <f t="shared" si="2"/>
        <v>58.245788976121062</v>
      </c>
      <c r="R17">
        <f>IF(PPB_Ru_Aliquot_Sent!P16="LLD","LLD",PPB_Ru_Aliquot_Sent!P16/B17)</f>
        <v>1.0062814006299276E-3</v>
      </c>
      <c r="S17">
        <f>IF(R17="LLD","LLD",((PPB_Ru_Aliquot_Sent!Q16/B17)^2+((R17*C17)^2)/(B17^2))^0.5)</f>
        <v>1.0819436265702968E-2</v>
      </c>
      <c r="T17" s="12">
        <f t="shared" si="3"/>
        <v>10.751899278800195</v>
      </c>
    </row>
    <row r="18" spans="1:24" x14ac:dyDescent="0.25">
      <c r="A18" t="s">
        <v>29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I18" t="e">
        <f>IF(PPB_Ru_Aliquot_Sent!B17="LLD","LLD",PPB_Ru_Aliquot_Sent!B17/B18)</f>
        <v>#VALUE!</v>
      </c>
      <c r="J18" t="e">
        <f>IF(I18="LLD","LLD",((PPB_Ru_Aliquot_Sent!C17/B18)^2+((I18*C18)^2)/(B18^2))^0.5)</f>
        <v>#VALUE!</v>
      </c>
      <c r="K18" s="12" t="e">
        <f t="shared" si="0"/>
        <v>#VALUE!</v>
      </c>
      <c r="L18" t="e">
        <f>IF(PPB_Ru_Aliquot_Sent!E17="LLD","LLD",PPB_Ru_Aliquot_Sent!E17/B18)</f>
        <v>#VALUE!</v>
      </c>
      <c r="M18" t="e">
        <f>IF(L18="LLD","LLD",((PPB_Ru_Aliquot_Sent!F17/B18)^2+((L18*C18)^2)/(B18^2))^0.5)</f>
        <v>#VALUE!</v>
      </c>
      <c r="N18" s="12" t="e">
        <f t="shared" si="1"/>
        <v>#VALUE!</v>
      </c>
      <c r="O18" t="e">
        <f>IF(PPB_Ru_Aliquot_Sent!H17="LLD","LLD",PPB_Ru_Aliquot_Sent!H17/B18)</f>
        <v>#VALUE!</v>
      </c>
      <c r="P18" t="e">
        <f>IF(O18="LLD","LLD",((PPB_Ru_Aliquot_Sent!I17/B18)^2+((O18*C18)^2)/(B18^2))^0.5)</f>
        <v>#VALUE!</v>
      </c>
      <c r="Q18" s="12" t="e">
        <f t="shared" si="2"/>
        <v>#VALUE!</v>
      </c>
      <c r="R18" t="e">
        <f>IF(PPB_Ru_Aliquot_Sent!P17="LLD","LLD",PPB_Ru_Aliquot_Sent!P17/B18)</f>
        <v>#VALUE!</v>
      </c>
      <c r="S18" t="e">
        <f>IF(R18="LLD","LLD",((PPB_Ru_Aliquot_Sent!Q17/B18)^2+((R18*C18)^2)/(B18^2))^0.5)</f>
        <v>#VALUE!</v>
      </c>
      <c r="T18" s="12" t="e">
        <f t="shared" si="3"/>
        <v>#VALUE!</v>
      </c>
    </row>
    <row r="19" spans="1:24" x14ac:dyDescent="0.25">
      <c r="A19" t="s">
        <v>30</v>
      </c>
      <c r="B19">
        <v>0.72444462751365024</v>
      </c>
      <c r="C19">
        <v>4.4739299442153792E-3</v>
      </c>
      <c r="D19">
        <v>6.1756686077861483E-3</v>
      </c>
      <c r="E19">
        <v>0.31504785512795341</v>
      </c>
      <c r="F19">
        <v>6.4554446381029518E-3</v>
      </c>
      <c r="G19">
        <v>2.0490362124449761E-2</v>
      </c>
      <c r="I19">
        <f>IF(PPB_Ru_Aliquot_Sent!B18="LLD","LLD",PPB_Ru_Aliquot_Sent!B18/B19)</f>
        <v>5.398244991348675E-3</v>
      </c>
      <c r="J19">
        <f>IF(I19="LLD","LLD",((PPB_Ru_Aliquot_Sent!C18/B19)^2+((I19*C19)^2)/(B19^2))^0.5)</f>
        <v>6.2125409987762996E-2</v>
      </c>
      <c r="K19" s="12">
        <f t="shared" si="0"/>
        <v>11.508445816617494</v>
      </c>
      <c r="L19" t="str">
        <f>IF(PPB_Ru_Aliquot_Sent!E18="LLD","LLD",PPB_Ru_Aliquot_Sent!E18/B19)</f>
        <v>LLD</v>
      </c>
      <c r="M19" t="str">
        <f>IF(L19="LLD","LLD",((PPB_Ru_Aliquot_Sent!F18/B19)^2+((L19*C19)^2)/(B19^2))^0.5)</f>
        <v>LLD</v>
      </c>
      <c r="N19" s="12" t="str">
        <f t="shared" si="1"/>
        <v>LLD</v>
      </c>
      <c r="O19">
        <f>IF(PPB_Ru_Aliquot_Sent!H18="LLD","LLD",PPB_Ru_Aliquot_Sent!H18/B19)</f>
        <v>5.0343340068085309E-3</v>
      </c>
      <c r="P19">
        <f>IF(O19="LLD","LLD",((PPB_Ru_Aliquot_Sent!I18/B19)^2+((O19*C19)^2)/(B19^2))^0.5)</f>
        <v>7.0471863853633451E-2</v>
      </c>
      <c r="Q19" s="12">
        <f t="shared" si="2"/>
        <v>13.998249571507559</v>
      </c>
      <c r="R19">
        <f>IF(PPB_Ru_Aliquot_Sent!P18="LLD","LLD",PPB_Ru_Aliquot_Sent!P18/B19)</f>
        <v>1.0432578998157206E-2</v>
      </c>
      <c r="S19">
        <f>IF(R19="LLD","LLD",((PPB_Ru_Aliquot_Sent!Q18/B19)^2+((R19*C19)^2)/(B19^2))^0.5)</f>
        <v>9.3946007015309585E-2</v>
      </c>
      <c r="T19" s="12">
        <f t="shared" si="3"/>
        <v>9.0050606884361049</v>
      </c>
    </row>
    <row r="20" spans="1:24" s="27" customFormat="1" x14ac:dyDescent="0.25">
      <c r="A20" s="27" t="s">
        <v>10</v>
      </c>
      <c r="B20" s="27">
        <v>3086.6870657605782</v>
      </c>
      <c r="C20" s="27">
        <v>46.860723262192394</v>
      </c>
      <c r="D20" s="27">
        <v>1.5181559472613928E-2</v>
      </c>
      <c r="E20" s="27">
        <v>25933.364145695159</v>
      </c>
      <c r="F20" s="27">
        <v>614.43376301976468</v>
      </c>
      <c r="G20" s="27">
        <v>2.3692790475151614E-2</v>
      </c>
      <c r="I20" s="27">
        <f>IF(PPB_Ru_Aliquot_Sent!B19="LLD","LLD",PPB_Ru_Aliquot_Sent!B19/B20)</f>
        <v>2.9915807618707444E-4</v>
      </c>
      <c r="J20" s="27">
        <f>IF(I20="LLD","LLD",((PPB_Ru_Aliquot_Sent!C19/B20)^2+((I20*C20)^2)/(B20^2))^0.5)</f>
        <v>1.6924295609450844E-5</v>
      </c>
      <c r="K20" s="56">
        <f t="shared" si="0"/>
        <v>5.6573086126103664E-2</v>
      </c>
      <c r="L20" s="27">
        <f>IF(PPB_Ru_Aliquot_Sent!E19="LLD","LLD",PPB_Ru_Aliquot_Sent!E19/B20)</f>
        <v>2.5880311251899905E-4</v>
      </c>
      <c r="M20" s="27">
        <f>IF(L20="LLD","LLD",((PPB_Ru_Aliquot_Sent!F19/B20)^2+((L20*C20)^2)/(B20^2))^0.5)</f>
        <v>2.8315428253001081E-5</v>
      </c>
      <c r="N20" s="56">
        <f t="shared" si="1"/>
        <v>0.10940914882127784</v>
      </c>
      <c r="O20" s="27">
        <f>IF(PPB_Ru_Aliquot_Sent!H19="LLD","LLD",PPB_Ru_Aliquot_Sent!H19/B20)</f>
        <v>2.8040223854365956E-4</v>
      </c>
      <c r="P20" s="27">
        <f>IF(O20="LLD","LLD",((PPB_Ru_Aliquot_Sent!I19/B20)^2+((O20*C20)^2)/(B20^2))^0.5)</f>
        <v>1.8389239212249435E-5</v>
      </c>
      <c r="Q20" s="56">
        <f t="shared" si="2"/>
        <v>6.558164195749161E-2</v>
      </c>
      <c r="R20" s="27">
        <f>IF(PPB_Ru_Aliquot_Sent!P19="LLD","LLD",PPB_Ru_Aliquot_Sent!P19/B20)</f>
        <v>8.3836342724973305E-4</v>
      </c>
      <c r="S20" s="27">
        <f>IF(R20="LLD","LLD",((PPB_Ru_Aliquot_Sent!Q19/B20)^2+((R20*C20)^2)/(B20^2))^0.5)</f>
        <v>3.9168444199392494E-5</v>
      </c>
      <c r="T20" s="56">
        <f t="shared" si="3"/>
        <v>4.6720125098831312E-2</v>
      </c>
    </row>
    <row r="21" spans="1:24" x14ac:dyDescent="0.25">
      <c r="A21" t="s">
        <v>11</v>
      </c>
      <c r="B21">
        <v>103.91409023105972</v>
      </c>
      <c r="C21">
        <v>0.47975282980128503</v>
      </c>
      <c r="D21">
        <v>4.616821729705024E-3</v>
      </c>
      <c r="E21">
        <v>3022.0120722988809</v>
      </c>
      <c r="F21">
        <v>52.852057850790239</v>
      </c>
      <c r="G21">
        <v>1.7489029357379452E-2</v>
      </c>
      <c r="I21">
        <f>IF(PPB_Ru_Aliquot_Sent!B20="LLD","LLD",PPB_Ru_Aliquot_Sent!B20/B21)</f>
        <v>0.24593813806130554</v>
      </c>
      <c r="J21">
        <f>IF(I21="LLD","LLD",((PPB_Ru_Aliquot_Sent!C20/B21)^2+((I21*C21)^2)/(B21^2))^0.5)</f>
        <v>2.534955547110267E-3</v>
      </c>
      <c r="K21" s="12">
        <f t="shared" si="0"/>
        <v>1.0307289333378515E-2</v>
      </c>
      <c r="L21">
        <f>IF(PPB_Ru_Aliquot_Sent!E20="LLD","LLD",PPB_Ru_Aliquot_Sent!E20/B21)</f>
        <v>0.26229945692648143</v>
      </c>
      <c r="M21">
        <f>IF(L21="LLD","LLD",((PPB_Ru_Aliquot_Sent!F20/B21)^2+((L21*C21)^2)/(B21^2))^0.5)</f>
        <v>2.7008887336868017E-3</v>
      </c>
      <c r="N21" s="12">
        <f t="shared" si="1"/>
        <v>1.0296966548595713E-2</v>
      </c>
      <c r="O21">
        <f>IF(PPB_Ru_Aliquot_Sent!H20="LLD","LLD",PPB_Ru_Aliquot_Sent!H20/B21)</f>
        <v>0.24329880824054306</v>
      </c>
      <c r="P21">
        <f>IF(O21="LLD","LLD",((PPB_Ru_Aliquot_Sent!I20/B21)^2+((O21*C21)^2)/(B21^2))^0.5)</f>
        <v>2.6516434661674241E-3</v>
      </c>
      <c r="Q21" s="12">
        <f t="shared" si="2"/>
        <v>1.089871128158513E-2</v>
      </c>
      <c r="R21">
        <f>IF(PPB_Ru_Aliquot_Sent!P20="LLD","LLD",PPB_Ru_Aliquot_Sent!P20/B21)</f>
        <v>0.75153640322833004</v>
      </c>
      <c r="S21">
        <f>IF(R21="LLD","LLD",((PPB_Ru_Aliquot_Sent!Q20/B21)^2+((R21*C21)^2)/(B21^2))^0.5)</f>
        <v>5.3640860577126911E-3</v>
      </c>
      <c r="T21" s="12">
        <f t="shared" si="3"/>
        <v>7.1374933199117264E-3</v>
      </c>
    </row>
    <row r="22" spans="1:24" x14ac:dyDescent="0.25">
      <c r="A22" t="s">
        <v>12</v>
      </c>
      <c r="B22">
        <v>1256.8637463018074</v>
      </c>
      <c r="C22">
        <v>9.0424889215792632</v>
      </c>
      <c r="D22">
        <v>7.1944862346343102E-3</v>
      </c>
      <c r="E22">
        <v>25730.349676063488</v>
      </c>
      <c r="F22">
        <v>475.51948721702013</v>
      </c>
      <c r="G22">
        <v>1.8480879319700341E-2</v>
      </c>
      <c r="I22">
        <f>IF(PPB_Ru_Aliquot_Sent!B21="LLD","LLD",PPB_Ru_Aliquot_Sent!B21/B22)</f>
        <v>1.7281209451917915E-2</v>
      </c>
      <c r="J22">
        <f>IF(I22="LLD","LLD",((PPB_Ru_Aliquot_Sent!C21/B22)^2+((I22*C22)^2)/(B22^2))^0.5)</f>
        <v>2.2945884831449329E-4</v>
      </c>
      <c r="K22" s="12">
        <f t="shared" si="0"/>
        <v>1.3277939194760892E-2</v>
      </c>
      <c r="L22">
        <f>IF(PPB_Ru_Aliquot_Sent!E21="LLD","LLD",PPB_Ru_Aliquot_Sent!E21/B22)</f>
        <v>1.7458911258717614E-2</v>
      </c>
      <c r="M22">
        <f>IF(L22="LLD","LLD",((PPB_Ru_Aliquot_Sent!F21/B22)^2+((L22*C22)^2)/(B22^2))^0.5)</f>
        <v>2.3426908610791678E-4</v>
      </c>
      <c r="N22" s="12">
        <f t="shared" si="1"/>
        <v>1.3418310147543773E-2</v>
      </c>
      <c r="O22">
        <f>IF(PPB_Ru_Aliquot_Sent!H21="LLD","LLD",PPB_Ru_Aliquot_Sent!H21/B22)</f>
        <v>1.6883472140206281E-2</v>
      </c>
      <c r="P22">
        <f>IF(O22="LLD","LLD",((PPB_Ru_Aliquot_Sent!I21/B22)^2+((O22*C22)^2)/(B22^2))^0.5)</f>
        <v>2.3219454085277277E-4</v>
      </c>
      <c r="Q22" s="12">
        <f t="shared" si="2"/>
        <v>1.3752771877996882E-2</v>
      </c>
      <c r="R22">
        <f>IF(PPB_Ru_Aliquot_Sent!P21="LLD","LLD",PPB_Ru_Aliquot_Sent!P21/B22)</f>
        <v>5.1623592850841803E-2</v>
      </c>
      <c r="S22">
        <f>IF(R22="LLD","LLD",((PPB_Ru_Aliquot_Sent!Q21/B22)^2+((R22*C22)^2)/(B22^2))^0.5)</f>
        <v>5.0338843267423293E-4</v>
      </c>
      <c r="T22" s="12">
        <f t="shared" si="3"/>
        <v>9.751131311776266E-3</v>
      </c>
    </row>
    <row r="23" spans="1:24" x14ac:dyDescent="0.25">
      <c r="A23" t="s">
        <v>31</v>
      </c>
      <c r="B23">
        <v>0.75471987885446978</v>
      </c>
      <c r="C23">
        <v>1.22268542416416E-2</v>
      </c>
      <c r="D23">
        <v>1.6200519668568666E-2</v>
      </c>
      <c r="E23">
        <v>4.0019033608301093</v>
      </c>
      <c r="F23">
        <v>0.1043340411667537</v>
      </c>
      <c r="G23">
        <v>2.607110461185945E-2</v>
      </c>
      <c r="I23">
        <f>IF(PPB_Ru_Aliquot_Sent!B22="LLD","LLD",PPB_Ru_Aliquot_Sent!B22/B23)</f>
        <v>0.34308559250259724</v>
      </c>
      <c r="J23">
        <f>IF(I23="LLD","LLD",((PPB_Ru_Aliquot_Sent!C22/B23)^2+((I23*C23)^2)/(B23^2))^0.5)</f>
        <v>6.1411547412038324E-2</v>
      </c>
      <c r="K23" s="12">
        <f t="shared" si="0"/>
        <v>0.17899774503522303</v>
      </c>
      <c r="L23">
        <f>IF(PPB_Ru_Aliquot_Sent!E22="LLD","LLD",PPB_Ru_Aliquot_Sent!E22/B23)</f>
        <v>0.34292295164012582</v>
      </c>
      <c r="M23">
        <f>IF(L23="LLD","LLD",((PPB_Ru_Aliquot_Sent!F22/B23)^2+((L23*C23)^2)/(B23^2))^0.5)</f>
        <v>0.1125736010036783</v>
      </c>
      <c r="N23" s="12">
        <f t="shared" si="1"/>
        <v>0.32827665942236667</v>
      </c>
      <c r="O23">
        <f>IF(PPB_Ru_Aliquot_Sent!H22="LLD","LLD",PPB_Ru_Aliquot_Sent!H22/B23)</f>
        <v>0.6334575014144882</v>
      </c>
      <c r="P23">
        <f>IF(O23="LLD","LLD",((PPB_Ru_Aliquot_Sent!I22/B23)^2+((O23*C23)^2)/(B23^2))^0.5)</f>
        <v>7.1284439222296145E-2</v>
      </c>
      <c r="Q23" s="12">
        <f t="shared" si="2"/>
        <v>0.11253231521155012</v>
      </c>
      <c r="R23">
        <f>IF(PPB_Ru_Aliquot_Sent!P22="LLD","LLD",PPB_Ru_Aliquot_Sent!P22/B23)</f>
        <v>1.3194660455572114</v>
      </c>
      <c r="S23">
        <f>IF(R23="LLD","LLD",((PPB_Ru_Aliquot_Sent!Q22/B23)^2+((R23*C23)^2)/(B23^2))^0.5)</f>
        <v>0.14770080306157465</v>
      </c>
      <c r="T23" s="12">
        <f t="shared" si="3"/>
        <v>0.11193982865940329</v>
      </c>
    </row>
    <row r="24" spans="1:24" x14ac:dyDescent="0.25">
      <c r="A24" t="s">
        <v>32</v>
      </c>
      <c r="B24">
        <v>4.8283712092505128E-2</v>
      </c>
      <c r="C24">
        <v>1.4047953297641707E-3</v>
      </c>
      <c r="D24">
        <v>2.9094600826729541E-2</v>
      </c>
      <c r="E24">
        <v>0</v>
      </c>
      <c r="F24">
        <v>0</v>
      </c>
      <c r="G24" t="e">
        <v>#DIV/0!</v>
      </c>
      <c r="I24">
        <f>IF(PPB_Ru_Aliquot_Sent!B23="LLD","LLD",PPB_Ru_Aliquot_Sent!B23/B24)</f>
        <v>14.486409606906847</v>
      </c>
      <c r="J24">
        <f>IF(I24="LLD","LLD",((PPB_Ru_Aliquot_Sent!C23/B24)^2+((I24*C24)^2)/(B24^2))^0.5)</f>
        <v>1.211545819411449</v>
      </c>
      <c r="K24" s="12">
        <f t="shared" si="0"/>
        <v>8.3633270926828332E-2</v>
      </c>
      <c r="L24">
        <f>IF(PPB_Ru_Aliquot_Sent!E23="LLD","LLD",PPB_Ru_Aliquot_Sent!E23/B24)</f>
        <v>34.746683410028233</v>
      </c>
      <c r="M24">
        <f>IF(L24="LLD","LLD",((PPB_Ru_Aliquot_Sent!F23/B24)^2+((L24*C24)^2)/(B24^2))^0.5)</f>
        <v>2.4428611799603126</v>
      </c>
      <c r="N24" s="12">
        <f t="shared" si="1"/>
        <v>7.0304873450318398E-2</v>
      </c>
      <c r="O24">
        <f>IF(PPB_Ru_Aliquot_Sent!H23="LLD","LLD",PPB_Ru_Aliquot_Sent!H23/B24)</f>
        <v>3.5771412100645645</v>
      </c>
      <c r="P24">
        <f>IF(O24="LLD","LLD",((PPB_Ru_Aliquot_Sent!I23/B24)^2+((O24*C24)^2)/(B24^2))^0.5)</f>
        <v>1.085743366793132</v>
      </c>
      <c r="Q24" s="12">
        <f t="shared" si="2"/>
        <v>0.30352264644691934</v>
      </c>
      <c r="R24">
        <f>IF(PPB_Ru_Aliquot_Sent!P23="LLD","LLD",PPB_Ru_Aliquot_Sent!P23/B24)</f>
        <v>52.810234226999633</v>
      </c>
      <c r="S24">
        <f>IF(R24="LLD","LLD",((PPB_Ru_Aliquot_Sent!Q23/B24)^2+((R24*C24)^2)/(B24^2))^0.5)</f>
        <v>3.1248339139493475</v>
      </c>
      <c r="T24" s="12">
        <f t="shared" si="3"/>
        <v>5.9170991374845154E-2</v>
      </c>
    </row>
    <row r="25" spans="1:24" x14ac:dyDescent="0.25">
      <c r="A25" t="s">
        <v>13</v>
      </c>
      <c r="B25">
        <v>75.817432579421535</v>
      </c>
      <c r="C25">
        <v>0.24281903359839671</v>
      </c>
      <c r="D25">
        <v>3.2026807732381981E-3</v>
      </c>
      <c r="E25">
        <v>923.52767495044168</v>
      </c>
      <c r="F25">
        <v>15.719511435930013</v>
      </c>
      <c r="G25">
        <v>1.7021159042985422E-2</v>
      </c>
      <c r="I25">
        <f>IF(PPB_Ru_Aliquot_Sent!B24="LLD","LLD",PPB_Ru_Aliquot_Sent!B24/B25)</f>
        <v>1.000230293558287E-4</v>
      </c>
      <c r="J25">
        <f>IF(I25="LLD","LLD",((PPB_Ru_Aliquot_Sent!C24/B25)^2+((I25*C25)^2)/(B25^2))^0.5)</f>
        <v>5.9353412399526138E-4</v>
      </c>
      <c r="K25" s="12">
        <f t="shared" si="0"/>
        <v>5.9339746838078948</v>
      </c>
      <c r="L25">
        <f>IF(PPB_Ru_Aliquot_Sent!E24="LLD","LLD",PPB_Ru_Aliquot_Sent!E24/B25)</f>
        <v>8.4357170341076943E-5</v>
      </c>
      <c r="M25">
        <f>IF(L25="LLD","LLD",((PPB_Ru_Aliquot_Sent!F24/B25)^2+((L25*C25)^2)/(B25^2))^0.5)</f>
        <v>1.1112434436124697E-3</v>
      </c>
      <c r="N25" s="12">
        <f t="shared" si="1"/>
        <v>13.173076326759624</v>
      </c>
      <c r="O25">
        <f>IF(PPB_Ru_Aliquot_Sent!H24="LLD","LLD",PPB_Ru_Aliquot_Sent!H24/B25)</f>
        <v>1.7644892769089456E-4</v>
      </c>
      <c r="P25">
        <f>IF(O25="LLD","LLD",((PPB_Ru_Aliquot_Sent!I24/B25)^2+((O25*C25)^2)/(B25^2))^0.5)</f>
        <v>6.7329641947186738E-4</v>
      </c>
      <c r="Q25" s="12">
        <f t="shared" si="2"/>
        <v>3.8158147418801911</v>
      </c>
      <c r="R25">
        <f>IF(PPB_Ru_Aliquot_Sent!P24="LLD","LLD",PPB_Ru_Aliquot_Sent!P24/B25)</f>
        <v>3.6082912738780024E-4</v>
      </c>
      <c r="S25">
        <f>IF(R25="LLD","LLD",((PPB_Ru_Aliquot_Sent!Q24/B25)^2+((R25*C25)^2)/(B25^2))^0.5)</f>
        <v>1.4284514889529314E-3</v>
      </c>
      <c r="T25" s="12">
        <f t="shared" si="3"/>
        <v>3.9588031578662068</v>
      </c>
    </row>
    <row r="26" spans="1:24" x14ac:dyDescent="0.25">
      <c r="A26" t="s">
        <v>14</v>
      </c>
      <c r="B26">
        <v>14.39220773882896</v>
      </c>
      <c r="C26">
        <v>4.608868424402162E-2</v>
      </c>
      <c r="D26">
        <v>3.2023359501460119E-3</v>
      </c>
      <c r="E26">
        <v>940.58147763512409</v>
      </c>
      <c r="F26">
        <v>16.010499051571564</v>
      </c>
      <c r="G26">
        <v>1.7021916157467065E-2</v>
      </c>
      <c r="I26">
        <f>IF(PPB_Ru_Aliquot_Sent!B25="LLD","LLD",PPB_Ru_Aliquot_Sent!B25/B26)</f>
        <v>1.7519638481841256E-4</v>
      </c>
      <c r="J26">
        <f>IF(I26="LLD","LLD",((PPB_Ru_Aliquot_Sent!C25/B26)^2+((I26*C26)^2)/(B26^2))^0.5)</f>
        <v>3.12669903964948E-3</v>
      </c>
      <c r="K26" s="12">
        <f t="shared" si="0"/>
        <v>17.846823967801843</v>
      </c>
      <c r="L26" t="str">
        <f>IF(PPB_Ru_Aliquot_Sent!E25="LLD","LLD",PPB_Ru_Aliquot_Sent!E25/B26)</f>
        <v>LLD</v>
      </c>
      <c r="M26" t="str">
        <f>IF(L26="LLD","LLD",((PPB_Ru_Aliquot_Sent!F25/B26)^2+((L26*C26)^2)/(B26^2))^0.5)</f>
        <v>LLD</v>
      </c>
      <c r="N26" s="12" t="str">
        <f t="shared" si="1"/>
        <v>LLD</v>
      </c>
      <c r="O26">
        <f>IF(PPB_Ru_Aliquot_Sent!H25="LLD","LLD",PPB_Ru_Aliquot_Sent!H25/B26)</f>
        <v>5.9219774172428392E-4</v>
      </c>
      <c r="P26">
        <f>IF(O26="LLD","LLD",((PPB_Ru_Aliquot_Sent!I25/B26)^2+((O26*C26)^2)/(B26^2))^0.5)</f>
        <v>3.5468799458644226E-3</v>
      </c>
      <c r="Q26" s="12">
        <f t="shared" si="2"/>
        <v>5.9893506779291013</v>
      </c>
      <c r="R26">
        <f>IF(PPB_Ru_Aliquot_Sent!P25="LLD","LLD",PPB_Ru_Aliquot_Sent!P25/B26)</f>
        <v>7.6739412654269637E-4</v>
      </c>
      <c r="S26">
        <f>IF(R26="LLD","LLD",((PPB_Ru_Aliquot_Sent!Q25/B26)^2+((R26*C26)^2)/(B26^2))^0.5)</f>
        <v>4.72827731450282E-3</v>
      </c>
      <c r="T26" s="12">
        <f t="shared" si="3"/>
        <v>6.1614718577595831</v>
      </c>
    </row>
    <row r="27" spans="1:24" x14ac:dyDescent="0.25">
      <c r="A27" t="s">
        <v>15</v>
      </c>
      <c r="B27">
        <v>3.174427454378518</v>
      </c>
      <c r="C27">
        <v>1.0157668795235126E-2</v>
      </c>
      <c r="D27">
        <v>3.1998427877835281E-3</v>
      </c>
      <c r="E27">
        <v>797.09799106696073</v>
      </c>
      <c r="F27">
        <v>13.568077754957459</v>
      </c>
      <c r="G27">
        <v>1.7021844123325188E-2</v>
      </c>
      <c r="I27" t="str">
        <f>IF(PPB_Ru_Aliquot_Sent!B26="LLD","LLD",PPB_Ru_Aliquot_Sent!B26/B27)</f>
        <v>LLD</v>
      </c>
      <c r="J27" t="str">
        <f>IF(I27="LLD","LLD",((PPB_Ru_Aliquot_Sent!C26/B27)^2+((I27*C27)^2)/(B27^2))^0.5)</f>
        <v>LLD</v>
      </c>
      <c r="K27" s="12" t="str">
        <f t="shared" si="0"/>
        <v>LLD</v>
      </c>
      <c r="L27" t="str">
        <f>IF(PPB_Ru_Aliquot_Sent!E26="LLD","LLD",PPB_Ru_Aliquot_Sent!E26/B27)</f>
        <v>LLD</v>
      </c>
      <c r="M27" t="str">
        <f>IF(L27="LLD","LLD",((PPB_Ru_Aliquot_Sent!F26/B27)^2+((L27*C27)^2)/(B27^2))^0.5)</f>
        <v>LLD</v>
      </c>
      <c r="N27" s="12" t="str">
        <f t="shared" si="1"/>
        <v>LLD</v>
      </c>
      <c r="O27">
        <f>IF(PPB_Ru_Aliquot_Sent!H26="LLD","LLD",PPB_Ru_Aliquot_Sent!H26/B27)</f>
        <v>1.3321938304973783E-3</v>
      </c>
      <c r="P27">
        <f>IF(O27="LLD","LLD",((PPB_Ru_Aliquot_Sent!I26/B27)^2+((O27*C27)^2)/(B27^2))^0.5)</f>
        <v>1.6080795240249871E-2</v>
      </c>
      <c r="Q27" s="12">
        <f t="shared" si="2"/>
        <v>12.070912559507997</v>
      </c>
      <c r="R27">
        <f>IF(PPB_Ru_Aliquot_Sent!P26="LLD","LLD",PPB_Ru_Aliquot_Sent!P26/B27)</f>
        <v>1.3321938304973783E-3</v>
      </c>
      <c r="S27">
        <f>IF(R27="LLD","LLD",((PPB_Ru_Aliquot_Sent!Q26/B27)^2+((R27*C27)^2)/(B27^2))^0.5)</f>
        <v>1.6080795240249871E-2</v>
      </c>
      <c r="T27" s="12">
        <f t="shared" si="3"/>
        <v>12.070912559507997</v>
      </c>
    </row>
    <row r="28" spans="1:24" x14ac:dyDescent="0.25">
      <c r="A28" t="s">
        <v>16</v>
      </c>
      <c r="B28">
        <v>34.639361570936096</v>
      </c>
      <c r="C28">
        <v>0.11094976596509183</v>
      </c>
      <c r="D28">
        <v>3.2029968490580791E-3</v>
      </c>
      <c r="E28">
        <v>304.33186019584014</v>
      </c>
      <c r="F28">
        <v>5.1802011518064868</v>
      </c>
      <c r="G28">
        <v>1.7021553867127101E-2</v>
      </c>
      <c r="I28">
        <f>IF(PPB_Ru_Aliquot_Sent!B27="LLD","LLD",PPB_Ru_Aliquot_Sent!B27/B28)</f>
        <v>2.288532556358571E-4</v>
      </c>
      <c r="J28">
        <f>IF(I28="LLD","LLD",((PPB_Ru_Aliquot_Sent!C27/B28)^2+((I28*C28)^2)/(B28^2))^0.5)</f>
        <v>1.2991071873926698E-3</v>
      </c>
      <c r="K28" s="12">
        <f t="shared" si="0"/>
        <v>5.676594740953834</v>
      </c>
      <c r="L28">
        <f>IF(PPB_Ru_Aliquot_Sent!E27="LLD","LLD",PPB_Ru_Aliquot_Sent!E27/B28)</f>
        <v>1.6508472040570074E-4</v>
      </c>
      <c r="M28">
        <f>IF(L28="LLD","LLD",((PPB_Ru_Aliquot_Sent!F27/B28)^2+((L28*C28)^2)/(B28^2))^0.5)</f>
        <v>2.4322507782870905E-3</v>
      </c>
      <c r="N28" s="12">
        <f t="shared" si="1"/>
        <v>14.733348866628964</v>
      </c>
      <c r="O28">
        <f>IF(PPB_Ru_Aliquot_Sent!H27="LLD","LLD",PPB_Ru_Aliquot_Sent!H27/B28)</f>
        <v>3.9167975553951667E-4</v>
      </c>
      <c r="P28">
        <f>IF(O28="LLD","LLD",((PPB_Ru_Aliquot_Sent!I27/B28)^2+((O28*C28)^2)/(B28^2))^0.5)</f>
        <v>1.4736880466620812E-3</v>
      </c>
      <c r="Q28" s="12">
        <f t="shared" si="2"/>
        <v>3.762482042586448</v>
      </c>
      <c r="R28">
        <f>IF(PPB_Ru_Aliquot_Sent!P27="LLD","LLD",PPB_Ru_Aliquot_Sent!P27/B28)</f>
        <v>7.8561773158107443E-4</v>
      </c>
      <c r="S28">
        <f>IF(R28="LLD","LLD",((PPB_Ru_Aliquot_Sent!Q27/B28)^2+((R28*C28)^2)/(B28^2))^0.5)</f>
        <v>3.1265450153181956E-3</v>
      </c>
      <c r="T28" s="12">
        <f t="shared" si="3"/>
        <v>3.9797281675732408</v>
      </c>
    </row>
    <row r="29" spans="1:24" x14ac:dyDescent="0.25">
      <c r="A29" t="s">
        <v>17</v>
      </c>
      <c r="B29">
        <v>9.6309025495974812</v>
      </c>
      <c r="C29">
        <v>3.0777362136527073E-2</v>
      </c>
      <c r="D29">
        <v>3.1956882522722026E-3</v>
      </c>
      <c r="E29">
        <v>88.691330075357783</v>
      </c>
      <c r="F29">
        <v>1.5097444019041772</v>
      </c>
      <c r="G29">
        <v>1.7022457557253935E-2</v>
      </c>
      <c r="I29">
        <f>IF(PPB_Ru_Aliquot_Sent!B28="LLD","LLD",PPB_Ru_Aliquot_Sent!B28/B29)</f>
        <v>1.3579272814226808E-3</v>
      </c>
      <c r="J29">
        <f>IF(I29="LLD","LLD",((PPB_Ru_Aliquot_Sent!C28/B29)^2+((I29*C29)^2)/(B29^2))^0.5)</f>
        <v>4.6725034239782689E-3</v>
      </c>
      <c r="K29" s="12">
        <f t="shared" si="0"/>
        <v>3.4409084255844351</v>
      </c>
      <c r="L29">
        <f>IF(PPB_Ru_Aliquot_Sent!E28="LLD","LLD",PPB_Ru_Aliquot_Sent!E28/B29)</f>
        <v>1.1230599319778712E-3</v>
      </c>
      <c r="M29">
        <f>IF(L29="LLD","LLD",((PPB_Ru_Aliquot_Sent!F28/B29)^2+((L29*C29)^2)/(B29^2))^0.5)</f>
        <v>8.7480590343244676E-3</v>
      </c>
      <c r="N29" s="12">
        <f t="shared" si="1"/>
        <v>7.7894854809020462</v>
      </c>
      <c r="O29">
        <f>IF(PPB_Ru_Aliquot_Sent!H28="LLD","LLD",PPB_Ru_Aliquot_Sent!H28/B29)</f>
        <v>1.7571606449471352E-3</v>
      </c>
      <c r="P29">
        <f>IF(O29="LLD","LLD",((PPB_Ru_Aliquot_Sent!I28/B29)^2+((O29*C29)^2)/(B29^2))^0.5)</f>
        <v>5.3004127521869152E-3</v>
      </c>
      <c r="Q29" s="12">
        <f t="shared" si="2"/>
        <v>3.0164645261255441</v>
      </c>
      <c r="R29">
        <f>IF(PPB_Ru_Aliquot_Sent!P28="LLD","LLD",PPB_Ru_Aliquot_Sent!P28/B29)</f>
        <v>4.2381478583476875E-3</v>
      </c>
      <c r="S29">
        <f>IF(R29="LLD","LLD",((PPB_Ru_Aliquot_Sent!Q28/B29)^2+((R29*C29)^2)/(B29^2))^0.5)</f>
        <v>1.1245235464374188E-2</v>
      </c>
      <c r="T29" s="12">
        <f t="shared" si="3"/>
        <v>2.6533372218774667</v>
      </c>
    </row>
    <row r="30" spans="1:24" x14ac:dyDescent="0.25">
      <c r="A30" t="s">
        <v>18</v>
      </c>
      <c r="B30">
        <v>12.884693996362936</v>
      </c>
      <c r="C30">
        <v>4.121254196213224E-2</v>
      </c>
      <c r="D30">
        <v>3.1985658311920817E-3</v>
      </c>
      <c r="E30">
        <v>124.35968653875581</v>
      </c>
      <c r="F30">
        <v>2.1168136701904681</v>
      </c>
      <c r="G30">
        <v>1.7021703166892256E-2</v>
      </c>
      <c r="I30">
        <f>IF(PPB_Ru_Aliquot_Sent!B29="LLD","LLD",PPB_Ru_Aliquot_Sent!B29/B30)</f>
        <v>1.8889348244610382E-3</v>
      </c>
      <c r="J30">
        <f>IF(I30="LLD","LLD",((PPB_Ru_Aliquot_Sent!C29/B30)^2+((I30*C30)^2)/(B30^2))^0.5)</f>
        <v>3.4925915726628032E-3</v>
      </c>
      <c r="K30" s="12">
        <f t="shared" si="0"/>
        <v>1.8489741029891436</v>
      </c>
      <c r="L30">
        <f>IF(PPB_Ru_Aliquot_Sent!E29="LLD","LLD",PPB_Ru_Aliquot_Sent!E29/B30)</f>
        <v>1.7276107100284051E-3</v>
      </c>
      <c r="M30">
        <f>IF(L30="LLD","LLD",((PPB_Ru_Aliquot_Sent!F29/B30)^2+((L30*C30)^2)/(B30^2))^0.5)</f>
        <v>6.5389198613736103E-3</v>
      </c>
      <c r="N30" s="12">
        <f t="shared" si="1"/>
        <v>3.7849498289265053</v>
      </c>
      <c r="O30">
        <f>IF(PPB_Ru_Aliquot_Sent!H29="LLD","LLD",PPB_Ru_Aliquot_Sent!H29/B30)</f>
        <v>3.0569125373288331E-3</v>
      </c>
      <c r="P30">
        <f>IF(O30="LLD","LLD",((PPB_Ru_Aliquot_Sent!I29/B30)^2+((O30*C30)^2)/(B30^2))^0.5)</f>
        <v>3.9620040519095408E-3</v>
      </c>
      <c r="Q30" s="12">
        <f t="shared" si="2"/>
        <v>1.2960802782311813</v>
      </c>
      <c r="R30">
        <f>IF(PPB_Ru_Aliquot_Sent!P29="LLD","LLD",PPB_Ru_Aliquot_Sent!P29/B30)</f>
        <v>6.6734580718182763E-3</v>
      </c>
      <c r="S30">
        <f>IF(R30="LLD","LLD",((PPB_Ru_Aliquot_Sent!Q29/B30)^2+((R30*C30)^2)/(B30^2))^0.5)</f>
        <v>8.4055599421233376E-3</v>
      </c>
      <c r="T30" s="12">
        <f t="shared" si="3"/>
        <v>1.2595508732750795</v>
      </c>
    </row>
    <row r="31" spans="1:24" x14ac:dyDescent="0.25">
      <c r="V31" t="s">
        <v>75</v>
      </c>
      <c r="W31" t="s">
        <v>33</v>
      </c>
      <c r="X31" t="s">
        <v>36</v>
      </c>
    </row>
    <row r="32" spans="1:24" x14ac:dyDescent="0.25">
      <c r="H32" t="s">
        <v>82</v>
      </c>
      <c r="I32">
        <f>I8/I4</f>
        <v>2.531130725051189</v>
      </c>
      <c r="J32">
        <f>((J8/I4)^2+((I8*J4)/(I4^2))^2)^0.5</f>
        <v>0.15871427605877214</v>
      </c>
      <c r="K32" s="12">
        <f>J32/I32</f>
        <v>6.2704890935873073E-2</v>
      </c>
      <c r="L32">
        <f t="shared" ref="L32:R32" si="4">L8/L4</f>
        <v>2.6466988003387097</v>
      </c>
      <c r="M32">
        <f>((M8/L4)^2+((L8*M4)/(L4^2))^2)^0.5</f>
        <v>0.29343777518264869</v>
      </c>
      <c r="N32" s="12">
        <f>M32/L32</f>
        <v>0.11086934982745153</v>
      </c>
      <c r="O32">
        <f t="shared" si="4"/>
        <v>2.5181128774515291</v>
      </c>
      <c r="P32">
        <f>((P8/O4)^2+((O8*P4)/(O4^2))^2)^0.5</f>
        <v>0.18281461486609291</v>
      </c>
      <c r="Q32" s="12">
        <f>P32/O32</f>
        <v>7.2599849078692422E-2</v>
      </c>
      <c r="R32">
        <f t="shared" si="4"/>
        <v>2.5665014021416952</v>
      </c>
      <c r="S32">
        <f>((S8/R4)^2+((R8*S4)/(R4^2))^2)^0.5</f>
        <v>0.12758285859013144</v>
      </c>
      <c r="T32" s="12">
        <f>S32/R32</f>
        <v>4.9710808060991526E-2</v>
      </c>
      <c r="V32">
        <f>AVERAGE(I32,L32,O32,R32)</f>
        <v>2.5656109512457808</v>
      </c>
      <c r="W32">
        <f>(1/4)*(J32^2+M32^2+P32^2+S32^2)^0.5</f>
        <v>0.10031030559707904</v>
      </c>
      <c r="X32" s="12">
        <f>W32/V32</f>
        <v>3.9098018952706558E-2</v>
      </c>
    </row>
    <row r="33" spans="1:24" x14ac:dyDescent="0.25">
      <c r="H33" t="s">
        <v>83</v>
      </c>
      <c r="I33">
        <f>I4/I5</f>
        <v>7.5909533189478777</v>
      </c>
      <c r="K33" s="12"/>
      <c r="L33">
        <f t="shared" ref="L33:R34" si="5">L4/L5</f>
        <v>2.9905396572350256</v>
      </c>
      <c r="N33" s="12"/>
      <c r="O33">
        <f t="shared" si="5"/>
        <v>1.7248851450554179</v>
      </c>
      <c r="R33">
        <f t="shared" si="5"/>
        <v>2.8886707177477771</v>
      </c>
      <c r="X33" s="12"/>
    </row>
    <row r="34" spans="1:24" x14ac:dyDescent="0.25">
      <c r="H34" t="s">
        <v>84</v>
      </c>
      <c r="I34">
        <f>I5/I6</f>
        <v>0.14799259528653802</v>
      </c>
      <c r="K34" s="12"/>
      <c r="L34" t="e">
        <f t="shared" si="5"/>
        <v>#VALUE!</v>
      </c>
      <c r="N34" s="12"/>
      <c r="O34">
        <f t="shared" si="5"/>
        <v>0.17172973564935431</v>
      </c>
      <c r="R34">
        <f t="shared" si="5"/>
        <v>0.24905871367392085</v>
      </c>
      <c r="X34" s="12"/>
    </row>
    <row r="35" spans="1:24" x14ac:dyDescent="0.25">
      <c r="H35" t="s">
        <v>85</v>
      </c>
      <c r="I35">
        <f>I8/I6</f>
        <v>2.8434846144393653</v>
      </c>
      <c r="K35" s="12"/>
      <c r="L35" t="e">
        <f t="shared" ref="L35:R35" si="6">L8/L6</f>
        <v>#VALUE!</v>
      </c>
      <c r="N35" s="12"/>
      <c r="O35">
        <f t="shared" si="6"/>
        <v>0.74590046411373545</v>
      </c>
      <c r="R35">
        <f t="shared" si="6"/>
        <v>1.8464658745204763</v>
      </c>
      <c r="X35" s="12"/>
    </row>
    <row r="36" spans="1:24" x14ac:dyDescent="0.25">
      <c r="H36" t="s">
        <v>86</v>
      </c>
      <c r="I36">
        <f>I8/I20</f>
        <v>20.025759643983687</v>
      </c>
      <c r="J36">
        <f>((J8/I20)^2+((I8*J20)/(I20^2))^2)^0.5</f>
        <v>1.1533433113339435</v>
      </c>
      <c r="K36" s="12">
        <f t="shared" ref="K36" si="7">J36/I36</f>
        <v>5.7592986824868887E-2</v>
      </c>
      <c r="L36">
        <f t="shared" ref="L36:R36" si="8">L8/L20</f>
        <v>24.841203720867945</v>
      </c>
      <c r="M36">
        <f>((M8/L20)^2+((L8*M20)/(L20^2))^2)^0.5</f>
        <v>2.7310708688680481</v>
      </c>
      <c r="N36" s="12">
        <f t="shared" ref="N36" si="9">M36/L36</f>
        <v>0.10994116466964127</v>
      </c>
      <c r="O36">
        <f t="shared" si="8"/>
        <v>20.61631009692379</v>
      </c>
      <c r="P36">
        <f>((P8/O20)^2+((O8*P20)/(O20^2))^2)^0.5</f>
        <v>1.3722279151794314</v>
      </c>
      <c r="Q36" s="12">
        <f>P36/O36</f>
        <v>6.6560306317093323E-2</v>
      </c>
      <c r="R36">
        <f t="shared" si="8"/>
        <v>21.709806846361996</v>
      </c>
      <c r="S36">
        <f>((S8/R20)^2+((R8*S20)/(R20^2))^2)^0.5</f>
        <v>1.027657971069045</v>
      </c>
      <c r="T36" s="12">
        <f>S36/R36</f>
        <v>4.7336117651422309E-2</v>
      </c>
      <c r="V36">
        <f>AVERAGE(I36,L36,O36,R36)</f>
        <v>21.798270077034353</v>
      </c>
      <c r="W36">
        <f t="shared" ref="W36" si="10">(1/4)*(J36^2+M36^2+P36^2+S36^2)^0.5</f>
        <v>0.85615562404265377</v>
      </c>
      <c r="X36" s="12">
        <f t="shared" ref="X36" si="11">W36/V36</f>
        <v>3.927631050615616E-2</v>
      </c>
    </row>
    <row r="37" spans="1:24" x14ac:dyDescent="0.25">
      <c r="H37" t="s">
        <v>87</v>
      </c>
      <c r="I37">
        <f>I22/I9</f>
        <v>33.089696719260949</v>
      </c>
      <c r="L37">
        <f t="shared" ref="L37:R37" si="12">L22/L9</f>
        <v>33.2350317928273</v>
      </c>
      <c r="O37">
        <f t="shared" si="12"/>
        <v>18.046445621813525</v>
      </c>
      <c r="R37">
        <f t="shared" si="12"/>
        <v>26.031414984057772</v>
      </c>
    </row>
    <row r="38" spans="1:24" x14ac:dyDescent="0.25">
      <c r="H38" t="s">
        <v>88</v>
      </c>
      <c r="I38" t="e">
        <f>I14/I23</f>
        <v>#VALUE!</v>
      </c>
      <c r="L38" t="e">
        <f t="shared" ref="L38:R38" si="13">L14/L23</f>
        <v>#VALUE!</v>
      </c>
      <c r="O38">
        <f t="shared" si="13"/>
        <v>8.0617662349458618E-4</v>
      </c>
      <c r="R38">
        <f t="shared" si="13"/>
        <v>3.8703430932319989E-4</v>
      </c>
    </row>
    <row r="43" spans="1:24" x14ac:dyDescent="0.25">
      <c r="A4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6"/>
  <sheetViews>
    <sheetView workbookViewId="0">
      <selection activeCell="A24" sqref="A24:B24"/>
    </sheetView>
  </sheetViews>
  <sheetFormatPr defaultRowHeight="15" x14ac:dyDescent="0.25"/>
  <cols>
    <col min="1" max="1" width="17" bestFit="1" customWidth="1"/>
    <col min="4" max="4" width="10.140625" bestFit="1" customWidth="1"/>
    <col min="7" max="7" width="11.140625" bestFit="1" customWidth="1"/>
    <col min="15" max="15" width="16.140625" customWidth="1"/>
    <col min="16" max="16" width="16.28515625" bestFit="1" customWidth="1"/>
  </cols>
  <sheetData>
    <row r="1" spans="1:16" x14ac:dyDescent="0.25">
      <c r="A1" t="str">
        <f>PPB_Ru_Aliquot_Sent!A1</f>
        <v>Sample ID</v>
      </c>
      <c r="B1" s="24" t="str">
        <f>PPB_Ru_Aliquot_Sent!B1</f>
        <v>Ru 101</v>
      </c>
      <c r="C1" t="str">
        <f>PPB_Ru_Aliquot_Sent!C1</f>
        <v>±</v>
      </c>
      <c r="D1" t="str">
        <f>PPB_Ru_Aliquot_Sent!D1</f>
        <v>%</v>
      </c>
      <c r="E1" s="24" t="str">
        <f>PPB_Ru_Aliquot_Sent!E1</f>
        <v>Ru 102</v>
      </c>
      <c r="F1" t="str">
        <f>PPB_Ru_Aliquot_Sent!F1</f>
        <v>±</v>
      </c>
      <c r="G1" t="str">
        <f>PPB_Ru_Aliquot_Sent!G1</f>
        <v>%</v>
      </c>
      <c r="H1" s="24" t="str">
        <f>PPB_Ru_Aliquot_Sent!H1</f>
        <v>Ru 104</v>
      </c>
      <c r="I1" t="str">
        <f>PPB_Ru_Aliquot_Sent!I1</f>
        <v>±</v>
      </c>
      <c r="J1" t="str">
        <f>PPB_Ru_Aliquot_Sent!J1</f>
        <v>%</v>
      </c>
      <c r="K1" s="24"/>
      <c r="N1" s="13"/>
      <c r="P1" t="s">
        <v>57</v>
      </c>
    </row>
    <row r="2" spans="1:16" x14ac:dyDescent="0.25">
      <c r="A2" t="str">
        <f>PPB_Ru_Aliquot_Sent!A2</f>
        <v>87G Trace</v>
      </c>
      <c r="B2" s="24">
        <f>PPB_Ru_Aliquot_Sent!B2</f>
        <v>18.136835306157771</v>
      </c>
      <c r="C2">
        <f>PPB_Ru_Aliquot_Sent!C2</f>
        <v>0.3163887743795234</v>
      </c>
      <c r="D2" s="12">
        <f>PPB_Ru_Aliquot_Sent!D2</f>
        <v>1.7444541400897205E-2</v>
      </c>
      <c r="E2" s="24">
        <f>PPB_Ru_Aliquot_Sent!E2</f>
        <v>18.021914476256129</v>
      </c>
      <c r="F2">
        <f>PPB_Ru_Aliquot_Sent!F2</f>
        <v>0.31889139871885913</v>
      </c>
      <c r="G2" s="12">
        <f>PPB_Ru_Aliquot_Sent!G2</f>
        <v>1.7694646100945521E-2</v>
      </c>
      <c r="H2" s="24">
        <f>PPB_Ru_Aliquot_Sent!H2</f>
        <v>17.617075816086039</v>
      </c>
      <c r="I2">
        <f>PPB_Ru_Aliquot_Sent!I2</f>
        <v>0.31378213207466327</v>
      </c>
      <c r="J2" s="12">
        <f>PPB_Ru_Aliquot_Sent!J2</f>
        <v>1.7811249457651241E-2</v>
      </c>
      <c r="K2" s="24"/>
      <c r="M2" s="12"/>
      <c r="N2" s="13"/>
      <c r="O2" t="s">
        <v>58</v>
      </c>
      <c r="P2" s="26">
        <v>327766.76101585187</v>
      </c>
    </row>
    <row r="3" spans="1:16" x14ac:dyDescent="0.25">
      <c r="A3" t="str">
        <f>PPB_Ru_Aliquot_Sent!A3</f>
        <v>90G Trace</v>
      </c>
      <c r="B3" s="24">
        <f>PPB_Ru_Aliquot_Sent!B3*12</f>
        <v>9.0045214915476315</v>
      </c>
      <c r="C3">
        <f>PPB_Ru_Aliquot_Sent!C3*12</f>
        <v>0.55390555399305419</v>
      </c>
      <c r="D3" s="12">
        <f>PPB_Ru_Aliquot_Sent!D3</f>
        <v>6.1514157583275747E-2</v>
      </c>
      <c r="E3" s="24">
        <f>PPB_Ru_Aliquot_Sent!E3*12</f>
        <v>9.241087760968373</v>
      </c>
      <c r="F3">
        <f>PPB_Ru_Aliquot_Sent!F3*12</f>
        <v>1.0183595350221137</v>
      </c>
      <c r="G3" s="12">
        <f>PPB_Ru_Aliquot_Sent!G3</f>
        <v>0.11019909791608773</v>
      </c>
      <c r="H3" s="24">
        <f>PPB_Ru_Aliquot_Sent!H3*12</f>
        <v>8.7337891703435346</v>
      </c>
      <c r="I3">
        <f>PPB_Ru_Aliquot_Sent!I3*12</f>
        <v>0.62432493324649985</v>
      </c>
      <c r="J3" s="12">
        <f>PPB_Ru_Aliquot_Sent!J3</f>
        <v>7.1483856670877574E-2</v>
      </c>
      <c r="K3" s="24"/>
      <c r="M3" s="12"/>
      <c r="N3" s="13"/>
      <c r="P3" s="12" t="s">
        <v>59</v>
      </c>
    </row>
    <row r="4" spans="1:16" x14ac:dyDescent="0.25">
      <c r="A4" t="str">
        <f>PPB_Ru_Aliquot_Sent!A4</f>
        <v>93G Trace</v>
      </c>
      <c r="B4" s="24">
        <f>IF(PPB_Ru_Aliquot_Sent!B4="LLD","LLD",PPB_Ru_Aliquot_Sent!B4*12)</f>
        <v>8.8518597065767007E-2</v>
      </c>
      <c r="C4">
        <f>IF(PPB_Ru_Aliquot_Sent!C4="LLD","LLD",PPB_Ru_Aliquot_Sent!C4*12)</f>
        <v>0.54008339551868756</v>
      </c>
      <c r="D4" s="12">
        <f>IF(PPB_Ru_Aliquot_Sent!D4="LLD","LLD",PPB_Ru_Aliquot_Sent!D4*12)</f>
        <v>73.216261453048517</v>
      </c>
      <c r="E4" s="24">
        <f>IF(PPB_Ru_Aliquot_Sent!E4="LLD","LLD",PPB_Ru_Aliquot_Sent!E4*12)</f>
        <v>0.23059173269661437</v>
      </c>
      <c r="F4">
        <f>IF(PPB_Ru_Aliquot_Sent!F4="LLD","LLD",PPB_Ru_Aliquot_Sent!F4*12)</f>
        <v>1.0111193428663188</v>
      </c>
      <c r="G4" s="12">
        <f>IF(PPB_Ru_Aliquot_Sent!G4="LLD","LLD",PPB_Ru_Aliquot_Sent!G4*12)</f>
        <v>52.618677922679801</v>
      </c>
      <c r="H4" s="24">
        <f>IF(PPB_Ru_Aliquot_Sent!H4="LLD","LLD",PPB_Ru_Aliquot_Sent!H4*12)</f>
        <v>0.37784417030711059</v>
      </c>
      <c r="I4">
        <f>IF(PPB_Ru_Aliquot_Sent!I4="LLD","LLD",PPB_Ru_Aliquot_Sent!I4*12)</f>
        <v>0.61279272450058886</v>
      </c>
      <c r="J4" s="12">
        <f>IF(PPB_Ru_Aliquot_Sent!J4="LLD","LLD",PPB_Ru_Aliquot_Sent!J4*12)</f>
        <v>19.461760354884273</v>
      </c>
      <c r="K4" s="24"/>
      <c r="M4" s="12"/>
      <c r="N4" s="24"/>
      <c r="O4" t="s">
        <v>58</v>
      </c>
      <c r="P4" s="26">
        <v>312969.79528593947</v>
      </c>
    </row>
    <row r="5" spans="1:16" x14ac:dyDescent="0.25">
      <c r="A5" t="str">
        <f>PPB_Ru_Aliquot_Sent!A5</f>
        <v>96G Trace</v>
      </c>
      <c r="B5" s="24">
        <f>IF(PPB_Ru_Aliquot_Sent!B5="LLD","LLD",PPB_Ru_Aliquot_Sent!B5*144)</f>
        <v>0.57275526596729165</v>
      </c>
      <c r="C5">
        <f>IF(PPB_Ru_Aliquot_Sent!C5="LLD","LLD",PPB_Ru_Aliquot_Sent!C5*144)</f>
        <v>6.48094018097561</v>
      </c>
      <c r="D5" s="12">
        <f>IF(PPB_Ru_Aliquot_Sent!D5="LLD","LLD",PPB_Ru_Aliquot_Sent!D5*144)</f>
        <v>1629.413890214295</v>
      </c>
      <c r="E5" s="24" t="str">
        <f>IF(PPB_Ru_Aliquot_Sent!E5="LLD","LLD",PPB_Ru_Aliquot_Sent!E5*144)</f>
        <v>LLD</v>
      </c>
      <c r="F5" t="str">
        <f>IF(PPB_Ru_Aliquot_Sent!F5="LLD","LLD",PPB_Ru_Aliquot_Sent!F5*144)</f>
        <v>LLD</v>
      </c>
      <c r="G5" s="12" t="str">
        <f>IF(PPB_Ru_Aliquot_Sent!G5="LLD","LLD",PPB_Ru_Aliquot_Sent!G5*144)</f>
        <v>LLD</v>
      </c>
      <c r="H5" s="24">
        <f>IF(PPB_Ru_Aliquot_Sent!H5="LLD","LLD",PPB_Ru_Aliquot_Sent!H5*144)</f>
        <v>2.106889600643298</v>
      </c>
      <c r="I5">
        <f>IF(PPB_Ru_Aliquot_Sent!I5="LLD","LLD",PPB_Ru_Aliquot_Sent!I5*144)</f>
        <v>7.352735405573064</v>
      </c>
      <c r="J5" s="12">
        <f>IF(PPB_Ru_Aliquot_Sent!J5="LLD","LLD",PPB_Ru_Aliquot_Sent!J5*144)</f>
        <v>502.53886016582879</v>
      </c>
      <c r="K5" s="24"/>
      <c r="M5" s="12"/>
      <c r="N5" s="24"/>
      <c r="P5" s="12"/>
    </row>
    <row r="6" spans="1:16" x14ac:dyDescent="0.25">
      <c r="A6" t="str">
        <f>PPB_Ru_Aliquot_Sent!A6</f>
        <v>30G Trace Waste</v>
      </c>
      <c r="B6" s="24">
        <f>PPB_Ru_Aliquot_Sent!B6</f>
        <v>29.216552131146138</v>
      </c>
      <c r="C6">
        <f>PPB_Ru_Aliquot_Sent!C6</f>
        <v>0.31614508170177541</v>
      </c>
      <c r="D6" s="12">
        <f>PPB_Ru_Aliquot_Sent!D6</f>
        <v>1.0820752574864943E-2</v>
      </c>
      <c r="E6" s="24">
        <f>PPB_Ru_Aliquot_Sent!E6</f>
        <v>29.826976588628369</v>
      </c>
      <c r="F6">
        <f>PPB_Ru_Aliquot_Sent!F6</f>
        <v>0.32129325547697918</v>
      </c>
      <c r="G6" s="12">
        <f>PPB_Ru_Aliquot_Sent!G6</f>
        <v>1.0771901554362478E-2</v>
      </c>
      <c r="H6" s="24">
        <f>PPB_Ru_Aliquot_Sent!H6</f>
        <v>28.652951493271811</v>
      </c>
      <c r="I6">
        <f>PPB_Ru_Aliquot_Sent!I6</f>
        <v>0.32587205239949352</v>
      </c>
      <c r="J6" s="12">
        <f>PPB_Ru_Aliquot_Sent!J6</f>
        <v>1.1373071024673102E-2</v>
      </c>
      <c r="K6" s="24"/>
      <c r="M6" s="12"/>
      <c r="N6" s="13"/>
      <c r="O6" t="s">
        <v>60</v>
      </c>
      <c r="P6" s="26">
        <f>P2/(P2-P4)</f>
        <v>22.150944119121942</v>
      </c>
    </row>
    <row r="7" spans="1:16" x14ac:dyDescent="0.25">
      <c r="A7" t="str">
        <f>PPB_Ru_Aliquot_Sent!A7</f>
        <v>30G Trace Original</v>
      </c>
      <c r="B7" s="24">
        <f>PPB_Ru_Aliquot_Sent!B7</f>
        <v>24.341569321302611</v>
      </c>
      <c r="C7">
        <f>PPB_Ru_Aliquot_Sent!C7</f>
        <v>0.23071578450226971</v>
      </c>
      <c r="D7" s="12">
        <f>PPB_Ru_Aliquot_Sent!D7</f>
        <v>9.4782625334003407E-3</v>
      </c>
      <c r="E7" s="24">
        <f>PPB_Ru_Aliquot_Sent!E7</f>
        <v>26.121672167496811</v>
      </c>
      <c r="F7">
        <f>PPB_Ru_Aliquot_Sent!F7</f>
        <v>0.24794578692472088</v>
      </c>
      <c r="G7" s="12">
        <f>PPB_Ru_Aliquot_Sent!G7</f>
        <v>9.4919569212433396E-3</v>
      </c>
      <c r="H7" s="24">
        <f>PPB_Ru_Aliquot_Sent!H7</f>
        <v>23.48828227492492</v>
      </c>
      <c r="I7">
        <f>PPB_Ru_Aliquot_Sent!I7</f>
        <v>0.23805813633292183</v>
      </c>
      <c r="J7" s="12">
        <f>PPB_Ru_Aliquot_Sent!J7</f>
        <v>1.0135187134866072E-2</v>
      </c>
      <c r="K7" s="24"/>
      <c r="M7" s="12"/>
      <c r="N7" s="13"/>
      <c r="P7" s="12"/>
    </row>
    <row r="9" spans="1:16" x14ac:dyDescent="0.25">
      <c r="A9" t="s">
        <v>74</v>
      </c>
      <c r="B9">
        <f>(B7/B3)</f>
        <v>2.7032607278633924</v>
      </c>
      <c r="C9">
        <f>(($C$7/B3)^2+(($B$7/(B3^2))^2)*(C3^2))^0.5</f>
        <v>0.16825119622116966</v>
      </c>
      <c r="D9" s="12">
        <f>C9/B9</f>
        <v>6.2240091933030935E-2</v>
      </c>
      <c r="E9">
        <f t="shared" ref="E9:H9" si="0">E7/E3</f>
        <v>2.8266880310158986</v>
      </c>
      <c r="F9">
        <f>(($F$7/E3)^2+(($E$7/(E3^2))^2)*(F3^2))^0.5</f>
        <v>0.31265186611645718</v>
      </c>
      <c r="G9" s="12">
        <f>F9/E9</f>
        <v>0.11060713551898103</v>
      </c>
      <c r="H9">
        <f t="shared" si="0"/>
        <v>2.6893575991829253</v>
      </c>
      <c r="I9">
        <f>(($I$7/H3)^2+(($H$7/(H3^2))^2)*(I3^2))^0.5</f>
        <v>0.19416833670070582</v>
      </c>
      <c r="J9" s="12">
        <f>I9/H9</f>
        <v>7.2198779648975517E-2</v>
      </c>
      <c r="K9" t="s">
        <v>47</v>
      </c>
      <c r="M9" t="s">
        <v>56</v>
      </c>
    </row>
    <row r="11" spans="1:16" x14ac:dyDescent="0.25">
      <c r="A11" t="s">
        <v>92</v>
      </c>
      <c r="B11">
        <f>B7/B2-1</f>
        <v>0.34210676286166786</v>
      </c>
      <c r="E11">
        <f t="shared" ref="E11:H11" si="1">E7/E2-1</f>
        <v>0.44943935905988863</v>
      </c>
      <c r="H11">
        <f t="shared" si="1"/>
        <v>0.33326793391431742</v>
      </c>
    </row>
    <row r="15" spans="1:16" x14ac:dyDescent="0.25">
      <c r="A15" t="s">
        <v>75</v>
      </c>
      <c r="B15">
        <f>AVERAGE(B9,E9,H9)</f>
        <v>2.7397687860207385</v>
      </c>
      <c r="C15">
        <f>((C9^2+F9^2+I9^2)^0.5)/3</f>
        <v>0.13489131320069678</v>
      </c>
      <c r="D15" s="12">
        <f>C15/B15</f>
        <v>4.923456091950517E-2</v>
      </c>
    </row>
    <row r="16" spans="1:16" x14ac:dyDescent="0.25">
      <c r="M16" t="s">
        <v>45</v>
      </c>
    </row>
    <row r="19" spans="1:13" x14ac:dyDescent="0.25">
      <c r="D19" t="s">
        <v>78</v>
      </c>
    </row>
    <row r="20" spans="1:13" x14ac:dyDescent="0.25">
      <c r="D20">
        <f>(1/B1110-1)^-1</f>
        <v>1.5262024630066271</v>
      </c>
    </row>
    <row r="21" spans="1:13" x14ac:dyDescent="0.25">
      <c r="M21" t="s">
        <v>46</v>
      </c>
    </row>
    <row r="22" spans="1:13" x14ac:dyDescent="0.25">
      <c r="M22" t="s">
        <v>50</v>
      </c>
    </row>
    <row r="24" spans="1:13" x14ac:dyDescent="0.25">
      <c r="A24" t="s">
        <v>73</v>
      </c>
      <c r="B24">
        <v>4</v>
      </c>
      <c r="M24" t="s">
        <v>51</v>
      </c>
    </row>
    <row r="25" spans="1:13" x14ac:dyDescent="0.25">
      <c r="A25" t="s">
        <v>79</v>
      </c>
      <c r="B25">
        <v>3.2</v>
      </c>
      <c r="M25" t="s">
        <v>52</v>
      </c>
    </row>
    <row r="27" spans="1:13" x14ac:dyDescent="0.25">
      <c r="B27">
        <f>((B7-B2)/B7)*$B$25</f>
        <v>0.81568893880178805</v>
      </c>
      <c r="E27">
        <f t="shared" ref="E27:H27" si="2">((E7-E2)/E7)*$B$25</f>
        <v>0.99224982404539441</v>
      </c>
      <c r="H27">
        <f t="shared" si="2"/>
        <v>0.79988227527142464</v>
      </c>
    </row>
    <row r="29" spans="1:13" x14ac:dyDescent="0.25">
      <c r="A29" t="s">
        <v>76</v>
      </c>
      <c r="B29" t="s">
        <v>77</v>
      </c>
    </row>
    <row r="30" spans="1:13" x14ac:dyDescent="0.25">
      <c r="A30">
        <v>1</v>
      </c>
      <c r="B30">
        <f t="shared" ref="B30:B40" si="3">((1/(4/(A30^3)-6/(A30^2)+4/A30-$B$27)))^0.25</f>
        <v>0.95859145566794413</v>
      </c>
    </row>
    <row r="31" spans="1:13" x14ac:dyDescent="0.25">
      <c r="A31">
        <f>B30</f>
        <v>0.95859145566794413</v>
      </c>
      <c r="B31">
        <f t="shared" si="3"/>
        <v>0.92454783789789852</v>
      </c>
    </row>
    <row r="32" spans="1:13" x14ac:dyDescent="0.25">
      <c r="A32">
        <f>B31</f>
        <v>0.92454783789789852</v>
      </c>
      <c r="B32">
        <f t="shared" si="3"/>
        <v>0.89580844478612087</v>
      </c>
    </row>
    <row r="33" spans="1:2" x14ac:dyDescent="0.25">
      <c r="A33">
        <f>B32</f>
        <v>0.89580844478612087</v>
      </c>
      <c r="B33">
        <f t="shared" si="3"/>
        <v>0.87106228054771406</v>
      </c>
    </row>
    <row r="34" spans="1:2" x14ac:dyDescent="0.25">
      <c r="A34">
        <f t="shared" ref="A34:A36" si="4">B33</f>
        <v>0.87106228054771406</v>
      </c>
      <c r="B34">
        <f t="shared" si="3"/>
        <v>0.84942874843268945</v>
      </c>
    </row>
    <row r="35" spans="1:2" x14ac:dyDescent="0.25">
      <c r="A35">
        <f t="shared" si="4"/>
        <v>0.84942874843268945</v>
      </c>
      <c r="B35">
        <f t="shared" si="3"/>
        <v>0.83029016142299916</v>
      </c>
    </row>
    <row r="36" spans="1:2" x14ac:dyDescent="0.25">
      <c r="A36">
        <f t="shared" si="4"/>
        <v>0.83029016142299916</v>
      </c>
      <c r="B36">
        <f t="shared" si="3"/>
        <v>0.81319762482232394</v>
      </c>
    </row>
    <row r="37" spans="1:2" x14ac:dyDescent="0.25">
      <c r="A37">
        <f>B36</f>
        <v>0.81319762482232394</v>
      </c>
      <c r="B37">
        <f t="shared" si="3"/>
        <v>0.79781511720293385</v>
      </c>
    </row>
    <row r="38" spans="1:2" x14ac:dyDescent="0.25">
      <c r="A38">
        <f t="shared" ref="A38:A101" si="5">B37</f>
        <v>0.79781511720293385</v>
      </c>
      <c r="B38">
        <f t="shared" si="3"/>
        <v>0.78388470437451618</v>
      </c>
    </row>
    <row r="39" spans="1:2" x14ac:dyDescent="0.25">
      <c r="A39">
        <f t="shared" si="5"/>
        <v>0.78388470437451618</v>
      </c>
      <c r="B39">
        <f t="shared" si="3"/>
        <v>0.77120405101868761</v>
      </c>
    </row>
    <row r="40" spans="1:2" x14ac:dyDescent="0.25">
      <c r="A40">
        <f t="shared" si="5"/>
        <v>0.77120405101868761</v>
      </c>
      <c r="B40">
        <f t="shared" si="3"/>
        <v>0.75961140010076178</v>
      </c>
    </row>
    <row r="41" spans="1:2" x14ac:dyDescent="0.25">
      <c r="A41">
        <f t="shared" si="5"/>
        <v>0.75961140010076178</v>
      </c>
      <c r="B41">
        <f t="shared" ref="B41:B104" si="6">((1/(4/(A41^3)-6/(A41^2)+4/A41-$B$27)))^0.25</f>
        <v>0.74897525516978525</v>
      </c>
    </row>
    <row r="42" spans="1:2" x14ac:dyDescent="0.25">
      <c r="A42">
        <f t="shared" si="5"/>
        <v>0.74897525516978525</v>
      </c>
      <c r="B42">
        <f t="shared" si="6"/>
        <v>0.73918711882921562</v>
      </c>
    </row>
    <row r="43" spans="1:2" x14ac:dyDescent="0.25">
      <c r="A43">
        <f t="shared" si="5"/>
        <v>0.73918711882921562</v>
      </c>
      <c r="B43">
        <f t="shared" si="6"/>
        <v>0.73015627232419633</v>
      </c>
    </row>
    <row r="44" spans="1:2" x14ac:dyDescent="0.25">
      <c r="A44">
        <f t="shared" si="5"/>
        <v>0.73015627232419633</v>
      </c>
      <c r="B44">
        <f t="shared" si="6"/>
        <v>0.72180595143387738</v>
      </c>
    </row>
    <row r="45" spans="1:2" x14ac:dyDescent="0.25">
      <c r="A45">
        <f t="shared" si="5"/>
        <v>0.72180595143387738</v>
      </c>
      <c r="B45">
        <f t="shared" si="6"/>
        <v>0.71407049802544409</v>
      </c>
    </row>
    <row r="46" spans="1:2" x14ac:dyDescent="0.25">
      <c r="A46">
        <f t="shared" si="5"/>
        <v>0.71407049802544409</v>
      </c>
      <c r="B46">
        <f t="shared" si="6"/>
        <v>0.70689320631005859</v>
      </c>
    </row>
    <row r="47" spans="1:2" x14ac:dyDescent="0.25">
      <c r="A47">
        <f t="shared" si="5"/>
        <v>0.70689320631005859</v>
      </c>
      <c r="B47">
        <f t="shared" si="6"/>
        <v>0.70022467214169071</v>
      </c>
    </row>
    <row r="48" spans="1:2" x14ac:dyDescent="0.25">
      <c r="A48">
        <f t="shared" si="5"/>
        <v>0.70022467214169071</v>
      </c>
      <c r="B48">
        <f t="shared" si="6"/>
        <v>0.69402151212009211</v>
      </c>
    </row>
    <row r="49" spans="1:2" x14ac:dyDescent="0.25">
      <c r="A49">
        <f t="shared" si="5"/>
        <v>0.69402151212009211</v>
      </c>
      <c r="B49">
        <f t="shared" si="6"/>
        <v>0.68824535827972044</v>
      </c>
    </row>
    <row r="50" spans="1:2" x14ac:dyDescent="0.25">
      <c r="A50">
        <f t="shared" si="5"/>
        <v>0.68824535827972044</v>
      </c>
      <c r="B50">
        <f>((1/(4/(A50^3)-6/(A50^2)+4/A50-$B$27)))^0.25</f>
        <v>0.68286206070462374</v>
      </c>
    </row>
    <row r="51" spans="1:2" x14ac:dyDescent="0.25">
      <c r="A51">
        <f t="shared" si="5"/>
        <v>0.68286206070462374</v>
      </c>
      <c r="B51">
        <f t="shared" si="6"/>
        <v>0.67784104879752005</v>
      </c>
    </row>
    <row r="52" spans="1:2" x14ac:dyDescent="0.25">
      <c r="A52">
        <f t="shared" si="5"/>
        <v>0.67784104879752005</v>
      </c>
      <c r="B52">
        <f t="shared" si="6"/>
        <v>0.67315481486327666</v>
      </c>
    </row>
    <row r="53" spans="1:2" x14ac:dyDescent="0.25">
      <c r="A53">
        <f t="shared" si="5"/>
        <v>0.67315481486327666</v>
      </c>
      <c r="B53">
        <f t="shared" si="6"/>
        <v>0.66877849289255664</v>
      </c>
    </row>
    <row r="54" spans="1:2" x14ac:dyDescent="0.25">
      <c r="A54">
        <f t="shared" si="5"/>
        <v>0.66877849289255664</v>
      </c>
      <c r="B54">
        <f>((1/(4/(A54^3)-6/(A54^2)+4/A54-$B$27)))^0.25</f>
        <v>0.66468951209955318</v>
      </c>
    </row>
    <row r="55" spans="1:2" x14ac:dyDescent="0.25">
      <c r="A55">
        <f t="shared" si="5"/>
        <v>0.66468951209955318</v>
      </c>
      <c r="B55">
        <f t="shared" si="6"/>
        <v>0.66086730964563256</v>
      </c>
    </row>
    <row r="56" spans="1:2" x14ac:dyDescent="0.25">
      <c r="A56">
        <f t="shared" si="5"/>
        <v>0.66086730964563256</v>
      </c>
      <c r="B56">
        <f t="shared" si="6"/>
        <v>0.65729309058860674</v>
      </c>
    </row>
    <row r="57" spans="1:2" x14ac:dyDescent="0.25">
      <c r="A57">
        <f t="shared" si="5"/>
        <v>0.65729309058860674</v>
      </c>
      <c r="B57">
        <f>((1/(4/(A57^3)-6/(A57^2)+4/A57-$B$27)))^0.25</f>
        <v>0.65394962579312355</v>
      </c>
    </row>
    <row r="58" spans="1:2" x14ac:dyDescent="0.25">
      <c r="A58">
        <f t="shared" si="5"/>
        <v>0.65394962579312355</v>
      </c>
      <c r="B58">
        <f t="shared" si="6"/>
        <v>0.65082108057081889</v>
      </c>
    </row>
    <row r="59" spans="1:2" x14ac:dyDescent="0.25">
      <c r="A59">
        <f t="shared" si="5"/>
        <v>0.65082108057081889</v>
      </c>
      <c r="B59">
        <f t="shared" si="6"/>
        <v>0.64789286836555593</v>
      </c>
    </row>
    <row r="60" spans="1:2" x14ac:dyDescent="0.25">
      <c r="A60">
        <f t="shared" si="5"/>
        <v>0.64789286836555593</v>
      </c>
      <c r="B60">
        <f t="shared" si="6"/>
        <v>0.64515152498507955</v>
      </c>
    </row>
    <row r="61" spans="1:2" x14ac:dyDescent="0.25">
      <c r="A61">
        <f t="shared" si="5"/>
        <v>0.64515152498507955</v>
      </c>
      <c r="B61">
        <f>((1/(4/(A61^3)-6/(A61^2)+4/A61-$B$27)))^0.25</f>
        <v>0.6425845997965639</v>
      </c>
    </row>
    <row r="62" spans="1:2" x14ac:dyDescent="0.25">
      <c r="A62">
        <f t="shared" si="5"/>
        <v>0.6425845997965639</v>
      </c>
      <c r="B62">
        <f t="shared" si="6"/>
        <v>0.64018056101606624</v>
      </c>
    </row>
    <row r="63" spans="1:2" x14ac:dyDescent="0.25">
      <c r="A63">
        <f t="shared" si="5"/>
        <v>0.64018056101606624</v>
      </c>
      <c r="B63">
        <f t="shared" si="6"/>
        <v>0.63792871277960628</v>
      </c>
    </row>
    <row r="64" spans="1:2" x14ac:dyDescent="0.25">
      <c r="A64">
        <f t="shared" si="5"/>
        <v>0.63792871277960628</v>
      </c>
      <c r="B64">
        <f t="shared" si="6"/>
        <v>0.63581912212268643</v>
      </c>
    </row>
    <row r="65" spans="1:2" x14ac:dyDescent="0.25">
      <c r="A65">
        <f t="shared" si="5"/>
        <v>0.63581912212268643</v>
      </c>
      <c r="B65">
        <f t="shared" si="6"/>
        <v>0.63384255434271153</v>
      </c>
    </row>
    <row r="66" spans="1:2" x14ac:dyDescent="0.25">
      <c r="A66">
        <f t="shared" si="5"/>
        <v>0.63384255434271153</v>
      </c>
      <c r="B66">
        <f t="shared" si="6"/>
        <v>0.63199041549543211</v>
      </c>
    </row>
    <row r="67" spans="1:2" x14ac:dyDescent="0.25">
      <c r="A67">
        <f t="shared" si="5"/>
        <v>0.63199041549543211</v>
      </c>
      <c r="B67">
        <f>((1/(4/(A67^3)-6/(A67^2)+4/A67-$B$27)))^0.25</f>
        <v>0.63025470099780478</v>
      </c>
    </row>
    <row r="68" spans="1:2" x14ac:dyDescent="0.25">
      <c r="A68">
        <f t="shared" si="5"/>
        <v>0.63025470099780478</v>
      </c>
      <c r="B68">
        <f t="shared" si="6"/>
        <v>0.6286279494874647</v>
      </c>
    </row>
    <row r="69" spans="1:2" x14ac:dyDescent="0.25">
      <c r="A69">
        <f t="shared" si="5"/>
        <v>0.6286279494874647</v>
      </c>
      <c r="B69">
        <f t="shared" si="6"/>
        <v>0.62710320123251273</v>
      </c>
    </row>
    <row r="70" spans="1:2" x14ac:dyDescent="0.25">
      <c r="A70">
        <f t="shared" si="5"/>
        <v>0.62710320123251273</v>
      </c>
      <c r="B70">
        <f t="shared" si="6"/>
        <v>0.6256739605016618</v>
      </c>
    </row>
    <row r="71" spans="1:2" x14ac:dyDescent="0.25">
      <c r="A71">
        <f t="shared" si="5"/>
        <v>0.6256739605016618</v>
      </c>
      <c r="B71">
        <f>((1/(4/(A71^3)-6/(A71^2)+4/A71-$B$27)))^0.25</f>
        <v>0.62433416139949494</v>
      </c>
    </row>
    <row r="72" spans="1:2" x14ac:dyDescent="0.25">
      <c r="A72">
        <f t="shared" si="5"/>
        <v>0.62433416139949494</v>
      </c>
      <c r="B72">
        <f t="shared" si="6"/>
        <v>0.62307813674901191</v>
      </c>
    </row>
    <row r="73" spans="1:2" x14ac:dyDescent="0.25">
      <c r="A73">
        <f t="shared" si="5"/>
        <v>0.62307813674901191</v>
      </c>
      <c r="B73">
        <f t="shared" si="6"/>
        <v>0.62190058966718775</v>
      </c>
    </row>
    <row r="74" spans="1:2" x14ac:dyDescent="0.25">
      <c r="A74">
        <f t="shared" si="5"/>
        <v>0.62190058966718775</v>
      </c>
      <c r="B74">
        <f t="shared" si="6"/>
        <v>0.62079656753163959</v>
      </c>
    </row>
    <row r="75" spans="1:2" x14ac:dyDescent="0.25">
      <c r="A75">
        <f t="shared" si="5"/>
        <v>0.62079656753163959</v>
      </c>
      <c r="B75">
        <f>((1/(4/(A75^3)-6/(A75^2)+4/A75-$B$27)))^0.25</f>
        <v>0.61976143807983497</v>
      </c>
    </row>
    <row r="76" spans="1:2" x14ac:dyDescent="0.25">
      <c r="A76">
        <f t="shared" si="5"/>
        <v>0.61976143807983497</v>
      </c>
      <c r="B76">
        <f t="shared" si="6"/>
        <v>0.61879086741827838</v>
      </c>
    </row>
    <row r="77" spans="1:2" x14ac:dyDescent="0.25">
      <c r="A77">
        <f t="shared" si="5"/>
        <v>0.61879086741827838</v>
      </c>
      <c r="B77">
        <f t="shared" si="6"/>
        <v>0.61788079974915511</v>
      </c>
    </row>
    <row r="78" spans="1:2" x14ac:dyDescent="0.25">
      <c r="A78">
        <f t="shared" si="5"/>
        <v>0.61788079974915511</v>
      </c>
      <c r="B78">
        <f t="shared" si="6"/>
        <v>0.6170274386470701</v>
      </c>
    </row>
    <row r="79" spans="1:2" x14ac:dyDescent="0.25">
      <c r="A79">
        <f t="shared" si="5"/>
        <v>0.6170274386470701</v>
      </c>
      <c r="B79">
        <f t="shared" si="6"/>
        <v>0.61622722973969446</v>
      </c>
    </row>
    <row r="80" spans="1:2" x14ac:dyDescent="0.25">
      <c r="A80">
        <f t="shared" si="5"/>
        <v>0.61622722973969446</v>
      </c>
      <c r="B80">
        <f t="shared" si="6"/>
        <v>0.61547684466401176</v>
      </c>
    </row>
    <row r="81" spans="1:2" x14ac:dyDescent="0.25">
      <c r="A81">
        <f t="shared" si="5"/>
        <v>0.61547684466401176</v>
      </c>
      <c r="B81">
        <f t="shared" si="6"/>
        <v>0.61477316618503852</v>
      </c>
    </row>
    <row r="82" spans="1:2" x14ac:dyDescent="0.25">
      <c r="A82">
        <f t="shared" si="5"/>
        <v>0.61477316618503852</v>
      </c>
      <c r="B82">
        <f t="shared" si="6"/>
        <v>0.61411327437682228</v>
      </c>
    </row>
    <row r="83" spans="1:2" x14ac:dyDescent="0.25">
      <c r="A83">
        <f t="shared" si="5"/>
        <v>0.61411327437682228</v>
      </c>
      <c r="B83">
        <f t="shared" si="6"/>
        <v>0.61349443377659807</v>
      </c>
    </row>
    <row r="84" spans="1:2" x14ac:dyDescent="0.25">
      <c r="A84">
        <f t="shared" si="5"/>
        <v>0.61349443377659807</v>
      </c>
      <c r="B84">
        <f t="shared" si="6"/>
        <v>0.61291408143250314</v>
      </c>
    </row>
    <row r="85" spans="1:2" x14ac:dyDescent="0.25">
      <c r="A85">
        <f t="shared" si="5"/>
        <v>0.61291408143250314</v>
      </c>
      <c r="B85">
        <f>((1/(4/(A85^3)-6/(A85^2)+4/A85-$B$27)))^0.25</f>
        <v>0.61236981577347638</v>
      </c>
    </row>
    <row r="86" spans="1:2" x14ac:dyDescent="0.25">
      <c r="A86">
        <f t="shared" si="5"/>
        <v>0.61236981577347638</v>
      </c>
      <c r="B86">
        <f t="shared" si="6"/>
        <v>0.61185938623710523</v>
      </c>
    </row>
    <row r="87" spans="1:2" x14ac:dyDescent="0.25">
      <c r="A87">
        <f t="shared" si="5"/>
        <v>0.61185938623710523</v>
      </c>
      <c r="B87">
        <f>((1/(4/(A87^3)-6/(A87^2)+4/A87-$B$27)))^0.25</f>
        <v>0.61138068359740527</v>
      </c>
    </row>
    <row r="88" spans="1:2" x14ac:dyDescent="0.25">
      <c r="A88">
        <f t="shared" si="5"/>
        <v>0.61138068359740527</v>
      </c>
      <c r="B88">
        <f t="shared" si="6"/>
        <v>0.61093173093996211</v>
      </c>
    </row>
    <row r="89" spans="1:2" x14ac:dyDescent="0.25">
      <c r="A89">
        <f t="shared" si="5"/>
        <v>0.61093173093996211</v>
      </c>
      <c r="B89">
        <f t="shared" si="6"/>
        <v>0.61051067523665747</v>
      </c>
    </row>
    <row r="90" spans="1:2" x14ac:dyDescent="0.25">
      <c r="A90">
        <f t="shared" si="5"/>
        <v>0.61051067523665747</v>
      </c>
      <c r="B90">
        <f t="shared" si="6"/>
        <v>0.61011577947642792</v>
      </c>
    </row>
    <row r="91" spans="1:2" x14ac:dyDescent="0.25">
      <c r="A91">
        <f t="shared" si="5"/>
        <v>0.61011577947642792</v>
      </c>
      <c r="B91">
        <f t="shared" si="6"/>
        <v>0.6097454153122579</v>
      </c>
    </row>
    <row r="92" spans="1:2" x14ac:dyDescent="0.25">
      <c r="A92">
        <f t="shared" si="5"/>
        <v>0.6097454153122579</v>
      </c>
      <c r="B92">
        <f t="shared" si="6"/>
        <v>0.60939805618794907</v>
      </c>
    </row>
    <row r="93" spans="1:2" x14ac:dyDescent="0.25">
      <c r="A93">
        <f t="shared" si="5"/>
        <v>0.60939805618794907</v>
      </c>
      <c r="B93">
        <f t="shared" si="6"/>
        <v>0.60907227091119165</v>
      </c>
    </row>
    <row r="94" spans="1:2" x14ac:dyDescent="0.25">
      <c r="A94">
        <f t="shared" si="5"/>
        <v>0.60907227091119165</v>
      </c>
      <c r="B94">
        <f t="shared" si="6"/>
        <v>0.60876671764214296</v>
      </c>
    </row>
    <row r="95" spans="1:2" x14ac:dyDescent="0.25">
      <c r="A95">
        <f t="shared" si="5"/>
        <v>0.60876671764214296</v>
      </c>
      <c r="B95">
        <f t="shared" si="6"/>
        <v>0.60848013826913128</v>
      </c>
    </row>
    <row r="96" spans="1:2" x14ac:dyDescent="0.25">
      <c r="A96">
        <f t="shared" si="5"/>
        <v>0.60848013826913128</v>
      </c>
      <c r="B96">
        <f t="shared" si="6"/>
        <v>0.60821135314528085</v>
      </c>
    </row>
    <row r="97" spans="1:2" x14ac:dyDescent="0.25">
      <c r="A97">
        <f t="shared" si="5"/>
        <v>0.60821135314528085</v>
      </c>
      <c r="B97">
        <f>((1/(4/(A97^3)-6/(A97^2)+4/A97-$B$27)))^0.25</f>
        <v>0.60795925616182755</v>
      </c>
    </row>
    <row r="98" spans="1:2" x14ac:dyDescent="0.25">
      <c r="A98">
        <f t="shared" si="5"/>
        <v>0.60795925616182755</v>
      </c>
      <c r="B98">
        <f t="shared" si="6"/>
        <v>0.6077228101356914</v>
      </c>
    </row>
    <row r="99" spans="1:2" x14ac:dyDescent="0.25">
      <c r="A99">
        <f t="shared" si="5"/>
        <v>0.6077228101356914</v>
      </c>
      <c r="B99">
        <f t="shared" si="6"/>
        <v>0.60750104249050629</v>
      </c>
    </row>
    <row r="100" spans="1:2" x14ac:dyDescent="0.25">
      <c r="A100">
        <f t="shared" si="5"/>
        <v>0.60750104249050629</v>
      </c>
      <c r="B100">
        <f>((1/(4/(A100^3)-6/(A100^2)+4/A100-$B$27)))^0.25</f>
        <v>0.60729304121180172</v>
      </c>
    </row>
    <row r="101" spans="1:2" x14ac:dyDescent="0.25">
      <c r="A101">
        <f t="shared" si="5"/>
        <v>0.60729304121180172</v>
      </c>
      <c r="B101">
        <f t="shared" si="6"/>
        <v>0.60709795105840103</v>
      </c>
    </row>
    <row r="102" spans="1:2" x14ac:dyDescent="0.25">
      <c r="A102">
        <f t="shared" ref="A102:A165" si="7">B101</f>
        <v>0.60709795105840103</v>
      </c>
      <c r="B102">
        <f t="shared" si="6"/>
        <v>0.6069149700133557</v>
      </c>
    </row>
    <row r="103" spans="1:2" x14ac:dyDescent="0.25">
      <c r="A103">
        <f t="shared" si="7"/>
        <v>0.6069149700133557</v>
      </c>
      <c r="B103">
        <f t="shared" si="6"/>
        <v>0.60674334595889234</v>
      </c>
    </row>
    <row r="104" spans="1:2" x14ac:dyDescent="0.25">
      <c r="A104">
        <f t="shared" si="7"/>
        <v>0.60674334595889234</v>
      </c>
      <c r="B104">
        <f t="shared" si="6"/>
        <v>0.60658237356091094</v>
      </c>
    </row>
    <row r="105" spans="1:2" x14ac:dyDescent="0.25">
      <c r="A105">
        <f t="shared" si="7"/>
        <v>0.60658237356091094</v>
      </c>
      <c r="B105">
        <f t="shared" ref="B105:B107" si="8">((1/(4/(A105^3)-6/(A105^2)+4/A105-$B$27)))^0.25</f>
        <v>0.60643139134955926</v>
      </c>
    </row>
    <row r="106" spans="1:2" x14ac:dyDescent="0.25">
      <c r="A106">
        <f t="shared" si="7"/>
        <v>0.60643139134955926</v>
      </c>
      <c r="B106">
        <f t="shared" si="8"/>
        <v>0.60628977898331116</v>
      </c>
    </row>
    <row r="107" spans="1:2" x14ac:dyDescent="0.25">
      <c r="A107">
        <f t="shared" si="7"/>
        <v>0.60628977898331116</v>
      </c>
      <c r="B107">
        <f t="shared" si="8"/>
        <v>0.60615695468482378</v>
      </c>
    </row>
    <row r="108" spans="1:2" x14ac:dyDescent="0.25">
      <c r="A108">
        <f t="shared" si="7"/>
        <v>0.60615695468482378</v>
      </c>
      <c r="B108">
        <f>((1/(4/(A108^3)-6/(A108^2)+4/A108-$B$27)))^0.25</f>
        <v>0.60603237283762013</v>
      </c>
    </row>
    <row r="109" spans="1:2" x14ac:dyDescent="0.25">
      <c r="A109">
        <f t="shared" si="7"/>
        <v>0.60603237283762013</v>
      </c>
      <c r="B109">
        <f t="shared" ref="B109:B114" si="9">((1/(4/(A109^3)-6/(A109^2)+4/A109-$B$27)))^0.25</f>
        <v>0.60591552173337238</v>
      </c>
    </row>
    <row r="110" spans="1:2" x14ac:dyDescent="0.25">
      <c r="A110">
        <f t="shared" si="7"/>
        <v>0.60591552173337238</v>
      </c>
      <c r="B110">
        <f t="shared" si="9"/>
        <v>0.60580592146022927</v>
      </c>
    </row>
    <row r="111" spans="1:2" x14ac:dyDescent="0.25">
      <c r="A111">
        <f t="shared" si="7"/>
        <v>0.60580592146022927</v>
      </c>
      <c r="B111">
        <f t="shared" si="9"/>
        <v>0.60570312192325582</v>
      </c>
    </row>
    <row r="112" spans="1:2" x14ac:dyDescent="0.25">
      <c r="A112">
        <f t="shared" si="7"/>
        <v>0.60570312192325582</v>
      </c>
      <c r="B112">
        <f t="shared" si="9"/>
        <v>0.60560670098863401</v>
      </c>
    </row>
    <row r="113" spans="1:2" x14ac:dyDescent="0.25">
      <c r="A113">
        <f t="shared" si="7"/>
        <v>0.60560670098863401</v>
      </c>
      <c r="B113">
        <f t="shared" si="9"/>
        <v>0.60551626274381309</v>
      </c>
    </row>
    <row r="114" spans="1:2" x14ac:dyDescent="0.25">
      <c r="A114">
        <f t="shared" si="7"/>
        <v>0.60551626274381309</v>
      </c>
      <c r="B114">
        <f t="shared" si="9"/>
        <v>0.60543143586630377</v>
      </c>
    </row>
    <row r="115" spans="1:2" x14ac:dyDescent="0.25">
      <c r="A115">
        <f t="shared" si="7"/>
        <v>0.60543143586630377</v>
      </c>
      <c r="B115">
        <f>((1/(4/(A115^3)-6/(A115^2)+4/A115-$B$27)))^0.25</f>
        <v>0.60535187209427643</v>
      </c>
    </row>
    <row r="116" spans="1:2" x14ac:dyDescent="0.25">
      <c r="A116">
        <f t="shared" si="7"/>
        <v>0.60535187209427643</v>
      </c>
      <c r="B116">
        <f t="shared" ref="B116:B121" si="10">((1/(4/(A116^3)-6/(A116^2)+4/A116-$B$27)))^0.25</f>
        <v>0.60527724479256706</v>
      </c>
    </row>
    <row r="117" spans="1:2" x14ac:dyDescent="0.25">
      <c r="A117">
        <f t="shared" si="7"/>
        <v>0.60527724479256706</v>
      </c>
      <c r="B117">
        <f t="shared" si="10"/>
        <v>0.60520724760809708</v>
      </c>
    </row>
    <row r="118" spans="1:2" x14ac:dyDescent="0.25">
      <c r="A118">
        <f t="shared" si="7"/>
        <v>0.60520724760809708</v>
      </c>
      <c r="B118">
        <f t="shared" si="10"/>
        <v>0.6051415932091001</v>
      </c>
    </row>
    <row r="119" spans="1:2" x14ac:dyDescent="0.25">
      <c r="A119">
        <f t="shared" si="7"/>
        <v>0.6051415932091001</v>
      </c>
      <c r="B119">
        <f t="shared" si="10"/>
        <v>0.60508001210290241</v>
      </c>
    </row>
    <row r="120" spans="1:2" x14ac:dyDescent="0.25">
      <c r="A120">
        <f t="shared" si="7"/>
        <v>0.60508001210290241</v>
      </c>
      <c r="B120">
        <f t="shared" si="10"/>
        <v>0.60502225152733813</v>
      </c>
    </row>
    <row r="121" spans="1:2" x14ac:dyDescent="0.25">
      <c r="A121">
        <f t="shared" si="7"/>
        <v>0.60502225152733813</v>
      </c>
      <c r="B121">
        <f t="shared" si="10"/>
        <v>0.60496807441119271</v>
      </c>
    </row>
    <row r="122" spans="1:2" x14ac:dyDescent="0.25">
      <c r="A122">
        <f t="shared" si="7"/>
        <v>0.60496807441119271</v>
      </c>
      <c r="B122">
        <f>((1/(4/(A122^3)-6/(A122^2)+4/A122-$B$27)))^0.25</f>
        <v>0.60491725839935562</v>
      </c>
    </row>
    <row r="123" spans="1:2" x14ac:dyDescent="0.25">
      <c r="A123">
        <f t="shared" si="7"/>
        <v>0.60491725839935562</v>
      </c>
      <c r="B123">
        <f t="shared" ref="B123:B131" si="11">((1/(4/(A123^3)-6/(A123^2)+4/A123-$B$27)))^0.25</f>
        <v>0.6048695949386419</v>
      </c>
    </row>
    <row r="124" spans="1:2" x14ac:dyDescent="0.25">
      <c r="A124">
        <f t="shared" si="7"/>
        <v>0.6048695949386419</v>
      </c>
      <c r="B124">
        <f t="shared" si="11"/>
        <v>0.60482488842049043</v>
      </c>
    </row>
    <row r="125" spans="1:2" x14ac:dyDescent="0.25">
      <c r="A125">
        <f t="shared" si="7"/>
        <v>0.60482488842049043</v>
      </c>
      <c r="B125">
        <f t="shared" si="11"/>
        <v>0.60478295537699045</v>
      </c>
    </row>
    <row r="126" spans="1:2" x14ac:dyDescent="0.25">
      <c r="A126">
        <f t="shared" si="7"/>
        <v>0.60478295537699045</v>
      </c>
      <c r="B126">
        <f t="shared" si="11"/>
        <v>0.60474362372690793</v>
      </c>
    </row>
    <row r="127" spans="1:2" x14ac:dyDescent="0.25">
      <c r="A127">
        <f t="shared" si="7"/>
        <v>0.60474362372690793</v>
      </c>
      <c r="B127">
        <f t="shared" si="11"/>
        <v>0.60470673206859371</v>
      </c>
    </row>
    <row r="128" spans="1:2" x14ac:dyDescent="0.25">
      <c r="A128">
        <f t="shared" si="7"/>
        <v>0.60470673206859371</v>
      </c>
      <c r="B128">
        <f t="shared" si="11"/>
        <v>0.60467212901685208</v>
      </c>
    </row>
    <row r="129" spans="1:2" x14ac:dyDescent="0.25">
      <c r="A129">
        <f t="shared" si="7"/>
        <v>0.60467212901685208</v>
      </c>
      <c r="B129">
        <f t="shared" si="11"/>
        <v>0.60463967258102769</v>
      </c>
    </row>
    <row r="130" spans="1:2" x14ac:dyDescent="0.25">
      <c r="A130">
        <f t="shared" si="7"/>
        <v>0.60463967258102769</v>
      </c>
      <c r="B130">
        <f t="shared" si="11"/>
        <v>0.60460922958174468</v>
      </c>
    </row>
    <row r="131" spans="1:2" x14ac:dyDescent="0.25">
      <c r="A131">
        <f t="shared" si="7"/>
        <v>0.60460922958174468</v>
      </c>
      <c r="B131">
        <f t="shared" si="11"/>
        <v>0.60458067510389191</v>
      </c>
    </row>
    <row r="132" spans="1:2" x14ac:dyDescent="0.25">
      <c r="A132">
        <f t="shared" si="7"/>
        <v>0.60458067510389191</v>
      </c>
      <c r="B132">
        <f>((1/(4/(A132^3)-6/(A132^2)+4/A132-$B$27)))^0.25</f>
        <v>0.60455389198359488</v>
      </c>
    </row>
    <row r="133" spans="1:2" x14ac:dyDescent="0.25">
      <c r="A133">
        <f t="shared" si="7"/>
        <v>0.60455389198359488</v>
      </c>
      <c r="B133">
        <f t="shared" ref="B133:B196" si="12">((1/(4/(A133^3)-6/(A133^2)+4/A133-$B$27)))^0.25</f>
        <v>0.6045287703270612</v>
      </c>
    </row>
    <row r="134" spans="1:2" x14ac:dyDescent="0.25">
      <c r="A134">
        <f t="shared" si="7"/>
        <v>0.6045287703270612</v>
      </c>
      <c r="B134">
        <f t="shared" si="12"/>
        <v>0.60450520705931532</v>
      </c>
    </row>
    <row r="135" spans="1:2" x14ac:dyDescent="0.25">
      <c r="A135">
        <f t="shared" si="7"/>
        <v>0.60450520705931532</v>
      </c>
      <c r="B135">
        <f t="shared" si="12"/>
        <v>0.60448310550096307</v>
      </c>
    </row>
    <row r="136" spans="1:2" x14ac:dyDescent="0.25">
      <c r="A136">
        <f t="shared" si="7"/>
        <v>0.60448310550096307</v>
      </c>
      <c r="B136">
        <f t="shared" si="12"/>
        <v>0.60446237497124267</v>
      </c>
    </row>
    <row r="137" spans="1:2" x14ac:dyDescent="0.25">
      <c r="A137">
        <f t="shared" si="7"/>
        <v>0.60446237497124267</v>
      </c>
      <c r="B137">
        <f t="shared" si="12"/>
        <v>0.60444293041572716</v>
      </c>
    </row>
    <row r="138" spans="1:2" x14ac:dyDescent="0.25">
      <c r="A138">
        <f t="shared" si="7"/>
        <v>0.60444293041572716</v>
      </c>
      <c r="B138">
        <f t="shared" si="12"/>
        <v>0.60442469205714588</v>
      </c>
    </row>
    <row r="139" spans="1:2" x14ac:dyDescent="0.25">
      <c r="A139">
        <f t="shared" si="7"/>
        <v>0.60442469205714588</v>
      </c>
      <c r="B139">
        <f>((1/(4/(A139^3)-6/(A139^2)+4/A139-$B$27)))^0.25</f>
        <v>0.60440758506788794</v>
      </c>
    </row>
    <row r="140" spans="1:2" x14ac:dyDescent="0.25">
      <c r="A140">
        <f t="shared" si="7"/>
        <v>0.60440758506788794</v>
      </c>
      <c r="B140">
        <f t="shared" si="12"/>
        <v>0.60439153926283873</v>
      </c>
    </row>
    <row r="141" spans="1:2" x14ac:dyDescent="0.25">
      <c r="A141">
        <f t="shared" si="7"/>
        <v>0.60439153926283873</v>
      </c>
      <c r="B141">
        <f t="shared" si="12"/>
        <v>0.6043764888112878</v>
      </c>
    </row>
    <row r="142" spans="1:2" x14ac:dyDescent="0.25">
      <c r="A142">
        <f t="shared" si="7"/>
        <v>0.6043764888112878</v>
      </c>
      <c r="B142">
        <f t="shared" si="12"/>
        <v>0.60436237196672082</v>
      </c>
    </row>
    <row r="143" spans="1:2" x14ac:dyDescent="0.25">
      <c r="A143">
        <f t="shared" si="7"/>
        <v>0.60436237196672082</v>
      </c>
      <c r="B143">
        <f t="shared" si="12"/>
        <v>0.60434913081338681</v>
      </c>
    </row>
    <row r="144" spans="1:2" x14ac:dyDescent="0.25">
      <c r="A144">
        <f t="shared" si="7"/>
        <v>0.60434913081338681</v>
      </c>
      <c r="B144">
        <f t="shared" si="12"/>
        <v>0.60433671102859576</v>
      </c>
    </row>
    <row r="145" spans="1:2" x14ac:dyDescent="0.25">
      <c r="A145">
        <f t="shared" si="7"/>
        <v>0.60433671102859576</v>
      </c>
      <c r="B145">
        <f t="shared" si="12"/>
        <v>0.60432506165977151</v>
      </c>
    </row>
    <row r="146" spans="1:2" x14ac:dyDescent="0.25">
      <c r="A146">
        <f t="shared" si="7"/>
        <v>0.60432506165977151</v>
      </c>
      <c r="B146">
        <f t="shared" si="12"/>
        <v>0.60431413491534292</v>
      </c>
    </row>
    <row r="147" spans="1:2" x14ac:dyDescent="0.25">
      <c r="A147">
        <f t="shared" si="7"/>
        <v>0.60431413491534292</v>
      </c>
      <c r="B147">
        <f t="shared" si="12"/>
        <v>0.6043038859686134</v>
      </c>
    </row>
    <row r="148" spans="1:2" x14ac:dyDescent="0.25">
      <c r="A148">
        <f t="shared" si="7"/>
        <v>0.6043038859686134</v>
      </c>
      <c r="B148">
        <f t="shared" si="12"/>
        <v>0.60429427277380321</v>
      </c>
    </row>
    <row r="149" spans="1:2" x14ac:dyDescent="0.25">
      <c r="A149">
        <f t="shared" si="7"/>
        <v>0.60429427277380321</v>
      </c>
      <c r="B149">
        <f t="shared" si="12"/>
        <v>0.60428525589350801</v>
      </c>
    </row>
    <row r="150" spans="1:2" x14ac:dyDescent="0.25">
      <c r="A150">
        <f t="shared" si="7"/>
        <v>0.60428525589350801</v>
      </c>
      <c r="B150">
        <f t="shared" si="12"/>
        <v>0.60427679833686632</v>
      </c>
    </row>
    <row r="151" spans="1:2" x14ac:dyDescent="0.25">
      <c r="A151">
        <f t="shared" si="7"/>
        <v>0.60427679833686632</v>
      </c>
      <c r="B151">
        <f t="shared" si="12"/>
        <v>0.60426886540776881</v>
      </c>
    </row>
    <row r="152" spans="1:2" x14ac:dyDescent="0.25">
      <c r="A152">
        <f t="shared" si="7"/>
        <v>0.60426886540776881</v>
      </c>
      <c r="B152">
        <f t="shared" si="12"/>
        <v>0.60426142456248744</v>
      </c>
    </row>
    <row r="153" spans="1:2" x14ac:dyDescent="0.25">
      <c r="A153">
        <f t="shared" si="7"/>
        <v>0.60426142456248744</v>
      </c>
      <c r="B153">
        <f t="shared" si="12"/>
        <v>0.60425444527614003</v>
      </c>
    </row>
    <row r="154" spans="1:2" x14ac:dyDescent="0.25">
      <c r="A154">
        <f t="shared" si="7"/>
        <v>0.60425444527614003</v>
      </c>
      <c r="B154">
        <f t="shared" si="12"/>
        <v>0.6042478989174398</v>
      </c>
    </row>
    <row r="155" spans="1:2" x14ac:dyDescent="0.25">
      <c r="A155">
        <f t="shared" si="7"/>
        <v>0.6042478989174398</v>
      </c>
      <c r="B155">
        <f t="shared" si="12"/>
        <v>0.60424175863121754</v>
      </c>
    </row>
    <row r="156" spans="1:2" x14ac:dyDescent="0.25">
      <c r="A156">
        <f t="shared" si="7"/>
        <v>0.60424175863121754</v>
      </c>
      <c r="B156">
        <f t="shared" si="12"/>
        <v>0.60423599922823357</v>
      </c>
    </row>
    <row r="157" spans="1:2" x14ac:dyDescent="0.25">
      <c r="A157">
        <f t="shared" si="7"/>
        <v>0.60423599922823357</v>
      </c>
      <c r="B157">
        <f t="shared" si="12"/>
        <v>0.60423059708182592</v>
      </c>
    </row>
    <row r="158" spans="1:2" x14ac:dyDescent="0.25">
      <c r="A158">
        <f t="shared" si="7"/>
        <v>0.60423059708182592</v>
      </c>
      <c r="B158">
        <f t="shared" si="12"/>
        <v>0.60422553003097146</v>
      </c>
    </row>
    <row r="159" spans="1:2" x14ac:dyDescent="0.25">
      <c r="A159">
        <f t="shared" si="7"/>
        <v>0.60422553003097146</v>
      </c>
      <c r="B159">
        <f t="shared" si="12"/>
        <v>0.60422077728936219</v>
      </c>
    </row>
    <row r="160" spans="1:2" x14ac:dyDescent="0.25">
      <c r="A160">
        <f t="shared" si="7"/>
        <v>0.60422077728936219</v>
      </c>
      <c r="B160">
        <f t="shared" si="12"/>
        <v>0.60421631936012199</v>
      </c>
    </row>
    <row r="161" spans="1:2" x14ac:dyDescent="0.25">
      <c r="A161">
        <f t="shared" si="7"/>
        <v>0.60421631936012199</v>
      </c>
      <c r="B161">
        <f t="shared" si="12"/>
        <v>0.60421213795581541</v>
      </c>
    </row>
    <row r="162" spans="1:2" x14ac:dyDescent="0.25">
      <c r="A162">
        <f t="shared" si="7"/>
        <v>0.60421213795581541</v>
      </c>
      <c r="B162">
        <f t="shared" si="12"/>
        <v>0.60420821592341878</v>
      </c>
    </row>
    <row r="163" spans="1:2" x14ac:dyDescent="0.25">
      <c r="A163">
        <f t="shared" si="7"/>
        <v>0.60420821592341878</v>
      </c>
      <c r="B163">
        <f t="shared" si="12"/>
        <v>0.60420453717394729</v>
      </c>
    </row>
    <row r="164" spans="1:2" x14ac:dyDescent="0.25">
      <c r="A164">
        <f t="shared" si="7"/>
        <v>0.60420453717394729</v>
      </c>
      <c r="B164">
        <f t="shared" si="12"/>
        <v>0.60420108661644645</v>
      </c>
    </row>
    <row r="165" spans="1:2" x14ac:dyDescent="0.25">
      <c r="A165">
        <f t="shared" si="7"/>
        <v>0.60420108661644645</v>
      </c>
      <c r="B165">
        <f t="shared" si="12"/>
        <v>0.6041978500960804</v>
      </c>
    </row>
    <row r="166" spans="1:2" x14ac:dyDescent="0.25">
      <c r="A166">
        <f t="shared" ref="A166:A229" si="13">B165</f>
        <v>0.6041978500960804</v>
      </c>
      <c r="B166">
        <f t="shared" si="12"/>
        <v>0.60419481433606015</v>
      </c>
    </row>
    <row r="167" spans="1:2" x14ac:dyDescent="0.25">
      <c r="A167">
        <f t="shared" si="13"/>
        <v>0.60419481433606015</v>
      </c>
      <c r="B167">
        <f t="shared" si="12"/>
        <v>0.604191966883175</v>
      </c>
    </row>
    <row r="168" spans="1:2" x14ac:dyDescent="0.25">
      <c r="A168">
        <f t="shared" si="13"/>
        <v>0.604191966883175</v>
      </c>
      <c r="B168">
        <f t="shared" si="12"/>
        <v>0.6041892960567028</v>
      </c>
    </row>
    <row r="169" spans="1:2" x14ac:dyDescent="0.25">
      <c r="A169">
        <f t="shared" si="13"/>
        <v>0.6041892960567028</v>
      </c>
      <c r="B169">
        <f t="shared" si="12"/>
        <v>0.60418679090049032</v>
      </c>
    </row>
    <row r="170" spans="1:2" x14ac:dyDescent="0.25">
      <c r="A170">
        <f t="shared" si="13"/>
        <v>0.60418679090049032</v>
      </c>
      <c r="B170">
        <f t="shared" si="12"/>
        <v>0.60418444113800562</v>
      </c>
    </row>
    <row r="171" spans="1:2" x14ac:dyDescent="0.25">
      <c r="A171">
        <f t="shared" si="13"/>
        <v>0.60418444113800562</v>
      </c>
      <c r="B171">
        <f t="shared" si="12"/>
        <v>0.60418223713017927</v>
      </c>
    </row>
    <row r="172" spans="1:2" x14ac:dyDescent="0.25">
      <c r="A172">
        <f t="shared" si="13"/>
        <v>0.60418223713017927</v>
      </c>
      <c r="B172">
        <f t="shared" si="12"/>
        <v>0.60418016983586109</v>
      </c>
    </row>
    <row r="173" spans="1:2" x14ac:dyDescent="0.25">
      <c r="A173">
        <f t="shared" si="13"/>
        <v>0.60418016983586109</v>
      </c>
      <c r="B173">
        <f t="shared" si="12"/>
        <v>0.60417823077472965</v>
      </c>
    </row>
    <row r="174" spans="1:2" x14ac:dyDescent="0.25">
      <c r="A174">
        <f t="shared" si="13"/>
        <v>0.60417823077472965</v>
      </c>
      <c r="B174">
        <f t="shared" si="12"/>
        <v>0.60417641199250294</v>
      </c>
    </row>
    <row r="175" spans="1:2" x14ac:dyDescent="0.25">
      <c r="A175">
        <f t="shared" si="13"/>
        <v>0.60417641199250294</v>
      </c>
      <c r="B175">
        <f t="shared" si="12"/>
        <v>0.60417470602830681</v>
      </c>
    </row>
    <row r="176" spans="1:2" x14ac:dyDescent="0.25">
      <c r="A176">
        <f t="shared" si="13"/>
        <v>0.60417470602830681</v>
      </c>
      <c r="B176">
        <f t="shared" si="12"/>
        <v>0.60417310588406836</v>
      </c>
    </row>
    <row r="177" spans="1:2" x14ac:dyDescent="0.25">
      <c r="A177">
        <f t="shared" si="13"/>
        <v>0.60417310588406836</v>
      </c>
      <c r="B177">
        <f t="shared" si="12"/>
        <v>0.60417160499580747</v>
      </c>
    </row>
    <row r="178" spans="1:2" x14ac:dyDescent="0.25">
      <c r="A178">
        <f t="shared" si="13"/>
        <v>0.60417160499580747</v>
      </c>
      <c r="B178">
        <f t="shared" si="12"/>
        <v>0.60417019720670928</v>
      </c>
    </row>
    <row r="179" spans="1:2" x14ac:dyDescent="0.25">
      <c r="A179">
        <f t="shared" si="13"/>
        <v>0.60417019720670928</v>
      </c>
      <c r="B179">
        <f t="shared" si="12"/>
        <v>0.60416887674186737</v>
      </c>
    </row>
    <row r="180" spans="1:2" x14ac:dyDescent="0.25">
      <c r="A180">
        <f t="shared" si="13"/>
        <v>0.60416887674186737</v>
      </c>
      <c r="B180">
        <f t="shared" si="12"/>
        <v>0.6041676381845934</v>
      </c>
    </row>
    <row r="181" spans="1:2" x14ac:dyDescent="0.25">
      <c r="A181">
        <f t="shared" si="13"/>
        <v>0.6041676381845934</v>
      </c>
      <c r="B181">
        <f t="shared" si="12"/>
        <v>0.60416647645419663</v>
      </c>
    </row>
    <row r="182" spans="1:2" x14ac:dyDescent="0.25">
      <c r="A182">
        <f t="shared" si="13"/>
        <v>0.60416647645419663</v>
      </c>
      <c r="B182">
        <f t="shared" si="12"/>
        <v>0.60416538678514131</v>
      </c>
    </row>
    <row r="183" spans="1:2" x14ac:dyDescent="0.25">
      <c r="A183">
        <f t="shared" si="13"/>
        <v>0.60416538678514131</v>
      </c>
      <c r="B183">
        <f t="shared" si="12"/>
        <v>0.60416436470749779</v>
      </c>
    </row>
    <row r="184" spans="1:2" x14ac:dyDescent="0.25">
      <c r="A184">
        <f t="shared" si="13"/>
        <v>0.60416436470749779</v>
      </c>
      <c r="B184">
        <f t="shared" si="12"/>
        <v>0.60416340602860563</v>
      </c>
    </row>
    <row r="185" spans="1:2" x14ac:dyDescent="0.25">
      <c r="A185">
        <f t="shared" si="13"/>
        <v>0.60416340602860563</v>
      </c>
      <c r="B185">
        <f t="shared" si="12"/>
        <v>0.60416250681587425</v>
      </c>
    </row>
    <row r="186" spans="1:2" x14ac:dyDescent="0.25">
      <c r="A186">
        <f t="shared" si="13"/>
        <v>0.60416250681587425</v>
      </c>
      <c r="B186">
        <f t="shared" si="12"/>
        <v>0.60416166338065103</v>
      </c>
    </row>
    <row r="187" spans="1:2" x14ac:dyDescent="0.25">
      <c r="A187">
        <f t="shared" si="13"/>
        <v>0.60416166338065103</v>
      </c>
      <c r="B187">
        <f t="shared" si="12"/>
        <v>0.60416087226308957</v>
      </c>
    </row>
    <row r="188" spans="1:2" x14ac:dyDescent="0.25">
      <c r="A188">
        <f t="shared" si="13"/>
        <v>0.60416087226308957</v>
      </c>
      <c r="B188">
        <f t="shared" si="12"/>
        <v>0.60416013021795667</v>
      </c>
    </row>
    <row r="189" spans="1:2" x14ac:dyDescent="0.25">
      <c r="A189">
        <f t="shared" si="13"/>
        <v>0.60416013021795667</v>
      </c>
      <c r="B189">
        <f t="shared" si="12"/>
        <v>0.6041594342013199</v>
      </c>
    </row>
    <row r="190" spans="1:2" x14ac:dyDescent="0.25">
      <c r="A190">
        <f t="shared" si="13"/>
        <v>0.6041594342013199</v>
      </c>
      <c r="B190">
        <f t="shared" si="12"/>
        <v>0.60415878135806089</v>
      </c>
    </row>
    <row r="191" spans="1:2" x14ac:dyDescent="0.25">
      <c r="A191">
        <f t="shared" si="13"/>
        <v>0.60415878135806089</v>
      </c>
      <c r="B191">
        <f t="shared" si="12"/>
        <v>0.60415816901016306</v>
      </c>
    </row>
    <row r="192" spans="1:2" x14ac:dyDescent="0.25">
      <c r="A192">
        <f t="shared" si="13"/>
        <v>0.60415816901016306</v>
      </c>
      <c r="B192">
        <f t="shared" si="12"/>
        <v>0.60415759464572627</v>
      </c>
    </row>
    <row r="193" spans="1:2" x14ac:dyDescent="0.25">
      <c r="A193">
        <f t="shared" si="13"/>
        <v>0.60415759464572627</v>
      </c>
      <c r="B193">
        <f t="shared" si="12"/>
        <v>0.6041570559086622</v>
      </c>
    </row>
    <row r="194" spans="1:2" x14ac:dyDescent="0.25">
      <c r="A194">
        <f t="shared" si="13"/>
        <v>0.6041570559086622</v>
      </c>
      <c r="B194">
        <f t="shared" si="12"/>
        <v>0.60415655058902951</v>
      </c>
    </row>
    <row r="195" spans="1:2" x14ac:dyDescent="0.25">
      <c r="A195">
        <f t="shared" si="13"/>
        <v>0.60415655058902951</v>
      </c>
      <c r="B195">
        <f t="shared" si="12"/>
        <v>0.60415607661396864</v>
      </c>
    </row>
    <row r="196" spans="1:2" x14ac:dyDescent="0.25">
      <c r="A196">
        <f t="shared" si="13"/>
        <v>0.60415607661396864</v>
      </c>
      <c r="B196">
        <f t="shared" si="12"/>
        <v>0.6041556320391982</v>
      </c>
    </row>
    <row r="197" spans="1:2" x14ac:dyDescent="0.25">
      <c r="A197">
        <f t="shared" si="13"/>
        <v>0.6041556320391982</v>
      </c>
      <c r="B197">
        <f t="shared" ref="B197:B260" si="14">((1/(4/(A197^3)-6/(A197^2)+4/A197-$B$27)))^0.25</f>
        <v>0.60415521504103964</v>
      </c>
    </row>
    <row r="198" spans="1:2" x14ac:dyDescent="0.25">
      <c r="A198">
        <f t="shared" si="13"/>
        <v>0.60415521504103964</v>
      </c>
      <c r="B198">
        <f t="shared" si="14"/>
        <v>0.60415482390893593</v>
      </c>
    </row>
    <row r="199" spans="1:2" x14ac:dyDescent="0.25">
      <c r="A199">
        <f t="shared" si="13"/>
        <v>0.60415482390893593</v>
      </c>
      <c r="B199">
        <f t="shared" si="14"/>
        <v>0.60415445703843496</v>
      </c>
    </row>
    <row r="200" spans="1:2" x14ac:dyDescent="0.25">
      <c r="A200">
        <f t="shared" si="13"/>
        <v>0.60415445703843496</v>
      </c>
      <c r="B200">
        <f t="shared" si="14"/>
        <v>0.60415411292460819</v>
      </c>
    </row>
    <row r="201" spans="1:2" x14ac:dyDescent="0.25">
      <c r="A201">
        <f t="shared" si="13"/>
        <v>0.60415411292460819</v>
      </c>
      <c r="B201">
        <f t="shared" si="14"/>
        <v>0.60415379015587622</v>
      </c>
    </row>
    <row r="202" spans="1:2" x14ac:dyDescent="0.25">
      <c r="A202">
        <f t="shared" si="13"/>
        <v>0.60415379015587622</v>
      </c>
      <c r="B202">
        <f t="shared" si="14"/>
        <v>0.6041534874082195</v>
      </c>
    </row>
    <row r="203" spans="1:2" x14ac:dyDescent="0.25">
      <c r="A203">
        <f t="shared" si="13"/>
        <v>0.6041534874082195</v>
      </c>
      <c r="B203">
        <f t="shared" si="14"/>
        <v>0.60415320343974632</v>
      </c>
    </row>
    <row r="204" spans="1:2" x14ac:dyDescent="0.25">
      <c r="A204">
        <f t="shared" si="13"/>
        <v>0.60415320343974632</v>
      </c>
      <c r="B204">
        <f t="shared" si="14"/>
        <v>0.6041529370855987</v>
      </c>
    </row>
    <row r="205" spans="1:2" x14ac:dyDescent="0.25">
      <c r="A205">
        <f t="shared" si="13"/>
        <v>0.6041529370855987</v>
      </c>
      <c r="B205">
        <f t="shared" si="14"/>
        <v>0.60415268725317384</v>
      </c>
    </row>
    <row r="206" spans="1:2" x14ac:dyDescent="0.25">
      <c r="A206">
        <f t="shared" si="13"/>
        <v>0.60415268725317384</v>
      </c>
      <c r="B206">
        <f t="shared" si="14"/>
        <v>0.60415245291764264</v>
      </c>
    </row>
    <row r="207" spans="1:2" x14ac:dyDescent="0.25">
      <c r="A207">
        <f t="shared" si="13"/>
        <v>0.60415245291764264</v>
      </c>
      <c r="B207">
        <f t="shared" si="14"/>
        <v>0.60415223311774535</v>
      </c>
    </row>
    <row r="208" spans="1:2" x14ac:dyDescent="0.25">
      <c r="A208">
        <f t="shared" si="13"/>
        <v>0.60415223311774535</v>
      </c>
      <c r="B208">
        <f t="shared" si="14"/>
        <v>0.60415202695184822</v>
      </c>
    </row>
    <row r="209" spans="1:2" x14ac:dyDescent="0.25">
      <c r="A209">
        <f t="shared" si="13"/>
        <v>0.60415202695184822</v>
      </c>
      <c r="B209">
        <f t="shared" si="14"/>
        <v>0.60415183357424551</v>
      </c>
    </row>
    <row r="210" spans="1:2" x14ac:dyDescent="0.25">
      <c r="A210">
        <f t="shared" si="13"/>
        <v>0.60415183357424551</v>
      </c>
      <c r="B210">
        <f t="shared" si="14"/>
        <v>0.60415165219168965</v>
      </c>
    </row>
    <row r="211" spans="1:2" x14ac:dyDescent="0.25">
      <c r="A211">
        <f t="shared" si="13"/>
        <v>0.60415165219168965</v>
      </c>
      <c r="B211">
        <f t="shared" si="14"/>
        <v>0.6041514820601378</v>
      </c>
    </row>
    <row r="212" spans="1:2" x14ac:dyDescent="0.25">
      <c r="A212">
        <f t="shared" si="13"/>
        <v>0.6041514820601378</v>
      </c>
      <c r="B212">
        <f t="shared" si="14"/>
        <v>0.60415132248169967</v>
      </c>
    </row>
    <row r="213" spans="1:2" x14ac:dyDescent="0.25">
      <c r="A213">
        <f t="shared" si="13"/>
        <v>0.60415132248169967</v>
      </c>
      <c r="B213">
        <f t="shared" si="14"/>
        <v>0.60415117280177422</v>
      </c>
    </row>
    <row r="214" spans="1:2" x14ac:dyDescent="0.25">
      <c r="A214">
        <f t="shared" si="13"/>
        <v>0.60415117280177422</v>
      </c>
      <c r="B214">
        <f t="shared" si="14"/>
        <v>0.60415103240636503</v>
      </c>
    </row>
    <row r="215" spans="1:2" x14ac:dyDescent="0.25">
      <c r="A215">
        <f t="shared" si="13"/>
        <v>0.60415103240636503</v>
      </c>
      <c r="B215">
        <f t="shared" si="14"/>
        <v>0.60415090071956146</v>
      </c>
    </row>
    <row r="216" spans="1:2" x14ac:dyDescent="0.25">
      <c r="A216">
        <f t="shared" si="13"/>
        <v>0.60415090071956146</v>
      </c>
      <c r="B216">
        <f t="shared" si="14"/>
        <v>0.60415077720117605</v>
      </c>
    </row>
    <row r="217" spans="1:2" x14ac:dyDescent="0.25">
      <c r="A217">
        <f t="shared" si="13"/>
        <v>0.60415077720117605</v>
      </c>
      <c r="B217">
        <f t="shared" si="14"/>
        <v>0.60415066134452855</v>
      </c>
    </row>
    <row r="218" spans="1:2" x14ac:dyDescent="0.25">
      <c r="A218">
        <f t="shared" si="13"/>
        <v>0.60415066134452855</v>
      </c>
      <c r="B218">
        <f t="shared" si="14"/>
        <v>0.60415055267436801</v>
      </c>
    </row>
    <row r="219" spans="1:2" x14ac:dyDescent="0.25">
      <c r="A219">
        <f t="shared" si="13"/>
        <v>0.60415055267436801</v>
      </c>
      <c r="B219">
        <f t="shared" si="14"/>
        <v>0.60415045074492268</v>
      </c>
    </row>
    <row r="220" spans="1:2" x14ac:dyDescent="0.25">
      <c r="A220">
        <f t="shared" si="13"/>
        <v>0.60415045074492268</v>
      </c>
      <c r="B220">
        <f t="shared" si="14"/>
        <v>0.6041503551380718</v>
      </c>
    </row>
    <row r="221" spans="1:2" x14ac:dyDescent="0.25">
      <c r="A221">
        <f t="shared" si="13"/>
        <v>0.6041503551380718</v>
      </c>
      <c r="B221">
        <f t="shared" si="14"/>
        <v>0.6041502654616302</v>
      </c>
    </row>
    <row r="222" spans="1:2" x14ac:dyDescent="0.25">
      <c r="A222">
        <f t="shared" si="13"/>
        <v>0.6041502654616302</v>
      </c>
      <c r="B222">
        <f t="shared" si="14"/>
        <v>0.60415018134773979</v>
      </c>
    </row>
    <row r="223" spans="1:2" x14ac:dyDescent="0.25">
      <c r="A223">
        <f t="shared" si="13"/>
        <v>0.60415018134773979</v>
      </c>
      <c r="B223">
        <f t="shared" si="14"/>
        <v>0.60415010245136025</v>
      </c>
    </row>
    <row r="224" spans="1:2" x14ac:dyDescent="0.25">
      <c r="A224">
        <f t="shared" si="13"/>
        <v>0.60415010245136025</v>
      </c>
      <c r="B224">
        <f t="shared" si="14"/>
        <v>0.6041500284488539</v>
      </c>
    </row>
    <row r="225" spans="1:2" x14ac:dyDescent="0.25">
      <c r="A225">
        <f t="shared" si="13"/>
        <v>0.6041500284488539</v>
      </c>
      <c r="B225">
        <f t="shared" si="14"/>
        <v>0.60414995903665802</v>
      </c>
    </row>
    <row r="226" spans="1:2" x14ac:dyDescent="0.25">
      <c r="A226">
        <f t="shared" si="13"/>
        <v>0.60414995903665802</v>
      </c>
      <c r="B226">
        <f t="shared" si="14"/>
        <v>0.60414989393003959</v>
      </c>
    </row>
    <row r="227" spans="1:2" x14ac:dyDescent="0.25">
      <c r="A227">
        <f t="shared" si="13"/>
        <v>0.60414989393003959</v>
      </c>
      <c r="B227">
        <f t="shared" si="14"/>
        <v>0.60414983286192736</v>
      </c>
    </row>
    <row r="228" spans="1:2" x14ac:dyDescent="0.25">
      <c r="A228">
        <f t="shared" si="13"/>
        <v>0.60414983286192736</v>
      </c>
      <c r="B228">
        <f t="shared" si="14"/>
        <v>0.60414977558181648</v>
      </c>
    </row>
    <row r="229" spans="1:2" x14ac:dyDescent="0.25">
      <c r="A229">
        <f t="shared" si="13"/>
        <v>0.60414977558181648</v>
      </c>
      <c r="B229">
        <f t="shared" si="14"/>
        <v>0.60414972185474025</v>
      </c>
    </row>
    <row r="230" spans="1:2" x14ac:dyDescent="0.25">
      <c r="A230">
        <f t="shared" ref="A230:A293" si="15">B229</f>
        <v>0.60414972185474025</v>
      </c>
      <c r="B230">
        <f t="shared" si="14"/>
        <v>0.60414967146030718</v>
      </c>
    </row>
    <row r="231" spans="1:2" x14ac:dyDescent="0.25">
      <c r="A231">
        <f t="shared" si="15"/>
        <v>0.60414967146030718</v>
      </c>
      <c r="B231">
        <f t="shared" si="14"/>
        <v>0.6041496241917963</v>
      </c>
    </row>
    <row r="232" spans="1:2" x14ac:dyDescent="0.25">
      <c r="A232">
        <f t="shared" si="15"/>
        <v>0.6041496241917963</v>
      </c>
      <c r="B232">
        <f t="shared" si="14"/>
        <v>0.60414957985530937</v>
      </c>
    </row>
    <row r="233" spans="1:2" x14ac:dyDescent="0.25">
      <c r="A233">
        <f t="shared" si="15"/>
        <v>0.60414957985530937</v>
      </c>
      <c r="B233">
        <f t="shared" si="14"/>
        <v>0.60414953826897555</v>
      </c>
    </row>
    <row r="234" spans="1:2" x14ac:dyDescent="0.25">
      <c r="A234">
        <f t="shared" si="15"/>
        <v>0.60414953826897555</v>
      </c>
      <c r="B234">
        <f t="shared" si="14"/>
        <v>0.60414949926220529</v>
      </c>
    </row>
    <row r="235" spans="1:2" x14ac:dyDescent="0.25">
      <c r="A235">
        <f t="shared" si="15"/>
        <v>0.60414949926220529</v>
      </c>
      <c r="B235">
        <f t="shared" si="14"/>
        <v>0.60414946267499048</v>
      </c>
    </row>
    <row r="236" spans="1:2" x14ac:dyDescent="0.25">
      <c r="A236">
        <f t="shared" si="15"/>
        <v>0.60414946267499048</v>
      </c>
      <c r="B236">
        <f t="shared" si="14"/>
        <v>0.60414942835724816</v>
      </c>
    </row>
    <row r="237" spans="1:2" x14ac:dyDescent="0.25">
      <c r="A237">
        <f t="shared" si="15"/>
        <v>0.60414942835724816</v>
      </c>
      <c r="B237">
        <f t="shared" si="14"/>
        <v>0.60414939616820507</v>
      </c>
    </row>
    <row r="238" spans="1:2" x14ac:dyDescent="0.25">
      <c r="A238">
        <f t="shared" si="15"/>
        <v>0.60414939616820507</v>
      </c>
      <c r="B238">
        <f t="shared" si="14"/>
        <v>0.6041493659758197</v>
      </c>
    </row>
    <row r="239" spans="1:2" x14ac:dyDescent="0.25">
      <c r="A239">
        <f t="shared" si="15"/>
        <v>0.6041493659758197</v>
      </c>
      <c r="B239">
        <f t="shared" si="14"/>
        <v>0.60414933765624124</v>
      </c>
    </row>
    <row r="240" spans="1:2" x14ac:dyDescent="0.25">
      <c r="A240">
        <f t="shared" si="15"/>
        <v>0.60414933765624124</v>
      </c>
      <c r="B240">
        <f t="shared" si="14"/>
        <v>0.60414931109330117</v>
      </c>
    </row>
    <row r="241" spans="1:2" x14ac:dyDescent="0.25">
      <c r="A241">
        <f t="shared" si="15"/>
        <v>0.60414931109330117</v>
      </c>
      <c r="B241">
        <f t="shared" si="14"/>
        <v>0.60414928617803665</v>
      </c>
    </row>
    <row r="242" spans="1:2" x14ac:dyDescent="0.25">
      <c r="A242">
        <f t="shared" si="15"/>
        <v>0.60414928617803665</v>
      </c>
      <c r="B242">
        <f t="shared" si="14"/>
        <v>0.60414926280824388</v>
      </c>
    </row>
    <row r="243" spans="1:2" x14ac:dyDescent="0.25">
      <c r="A243">
        <f t="shared" si="15"/>
        <v>0.60414926280824388</v>
      </c>
      <c r="B243">
        <f t="shared" si="14"/>
        <v>0.60414924088805866</v>
      </c>
    </row>
    <row r="244" spans="1:2" x14ac:dyDescent="0.25">
      <c r="A244">
        <f t="shared" si="15"/>
        <v>0.60414924088805866</v>
      </c>
      <c r="B244">
        <f t="shared" si="14"/>
        <v>0.60414922032756313</v>
      </c>
    </row>
    <row r="245" spans="1:2" x14ac:dyDescent="0.25">
      <c r="A245">
        <f t="shared" si="15"/>
        <v>0.60414922032756313</v>
      </c>
      <c r="B245">
        <f t="shared" si="14"/>
        <v>0.60414920104241687</v>
      </c>
    </row>
    <row r="246" spans="1:2" x14ac:dyDescent="0.25">
      <c r="A246">
        <f t="shared" si="15"/>
        <v>0.60414920104241687</v>
      </c>
      <c r="B246">
        <f t="shared" si="14"/>
        <v>0.60414918295351105</v>
      </c>
    </row>
    <row r="247" spans="1:2" x14ac:dyDescent="0.25">
      <c r="A247">
        <f t="shared" si="15"/>
        <v>0.60414918295351105</v>
      </c>
      <c r="B247">
        <f t="shared" si="14"/>
        <v>0.60414916598664403</v>
      </c>
    </row>
    <row r="248" spans="1:2" x14ac:dyDescent="0.25">
      <c r="A248">
        <f t="shared" si="15"/>
        <v>0.60414916598664403</v>
      </c>
      <c r="B248">
        <f t="shared" si="14"/>
        <v>0.60414915007221659</v>
      </c>
    </row>
    <row r="249" spans="1:2" x14ac:dyDescent="0.25">
      <c r="A249">
        <f t="shared" si="15"/>
        <v>0.60414915007221659</v>
      </c>
      <c r="B249">
        <f t="shared" si="14"/>
        <v>0.60414913514494695</v>
      </c>
    </row>
    <row r="250" spans="1:2" x14ac:dyDescent="0.25">
      <c r="A250">
        <f t="shared" si="15"/>
        <v>0.60414913514494695</v>
      </c>
      <c r="B250">
        <f t="shared" si="14"/>
        <v>0.60414912114360264</v>
      </c>
    </row>
    <row r="251" spans="1:2" x14ac:dyDescent="0.25">
      <c r="A251">
        <f t="shared" si="15"/>
        <v>0.60414912114360264</v>
      </c>
      <c r="B251">
        <f t="shared" si="14"/>
        <v>0.60414910801074928</v>
      </c>
    </row>
    <row r="252" spans="1:2" x14ac:dyDescent="0.25">
      <c r="A252">
        <f t="shared" si="15"/>
        <v>0.60414910801074928</v>
      </c>
      <c r="B252">
        <f t="shared" si="14"/>
        <v>0.60414909569251507</v>
      </c>
    </row>
    <row r="253" spans="1:2" x14ac:dyDescent="0.25">
      <c r="A253">
        <f t="shared" si="15"/>
        <v>0.60414909569251507</v>
      </c>
      <c r="B253">
        <f t="shared" si="14"/>
        <v>0.60414908413836999</v>
      </c>
    </row>
    <row r="254" spans="1:2" x14ac:dyDescent="0.25">
      <c r="A254">
        <f t="shared" si="15"/>
        <v>0.60414908413836999</v>
      </c>
      <c r="B254">
        <f t="shared" si="14"/>
        <v>0.60414907330091827</v>
      </c>
    </row>
    <row r="255" spans="1:2" x14ac:dyDescent="0.25">
      <c r="A255">
        <f t="shared" si="15"/>
        <v>0.60414907330091827</v>
      </c>
      <c r="B255">
        <f t="shared" si="14"/>
        <v>0.60414906313570405</v>
      </c>
    </row>
    <row r="256" spans="1:2" x14ac:dyDescent="0.25">
      <c r="A256">
        <f t="shared" si="15"/>
        <v>0.60414906313570405</v>
      </c>
      <c r="B256">
        <f t="shared" si="14"/>
        <v>0.60414905360102888</v>
      </c>
    </row>
    <row r="257" spans="1:2" x14ac:dyDescent="0.25">
      <c r="A257">
        <f t="shared" si="15"/>
        <v>0.60414905360102888</v>
      </c>
      <c r="B257">
        <f t="shared" si="14"/>
        <v>0.6041490446577813</v>
      </c>
    </row>
    <row r="258" spans="1:2" x14ac:dyDescent="0.25">
      <c r="A258">
        <f t="shared" si="15"/>
        <v>0.6041490446577813</v>
      </c>
      <c r="B258">
        <f t="shared" si="14"/>
        <v>0.60414903626927541</v>
      </c>
    </row>
    <row r="259" spans="1:2" x14ac:dyDescent="0.25">
      <c r="A259">
        <f t="shared" si="15"/>
        <v>0.60414903626927541</v>
      </c>
      <c r="B259">
        <f t="shared" si="14"/>
        <v>0.60414902840110096</v>
      </c>
    </row>
    <row r="260" spans="1:2" x14ac:dyDescent="0.25">
      <c r="A260">
        <f t="shared" si="15"/>
        <v>0.60414902840110096</v>
      </c>
      <c r="B260">
        <f t="shared" si="14"/>
        <v>0.60414902102098245</v>
      </c>
    </row>
    <row r="261" spans="1:2" x14ac:dyDescent="0.25">
      <c r="A261">
        <f t="shared" si="15"/>
        <v>0.60414902102098245</v>
      </c>
      <c r="B261">
        <f t="shared" ref="B261:B324" si="16">((1/(4/(A261^3)-6/(A261^2)+4/A261-$B$27)))^0.25</f>
        <v>0.60414901409864608</v>
      </c>
    </row>
    <row r="262" spans="1:2" x14ac:dyDescent="0.25">
      <c r="A262">
        <f t="shared" si="15"/>
        <v>0.60414901409864608</v>
      </c>
      <c r="B262">
        <f t="shared" si="16"/>
        <v>0.60414900760569612</v>
      </c>
    </row>
    <row r="263" spans="1:2" x14ac:dyDescent="0.25">
      <c r="A263">
        <f t="shared" si="15"/>
        <v>0.60414900760569612</v>
      </c>
      <c r="B263">
        <f t="shared" si="16"/>
        <v>0.604149001515498</v>
      </c>
    </row>
    <row r="264" spans="1:2" x14ac:dyDescent="0.25">
      <c r="A264">
        <f t="shared" si="15"/>
        <v>0.604149001515498</v>
      </c>
      <c r="B264">
        <f t="shared" si="16"/>
        <v>0.60414899580306947</v>
      </c>
    </row>
    <row r="265" spans="1:2" x14ac:dyDescent="0.25">
      <c r="A265">
        <f t="shared" si="15"/>
        <v>0.60414899580306947</v>
      </c>
      <c r="B265">
        <f t="shared" si="16"/>
        <v>0.60414899044497772</v>
      </c>
    </row>
    <row r="266" spans="1:2" x14ac:dyDescent="0.25">
      <c r="A266">
        <f t="shared" si="15"/>
        <v>0.60414899044497772</v>
      </c>
      <c r="B266">
        <f t="shared" si="16"/>
        <v>0.60414898541924367</v>
      </c>
    </row>
    <row r="267" spans="1:2" x14ac:dyDescent="0.25">
      <c r="A267">
        <f t="shared" si="15"/>
        <v>0.60414898541924367</v>
      </c>
      <c r="B267">
        <f t="shared" si="16"/>
        <v>0.60414898070525136</v>
      </c>
    </row>
    <row r="268" spans="1:2" x14ac:dyDescent="0.25">
      <c r="A268">
        <f t="shared" si="15"/>
        <v>0.60414898070525136</v>
      </c>
      <c r="B268">
        <f t="shared" si="16"/>
        <v>0.60414897628366393</v>
      </c>
    </row>
    <row r="269" spans="1:2" x14ac:dyDescent="0.25">
      <c r="A269">
        <f t="shared" si="15"/>
        <v>0.60414897628366393</v>
      </c>
      <c r="B269">
        <f t="shared" si="16"/>
        <v>0.60414897213634366</v>
      </c>
    </row>
    <row r="270" spans="1:2" x14ac:dyDescent="0.25">
      <c r="A270">
        <f t="shared" si="15"/>
        <v>0.60414897213634366</v>
      </c>
      <c r="B270">
        <f t="shared" si="16"/>
        <v>0.60414896824627784</v>
      </c>
    </row>
    <row r="271" spans="1:2" x14ac:dyDescent="0.25">
      <c r="A271">
        <f t="shared" si="15"/>
        <v>0.60414896824627784</v>
      </c>
      <c r="B271">
        <f t="shared" si="16"/>
        <v>0.60414896459750944</v>
      </c>
    </row>
    <row r="272" spans="1:2" x14ac:dyDescent="0.25">
      <c r="A272">
        <f t="shared" si="15"/>
        <v>0.60414896459750944</v>
      </c>
      <c r="B272">
        <f t="shared" si="16"/>
        <v>0.60414896117507089</v>
      </c>
    </row>
    <row r="273" spans="1:2" x14ac:dyDescent="0.25">
      <c r="A273">
        <f t="shared" si="15"/>
        <v>0.60414896117507089</v>
      </c>
      <c r="B273">
        <f t="shared" si="16"/>
        <v>0.60414895796492307</v>
      </c>
    </row>
    <row r="274" spans="1:2" x14ac:dyDescent="0.25">
      <c r="A274">
        <f t="shared" si="15"/>
        <v>0.60414895796492307</v>
      </c>
      <c r="B274">
        <f t="shared" si="16"/>
        <v>0.60414895495389787</v>
      </c>
    </row>
    <row r="275" spans="1:2" x14ac:dyDescent="0.25">
      <c r="A275">
        <f t="shared" si="15"/>
        <v>0.60414895495389787</v>
      </c>
      <c r="B275">
        <f t="shared" si="16"/>
        <v>0.60414895212964392</v>
      </c>
    </row>
    <row r="276" spans="1:2" x14ac:dyDescent="0.25">
      <c r="A276">
        <f t="shared" si="15"/>
        <v>0.60414895212964392</v>
      </c>
      <c r="B276">
        <f t="shared" si="16"/>
        <v>0.60414894948057596</v>
      </c>
    </row>
    <row r="277" spans="1:2" x14ac:dyDescent="0.25">
      <c r="A277">
        <f t="shared" si="15"/>
        <v>0.60414894948057596</v>
      </c>
      <c r="B277">
        <f t="shared" si="16"/>
        <v>0.60414894699582722</v>
      </c>
    </row>
    <row r="278" spans="1:2" x14ac:dyDescent="0.25">
      <c r="A278">
        <f t="shared" si="15"/>
        <v>0.60414894699582722</v>
      </c>
      <c r="B278">
        <f t="shared" si="16"/>
        <v>0.60414894466520519</v>
      </c>
    </row>
    <row r="279" spans="1:2" x14ac:dyDescent="0.25">
      <c r="A279">
        <f t="shared" si="15"/>
        <v>0.60414894466520519</v>
      </c>
      <c r="B279">
        <f t="shared" si="16"/>
        <v>0.60414894247914952</v>
      </c>
    </row>
    <row r="280" spans="1:2" x14ac:dyDescent="0.25">
      <c r="A280">
        <f t="shared" si="15"/>
        <v>0.60414894247914952</v>
      </c>
      <c r="B280">
        <f t="shared" si="16"/>
        <v>0.60414894042869305</v>
      </c>
    </row>
    <row r="281" spans="1:2" x14ac:dyDescent="0.25">
      <c r="A281">
        <f t="shared" si="15"/>
        <v>0.60414894042869305</v>
      </c>
      <c r="B281">
        <f t="shared" si="16"/>
        <v>0.60414893850542462</v>
      </c>
    </row>
    <row r="282" spans="1:2" x14ac:dyDescent="0.25">
      <c r="A282">
        <f t="shared" si="15"/>
        <v>0.60414893850542462</v>
      </c>
      <c r="B282">
        <f t="shared" si="16"/>
        <v>0.60414893670145475</v>
      </c>
    </row>
    <row r="283" spans="1:2" x14ac:dyDescent="0.25">
      <c r="A283">
        <f t="shared" si="15"/>
        <v>0.60414893670145475</v>
      </c>
      <c r="B283">
        <f t="shared" si="16"/>
        <v>0.6041489350093836</v>
      </c>
    </row>
    <row r="284" spans="1:2" x14ac:dyDescent="0.25">
      <c r="A284">
        <f t="shared" si="15"/>
        <v>0.6041489350093836</v>
      </c>
      <c r="B284">
        <f t="shared" si="16"/>
        <v>0.60414893342227005</v>
      </c>
    </row>
    <row r="285" spans="1:2" x14ac:dyDescent="0.25">
      <c r="A285">
        <f t="shared" si="15"/>
        <v>0.60414893342227005</v>
      </c>
      <c r="B285">
        <f t="shared" si="16"/>
        <v>0.60414893193360375</v>
      </c>
    </row>
    <row r="286" spans="1:2" x14ac:dyDescent="0.25">
      <c r="A286">
        <f t="shared" si="15"/>
        <v>0.60414893193360375</v>
      </c>
      <c r="B286">
        <f t="shared" si="16"/>
        <v>0.60414893053727814</v>
      </c>
    </row>
    <row r="287" spans="1:2" x14ac:dyDescent="0.25">
      <c r="A287">
        <f t="shared" si="15"/>
        <v>0.60414893053727814</v>
      </c>
      <c r="B287">
        <f t="shared" si="16"/>
        <v>0.60414892922756536</v>
      </c>
    </row>
    <row r="288" spans="1:2" x14ac:dyDescent="0.25">
      <c r="A288">
        <f t="shared" si="15"/>
        <v>0.60414892922756536</v>
      </c>
      <c r="B288">
        <f t="shared" si="16"/>
        <v>0.60414892799909281</v>
      </c>
    </row>
    <row r="289" spans="1:2" x14ac:dyDescent="0.25">
      <c r="A289">
        <f t="shared" si="15"/>
        <v>0.60414892799909281</v>
      </c>
      <c r="B289">
        <f t="shared" si="16"/>
        <v>0.60414892684682131</v>
      </c>
    </row>
    <row r="290" spans="1:2" x14ac:dyDescent="0.25">
      <c r="A290">
        <f t="shared" si="15"/>
        <v>0.60414892684682131</v>
      </c>
      <c r="B290">
        <f t="shared" si="16"/>
        <v>0.60414892576602419</v>
      </c>
    </row>
    <row r="291" spans="1:2" x14ac:dyDescent="0.25">
      <c r="A291">
        <f t="shared" si="15"/>
        <v>0.60414892576602419</v>
      </c>
      <c r="B291">
        <f t="shared" si="16"/>
        <v>0.60414892475226811</v>
      </c>
    </row>
    <row r="292" spans="1:2" x14ac:dyDescent="0.25">
      <c r="A292">
        <f t="shared" si="15"/>
        <v>0.60414892475226811</v>
      </c>
      <c r="B292">
        <f t="shared" si="16"/>
        <v>0.60414892380139429</v>
      </c>
    </row>
    <row r="293" spans="1:2" x14ac:dyDescent="0.25">
      <c r="A293">
        <f t="shared" si="15"/>
        <v>0.60414892380139429</v>
      </c>
      <c r="B293">
        <f t="shared" si="16"/>
        <v>0.60414892290950239</v>
      </c>
    </row>
    <row r="294" spans="1:2" x14ac:dyDescent="0.25">
      <c r="A294">
        <f t="shared" ref="A294:A357" si="17">B293</f>
        <v>0.60414892290950239</v>
      </c>
      <c r="B294">
        <f t="shared" si="16"/>
        <v>0.6041489220729338</v>
      </c>
    </row>
    <row r="295" spans="1:2" x14ac:dyDescent="0.25">
      <c r="A295">
        <f t="shared" si="17"/>
        <v>0.6041489220729338</v>
      </c>
      <c r="B295">
        <f t="shared" si="16"/>
        <v>0.6041489212882567</v>
      </c>
    </row>
    <row r="296" spans="1:2" x14ac:dyDescent="0.25">
      <c r="A296">
        <f t="shared" si="17"/>
        <v>0.6041489212882567</v>
      </c>
      <c r="B296">
        <f t="shared" si="16"/>
        <v>0.60414892055225244</v>
      </c>
    </row>
    <row r="297" spans="1:2" x14ac:dyDescent="0.25">
      <c r="A297">
        <f t="shared" si="17"/>
        <v>0.60414892055225244</v>
      </c>
      <c r="B297">
        <f t="shared" si="16"/>
        <v>0.60414891986190189</v>
      </c>
    </row>
    <row r="298" spans="1:2" x14ac:dyDescent="0.25">
      <c r="A298">
        <f t="shared" si="17"/>
        <v>0.60414891986190189</v>
      </c>
      <c r="B298">
        <f t="shared" si="16"/>
        <v>0.60414891921437308</v>
      </c>
    </row>
    <row r="299" spans="1:2" x14ac:dyDescent="0.25">
      <c r="A299">
        <f t="shared" si="17"/>
        <v>0.60414891921437308</v>
      </c>
      <c r="B299">
        <f t="shared" si="16"/>
        <v>0.60414891860700992</v>
      </c>
    </row>
    <row r="300" spans="1:2" x14ac:dyDescent="0.25">
      <c r="A300">
        <f t="shared" si="17"/>
        <v>0.60414891860700992</v>
      </c>
      <c r="B300">
        <f t="shared" si="16"/>
        <v>0.60414891803732096</v>
      </c>
    </row>
    <row r="301" spans="1:2" x14ac:dyDescent="0.25">
      <c r="A301">
        <f t="shared" si="17"/>
        <v>0.60414891803732096</v>
      </c>
      <c r="B301">
        <f t="shared" si="16"/>
        <v>0.60414891750296928</v>
      </c>
    </row>
    <row r="302" spans="1:2" x14ac:dyDescent="0.25">
      <c r="A302">
        <f t="shared" si="17"/>
        <v>0.60414891750296928</v>
      </c>
      <c r="B302">
        <f t="shared" si="16"/>
        <v>0.60414891700176299</v>
      </c>
    </row>
    <row r="303" spans="1:2" x14ac:dyDescent="0.25">
      <c r="A303">
        <f t="shared" si="17"/>
        <v>0.60414891700176299</v>
      </c>
      <c r="B303">
        <f t="shared" si="16"/>
        <v>0.60414891653164604</v>
      </c>
    </row>
    <row r="304" spans="1:2" x14ac:dyDescent="0.25">
      <c r="A304">
        <f t="shared" si="17"/>
        <v>0.60414891653164604</v>
      </c>
      <c r="B304">
        <f t="shared" si="16"/>
        <v>0.6041489160906901</v>
      </c>
    </row>
    <row r="305" spans="1:2" x14ac:dyDescent="0.25">
      <c r="A305">
        <f t="shared" si="17"/>
        <v>0.6041489160906901</v>
      </c>
      <c r="B305">
        <f t="shared" si="16"/>
        <v>0.60414891567708617</v>
      </c>
    </row>
    <row r="306" spans="1:2" x14ac:dyDescent="0.25">
      <c r="A306">
        <f t="shared" si="17"/>
        <v>0.60414891567708617</v>
      </c>
      <c r="B306">
        <f t="shared" si="16"/>
        <v>0.60414891528913772</v>
      </c>
    </row>
    <row r="307" spans="1:2" x14ac:dyDescent="0.25">
      <c r="A307">
        <f t="shared" si="17"/>
        <v>0.60414891528913772</v>
      </c>
      <c r="B307">
        <f t="shared" si="16"/>
        <v>0.60414891492525336</v>
      </c>
    </row>
    <row r="308" spans="1:2" x14ac:dyDescent="0.25">
      <c r="A308">
        <f t="shared" si="17"/>
        <v>0.60414891492525336</v>
      </c>
      <c r="B308">
        <f t="shared" si="16"/>
        <v>0.60414891458394049</v>
      </c>
    </row>
    <row r="309" spans="1:2" x14ac:dyDescent="0.25">
      <c r="A309">
        <f t="shared" si="17"/>
        <v>0.60414891458394049</v>
      </c>
      <c r="B309">
        <f t="shared" si="16"/>
        <v>0.60414891426379891</v>
      </c>
    </row>
    <row r="310" spans="1:2" x14ac:dyDescent="0.25">
      <c r="A310">
        <f t="shared" si="17"/>
        <v>0.60414891426379891</v>
      </c>
      <c r="B310">
        <f t="shared" si="16"/>
        <v>0.60414891396351544</v>
      </c>
    </row>
    <row r="311" spans="1:2" x14ac:dyDescent="0.25">
      <c r="A311">
        <f t="shared" si="17"/>
        <v>0.60414891396351544</v>
      </c>
      <c r="B311">
        <f t="shared" si="16"/>
        <v>0.60414891368185841</v>
      </c>
    </row>
    <row r="312" spans="1:2" x14ac:dyDescent="0.25">
      <c r="A312">
        <f t="shared" si="17"/>
        <v>0.60414891368185841</v>
      </c>
      <c r="B312">
        <f t="shared" si="16"/>
        <v>0.6041489134176723</v>
      </c>
    </row>
    <row r="313" spans="1:2" x14ac:dyDescent="0.25">
      <c r="A313">
        <f t="shared" si="17"/>
        <v>0.6041489134176723</v>
      </c>
      <c r="B313">
        <f t="shared" si="16"/>
        <v>0.60414891316987329</v>
      </c>
    </row>
    <row r="314" spans="1:2" x14ac:dyDescent="0.25">
      <c r="A314">
        <f t="shared" si="17"/>
        <v>0.60414891316987329</v>
      </c>
      <c r="B314">
        <f t="shared" si="16"/>
        <v>0.6041489129374451</v>
      </c>
    </row>
    <row r="315" spans="1:2" x14ac:dyDescent="0.25">
      <c r="A315">
        <f t="shared" si="17"/>
        <v>0.6041489129374451</v>
      </c>
      <c r="B315">
        <f t="shared" si="16"/>
        <v>0.60414891271943427</v>
      </c>
    </row>
    <row r="316" spans="1:2" x14ac:dyDescent="0.25">
      <c r="A316">
        <f t="shared" si="17"/>
        <v>0.60414891271943427</v>
      </c>
      <c r="B316">
        <f t="shared" si="16"/>
        <v>0.6041489125149464</v>
      </c>
    </row>
    <row r="317" spans="1:2" x14ac:dyDescent="0.25">
      <c r="A317">
        <f t="shared" si="17"/>
        <v>0.6041489125149464</v>
      </c>
      <c r="B317">
        <f t="shared" si="16"/>
        <v>0.60414891232314283</v>
      </c>
    </row>
    <row r="318" spans="1:2" x14ac:dyDescent="0.25">
      <c r="A318">
        <f t="shared" si="17"/>
        <v>0.60414891232314283</v>
      </c>
      <c r="B318">
        <f t="shared" si="16"/>
        <v>0.60414891214323663</v>
      </c>
    </row>
    <row r="319" spans="1:2" x14ac:dyDescent="0.25">
      <c r="A319">
        <f t="shared" si="17"/>
        <v>0.60414891214323663</v>
      </c>
      <c r="B319">
        <f t="shared" si="16"/>
        <v>0.60414891197448972</v>
      </c>
    </row>
    <row r="320" spans="1:2" x14ac:dyDescent="0.25">
      <c r="A320">
        <f t="shared" si="17"/>
        <v>0.60414891197448972</v>
      </c>
      <c r="B320">
        <f t="shared" si="16"/>
        <v>0.60414891181621011</v>
      </c>
    </row>
    <row r="321" spans="1:2" x14ac:dyDescent="0.25">
      <c r="A321">
        <f t="shared" si="17"/>
        <v>0.60414891181621011</v>
      </c>
      <c r="B321">
        <f t="shared" si="16"/>
        <v>0.60414891166774842</v>
      </c>
    </row>
    <row r="322" spans="1:2" x14ac:dyDescent="0.25">
      <c r="A322">
        <f t="shared" si="17"/>
        <v>0.60414891166774842</v>
      </c>
      <c r="B322">
        <f t="shared" si="16"/>
        <v>0.6041489115284957</v>
      </c>
    </row>
    <row r="323" spans="1:2" x14ac:dyDescent="0.25">
      <c r="A323">
        <f t="shared" si="17"/>
        <v>0.6041489115284957</v>
      </c>
      <c r="B323">
        <f t="shared" si="16"/>
        <v>0.60414891139788052</v>
      </c>
    </row>
    <row r="324" spans="1:2" x14ac:dyDescent="0.25">
      <c r="A324">
        <f t="shared" si="17"/>
        <v>0.60414891139788052</v>
      </c>
      <c r="B324">
        <f t="shared" si="16"/>
        <v>0.60414891127536752</v>
      </c>
    </row>
    <row r="325" spans="1:2" x14ac:dyDescent="0.25">
      <c r="A325">
        <f t="shared" si="17"/>
        <v>0.60414891127536752</v>
      </c>
      <c r="B325">
        <f t="shared" ref="B325:B388" si="18">((1/(4/(A325^3)-6/(A325^2)+4/A325-$B$27)))^0.25</f>
        <v>0.60414891116045388</v>
      </c>
    </row>
    <row r="326" spans="1:2" x14ac:dyDescent="0.25">
      <c r="A326">
        <f t="shared" si="17"/>
        <v>0.60414891116045388</v>
      </c>
      <c r="B326">
        <f t="shared" si="18"/>
        <v>0.60414891105266821</v>
      </c>
    </row>
    <row r="327" spans="1:2" x14ac:dyDescent="0.25">
      <c r="A327">
        <f t="shared" si="17"/>
        <v>0.60414891105266821</v>
      </c>
      <c r="B327">
        <f t="shared" si="18"/>
        <v>0.60414891095156831</v>
      </c>
    </row>
    <row r="328" spans="1:2" x14ac:dyDescent="0.25">
      <c r="A328">
        <f t="shared" si="17"/>
        <v>0.60414891095156831</v>
      </c>
      <c r="B328">
        <f t="shared" si="18"/>
        <v>0.60414891085673961</v>
      </c>
    </row>
    <row r="329" spans="1:2" x14ac:dyDescent="0.25">
      <c r="A329">
        <f t="shared" si="17"/>
        <v>0.60414891085673961</v>
      </c>
      <c r="B329">
        <f t="shared" si="18"/>
        <v>0.60414891076779298</v>
      </c>
    </row>
    <row r="330" spans="1:2" x14ac:dyDescent="0.25">
      <c r="A330">
        <f t="shared" si="17"/>
        <v>0.60414891076779298</v>
      </c>
      <c r="B330">
        <f t="shared" si="18"/>
        <v>0.60414891068436372</v>
      </c>
    </row>
    <row r="331" spans="1:2" x14ac:dyDescent="0.25">
      <c r="A331">
        <f t="shared" si="17"/>
        <v>0.60414891068436372</v>
      </c>
      <c r="B331">
        <f t="shared" si="18"/>
        <v>0.60414891060610942</v>
      </c>
    </row>
    <row r="332" spans="1:2" x14ac:dyDescent="0.25">
      <c r="A332">
        <f t="shared" si="17"/>
        <v>0.60414891060610942</v>
      </c>
      <c r="B332">
        <f t="shared" si="18"/>
        <v>0.60414891053270925</v>
      </c>
    </row>
    <row r="333" spans="1:2" x14ac:dyDescent="0.25">
      <c r="A333">
        <f t="shared" si="17"/>
        <v>0.60414891053270925</v>
      </c>
      <c r="B333">
        <f t="shared" si="18"/>
        <v>0.60414891046386188</v>
      </c>
    </row>
    <row r="334" spans="1:2" x14ac:dyDescent="0.25">
      <c r="A334">
        <f t="shared" si="17"/>
        <v>0.60414891046386188</v>
      </c>
      <c r="B334">
        <f t="shared" si="18"/>
        <v>0.60414891039928509</v>
      </c>
    </row>
    <row r="335" spans="1:2" x14ac:dyDescent="0.25">
      <c r="A335">
        <f t="shared" si="17"/>
        <v>0.60414891039928509</v>
      </c>
      <c r="B335">
        <f t="shared" si="18"/>
        <v>0.60414891033871398</v>
      </c>
    </row>
    <row r="336" spans="1:2" x14ac:dyDescent="0.25">
      <c r="A336">
        <f t="shared" si="17"/>
        <v>0.60414891033871398</v>
      </c>
      <c r="B336">
        <f t="shared" si="18"/>
        <v>0.6041489102819001</v>
      </c>
    </row>
    <row r="337" spans="1:2" x14ac:dyDescent="0.25">
      <c r="A337">
        <f t="shared" si="17"/>
        <v>0.6041489102819001</v>
      </c>
      <c r="B337">
        <f t="shared" si="18"/>
        <v>0.60414891022861028</v>
      </c>
    </row>
    <row r="338" spans="1:2" x14ac:dyDescent="0.25">
      <c r="A338">
        <f t="shared" si="17"/>
        <v>0.60414891022861028</v>
      </c>
      <c r="B338">
        <f t="shared" si="18"/>
        <v>0.60414891017862593</v>
      </c>
    </row>
    <row r="339" spans="1:2" x14ac:dyDescent="0.25">
      <c r="A339">
        <f t="shared" si="17"/>
        <v>0.60414891017862593</v>
      </c>
      <c r="B339">
        <f t="shared" si="18"/>
        <v>0.60414891013174221</v>
      </c>
    </row>
    <row r="340" spans="1:2" x14ac:dyDescent="0.25">
      <c r="A340">
        <f t="shared" si="17"/>
        <v>0.60414891013174221</v>
      </c>
      <c r="B340">
        <f t="shared" si="18"/>
        <v>0.60414891008776661</v>
      </c>
    </row>
    <row r="341" spans="1:2" x14ac:dyDescent="0.25">
      <c r="A341">
        <f t="shared" si="17"/>
        <v>0.60414891008776661</v>
      </c>
      <c r="B341">
        <f t="shared" si="18"/>
        <v>0.60414891004651872</v>
      </c>
    </row>
    <row r="342" spans="1:2" x14ac:dyDescent="0.25">
      <c r="A342">
        <f t="shared" si="17"/>
        <v>0.60414891004651872</v>
      </c>
      <c r="B342">
        <f t="shared" si="18"/>
        <v>0.60414891000782944</v>
      </c>
    </row>
    <row r="343" spans="1:2" x14ac:dyDescent="0.25">
      <c r="A343">
        <f t="shared" si="17"/>
        <v>0.60414891000782944</v>
      </c>
      <c r="B343">
        <f t="shared" si="18"/>
        <v>0.60414890997154003</v>
      </c>
    </row>
    <row r="344" spans="1:2" x14ac:dyDescent="0.25">
      <c r="A344">
        <f t="shared" si="17"/>
        <v>0.60414890997154003</v>
      </c>
      <c r="B344">
        <f t="shared" si="18"/>
        <v>0.6041489099375017</v>
      </c>
    </row>
    <row r="345" spans="1:2" x14ac:dyDescent="0.25">
      <c r="A345">
        <f t="shared" si="17"/>
        <v>0.6041489099375017</v>
      </c>
      <c r="B345">
        <f t="shared" si="18"/>
        <v>0.60414890990557457</v>
      </c>
    </row>
    <row r="346" spans="1:2" x14ac:dyDescent="0.25">
      <c r="A346">
        <f t="shared" si="17"/>
        <v>0.60414890990557457</v>
      </c>
      <c r="B346">
        <f t="shared" si="18"/>
        <v>0.60414890987562797</v>
      </c>
    </row>
    <row r="347" spans="1:2" x14ac:dyDescent="0.25">
      <c r="A347">
        <f t="shared" si="17"/>
        <v>0.60414890987562797</v>
      </c>
      <c r="B347">
        <f t="shared" si="18"/>
        <v>0.604148909847539</v>
      </c>
    </row>
    <row r="348" spans="1:2" x14ac:dyDescent="0.25">
      <c r="A348">
        <f t="shared" si="17"/>
        <v>0.604148909847539</v>
      </c>
      <c r="B348">
        <f t="shared" si="18"/>
        <v>0.60414890982119229</v>
      </c>
    </row>
    <row r="349" spans="1:2" x14ac:dyDescent="0.25">
      <c r="A349">
        <f t="shared" si="17"/>
        <v>0.60414890982119229</v>
      </c>
      <c r="B349">
        <f t="shared" si="18"/>
        <v>0.60414890979647984</v>
      </c>
    </row>
    <row r="350" spans="1:2" x14ac:dyDescent="0.25">
      <c r="A350">
        <f t="shared" si="17"/>
        <v>0.60414890979647984</v>
      </c>
      <c r="B350">
        <f t="shared" si="18"/>
        <v>0.60414890977330027</v>
      </c>
    </row>
    <row r="351" spans="1:2" x14ac:dyDescent="0.25">
      <c r="A351">
        <f t="shared" si="17"/>
        <v>0.60414890977330027</v>
      </c>
      <c r="B351">
        <f t="shared" si="18"/>
        <v>0.60414890975155844</v>
      </c>
    </row>
    <row r="352" spans="1:2" x14ac:dyDescent="0.25">
      <c r="A352">
        <f t="shared" si="17"/>
        <v>0.60414890975155844</v>
      </c>
      <c r="B352">
        <f t="shared" si="18"/>
        <v>0.6041489097311652</v>
      </c>
    </row>
    <row r="353" spans="1:2" x14ac:dyDescent="0.25">
      <c r="A353">
        <f t="shared" si="17"/>
        <v>0.6041489097311652</v>
      </c>
      <c r="B353">
        <f t="shared" si="18"/>
        <v>0.60414890971203694</v>
      </c>
    </row>
    <row r="354" spans="1:2" x14ac:dyDescent="0.25">
      <c r="A354">
        <f t="shared" si="17"/>
        <v>0.60414890971203694</v>
      </c>
      <c r="B354">
        <f t="shared" si="18"/>
        <v>0.60414890969409529</v>
      </c>
    </row>
    <row r="355" spans="1:2" x14ac:dyDescent="0.25">
      <c r="A355">
        <f t="shared" si="17"/>
        <v>0.60414890969409529</v>
      </c>
      <c r="B355">
        <f t="shared" si="18"/>
        <v>0.60414890967726653</v>
      </c>
    </row>
    <row r="356" spans="1:2" x14ac:dyDescent="0.25">
      <c r="A356">
        <f t="shared" si="17"/>
        <v>0.60414890967726653</v>
      </c>
      <c r="B356">
        <f t="shared" si="18"/>
        <v>0.6041489096614816</v>
      </c>
    </row>
    <row r="357" spans="1:2" x14ac:dyDescent="0.25">
      <c r="A357">
        <f t="shared" si="17"/>
        <v>0.6041489096614816</v>
      </c>
      <c r="B357">
        <f t="shared" si="18"/>
        <v>0.60414890964667578</v>
      </c>
    </row>
    <row r="358" spans="1:2" x14ac:dyDescent="0.25">
      <c r="A358">
        <f t="shared" ref="A358:A421" si="19">B357</f>
        <v>0.60414890964667578</v>
      </c>
      <c r="B358">
        <f t="shared" si="18"/>
        <v>0.60414890963278844</v>
      </c>
    </row>
    <row r="359" spans="1:2" x14ac:dyDescent="0.25">
      <c r="A359">
        <f t="shared" si="19"/>
        <v>0.60414890963278844</v>
      </c>
      <c r="B359">
        <f t="shared" si="18"/>
        <v>0.60414890961976253</v>
      </c>
    </row>
    <row r="360" spans="1:2" x14ac:dyDescent="0.25">
      <c r="A360">
        <f t="shared" si="19"/>
        <v>0.60414890961976253</v>
      </c>
      <c r="B360">
        <f t="shared" si="18"/>
        <v>0.60414890960754453</v>
      </c>
    </row>
    <row r="361" spans="1:2" x14ac:dyDescent="0.25">
      <c r="A361">
        <f t="shared" si="19"/>
        <v>0.60414890960754453</v>
      </c>
      <c r="B361">
        <f t="shared" si="18"/>
        <v>0.60414890959608436</v>
      </c>
    </row>
    <row r="362" spans="1:2" x14ac:dyDescent="0.25">
      <c r="A362">
        <f t="shared" si="19"/>
        <v>0.60414890959608436</v>
      </c>
      <c r="B362">
        <f t="shared" si="18"/>
        <v>0.60414890958533507</v>
      </c>
    </row>
    <row r="363" spans="1:2" x14ac:dyDescent="0.25">
      <c r="A363">
        <f t="shared" si="19"/>
        <v>0.60414890958533507</v>
      </c>
      <c r="B363">
        <f t="shared" si="18"/>
        <v>0.60414890957525258</v>
      </c>
    </row>
    <row r="364" spans="1:2" x14ac:dyDescent="0.25">
      <c r="A364">
        <f t="shared" si="19"/>
        <v>0.60414890957525258</v>
      </c>
      <c r="B364">
        <f t="shared" si="18"/>
        <v>0.60414890956579548</v>
      </c>
    </row>
    <row r="365" spans="1:2" x14ac:dyDescent="0.25">
      <c r="A365">
        <f t="shared" si="19"/>
        <v>0.60414890956579548</v>
      </c>
      <c r="B365">
        <f t="shared" si="18"/>
        <v>0.60414890955692502</v>
      </c>
    </row>
    <row r="366" spans="1:2" x14ac:dyDescent="0.25">
      <c r="A366">
        <f t="shared" si="19"/>
        <v>0.60414890955692502</v>
      </c>
      <c r="B366">
        <f t="shared" si="18"/>
        <v>0.60414890954860467</v>
      </c>
    </row>
    <row r="367" spans="1:2" x14ac:dyDescent="0.25">
      <c r="A367">
        <f t="shared" si="19"/>
        <v>0.60414890954860467</v>
      </c>
      <c r="B367">
        <f t="shared" si="18"/>
        <v>0.60414890954080047</v>
      </c>
    </row>
    <row r="368" spans="1:2" x14ac:dyDescent="0.25">
      <c r="A368">
        <f t="shared" si="19"/>
        <v>0.60414890954080047</v>
      </c>
      <c r="B368">
        <f t="shared" si="18"/>
        <v>0.60414890953348033</v>
      </c>
    </row>
    <row r="369" spans="1:2" x14ac:dyDescent="0.25">
      <c r="A369">
        <f t="shared" si="19"/>
        <v>0.60414890953348033</v>
      </c>
      <c r="B369">
        <f t="shared" si="18"/>
        <v>0.60414890952661437</v>
      </c>
    </row>
    <row r="370" spans="1:2" x14ac:dyDescent="0.25">
      <c r="A370">
        <f t="shared" si="19"/>
        <v>0.60414890952661437</v>
      </c>
      <c r="B370">
        <f t="shared" si="18"/>
        <v>0.6041489095201743</v>
      </c>
    </row>
    <row r="371" spans="1:2" x14ac:dyDescent="0.25">
      <c r="A371">
        <f t="shared" si="19"/>
        <v>0.6041489095201743</v>
      </c>
      <c r="B371">
        <f t="shared" si="18"/>
        <v>0.6041489095141338</v>
      </c>
    </row>
    <row r="372" spans="1:2" x14ac:dyDescent="0.25">
      <c r="A372">
        <f t="shared" si="19"/>
        <v>0.6041489095141338</v>
      </c>
      <c r="B372">
        <f t="shared" si="18"/>
        <v>0.60414890950846789</v>
      </c>
    </row>
    <row r="373" spans="1:2" x14ac:dyDescent="0.25">
      <c r="A373">
        <f t="shared" si="19"/>
        <v>0.60414890950846789</v>
      </c>
      <c r="B373">
        <f t="shared" si="18"/>
        <v>0.60414890950315336</v>
      </c>
    </row>
    <row r="374" spans="1:2" x14ac:dyDescent="0.25">
      <c r="A374">
        <f t="shared" si="19"/>
        <v>0.60414890950315336</v>
      </c>
      <c r="B374">
        <f t="shared" si="18"/>
        <v>0.60414890949816846</v>
      </c>
    </row>
    <row r="375" spans="1:2" x14ac:dyDescent="0.25">
      <c r="A375">
        <f t="shared" si="19"/>
        <v>0.60414890949816846</v>
      </c>
      <c r="B375">
        <f t="shared" si="18"/>
        <v>0.60414890949349287</v>
      </c>
    </row>
    <row r="376" spans="1:2" x14ac:dyDescent="0.25">
      <c r="A376">
        <f t="shared" si="19"/>
        <v>0.60414890949349287</v>
      </c>
      <c r="B376">
        <f t="shared" si="18"/>
        <v>0.60414890948910727</v>
      </c>
    </row>
    <row r="377" spans="1:2" x14ac:dyDescent="0.25">
      <c r="A377">
        <f t="shared" si="19"/>
        <v>0.60414890948910727</v>
      </c>
      <c r="B377">
        <f t="shared" si="18"/>
        <v>0.60414890948499378</v>
      </c>
    </row>
    <row r="378" spans="1:2" x14ac:dyDescent="0.25">
      <c r="A378">
        <f t="shared" si="19"/>
        <v>0.60414890948499378</v>
      </c>
      <c r="B378">
        <f t="shared" si="18"/>
        <v>0.60414890948113531</v>
      </c>
    </row>
    <row r="379" spans="1:2" x14ac:dyDescent="0.25">
      <c r="A379">
        <f t="shared" si="19"/>
        <v>0.60414890948113531</v>
      </c>
      <c r="B379">
        <f t="shared" si="18"/>
        <v>0.60414890947751632</v>
      </c>
    </row>
    <row r="380" spans="1:2" x14ac:dyDescent="0.25">
      <c r="A380">
        <f t="shared" si="19"/>
        <v>0.60414890947751632</v>
      </c>
      <c r="B380">
        <f t="shared" si="18"/>
        <v>0.6041489094741217</v>
      </c>
    </row>
    <row r="381" spans="1:2" x14ac:dyDescent="0.25">
      <c r="A381">
        <f t="shared" si="19"/>
        <v>0.6041489094741217</v>
      </c>
      <c r="B381">
        <f t="shared" si="18"/>
        <v>0.60414890947093758</v>
      </c>
    </row>
    <row r="382" spans="1:2" x14ac:dyDescent="0.25">
      <c r="A382">
        <f t="shared" si="19"/>
        <v>0.60414890947093758</v>
      </c>
      <c r="B382">
        <f t="shared" si="18"/>
        <v>0.60414890946795108</v>
      </c>
    </row>
    <row r="383" spans="1:2" x14ac:dyDescent="0.25">
      <c r="A383">
        <f t="shared" si="19"/>
        <v>0.60414890946795108</v>
      </c>
      <c r="B383">
        <f t="shared" si="18"/>
        <v>0.60414890946514976</v>
      </c>
    </row>
    <row r="384" spans="1:2" x14ac:dyDescent="0.25">
      <c r="A384">
        <f t="shared" si="19"/>
        <v>0.60414890946514976</v>
      </c>
      <c r="B384">
        <f t="shared" si="18"/>
        <v>0.6041489094625222</v>
      </c>
    </row>
    <row r="385" spans="1:2" x14ac:dyDescent="0.25">
      <c r="A385">
        <f t="shared" si="19"/>
        <v>0.6041489094625222</v>
      </c>
      <c r="B385">
        <f t="shared" si="18"/>
        <v>0.60414890946005773</v>
      </c>
    </row>
    <row r="386" spans="1:2" x14ac:dyDescent="0.25">
      <c r="A386">
        <f t="shared" si="19"/>
        <v>0.60414890946005773</v>
      </c>
      <c r="B386">
        <f t="shared" si="18"/>
        <v>0.60414890945774602</v>
      </c>
    </row>
    <row r="387" spans="1:2" x14ac:dyDescent="0.25">
      <c r="A387">
        <f t="shared" si="19"/>
        <v>0.60414890945774602</v>
      </c>
      <c r="B387">
        <f t="shared" si="18"/>
        <v>0.60414890945557786</v>
      </c>
    </row>
    <row r="388" spans="1:2" x14ac:dyDescent="0.25">
      <c r="A388">
        <f t="shared" si="19"/>
        <v>0.60414890945557786</v>
      </c>
      <c r="B388">
        <f t="shared" si="18"/>
        <v>0.60414890945354405</v>
      </c>
    </row>
    <row r="389" spans="1:2" x14ac:dyDescent="0.25">
      <c r="A389">
        <f t="shared" si="19"/>
        <v>0.60414890945354405</v>
      </c>
      <c r="B389">
        <f t="shared" ref="B389:B452" si="20">((1/(4/(A389^3)-6/(A389^2)+4/A389-$B$27)))^0.25</f>
        <v>0.60414890945163646</v>
      </c>
    </row>
    <row r="390" spans="1:2" x14ac:dyDescent="0.25">
      <c r="A390">
        <f t="shared" si="19"/>
        <v>0.60414890945163646</v>
      </c>
      <c r="B390">
        <f t="shared" si="20"/>
        <v>0.60414890944984712</v>
      </c>
    </row>
    <row r="391" spans="1:2" x14ac:dyDescent="0.25">
      <c r="A391">
        <f t="shared" si="19"/>
        <v>0.60414890944984712</v>
      </c>
      <c r="B391">
        <f t="shared" si="20"/>
        <v>0.60414890944816879</v>
      </c>
    </row>
    <row r="392" spans="1:2" x14ac:dyDescent="0.25">
      <c r="A392">
        <f t="shared" si="19"/>
        <v>0.60414890944816879</v>
      </c>
      <c r="B392">
        <f t="shared" si="20"/>
        <v>0.60414890944659472</v>
      </c>
    </row>
    <row r="393" spans="1:2" x14ac:dyDescent="0.25">
      <c r="A393">
        <f t="shared" si="19"/>
        <v>0.60414890944659472</v>
      </c>
      <c r="B393">
        <f t="shared" si="20"/>
        <v>0.60414890944511812</v>
      </c>
    </row>
    <row r="394" spans="1:2" x14ac:dyDescent="0.25">
      <c r="A394">
        <f t="shared" si="19"/>
        <v>0.60414890944511812</v>
      </c>
      <c r="B394">
        <f t="shared" si="20"/>
        <v>0.60414890944373323</v>
      </c>
    </row>
    <row r="395" spans="1:2" x14ac:dyDescent="0.25">
      <c r="A395">
        <f t="shared" si="19"/>
        <v>0.60414890944373323</v>
      </c>
      <c r="B395">
        <f t="shared" si="20"/>
        <v>0.60414890944243427</v>
      </c>
    </row>
    <row r="396" spans="1:2" x14ac:dyDescent="0.25">
      <c r="A396">
        <f t="shared" si="19"/>
        <v>0.60414890944243427</v>
      </c>
      <c r="B396">
        <f t="shared" si="20"/>
        <v>0.60414890944121569</v>
      </c>
    </row>
    <row r="397" spans="1:2" x14ac:dyDescent="0.25">
      <c r="A397">
        <f t="shared" si="19"/>
        <v>0.60414890944121569</v>
      </c>
      <c r="B397">
        <f t="shared" si="20"/>
        <v>0.60414890944007282</v>
      </c>
    </row>
    <row r="398" spans="1:2" x14ac:dyDescent="0.25">
      <c r="A398">
        <f t="shared" si="19"/>
        <v>0.60414890944007282</v>
      </c>
      <c r="B398">
        <f t="shared" si="20"/>
        <v>0.60414890943900079</v>
      </c>
    </row>
    <row r="399" spans="1:2" x14ac:dyDescent="0.25">
      <c r="A399">
        <f t="shared" si="19"/>
        <v>0.60414890943900079</v>
      </c>
      <c r="B399">
        <f t="shared" si="20"/>
        <v>0.60414890943799526</v>
      </c>
    </row>
    <row r="400" spans="1:2" x14ac:dyDescent="0.25">
      <c r="A400">
        <f t="shared" si="19"/>
        <v>0.60414890943799526</v>
      </c>
      <c r="B400">
        <f t="shared" si="20"/>
        <v>0.60414890943705213</v>
      </c>
    </row>
    <row r="401" spans="1:2" x14ac:dyDescent="0.25">
      <c r="A401">
        <f t="shared" si="19"/>
        <v>0.60414890943705213</v>
      </c>
      <c r="B401">
        <f t="shared" si="20"/>
        <v>0.6041489094361675</v>
      </c>
    </row>
    <row r="402" spans="1:2" x14ac:dyDescent="0.25">
      <c r="A402">
        <f t="shared" si="19"/>
        <v>0.6041489094361675</v>
      </c>
      <c r="B402">
        <f t="shared" si="20"/>
        <v>0.60414890943533772</v>
      </c>
    </row>
    <row r="403" spans="1:2" x14ac:dyDescent="0.25">
      <c r="A403">
        <f t="shared" si="19"/>
        <v>0.60414890943533772</v>
      </c>
      <c r="B403">
        <f t="shared" si="20"/>
        <v>0.60414890943455946</v>
      </c>
    </row>
    <row r="404" spans="1:2" x14ac:dyDescent="0.25">
      <c r="A404">
        <f t="shared" si="19"/>
        <v>0.60414890943455946</v>
      </c>
      <c r="B404">
        <f t="shared" si="20"/>
        <v>0.60414890943382948</v>
      </c>
    </row>
    <row r="405" spans="1:2" x14ac:dyDescent="0.25">
      <c r="A405">
        <f t="shared" si="19"/>
        <v>0.60414890943382948</v>
      </c>
      <c r="B405">
        <f t="shared" si="20"/>
        <v>0.60414890943314481</v>
      </c>
    </row>
    <row r="406" spans="1:2" x14ac:dyDescent="0.25">
      <c r="A406">
        <f t="shared" si="19"/>
        <v>0.60414890943314481</v>
      </c>
      <c r="B406">
        <f t="shared" si="20"/>
        <v>0.60414890943250266</v>
      </c>
    </row>
    <row r="407" spans="1:2" x14ac:dyDescent="0.25">
      <c r="A407">
        <f t="shared" si="19"/>
        <v>0.60414890943250266</v>
      </c>
      <c r="B407">
        <f t="shared" si="20"/>
        <v>0.60414890943190025</v>
      </c>
    </row>
    <row r="408" spans="1:2" x14ac:dyDescent="0.25">
      <c r="A408">
        <f t="shared" si="19"/>
        <v>0.60414890943190025</v>
      </c>
      <c r="B408">
        <f t="shared" si="20"/>
        <v>0.60414890943133515</v>
      </c>
    </row>
    <row r="409" spans="1:2" x14ac:dyDescent="0.25">
      <c r="A409">
        <f t="shared" si="19"/>
        <v>0.60414890943133515</v>
      </c>
      <c r="B409">
        <f t="shared" si="20"/>
        <v>0.60414890943080513</v>
      </c>
    </row>
    <row r="410" spans="1:2" x14ac:dyDescent="0.25">
      <c r="A410">
        <f t="shared" si="19"/>
        <v>0.60414890943080513</v>
      </c>
      <c r="B410">
        <f t="shared" si="20"/>
        <v>0.60414890943030797</v>
      </c>
    </row>
    <row r="411" spans="1:2" x14ac:dyDescent="0.25">
      <c r="A411">
        <f t="shared" si="19"/>
        <v>0.60414890943030797</v>
      </c>
      <c r="B411">
        <f t="shared" si="20"/>
        <v>0.60414890942984167</v>
      </c>
    </row>
    <row r="412" spans="1:2" x14ac:dyDescent="0.25">
      <c r="A412">
        <f t="shared" si="19"/>
        <v>0.60414890942984167</v>
      </c>
      <c r="B412">
        <f t="shared" si="20"/>
        <v>0.60414890942940425</v>
      </c>
    </row>
    <row r="413" spans="1:2" x14ac:dyDescent="0.25">
      <c r="A413">
        <f t="shared" si="19"/>
        <v>0.60414890942940425</v>
      </c>
      <c r="B413">
        <f t="shared" si="20"/>
        <v>0.60414890942899402</v>
      </c>
    </row>
    <row r="414" spans="1:2" x14ac:dyDescent="0.25">
      <c r="A414">
        <f t="shared" si="19"/>
        <v>0.60414890942899402</v>
      </c>
      <c r="B414">
        <f t="shared" si="20"/>
        <v>0.60414890942860922</v>
      </c>
    </row>
    <row r="415" spans="1:2" x14ac:dyDescent="0.25">
      <c r="A415">
        <f t="shared" si="19"/>
        <v>0.60414890942860922</v>
      </c>
      <c r="B415">
        <f t="shared" si="20"/>
        <v>0.60414890942824839</v>
      </c>
    </row>
    <row r="416" spans="1:2" x14ac:dyDescent="0.25">
      <c r="A416">
        <f t="shared" si="19"/>
        <v>0.60414890942824839</v>
      </c>
      <c r="B416">
        <f t="shared" si="20"/>
        <v>0.60414890942790989</v>
      </c>
    </row>
    <row r="417" spans="1:2" x14ac:dyDescent="0.25">
      <c r="A417">
        <f t="shared" si="19"/>
        <v>0.60414890942790989</v>
      </c>
      <c r="B417">
        <f t="shared" si="20"/>
        <v>0.60414890942759236</v>
      </c>
    </row>
    <row r="418" spans="1:2" x14ac:dyDescent="0.25">
      <c r="A418">
        <f t="shared" si="19"/>
        <v>0.60414890942759236</v>
      </c>
      <c r="B418">
        <f t="shared" si="20"/>
        <v>0.60414890942729449</v>
      </c>
    </row>
    <row r="419" spans="1:2" x14ac:dyDescent="0.25">
      <c r="A419">
        <f t="shared" si="19"/>
        <v>0.60414890942729449</v>
      </c>
      <c r="B419">
        <f t="shared" si="20"/>
        <v>0.60414890942701505</v>
      </c>
    </row>
    <row r="420" spans="1:2" x14ac:dyDescent="0.25">
      <c r="A420">
        <f t="shared" si="19"/>
        <v>0.60414890942701505</v>
      </c>
      <c r="B420">
        <f t="shared" si="20"/>
        <v>0.60414890942675292</v>
      </c>
    </row>
    <row r="421" spans="1:2" x14ac:dyDescent="0.25">
      <c r="A421">
        <f t="shared" si="19"/>
        <v>0.60414890942675292</v>
      </c>
      <c r="B421">
        <f t="shared" si="20"/>
        <v>0.60414890942650723</v>
      </c>
    </row>
    <row r="422" spans="1:2" x14ac:dyDescent="0.25">
      <c r="A422">
        <f t="shared" ref="A422:A485" si="21">B421</f>
        <v>0.60414890942650723</v>
      </c>
      <c r="B422">
        <f t="shared" si="20"/>
        <v>0.60414890942627675</v>
      </c>
    </row>
    <row r="423" spans="1:2" x14ac:dyDescent="0.25">
      <c r="A423">
        <f t="shared" si="21"/>
        <v>0.60414890942627675</v>
      </c>
      <c r="B423">
        <f t="shared" si="20"/>
        <v>0.60414890942606059</v>
      </c>
    </row>
    <row r="424" spans="1:2" x14ac:dyDescent="0.25">
      <c r="A424">
        <f t="shared" si="21"/>
        <v>0.60414890942606059</v>
      </c>
      <c r="B424">
        <f t="shared" si="20"/>
        <v>0.60414890942585775</v>
      </c>
    </row>
    <row r="425" spans="1:2" x14ac:dyDescent="0.25">
      <c r="A425">
        <f t="shared" si="21"/>
        <v>0.60414890942585775</v>
      </c>
      <c r="B425">
        <f t="shared" si="20"/>
        <v>0.60414890942566746</v>
      </c>
    </row>
    <row r="426" spans="1:2" x14ac:dyDescent="0.25">
      <c r="A426">
        <f t="shared" si="21"/>
        <v>0.60414890942566746</v>
      </c>
      <c r="B426">
        <f t="shared" si="20"/>
        <v>0.60414890942548904</v>
      </c>
    </row>
    <row r="427" spans="1:2" x14ac:dyDescent="0.25">
      <c r="A427">
        <f t="shared" si="21"/>
        <v>0.60414890942548904</v>
      </c>
      <c r="B427">
        <f t="shared" si="20"/>
        <v>0.60414890942532162</v>
      </c>
    </row>
    <row r="428" spans="1:2" x14ac:dyDescent="0.25">
      <c r="A428">
        <f t="shared" si="21"/>
        <v>0.60414890942532162</v>
      </c>
      <c r="B428">
        <f t="shared" si="20"/>
        <v>0.60414890942516464</v>
      </c>
    </row>
    <row r="429" spans="1:2" x14ac:dyDescent="0.25">
      <c r="A429">
        <f t="shared" si="21"/>
        <v>0.60414890942516464</v>
      </c>
      <c r="B429">
        <f t="shared" si="20"/>
        <v>0.60414890942501731</v>
      </c>
    </row>
    <row r="430" spans="1:2" x14ac:dyDescent="0.25">
      <c r="A430">
        <f t="shared" si="21"/>
        <v>0.60414890942501731</v>
      </c>
      <c r="B430">
        <f t="shared" si="20"/>
        <v>0.6041489094248792</v>
      </c>
    </row>
    <row r="431" spans="1:2" x14ac:dyDescent="0.25">
      <c r="A431">
        <f t="shared" si="21"/>
        <v>0.6041489094248792</v>
      </c>
      <c r="B431">
        <f t="shared" si="20"/>
        <v>0.60414890942474964</v>
      </c>
    </row>
    <row r="432" spans="1:2" x14ac:dyDescent="0.25">
      <c r="A432">
        <f t="shared" si="21"/>
        <v>0.60414890942474964</v>
      </c>
      <c r="B432">
        <f t="shared" si="20"/>
        <v>0.60414890942462807</v>
      </c>
    </row>
    <row r="433" spans="1:2" x14ac:dyDescent="0.25">
      <c r="A433">
        <f t="shared" si="21"/>
        <v>0.60414890942462807</v>
      </c>
      <c r="B433">
        <f t="shared" si="20"/>
        <v>0.60414890942451405</v>
      </c>
    </row>
    <row r="434" spans="1:2" x14ac:dyDescent="0.25">
      <c r="A434">
        <f t="shared" si="21"/>
        <v>0.60414890942451405</v>
      </c>
      <c r="B434">
        <f t="shared" si="20"/>
        <v>0.60414890942440713</v>
      </c>
    </row>
    <row r="435" spans="1:2" x14ac:dyDescent="0.25">
      <c r="A435">
        <f t="shared" si="21"/>
        <v>0.60414890942440713</v>
      </c>
      <c r="B435">
        <f t="shared" si="20"/>
        <v>0.60414890942430688</v>
      </c>
    </row>
    <row r="436" spans="1:2" x14ac:dyDescent="0.25">
      <c r="A436">
        <f t="shared" si="21"/>
        <v>0.60414890942430688</v>
      </c>
      <c r="B436">
        <f t="shared" si="20"/>
        <v>0.60414890942421284</v>
      </c>
    </row>
    <row r="437" spans="1:2" x14ac:dyDescent="0.25">
      <c r="A437">
        <f t="shared" si="21"/>
        <v>0.60414890942421284</v>
      </c>
      <c r="B437">
        <f t="shared" si="20"/>
        <v>0.60414890942412458</v>
      </c>
    </row>
    <row r="438" spans="1:2" x14ac:dyDescent="0.25">
      <c r="A438">
        <f t="shared" si="21"/>
        <v>0.60414890942412458</v>
      </c>
      <c r="B438">
        <f t="shared" si="20"/>
        <v>0.60414890942404187</v>
      </c>
    </row>
    <row r="439" spans="1:2" x14ac:dyDescent="0.25">
      <c r="A439">
        <f t="shared" si="21"/>
        <v>0.60414890942404187</v>
      </c>
      <c r="B439">
        <f t="shared" si="20"/>
        <v>0.60414890942396426</v>
      </c>
    </row>
    <row r="440" spans="1:2" x14ac:dyDescent="0.25">
      <c r="A440">
        <f t="shared" si="21"/>
        <v>0.60414890942396426</v>
      </c>
      <c r="B440">
        <f t="shared" si="20"/>
        <v>0.60414890942389143</v>
      </c>
    </row>
    <row r="441" spans="1:2" x14ac:dyDescent="0.25">
      <c r="A441">
        <f t="shared" si="21"/>
        <v>0.60414890942389143</v>
      </c>
      <c r="B441">
        <f t="shared" si="20"/>
        <v>0.60414890942382327</v>
      </c>
    </row>
    <row r="442" spans="1:2" x14ac:dyDescent="0.25">
      <c r="A442">
        <f t="shared" si="21"/>
        <v>0.60414890942382327</v>
      </c>
      <c r="B442">
        <f t="shared" si="20"/>
        <v>0.60414890942375921</v>
      </c>
    </row>
    <row r="443" spans="1:2" x14ac:dyDescent="0.25">
      <c r="A443">
        <f t="shared" si="21"/>
        <v>0.60414890942375921</v>
      </c>
      <c r="B443">
        <f t="shared" si="20"/>
        <v>0.60414890942369914</v>
      </c>
    </row>
    <row r="444" spans="1:2" x14ac:dyDescent="0.25">
      <c r="A444">
        <f t="shared" si="21"/>
        <v>0.60414890942369914</v>
      </c>
      <c r="B444">
        <f t="shared" si="20"/>
        <v>0.60414890942364285</v>
      </c>
    </row>
    <row r="445" spans="1:2" x14ac:dyDescent="0.25">
      <c r="A445">
        <f t="shared" si="21"/>
        <v>0.60414890942364285</v>
      </c>
      <c r="B445">
        <f t="shared" si="20"/>
        <v>0.60414890942359001</v>
      </c>
    </row>
    <row r="446" spans="1:2" x14ac:dyDescent="0.25">
      <c r="A446">
        <f t="shared" si="21"/>
        <v>0.60414890942359001</v>
      </c>
      <c r="B446">
        <f t="shared" si="20"/>
        <v>0.60414890942354049</v>
      </c>
    </row>
    <row r="447" spans="1:2" x14ac:dyDescent="0.25">
      <c r="A447">
        <f t="shared" si="21"/>
        <v>0.60414890942354049</v>
      </c>
      <c r="B447">
        <f t="shared" si="20"/>
        <v>0.60414890942349397</v>
      </c>
    </row>
    <row r="448" spans="1:2" x14ac:dyDescent="0.25">
      <c r="A448">
        <f t="shared" si="21"/>
        <v>0.60414890942349397</v>
      </c>
      <c r="B448">
        <f t="shared" si="20"/>
        <v>0.60414890942345034</v>
      </c>
    </row>
    <row r="449" spans="1:2" x14ac:dyDescent="0.25">
      <c r="A449">
        <f t="shared" si="21"/>
        <v>0.60414890942345034</v>
      </c>
      <c r="B449">
        <f t="shared" si="20"/>
        <v>0.60414890942340949</v>
      </c>
    </row>
    <row r="450" spans="1:2" x14ac:dyDescent="0.25">
      <c r="A450">
        <f t="shared" si="21"/>
        <v>0.60414890942340949</v>
      </c>
      <c r="B450">
        <f t="shared" si="20"/>
        <v>0.60414890942337107</v>
      </c>
    </row>
    <row r="451" spans="1:2" x14ac:dyDescent="0.25">
      <c r="A451">
        <f t="shared" si="21"/>
        <v>0.60414890942337107</v>
      </c>
      <c r="B451">
        <f t="shared" si="20"/>
        <v>0.6041489094233351</v>
      </c>
    </row>
    <row r="452" spans="1:2" x14ac:dyDescent="0.25">
      <c r="A452">
        <f t="shared" si="21"/>
        <v>0.6041489094233351</v>
      </c>
      <c r="B452">
        <f t="shared" si="20"/>
        <v>0.60414890942330135</v>
      </c>
    </row>
    <row r="453" spans="1:2" x14ac:dyDescent="0.25">
      <c r="A453">
        <f t="shared" si="21"/>
        <v>0.60414890942330135</v>
      </c>
      <c r="B453">
        <f t="shared" ref="B453:B516" si="22">((1/(4/(A453^3)-6/(A453^2)+4/A453-$B$27)))^0.25</f>
        <v>0.6041489094232696</v>
      </c>
    </row>
    <row r="454" spans="1:2" x14ac:dyDescent="0.25">
      <c r="A454">
        <f t="shared" si="21"/>
        <v>0.6041489094232696</v>
      </c>
      <c r="B454">
        <f t="shared" si="22"/>
        <v>0.60414890942323984</v>
      </c>
    </row>
    <row r="455" spans="1:2" x14ac:dyDescent="0.25">
      <c r="A455">
        <f t="shared" si="21"/>
        <v>0.60414890942323984</v>
      </c>
      <c r="B455">
        <f t="shared" si="22"/>
        <v>0.60414890942321198</v>
      </c>
    </row>
    <row r="456" spans="1:2" x14ac:dyDescent="0.25">
      <c r="A456">
        <f t="shared" si="21"/>
        <v>0.60414890942321198</v>
      </c>
      <c r="B456">
        <f t="shared" si="22"/>
        <v>0.60414890942318589</v>
      </c>
    </row>
    <row r="457" spans="1:2" x14ac:dyDescent="0.25">
      <c r="A457">
        <f t="shared" si="21"/>
        <v>0.60414890942318589</v>
      </c>
      <c r="B457">
        <f t="shared" si="22"/>
        <v>0.60414890942316135</v>
      </c>
    </row>
    <row r="458" spans="1:2" x14ac:dyDescent="0.25">
      <c r="A458">
        <f t="shared" si="21"/>
        <v>0.60414890942316135</v>
      </c>
      <c r="B458">
        <f t="shared" si="22"/>
        <v>0.60414890942313837</v>
      </c>
    </row>
    <row r="459" spans="1:2" x14ac:dyDescent="0.25">
      <c r="A459">
        <f t="shared" si="21"/>
        <v>0.60414890942313837</v>
      </c>
      <c r="B459">
        <f t="shared" si="22"/>
        <v>0.60414890942311683</v>
      </c>
    </row>
    <row r="460" spans="1:2" x14ac:dyDescent="0.25">
      <c r="A460">
        <f t="shared" si="21"/>
        <v>0.60414890942311683</v>
      </c>
      <c r="B460">
        <f t="shared" si="22"/>
        <v>0.60414890942309651</v>
      </c>
    </row>
    <row r="461" spans="1:2" x14ac:dyDescent="0.25">
      <c r="A461">
        <f t="shared" si="21"/>
        <v>0.60414890942309651</v>
      </c>
      <c r="B461">
        <f t="shared" si="22"/>
        <v>0.60414890942307753</v>
      </c>
    </row>
    <row r="462" spans="1:2" x14ac:dyDescent="0.25">
      <c r="A462">
        <f t="shared" si="21"/>
        <v>0.60414890942307753</v>
      </c>
      <c r="B462">
        <f t="shared" si="22"/>
        <v>0.60414890942305977</v>
      </c>
    </row>
    <row r="463" spans="1:2" x14ac:dyDescent="0.25">
      <c r="A463">
        <f t="shared" si="21"/>
        <v>0.60414890942305977</v>
      </c>
      <c r="B463">
        <f t="shared" si="22"/>
        <v>0.60414890942304311</v>
      </c>
    </row>
    <row r="464" spans="1:2" x14ac:dyDescent="0.25">
      <c r="A464">
        <f t="shared" si="21"/>
        <v>0.60414890942304311</v>
      </c>
      <c r="B464">
        <f t="shared" si="22"/>
        <v>0.60414890942302746</v>
      </c>
    </row>
    <row r="465" spans="1:2" x14ac:dyDescent="0.25">
      <c r="A465">
        <f t="shared" si="21"/>
        <v>0.60414890942302746</v>
      </c>
      <c r="B465">
        <f t="shared" si="22"/>
        <v>0.6041489094230128</v>
      </c>
    </row>
    <row r="466" spans="1:2" x14ac:dyDescent="0.25">
      <c r="A466">
        <f t="shared" si="21"/>
        <v>0.6041489094230128</v>
      </c>
      <c r="B466">
        <f t="shared" si="22"/>
        <v>0.60414890942299893</v>
      </c>
    </row>
    <row r="467" spans="1:2" x14ac:dyDescent="0.25">
      <c r="A467">
        <f t="shared" si="21"/>
        <v>0.60414890942299893</v>
      </c>
      <c r="B467">
        <f t="shared" si="22"/>
        <v>0.60414890942298605</v>
      </c>
    </row>
    <row r="468" spans="1:2" x14ac:dyDescent="0.25">
      <c r="A468">
        <f t="shared" si="21"/>
        <v>0.60414890942298605</v>
      </c>
      <c r="B468">
        <f t="shared" si="22"/>
        <v>0.60414890942297395</v>
      </c>
    </row>
    <row r="469" spans="1:2" x14ac:dyDescent="0.25">
      <c r="A469">
        <f t="shared" si="21"/>
        <v>0.60414890942297395</v>
      </c>
      <c r="B469">
        <f t="shared" si="22"/>
        <v>0.60414890942296262</v>
      </c>
    </row>
    <row r="470" spans="1:2" x14ac:dyDescent="0.25">
      <c r="A470">
        <f t="shared" si="21"/>
        <v>0.60414890942296262</v>
      </c>
      <c r="B470">
        <f t="shared" si="22"/>
        <v>0.60414890942295185</v>
      </c>
    </row>
    <row r="471" spans="1:2" x14ac:dyDescent="0.25">
      <c r="A471">
        <f t="shared" si="21"/>
        <v>0.60414890942295185</v>
      </c>
      <c r="B471">
        <f t="shared" si="22"/>
        <v>0.60414890942294175</v>
      </c>
    </row>
    <row r="472" spans="1:2" x14ac:dyDescent="0.25">
      <c r="A472">
        <f t="shared" si="21"/>
        <v>0.60414890942294175</v>
      </c>
      <c r="B472">
        <f t="shared" si="22"/>
        <v>0.60414890942293242</v>
      </c>
    </row>
    <row r="473" spans="1:2" x14ac:dyDescent="0.25">
      <c r="A473">
        <f t="shared" si="21"/>
        <v>0.60414890942293242</v>
      </c>
      <c r="B473">
        <f t="shared" si="22"/>
        <v>0.60414890942292365</v>
      </c>
    </row>
    <row r="474" spans="1:2" x14ac:dyDescent="0.25">
      <c r="A474">
        <f t="shared" si="21"/>
        <v>0.60414890942292365</v>
      </c>
      <c r="B474">
        <f t="shared" si="22"/>
        <v>0.60414890942291544</v>
      </c>
    </row>
    <row r="475" spans="1:2" x14ac:dyDescent="0.25">
      <c r="A475">
        <f t="shared" si="21"/>
        <v>0.60414890942291544</v>
      </c>
      <c r="B475">
        <f t="shared" si="22"/>
        <v>0.60414890942290767</v>
      </c>
    </row>
    <row r="476" spans="1:2" x14ac:dyDescent="0.25">
      <c r="A476">
        <f t="shared" si="21"/>
        <v>0.60414890942290767</v>
      </c>
      <c r="B476">
        <f t="shared" si="22"/>
        <v>0.60414890942290045</v>
      </c>
    </row>
    <row r="477" spans="1:2" x14ac:dyDescent="0.25">
      <c r="A477">
        <f t="shared" si="21"/>
        <v>0.60414890942290045</v>
      </c>
      <c r="B477">
        <f t="shared" si="22"/>
        <v>0.60414890942289368</v>
      </c>
    </row>
    <row r="478" spans="1:2" x14ac:dyDescent="0.25">
      <c r="A478">
        <f t="shared" si="21"/>
        <v>0.60414890942289368</v>
      </c>
      <c r="B478">
        <f t="shared" si="22"/>
        <v>0.60414890942288724</v>
      </c>
    </row>
    <row r="479" spans="1:2" x14ac:dyDescent="0.25">
      <c r="A479">
        <f t="shared" si="21"/>
        <v>0.60414890942288724</v>
      </c>
      <c r="B479">
        <f t="shared" si="22"/>
        <v>0.60414890942288124</v>
      </c>
    </row>
    <row r="480" spans="1:2" x14ac:dyDescent="0.25">
      <c r="A480">
        <f t="shared" si="21"/>
        <v>0.60414890942288124</v>
      </c>
      <c r="B480">
        <f t="shared" si="22"/>
        <v>0.60414890942287558</v>
      </c>
    </row>
    <row r="481" spans="1:2" x14ac:dyDescent="0.25">
      <c r="A481">
        <f t="shared" si="21"/>
        <v>0.60414890942287558</v>
      </c>
      <c r="B481">
        <f t="shared" si="22"/>
        <v>0.60414890942287036</v>
      </c>
    </row>
    <row r="482" spans="1:2" x14ac:dyDescent="0.25">
      <c r="A482">
        <f t="shared" si="21"/>
        <v>0.60414890942287036</v>
      </c>
      <c r="B482">
        <f t="shared" si="22"/>
        <v>0.60414890942286548</v>
      </c>
    </row>
    <row r="483" spans="1:2" x14ac:dyDescent="0.25">
      <c r="A483">
        <f t="shared" si="21"/>
        <v>0.60414890942286548</v>
      </c>
      <c r="B483">
        <f t="shared" si="22"/>
        <v>0.60414890942286081</v>
      </c>
    </row>
    <row r="484" spans="1:2" x14ac:dyDescent="0.25">
      <c r="A484">
        <f t="shared" si="21"/>
        <v>0.60414890942286081</v>
      </c>
      <c r="B484">
        <f t="shared" si="22"/>
        <v>0.60414890942285648</v>
      </c>
    </row>
    <row r="485" spans="1:2" x14ac:dyDescent="0.25">
      <c r="A485">
        <f t="shared" si="21"/>
        <v>0.60414890942285648</v>
      </c>
      <c r="B485">
        <f t="shared" si="22"/>
        <v>0.60414890942285238</v>
      </c>
    </row>
    <row r="486" spans="1:2" x14ac:dyDescent="0.25">
      <c r="A486">
        <f t="shared" ref="A486:A549" si="23">B485</f>
        <v>0.60414890942285238</v>
      </c>
      <c r="B486">
        <f t="shared" si="22"/>
        <v>0.60414890942284849</v>
      </c>
    </row>
    <row r="487" spans="1:2" x14ac:dyDescent="0.25">
      <c r="A487">
        <f t="shared" si="23"/>
        <v>0.60414890942284849</v>
      </c>
      <c r="B487">
        <f t="shared" si="22"/>
        <v>0.60414890942284494</v>
      </c>
    </row>
    <row r="488" spans="1:2" x14ac:dyDescent="0.25">
      <c r="A488">
        <f t="shared" si="23"/>
        <v>0.60414890942284494</v>
      </c>
      <c r="B488">
        <f t="shared" si="22"/>
        <v>0.6041489094228415</v>
      </c>
    </row>
    <row r="489" spans="1:2" x14ac:dyDescent="0.25">
      <c r="A489">
        <f t="shared" si="23"/>
        <v>0.6041489094228415</v>
      </c>
      <c r="B489">
        <f t="shared" si="22"/>
        <v>0.60414890942283828</v>
      </c>
    </row>
    <row r="490" spans="1:2" x14ac:dyDescent="0.25">
      <c r="A490">
        <f t="shared" si="23"/>
        <v>0.60414890942283828</v>
      </c>
      <c r="B490">
        <f t="shared" si="22"/>
        <v>0.60414890942283528</v>
      </c>
    </row>
    <row r="491" spans="1:2" x14ac:dyDescent="0.25">
      <c r="A491">
        <f t="shared" si="23"/>
        <v>0.60414890942283528</v>
      </c>
      <c r="B491">
        <f t="shared" si="22"/>
        <v>0.6041489094228325</v>
      </c>
    </row>
    <row r="492" spans="1:2" x14ac:dyDescent="0.25">
      <c r="A492">
        <f t="shared" si="23"/>
        <v>0.6041489094228325</v>
      </c>
      <c r="B492">
        <f t="shared" si="22"/>
        <v>0.60414890942282995</v>
      </c>
    </row>
    <row r="493" spans="1:2" x14ac:dyDescent="0.25">
      <c r="A493">
        <f t="shared" si="23"/>
        <v>0.60414890942282995</v>
      </c>
      <c r="B493">
        <f t="shared" si="22"/>
        <v>0.60414890942282751</v>
      </c>
    </row>
    <row r="494" spans="1:2" x14ac:dyDescent="0.25">
      <c r="A494">
        <f t="shared" si="23"/>
        <v>0.60414890942282751</v>
      </c>
      <c r="B494">
        <f t="shared" si="22"/>
        <v>0.60414890942282518</v>
      </c>
    </row>
    <row r="495" spans="1:2" x14ac:dyDescent="0.25">
      <c r="A495">
        <f t="shared" si="23"/>
        <v>0.60414890942282518</v>
      </c>
      <c r="B495">
        <f t="shared" si="22"/>
        <v>0.60414890942282296</v>
      </c>
    </row>
    <row r="496" spans="1:2" x14ac:dyDescent="0.25">
      <c r="A496">
        <f t="shared" si="23"/>
        <v>0.60414890942282296</v>
      </c>
      <c r="B496">
        <f t="shared" si="22"/>
        <v>0.60414890942282096</v>
      </c>
    </row>
    <row r="497" spans="1:2" x14ac:dyDescent="0.25">
      <c r="A497">
        <f t="shared" si="23"/>
        <v>0.60414890942282096</v>
      </c>
      <c r="B497">
        <f t="shared" si="22"/>
        <v>0.60414890942281907</v>
      </c>
    </row>
    <row r="498" spans="1:2" x14ac:dyDescent="0.25">
      <c r="A498">
        <f t="shared" si="23"/>
        <v>0.60414890942281907</v>
      </c>
      <c r="B498">
        <f t="shared" si="22"/>
        <v>0.60414890942281729</v>
      </c>
    </row>
    <row r="499" spans="1:2" x14ac:dyDescent="0.25">
      <c r="A499">
        <f t="shared" si="23"/>
        <v>0.60414890942281729</v>
      </c>
      <c r="B499">
        <f t="shared" si="22"/>
        <v>0.60414890942281563</v>
      </c>
    </row>
    <row r="500" spans="1:2" x14ac:dyDescent="0.25">
      <c r="A500">
        <f t="shared" si="23"/>
        <v>0.60414890942281563</v>
      </c>
      <c r="B500">
        <f t="shared" si="22"/>
        <v>0.60414890942281407</v>
      </c>
    </row>
    <row r="501" spans="1:2" x14ac:dyDescent="0.25">
      <c r="A501">
        <f t="shared" si="23"/>
        <v>0.60414890942281407</v>
      </c>
      <c r="B501">
        <f t="shared" si="22"/>
        <v>0.60414890942281263</v>
      </c>
    </row>
    <row r="502" spans="1:2" x14ac:dyDescent="0.25">
      <c r="A502">
        <f t="shared" si="23"/>
        <v>0.60414890942281263</v>
      </c>
      <c r="B502">
        <f t="shared" si="22"/>
        <v>0.60414890942281119</v>
      </c>
    </row>
    <row r="503" spans="1:2" x14ac:dyDescent="0.25">
      <c r="A503">
        <f t="shared" si="23"/>
        <v>0.60414890942281119</v>
      </c>
      <c r="B503">
        <f t="shared" si="22"/>
        <v>0.60414890942280997</v>
      </c>
    </row>
    <row r="504" spans="1:2" x14ac:dyDescent="0.25">
      <c r="A504">
        <f t="shared" si="23"/>
        <v>0.60414890942280997</v>
      </c>
      <c r="B504">
        <f t="shared" si="22"/>
        <v>0.60414890942280886</v>
      </c>
    </row>
    <row r="505" spans="1:2" x14ac:dyDescent="0.25">
      <c r="A505">
        <f t="shared" si="23"/>
        <v>0.60414890942280886</v>
      </c>
      <c r="B505">
        <f t="shared" si="22"/>
        <v>0.60414890942280763</v>
      </c>
    </row>
    <row r="506" spans="1:2" x14ac:dyDescent="0.25">
      <c r="A506">
        <f t="shared" si="23"/>
        <v>0.60414890942280763</v>
      </c>
      <c r="B506">
        <f t="shared" si="22"/>
        <v>0.60414890942280663</v>
      </c>
    </row>
    <row r="507" spans="1:2" x14ac:dyDescent="0.25">
      <c r="A507">
        <f t="shared" si="23"/>
        <v>0.60414890942280663</v>
      </c>
      <c r="B507">
        <f t="shared" si="22"/>
        <v>0.60414890942280564</v>
      </c>
    </row>
    <row r="508" spans="1:2" x14ac:dyDescent="0.25">
      <c r="A508">
        <f t="shared" si="23"/>
        <v>0.60414890942280564</v>
      </c>
      <c r="B508">
        <f t="shared" si="22"/>
        <v>0.60414890942280464</v>
      </c>
    </row>
    <row r="509" spans="1:2" x14ac:dyDescent="0.25">
      <c r="A509">
        <f t="shared" si="23"/>
        <v>0.60414890942280464</v>
      </c>
      <c r="B509">
        <f t="shared" si="22"/>
        <v>0.60414890942280375</v>
      </c>
    </row>
    <row r="510" spans="1:2" x14ac:dyDescent="0.25">
      <c r="A510">
        <f t="shared" si="23"/>
        <v>0.60414890942280375</v>
      </c>
      <c r="B510">
        <f t="shared" si="22"/>
        <v>0.60414890942280286</v>
      </c>
    </row>
    <row r="511" spans="1:2" x14ac:dyDescent="0.25">
      <c r="A511">
        <f t="shared" si="23"/>
        <v>0.60414890942280286</v>
      </c>
      <c r="B511">
        <f t="shared" si="22"/>
        <v>0.60414890942280208</v>
      </c>
    </row>
    <row r="512" spans="1:2" x14ac:dyDescent="0.25">
      <c r="A512">
        <f t="shared" si="23"/>
        <v>0.60414890942280208</v>
      </c>
      <c r="B512">
        <f t="shared" si="22"/>
        <v>0.60414890942280131</v>
      </c>
    </row>
    <row r="513" spans="1:2" x14ac:dyDescent="0.25">
      <c r="A513">
        <f t="shared" si="23"/>
        <v>0.60414890942280131</v>
      </c>
      <c r="B513">
        <f t="shared" si="22"/>
        <v>0.60414890942280075</v>
      </c>
    </row>
    <row r="514" spans="1:2" x14ac:dyDescent="0.25">
      <c r="A514">
        <f t="shared" si="23"/>
        <v>0.60414890942280075</v>
      </c>
      <c r="B514">
        <f t="shared" si="22"/>
        <v>0.60414890942280008</v>
      </c>
    </row>
    <row r="515" spans="1:2" x14ac:dyDescent="0.25">
      <c r="A515">
        <f t="shared" si="23"/>
        <v>0.60414890942280008</v>
      </c>
      <c r="B515">
        <f t="shared" si="22"/>
        <v>0.60414890942279953</v>
      </c>
    </row>
    <row r="516" spans="1:2" x14ac:dyDescent="0.25">
      <c r="A516">
        <f t="shared" si="23"/>
        <v>0.60414890942279953</v>
      </c>
      <c r="B516">
        <f t="shared" si="22"/>
        <v>0.60414890942279897</v>
      </c>
    </row>
    <row r="517" spans="1:2" x14ac:dyDescent="0.25">
      <c r="A517">
        <f t="shared" si="23"/>
        <v>0.60414890942279897</v>
      </c>
      <c r="B517">
        <f t="shared" ref="B517:B580" si="24">((1/(4/(A517^3)-6/(A517^2)+4/A517-$B$27)))^0.25</f>
        <v>0.60414890942279853</v>
      </c>
    </row>
    <row r="518" spans="1:2" x14ac:dyDescent="0.25">
      <c r="A518">
        <f t="shared" si="23"/>
        <v>0.60414890942279853</v>
      </c>
      <c r="B518">
        <f t="shared" si="24"/>
        <v>0.60414890942279809</v>
      </c>
    </row>
    <row r="519" spans="1:2" x14ac:dyDescent="0.25">
      <c r="A519">
        <f t="shared" si="23"/>
        <v>0.60414890942279809</v>
      </c>
      <c r="B519">
        <f t="shared" si="24"/>
        <v>0.60414890942279764</v>
      </c>
    </row>
    <row r="520" spans="1:2" x14ac:dyDescent="0.25">
      <c r="A520">
        <f t="shared" si="23"/>
        <v>0.60414890942279764</v>
      </c>
      <c r="B520">
        <f t="shared" si="24"/>
        <v>0.6041489094227972</v>
      </c>
    </row>
    <row r="521" spans="1:2" x14ac:dyDescent="0.25">
      <c r="A521">
        <f t="shared" si="23"/>
        <v>0.6041489094227972</v>
      </c>
      <c r="B521">
        <f t="shared" si="24"/>
        <v>0.60414890942279675</v>
      </c>
    </row>
    <row r="522" spans="1:2" x14ac:dyDescent="0.25">
      <c r="A522">
        <f t="shared" si="23"/>
        <v>0.60414890942279675</v>
      </c>
      <c r="B522">
        <f t="shared" si="24"/>
        <v>0.60414890942279642</v>
      </c>
    </row>
    <row r="523" spans="1:2" x14ac:dyDescent="0.25">
      <c r="A523">
        <f t="shared" si="23"/>
        <v>0.60414890942279642</v>
      </c>
      <c r="B523">
        <f t="shared" si="24"/>
        <v>0.60414890942279609</v>
      </c>
    </row>
    <row r="524" spans="1:2" x14ac:dyDescent="0.25">
      <c r="A524">
        <f t="shared" si="23"/>
        <v>0.60414890942279609</v>
      </c>
      <c r="B524">
        <f t="shared" si="24"/>
        <v>0.60414890942279575</v>
      </c>
    </row>
    <row r="525" spans="1:2" x14ac:dyDescent="0.25">
      <c r="A525">
        <f t="shared" si="23"/>
        <v>0.60414890942279575</v>
      </c>
      <c r="B525">
        <f t="shared" si="24"/>
        <v>0.60414890942279542</v>
      </c>
    </row>
    <row r="526" spans="1:2" x14ac:dyDescent="0.25">
      <c r="A526">
        <f t="shared" si="23"/>
        <v>0.60414890942279542</v>
      </c>
      <c r="B526">
        <f t="shared" si="24"/>
        <v>0.60414890942279509</v>
      </c>
    </row>
    <row r="527" spans="1:2" x14ac:dyDescent="0.25">
      <c r="A527">
        <f t="shared" si="23"/>
        <v>0.60414890942279509</v>
      </c>
      <c r="B527">
        <f t="shared" si="24"/>
        <v>0.60414890942279476</v>
      </c>
    </row>
    <row r="528" spans="1:2" x14ac:dyDescent="0.25">
      <c r="A528">
        <f t="shared" si="23"/>
        <v>0.60414890942279476</v>
      </c>
      <c r="B528">
        <f t="shared" si="24"/>
        <v>0.60414890942279453</v>
      </c>
    </row>
    <row r="529" spans="1:2" x14ac:dyDescent="0.25">
      <c r="A529">
        <f t="shared" si="23"/>
        <v>0.60414890942279453</v>
      </c>
      <c r="B529">
        <f t="shared" si="24"/>
        <v>0.60414890942279431</v>
      </c>
    </row>
    <row r="530" spans="1:2" x14ac:dyDescent="0.25">
      <c r="A530">
        <f t="shared" si="23"/>
        <v>0.60414890942279431</v>
      </c>
      <c r="B530">
        <f t="shared" si="24"/>
        <v>0.60414890942279409</v>
      </c>
    </row>
    <row r="531" spans="1:2" x14ac:dyDescent="0.25">
      <c r="A531">
        <f t="shared" si="23"/>
        <v>0.60414890942279409</v>
      </c>
      <c r="B531">
        <f t="shared" si="24"/>
        <v>0.60414890942279387</v>
      </c>
    </row>
    <row r="532" spans="1:2" x14ac:dyDescent="0.25">
      <c r="A532">
        <f t="shared" si="23"/>
        <v>0.60414890942279387</v>
      </c>
      <c r="B532">
        <f t="shared" si="24"/>
        <v>0.60414890942279365</v>
      </c>
    </row>
    <row r="533" spans="1:2" x14ac:dyDescent="0.25">
      <c r="A533">
        <f t="shared" si="23"/>
        <v>0.60414890942279365</v>
      </c>
      <c r="B533">
        <f t="shared" si="24"/>
        <v>0.60414890942279342</v>
      </c>
    </row>
    <row r="534" spans="1:2" x14ac:dyDescent="0.25">
      <c r="A534">
        <f t="shared" si="23"/>
        <v>0.60414890942279342</v>
      </c>
      <c r="B534">
        <f t="shared" si="24"/>
        <v>0.6041489094227932</v>
      </c>
    </row>
    <row r="535" spans="1:2" x14ac:dyDescent="0.25">
      <c r="A535">
        <f t="shared" si="23"/>
        <v>0.6041489094227932</v>
      </c>
      <c r="B535">
        <f t="shared" si="24"/>
        <v>0.60414890942279309</v>
      </c>
    </row>
    <row r="536" spans="1:2" x14ac:dyDescent="0.25">
      <c r="A536">
        <f t="shared" si="23"/>
        <v>0.60414890942279309</v>
      </c>
      <c r="B536">
        <f t="shared" si="24"/>
        <v>0.60414890942279287</v>
      </c>
    </row>
    <row r="537" spans="1:2" x14ac:dyDescent="0.25">
      <c r="A537">
        <f t="shared" si="23"/>
        <v>0.60414890942279287</v>
      </c>
      <c r="B537">
        <f t="shared" si="24"/>
        <v>0.60414890942279287</v>
      </c>
    </row>
    <row r="538" spans="1:2" x14ac:dyDescent="0.25">
      <c r="A538">
        <f t="shared" si="23"/>
        <v>0.60414890942279287</v>
      </c>
      <c r="B538">
        <f t="shared" si="24"/>
        <v>0.60414890942279287</v>
      </c>
    </row>
    <row r="539" spans="1:2" x14ac:dyDescent="0.25">
      <c r="A539">
        <f t="shared" si="23"/>
        <v>0.60414890942279287</v>
      </c>
      <c r="B539">
        <f t="shared" si="24"/>
        <v>0.60414890942279287</v>
      </c>
    </row>
    <row r="540" spans="1:2" x14ac:dyDescent="0.25">
      <c r="A540">
        <f t="shared" si="23"/>
        <v>0.60414890942279287</v>
      </c>
      <c r="B540">
        <f t="shared" si="24"/>
        <v>0.60414890942279287</v>
      </c>
    </row>
    <row r="541" spans="1:2" x14ac:dyDescent="0.25">
      <c r="A541">
        <f t="shared" si="23"/>
        <v>0.60414890942279287</v>
      </c>
      <c r="B541">
        <f t="shared" si="24"/>
        <v>0.60414890942279287</v>
      </c>
    </row>
    <row r="542" spans="1:2" x14ac:dyDescent="0.25">
      <c r="A542">
        <f t="shared" si="23"/>
        <v>0.60414890942279287</v>
      </c>
      <c r="B542">
        <f t="shared" si="24"/>
        <v>0.60414890942279287</v>
      </c>
    </row>
    <row r="543" spans="1:2" x14ac:dyDescent="0.25">
      <c r="A543">
        <f t="shared" si="23"/>
        <v>0.60414890942279287</v>
      </c>
      <c r="B543">
        <f t="shared" si="24"/>
        <v>0.60414890942279287</v>
      </c>
    </row>
    <row r="544" spans="1:2" x14ac:dyDescent="0.25">
      <c r="A544">
        <f t="shared" si="23"/>
        <v>0.60414890942279287</v>
      </c>
      <c r="B544">
        <f t="shared" si="24"/>
        <v>0.60414890942279287</v>
      </c>
    </row>
    <row r="545" spans="1:2" x14ac:dyDescent="0.25">
      <c r="A545">
        <f t="shared" si="23"/>
        <v>0.60414890942279287</v>
      </c>
      <c r="B545">
        <f t="shared" si="24"/>
        <v>0.60414890942279287</v>
      </c>
    </row>
    <row r="546" spans="1:2" x14ac:dyDescent="0.25">
      <c r="A546">
        <f t="shared" si="23"/>
        <v>0.60414890942279287</v>
      </c>
      <c r="B546">
        <f t="shared" si="24"/>
        <v>0.60414890942279287</v>
      </c>
    </row>
    <row r="547" spans="1:2" x14ac:dyDescent="0.25">
      <c r="A547">
        <f t="shared" si="23"/>
        <v>0.60414890942279287</v>
      </c>
      <c r="B547">
        <f t="shared" si="24"/>
        <v>0.60414890942279287</v>
      </c>
    </row>
    <row r="548" spans="1:2" x14ac:dyDescent="0.25">
      <c r="A548">
        <f t="shared" si="23"/>
        <v>0.60414890942279287</v>
      </c>
      <c r="B548">
        <f t="shared" si="24"/>
        <v>0.60414890942279287</v>
      </c>
    </row>
    <row r="549" spans="1:2" x14ac:dyDescent="0.25">
      <c r="A549">
        <f t="shared" si="23"/>
        <v>0.60414890942279287</v>
      </c>
      <c r="B549">
        <f t="shared" si="24"/>
        <v>0.60414890942279287</v>
      </c>
    </row>
    <row r="550" spans="1:2" x14ac:dyDescent="0.25">
      <c r="A550">
        <f t="shared" ref="A550:A613" si="25">B549</f>
        <v>0.60414890942279287</v>
      </c>
      <c r="B550">
        <f t="shared" si="24"/>
        <v>0.60414890942279287</v>
      </c>
    </row>
    <row r="551" spans="1:2" x14ac:dyDescent="0.25">
      <c r="A551">
        <f t="shared" si="25"/>
        <v>0.60414890942279287</v>
      </c>
      <c r="B551">
        <f t="shared" si="24"/>
        <v>0.60414890942279287</v>
      </c>
    </row>
    <row r="552" spans="1:2" x14ac:dyDescent="0.25">
      <c r="A552">
        <f t="shared" si="25"/>
        <v>0.60414890942279287</v>
      </c>
      <c r="B552">
        <f t="shared" si="24"/>
        <v>0.60414890942279287</v>
      </c>
    </row>
    <row r="553" spans="1:2" x14ac:dyDescent="0.25">
      <c r="A553">
        <f t="shared" si="25"/>
        <v>0.60414890942279287</v>
      </c>
      <c r="B553">
        <f t="shared" si="24"/>
        <v>0.60414890942279287</v>
      </c>
    </row>
    <row r="554" spans="1:2" x14ac:dyDescent="0.25">
      <c r="A554">
        <f t="shared" si="25"/>
        <v>0.60414890942279287</v>
      </c>
      <c r="B554">
        <f t="shared" si="24"/>
        <v>0.60414890942279287</v>
      </c>
    </row>
    <row r="555" spans="1:2" x14ac:dyDescent="0.25">
      <c r="A555">
        <f t="shared" si="25"/>
        <v>0.60414890942279287</v>
      </c>
      <c r="B555">
        <f t="shared" si="24"/>
        <v>0.60414890942279287</v>
      </c>
    </row>
    <row r="556" spans="1:2" x14ac:dyDescent="0.25">
      <c r="A556">
        <f t="shared" si="25"/>
        <v>0.60414890942279287</v>
      </c>
      <c r="B556">
        <f t="shared" si="24"/>
        <v>0.60414890942279287</v>
      </c>
    </row>
    <row r="557" spans="1:2" x14ac:dyDescent="0.25">
      <c r="A557">
        <f t="shared" si="25"/>
        <v>0.60414890942279287</v>
      </c>
      <c r="B557">
        <f t="shared" si="24"/>
        <v>0.60414890942279287</v>
      </c>
    </row>
    <row r="558" spans="1:2" x14ac:dyDescent="0.25">
      <c r="A558">
        <f t="shared" si="25"/>
        <v>0.60414890942279287</v>
      </c>
      <c r="B558">
        <f t="shared" si="24"/>
        <v>0.60414890942279287</v>
      </c>
    </row>
    <row r="559" spans="1:2" x14ac:dyDescent="0.25">
      <c r="A559">
        <f t="shared" si="25"/>
        <v>0.60414890942279287</v>
      </c>
      <c r="B559">
        <f t="shared" si="24"/>
        <v>0.60414890942279287</v>
      </c>
    </row>
    <row r="560" spans="1:2" x14ac:dyDescent="0.25">
      <c r="A560">
        <f t="shared" si="25"/>
        <v>0.60414890942279287</v>
      </c>
      <c r="B560">
        <f t="shared" si="24"/>
        <v>0.60414890942279287</v>
      </c>
    </row>
    <row r="561" spans="1:2" x14ac:dyDescent="0.25">
      <c r="A561">
        <f t="shared" si="25"/>
        <v>0.60414890942279287</v>
      </c>
      <c r="B561">
        <f t="shared" si="24"/>
        <v>0.60414890942279287</v>
      </c>
    </row>
    <row r="562" spans="1:2" x14ac:dyDescent="0.25">
      <c r="A562">
        <f t="shared" si="25"/>
        <v>0.60414890942279287</v>
      </c>
      <c r="B562">
        <f t="shared" si="24"/>
        <v>0.60414890942279287</v>
      </c>
    </row>
    <row r="563" spans="1:2" x14ac:dyDescent="0.25">
      <c r="A563">
        <f t="shared" si="25"/>
        <v>0.60414890942279287</v>
      </c>
      <c r="B563">
        <f t="shared" si="24"/>
        <v>0.60414890942279287</v>
      </c>
    </row>
    <row r="564" spans="1:2" x14ac:dyDescent="0.25">
      <c r="A564">
        <f t="shared" si="25"/>
        <v>0.60414890942279287</v>
      </c>
      <c r="B564">
        <f t="shared" si="24"/>
        <v>0.60414890942279287</v>
      </c>
    </row>
    <row r="565" spans="1:2" x14ac:dyDescent="0.25">
      <c r="A565">
        <f t="shared" si="25"/>
        <v>0.60414890942279287</v>
      </c>
      <c r="B565">
        <f t="shared" si="24"/>
        <v>0.60414890942279287</v>
      </c>
    </row>
    <row r="566" spans="1:2" x14ac:dyDescent="0.25">
      <c r="A566">
        <f t="shared" si="25"/>
        <v>0.60414890942279287</v>
      </c>
      <c r="B566">
        <f t="shared" si="24"/>
        <v>0.60414890942279287</v>
      </c>
    </row>
    <row r="567" spans="1:2" x14ac:dyDescent="0.25">
      <c r="A567">
        <f t="shared" si="25"/>
        <v>0.60414890942279287</v>
      </c>
      <c r="B567">
        <f t="shared" si="24"/>
        <v>0.60414890942279287</v>
      </c>
    </row>
    <row r="568" spans="1:2" x14ac:dyDescent="0.25">
      <c r="A568">
        <f t="shared" si="25"/>
        <v>0.60414890942279287</v>
      </c>
      <c r="B568">
        <f t="shared" si="24"/>
        <v>0.60414890942279287</v>
      </c>
    </row>
    <row r="569" spans="1:2" x14ac:dyDescent="0.25">
      <c r="A569">
        <f t="shared" si="25"/>
        <v>0.60414890942279287</v>
      </c>
      <c r="B569">
        <f t="shared" si="24"/>
        <v>0.60414890942279287</v>
      </c>
    </row>
    <row r="570" spans="1:2" x14ac:dyDescent="0.25">
      <c r="A570">
        <f t="shared" si="25"/>
        <v>0.60414890942279287</v>
      </c>
      <c r="B570">
        <f t="shared" si="24"/>
        <v>0.60414890942279287</v>
      </c>
    </row>
    <row r="571" spans="1:2" x14ac:dyDescent="0.25">
      <c r="A571">
        <f t="shared" si="25"/>
        <v>0.60414890942279287</v>
      </c>
      <c r="B571">
        <f t="shared" si="24"/>
        <v>0.60414890942279287</v>
      </c>
    </row>
    <row r="572" spans="1:2" x14ac:dyDescent="0.25">
      <c r="A572">
        <f t="shared" si="25"/>
        <v>0.60414890942279287</v>
      </c>
      <c r="B572">
        <f t="shared" si="24"/>
        <v>0.60414890942279287</v>
      </c>
    </row>
    <row r="573" spans="1:2" x14ac:dyDescent="0.25">
      <c r="A573">
        <f t="shared" si="25"/>
        <v>0.60414890942279287</v>
      </c>
      <c r="B573">
        <f t="shared" si="24"/>
        <v>0.60414890942279287</v>
      </c>
    </row>
    <row r="574" spans="1:2" x14ac:dyDescent="0.25">
      <c r="A574">
        <f t="shared" si="25"/>
        <v>0.60414890942279287</v>
      </c>
      <c r="B574">
        <f t="shared" si="24"/>
        <v>0.60414890942279287</v>
      </c>
    </row>
    <row r="575" spans="1:2" x14ac:dyDescent="0.25">
      <c r="A575">
        <f t="shared" si="25"/>
        <v>0.60414890942279287</v>
      </c>
      <c r="B575">
        <f t="shared" si="24"/>
        <v>0.60414890942279287</v>
      </c>
    </row>
    <row r="576" spans="1:2" x14ac:dyDescent="0.25">
      <c r="A576">
        <f t="shared" si="25"/>
        <v>0.60414890942279287</v>
      </c>
      <c r="B576">
        <f t="shared" si="24"/>
        <v>0.60414890942279287</v>
      </c>
    </row>
    <row r="577" spans="1:2" x14ac:dyDescent="0.25">
      <c r="A577">
        <f t="shared" si="25"/>
        <v>0.60414890942279287</v>
      </c>
      <c r="B577">
        <f t="shared" si="24"/>
        <v>0.60414890942279287</v>
      </c>
    </row>
    <row r="578" spans="1:2" x14ac:dyDescent="0.25">
      <c r="A578">
        <f t="shared" si="25"/>
        <v>0.60414890942279287</v>
      </c>
      <c r="B578">
        <f t="shared" si="24"/>
        <v>0.60414890942279287</v>
      </c>
    </row>
    <row r="579" spans="1:2" x14ac:dyDescent="0.25">
      <c r="A579">
        <f t="shared" si="25"/>
        <v>0.60414890942279287</v>
      </c>
      <c r="B579">
        <f t="shared" si="24"/>
        <v>0.60414890942279287</v>
      </c>
    </row>
    <row r="580" spans="1:2" x14ac:dyDescent="0.25">
      <c r="A580">
        <f t="shared" si="25"/>
        <v>0.60414890942279287</v>
      </c>
      <c r="B580">
        <f t="shared" si="24"/>
        <v>0.60414890942279287</v>
      </c>
    </row>
    <row r="581" spans="1:2" x14ac:dyDescent="0.25">
      <c r="A581">
        <f t="shared" si="25"/>
        <v>0.60414890942279287</v>
      </c>
      <c r="B581">
        <f t="shared" ref="B581:B644" si="26">((1/(4/(A581^3)-6/(A581^2)+4/A581-$B$27)))^0.25</f>
        <v>0.60414890942279287</v>
      </c>
    </row>
    <row r="582" spans="1:2" x14ac:dyDescent="0.25">
      <c r="A582">
        <f t="shared" si="25"/>
        <v>0.60414890942279287</v>
      </c>
      <c r="B582">
        <f t="shared" si="26"/>
        <v>0.60414890942279287</v>
      </c>
    </row>
    <row r="583" spans="1:2" x14ac:dyDescent="0.25">
      <c r="A583">
        <f t="shared" si="25"/>
        <v>0.60414890942279287</v>
      </c>
      <c r="B583">
        <f t="shared" si="26"/>
        <v>0.60414890942279287</v>
      </c>
    </row>
    <row r="584" spans="1:2" x14ac:dyDescent="0.25">
      <c r="A584">
        <f t="shared" si="25"/>
        <v>0.60414890942279287</v>
      </c>
      <c r="B584">
        <f t="shared" si="26"/>
        <v>0.60414890942279287</v>
      </c>
    </row>
    <row r="585" spans="1:2" x14ac:dyDescent="0.25">
      <c r="A585">
        <f t="shared" si="25"/>
        <v>0.60414890942279287</v>
      </c>
      <c r="B585">
        <f t="shared" si="26"/>
        <v>0.60414890942279287</v>
      </c>
    </row>
    <row r="586" spans="1:2" x14ac:dyDescent="0.25">
      <c r="A586">
        <f t="shared" si="25"/>
        <v>0.60414890942279287</v>
      </c>
      <c r="B586">
        <f t="shared" si="26"/>
        <v>0.60414890942279287</v>
      </c>
    </row>
    <row r="587" spans="1:2" x14ac:dyDescent="0.25">
      <c r="A587">
        <f t="shared" si="25"/>
        <v>0.60414890942279287</v>
      </c>
      <c r="B587">
        <f t="shared" si="26"/>
        <v>0.60414890942279287</v>
      </c>
    </row>
    <row r="588" spans="1:2" x14ac:dyDescent="0.25">
      <c r="A588">
        <f t="shared" si="25"/>
        <v>0.60414890942279287</v>
      </c>
      <c r="B588">
        <f t="shared" si="26"/>
        <v>0.60414890942279287</v>
      </c>
    </row>
    <row r="589" spans="1:2" x14ac:dyDescent="0.25">
      <c r="A589">
        <f t="shared" si="25"/>
        <v>0.60414890942279287</v>
      </c>
      <c r="B589">
        <f t="shared" si="26"/>
        <v>0.60414890942279287</v>
      </c>
    </row>
    <row r="590" spans="1:2" x14ac:dyDescent="0.25">
      <c r="A590">
        <f t="shared" si="25"/>
        <v>0.60414890942279287</v>
      </c>
      <c r="B590">
        <f t="shared" si="26"/>
        <v>0.60414890942279287</v>
      </c>
    </row>
    <row r="591" spans="1:2" x14ac:dyDescent="0.25">
      <c r="A591">
        <f t="shared" si="25"/>
        <v>0.60414890942279287</v>
      </c>
      <c r="B591">
        <f t="shared" si="26"/>
        <v>0.60414890942279287</v>
      </c>
    </row>
    <row r="592" spans="1:2" x14ac:dyDescent="0.25">
      <c r="A592">
        <f t="shared" si="25"/>
        <v>0.60414890942279287</v>
      </c>
      <c r="B592">
        <f t="shared" si="26"/>
        <v>0.60414890942279287</v>
      </c>
    </row>
    <row r="593" spans="1:2" x14ac:dyDescent="0.25">
      <c r="A593">
        <f t="shared" si="25"/>
        <v>0.60414890942279287</v>
      </c>
      <c r="B593">
        <f t="shared" si="26"/>
        <v>0.60414890942279287</v>
      </c>
    </row>
    <row r="594" spans="1:2" x14ac:dyDescent="0.25">
      <c r="A594">
        <f t="shared" si="25"/>
        <v>0.60414890942279287</v>
      </c>
      <c r="B594">
        <f t="shared" si="26"/>
        <v>0.60414890942279287</v>
      </c>
    </row>
    <row r="595" spans="1:2" x14ac:dyDescent="0.25">
      <c r="A595">
        <f t="shared" si="25"/>
        <v>0.60414890942279287</v>
      </c>
      <c r="B595">
        <f t="shared" si="26"/>
        <v>0.60414890942279287</v>
      </c>
    </row>
    <row r="596" spans="1:2" x14ac:dyDescent="0.25">
      <c r="A596">
        <f t="shared" si="25"/>
        <v>0.60414890942279287</v>
      </c>
      <c r="B596">
        <f t="shared" si="26"/>
        <v>0.60414890942279287</v>
      </c>
    </row>
    <row r="597" spans="1:2" x14ac:dyDescent="0.25">
      <c r="A597">
        <f t="shared" si="25"/>
        <v>0.60414890942279287</v>
      </c>
      <c r="B597">
        <f t="shared" si="26"/>
        <v>0.60414890942279287</v>
      </c>
    </row>
    <row r="598" spans="1:2" x14ac:dyDescent="0.25">
      <c r="A598">
        <f t="shared" si="25"/>
        <v>0.60414890942279287</v>
      </c>
      <c r="B598">
        <f t="shared" si="26"/>
        <v>0.60414890942279287</v>
      </c>
    </row>
    <row r="599" spans="1:2" x14ac:dyDescent="0.25">
      <c r="A599">
        <f t="shared" si="25"/>
        <v>0.60414890942279287</v>
      </c>
      <c r="B599">
        <f t="shared" si="26"/>
        <v>0.60414890942279287</v>
      </c>
    </row>
    <row r="600" spans="1:2" x14ac:dyDescent="0.25">
      <c r="A600">
        <f t="shared" si="25"/>
        <v>0.60414890942279287</v>
      </c>
      <c r="B600">
        <f t="shared" si="26"/>
        <v>0.60414890942279287</v>
      </c>
    </row>
    <row r="601" spans="1:2" x14ac:dyDescent="0.25">
      <c r="A601">
        <f t="shared" si="25"/>
        <v>0.60414890942279287</v>
      </c>
      <c r="B601">
        <f t="shared" si="26"/>
        <v>0.60414890942279287</v>
      </c>
    </row>
    <row r="602" spans="1:2" x14ac:dyDescent="0.25">
      <c r="A602">
        <f t="shared" si="25"/>
        <v>0.60414890942279287</v>
      </c>
      <c r="B602">
        <f t="shared" si="26"/>
        <v>0.60414890942279287</v>
      </c>
    </row>
    <row r="603" spans="1:2" x14ac:dyDescent="0.25">
      <c r="A603">
        <f t="shared" si="25"/>
        <v>0.60414890942279287</v>
      </c>
      <c r="B603">
        <f t="shared" si="26"/>
        <v>0.60414890942279287</v>
      </c>
    </row>
    <row r="604" spans="1:2" x14ac:dyDescent="0.25">
      <c r="A604">
        <f t="shared" si="25"/>
        <v>0.60414890942279287</v>
      </c>
      <c r="B604">
        <f t="shared" si="26"/>
        <v>0.60414890942279287</v>
      </c>
    </row>
    <row r="605" spans="1:2" x14ac:dyDescent="0.25">
      <c r="A605">
        <f t="shared" si="25"/>
        <v>0.60414890942279287</v>
      </c>
      <c r="B605">
        <f t="shared" si="26"/>
        <v>0.60414890942279287</v>
      </c>
    </row>
    <row r="606" spans="1:2" x14ac:dyDescent="0.25">
      <c r="A606">
        <f t="shared" si="25"/>
        <v>0.60414890942279287</v>
      </c>
      <c r="B606">
        <f t="shared" si="26"/>
        <v>0.60414890942279287</v>
      </c>
    </row>
    <row r="607" spans="1:2" x14ac:dyDescent="0.25">
      <c r="A607">
        <f t="shared" si="25"/>
        <v>0.60414890942279287</v>
      </c>
      <c r="B607">
        <f t="shared" si="26"/>
        <v>0.60414890942279287</v>
      </c>
    </row>
    <row r="608" spans="1:2" x14ac:dyDescent="0.25">
      <c r="A608">
        <f t="shared" si="25"/>
        <v>0.60414890942279287</v>
      </c>
      <c r="B608">
        <f t="shared" si="26"/>
        <v>0.60414890942279287</v>
      </c>
    </row>
    <row r="609" spans="1:2" x14ac:dyDescent="0.25">
      <c r="A609">
        <f t="shared" si="25"/>
        <v>0.60414890942279287</v>
      </c>
      <c r="B609">
        <f t="shared" si="26"/>
        <v>0.60414890942279287</v>
      </c>
    </row>
    <row r="610" spans="1:2" x14ac:dyDescent="0.25">
      <c r="A610">
        <f t="shared" si="25"/>
        <v>0.60414890942279287</v>
      </c>
      <c r="B610">
        <f t="shared" si="26"/>
        <v>0.60414890942279287</v>
      </c>
    </row>
    <row r="611" spans="1:2" x14ac:dyDescent="0.25">
      <c r="A611">
        <f t="shared" si="25"/>
        <v>0.60414890942279287</v>
      </c>
      <c r="B611">
        <f t="shared" si="26"/>
        <v>0.60414890942279287</v>
      </c>
    </row>
    <row r="612" spans="1:2" x14ac:dyDescent="0.25">
      <c r="A612">
        <f t="shared" si="25"/>
        <v>0.60414890942279287</v>
      </c>
      <c r="B612">
        <f t="shared" si="26"/>
        <v>0.60414890942279287</v>
      </c>
    </row>
    <row r="613" spans="1:2" x14ac:dyDescent="0.25">
      <c r="A613">
        <f t="shared" si="25"/>
        <v>0.60414890942279287</v>
      </c>
      <c r="B613">
        <f t="shared" si="26"/>
        <v>0.60414890942279287</v>
      </c>
    </row>
    <row r="614" spans="1:2" x14ac:dyDescent="0.25">
      <c r="A614">
        <f t="shared" ref="A614:A677" si="27">B613</f>
        <v>0.60414890942279287</v>
      </c>
      <c r="B614">
        <f t="shared" si="26"/>
        <v>0.60414890942279287</v>
      </c>
    </row>
    <row r="615" spans="1:2" x14ac:dyDescent="0.25">
      <c r="A615">
        <f t="shared" si="27"/>
        <v>0.60414890942279287</v>
      </c>
      <c r="B615">
        <f t="shared" si="26"/>
        <v>0.60414890942279287</v>
      </c>
    </row>
    <row r="616" spans="1:2" x14ac:dyDescent="0.25">
      <c r="A616">
        <f t="shared" si="27"/>
        <v>0.60414890942279287</v>
      </c>
      <c r="B616">
        <f t="shared" si="26"/>
        <v>0.60414890942279287</v>
      </c>
    </row>
    <row r="617" spans="1:2" x14ac:dyDescent="0.25">
      <c r="A617">
        <f t="shared" si="27"/>
        <v>0.60414890942279287</v>
      </c>
      <c r="B617">
        <f t="shared" si="26"/>
        <v>0.60414890942279287</v>
      </c>
    </row>
    <row r="618" spans="1:2" x14ac:dyDescent="0.25">
      <c r="A618">
        <f t="shared" si="27"/>
        <v>0.60414890942279287</v>
      </c>
      <c r="B618">
        <f t="shared" si="26"/>
        <v>0.60414890942279287</v>
      </c>
    </row>
    <row r="619" spans="1:2" x14ac:dyDescent="0.25">
      <c r="A619">
        <f t="shared" si="27"/>
        <v>0.60414890942279287</v>
      </c>
      <c r="B619">
        <f t="shared" si="26"/>
        <v>0.60414890942279287</v>
      </c>
    </row>
    <row r="620" spans="1:2" x14ac:dyDescent="0.25">
      <c r="A620">
        <f t="shared" si="27"/>
        <v>0.60414890942279287</v>
      </c>
      <c r="B620">
        <f t="shared" si="26"/>
        <v>0.60414890942279287</v>
      </c>
    </row>
    <row r="621" spans="1:2" x14ac:dyDescent="0.25">
      <c r="A621">
        <f t="shared" si="27"/>
        <v>0.60414890942279287</v>
      </c>
      <c r="B621">
        <f t="shared" si="26"/>
        <v>0.60414890942279287</v>
      </c>
    </row>
    <row r="622" spans="1:2" x14ac:dyDescent="0.25">
      <c r="A622">
        <f t="shared" si="27"/>
        <v>0.60414890942279287</v>
      </c>
      <c r="B622">
        <f t="shared" si="26"/>
        <v>0.60414890942279287</v>
      </c>
    </row>
    <row r="623" spans="1:2" x14ac:dyDescent="0.25">
      <c r="A623">
        <f t="shared" si="27"/>
        <v>0.60414890942279287</v>
      </c>
      <c r="B623">
        <f t="shared" si="26"/>
        <v>0.60414890942279287</v>
      </c>
    </row>
    <row r="624" spans="1:2" x14ac:dyDescent="0.25">
      <c r="A624">
        <f t="shared" si="27"/>
        <v>0.60414890942279287</v>
      </c>
      <c r="B624">
        <f t="shared" si="26"/>
        <v>0.60414890942279287</v>
      </c>
    </row>
    <row r="625" spans="1:2" x14ac:dyDescent="0.25">
      <c r="A625">
        <f t="shared" si="27"/>
        <v>0.60414890942279287</v>
      </c>
      <c r="B625">
        <f t="shared" si="26"/>
        <v>0.60414890942279287</v>
      </c>
    </row>
    <row r="626" spans="1:2" x14ac:dyDescent="0.25">
      <c r="A626">
        <f t="shared" si="27"/>
        <v>0.60414890942279287</v>
      </c>
      <c r="B626">
        <f t="shared" si="26"/>
        <v>0.60414890942279287</v>
      </c>
    </row>
    <row r="627" spans="1:2" x14ac:dyDescent="0.25">
      <c r="A627">
        <f t="shared" si="27"/>
        <v>0.60414890942279287</v>
      </c>
      <c r="B627">
        <f t="shared" si="26"/>
        <v>0.60414890942279287</v>
      </c>
    </row>
    <row r="628" spans="1:2" x14ac:dyDescent="0.25">
      <c r="A628">
        <f t="shared" si="27"/>
        <v>0.60414890942279287</v>
      </c>
      <c r="B628">
        <f t="shared" si="26"/>
        <v>0.60414890942279287</v>
      </c>
    </row>
    <row r="629" spans="1:2" x14ac:dyDescent="0.25">
      <c r="A629">
        <f t="shared" si="27"/>
        <v>0.60414890942279287</v>
      </c>
      <c r="B629">
        <f t="shared" si="26"/>
        <v>0.60414890942279287</v>
      </c>
    </row>
    <row r="630" spans="1:2" x14ac:dyDescent="0.25">
      <c r="A630">
        <f t="shared" si="27"/>
        <v>0.60414890942279287</v>
      </c>
      <c r="B630">
        <f t="shared" si="26"/>
        <v>0.60414890942279287</v>
      </c>
    </row>
    <row r="631" spans="1:2" x14ac:dyDescent="0.25">
      <c r="A631">
        <f t="shared" si="27"/>
        <v>0.60414890942279287</v>
      </c>
      <c r="B631">
        <f t="shared" si="26"/>
        <v>0.60414890942279287</v>
      </c>
    </row>
    <row r="632" spans="1:2" x14ac:dyDescent="0.25">
      <c r="A632">
        <f t="shared" si="27"/>
        <v>0.60414890942279287</v>
      </c>
      <c r="B632">
        <f t="shared" si="26"/>
        <v>0.60414890942279287</v>
      </c>
    </row>
    <row r="633" spans="1:2" x14ac:dyDescent="0.25">
      <c r="A633">
        <f t="shared" si="27"/>
        <v>0.60414890942279287</v>
      </c>
      <c r="B633">
        <f t="shared" si="26"/>
        <v>0.60414890942279287</v>
      </c>
    </row>
    <row r="634" spans="1:2" x14ac:dyDescent="0.25">
      <c r="A634">
        <f t="shared" si="27"/>
        <v>0.60414890942279287</v>
      </c>
      <c r="B634">
        <f t="shared" si="26"/>
        <v>0.60414890942279287</v>
      </c>
    </row>
    <row r="635" spans="1:2" x14ac:dyDescent="0.25">
      <c r="A635">
        <f t="shared" si="27"/>
        <v>0.60414890942279287</v>
      </c>
      <c r="B635">
        <f t="shared" si="26"/>
        <v>0.60414890942279287</v>
      </c>
    </row>
    <row r="636" spans="1:2" x14ac:dyDescent="0.25">
      <c r="A636">
        <f t="shared" si="27"/>
        <v>0.60414890942279287</v>
      </c>
      <c r="B636">
        <f t="shared" si="26"/>
        <v>0.60414890942279287</v>
      </c>
    </row>
    <row r="637" spans="1:2" x14ac:dyDescent="0.25">
      <c r="A637">
        <f t="shared" si="27"/>
        <v>0.60414890942279287</v>
      </c>
      <c r="B637">
        <f t="shared" si="26"/>
        <v>0.60414890942279287</v>
      </c>
    </row>
    <row r="638" spans="1:2" x14ac:dyDescent="0.25">
      <c r="A638">
        <f t="shared" si="27"/>
        <v>0.60414890942279287</v>
      </c>
      <c r="B638">
        <f t="shared" si="26"/>
        <v>0.60414890942279287</v>
      </c>
    </row>
    <row r="639" spans="1:2" x14ac:dyDescent="0.25">
      <c r="A639">
        <f t="shared" si="27"/>
        <v>0.60414890942279287</v>
      </c>
      <c r="B639">
        <f t="shared" si="26"/>
        <v>0.60414890942279287</v>
      </c>
    </row>
    <row r="640" spans="1:2" x14ac:dyDescent="0.25">
      <c r="A640">
        <f t="shared" si="27"/>
        <v>0.60414890942279287</v>
      </c>
      <c r="B640">
        <f t="shared" si="26"/>
        <v>0.60414890942279287</v>
      </c>
    </row>
    <row r="641" spans="1:2" x14ac:dyDescent="0.25">
      <c r="A641">
        <f t="shared" si="27"/>
        <v>0.60414890942279287</v>
      </c>
      <c r="B641">
        <f t="shared" si="26"/>
        <v>0.60414890942279287</v>
      </c>
    </row>
    <row r="642" spans="1:2" x14ac:dyDescent="0.25">
      <c r="A642">
        <f t="shared" si="27"/>
        <v>0.60414890942279287</v>
      </c>
      <c r="B642">
        <f t="shared" si="26"/>
        <v>0.60414890942279287</v>
      </c>
    </row>
    <row r="643" spans="1:2" x14ac:dyDescent="0.25">
      <c r="A643">
        <f t="shared" si="27"/>
        <v>0.60414890942279287</v>
      </c>
      <c r="B643">
        <f t="shared" si="26"/>
        <v>0.60414890942279287</v>
      </c>
    </row>
    <row r="644" spans="1:2" x14ac:dyDescent="0.25">
      <c r="A644">
        <f t="shared" si="27"/>
        <v>0.60414890942279287</v>
      </c>
      <c r="B644">
        <f t="shared" si="26"/>
        <v>0.60414890942279287</v>
      </c>
    </row>
    <row r="645" spans="1:2" x14ac:dyDescent="0.25">
      <c r="A645">
        <f t="shared" si="27"/>
        <v>0.60414890942279287</v>
      </c>
      <c r="B645">
        <f t="shared" ref="B645:B708" si="28">((1/(4/(A645^3)-6/(A645^2)+4/A645-$B$27)))^0.25</f>
        <v>0.60414890942279287</v>
      </c>
    </row>
    <row r="646" spans="1:2" x14ac:dyDescent="0.25">
      <c r="A646">
        <f t="shared" si="27"/>
        <v>0.60414890942279287</v>
      </c>
      <c r="B646">
        <f t="shared" si="28"/>
        <v>0.60414890942279287</v>
      </c>
    </row>
    <row r="647" spans="1:2" x14ac:dyDescent="0.25">
      <c r="A647">
        <f t="shared" si="27"/>
        <v>0.60414890942279287</v>
      </c>
      <c r="B647">
        <f t="shared" si="28"/>
        <v>0.60414890942279287</v>
      </c>
    </row>
    <row r="648" spans="1:2" x14ac:dyDescent="0.25">
      <c r="A648">
        <f t="shared" si="27"/>
        <v>0.60414890942279287</v>
      </c>
      <c r="B648">
        <f t="shared" si="28"/>
        <v>0.60414890942279287</v>
      </c>
    </row>
    <row r="649" spans="1:2" x14ac:dyDescent="0.25">
      <c r="A649">
        <f t="shared" si="27"/>
        <v>0.60414890942279287</v>
      </c>
      <c r="B649">
        <f t="shared" si="28"/>
        <v>0.60414890942279287</v>
      </c>
    </row>
    <row r="650" spans="1:2" x14ac:dyDescent="0.25">
      <c r="A650">
        <f t="shared" si="27"/>
        <v>0.60414890942279287</v>
      </c>
      <c r="B650">
        <f t="shared" si="28"/>
        <v>0.60414890942279287</v>
      </c>
    </row>
    <row r="651" spans="1:2" x14ac:dyDescent="0.25">
      <c r="A651">
        <f t="shared" si="27"/>
        <v>0.60414890942279287</v>
      </c>
      <c r="B651">
        <f t="shared" si="28"/>
        <v>0.60414890942279287</v>
      </c>
    </row>
    <row r="652" spans="1:2" x14ac:dyDescent="0.25">
      <c r="A652">
        <f t="shared" si="27"/>
        <v>0.60414890942279287</v>
      </c>
      <c r="B652">
        <f t="shared" si="28"/>
        <v>0.60414890942279287</v>
      </c>
    </row>
    <row r="653" spans="1:2" x14ac:dyDescent="0.25">
      <c r="A653">
        <f t="shared" si="27"/>
        <v>0.60414890942279287</v>
      </c>
      <c r="B653">
        <f t="shared" si="28"/>
        <v>0.60414890942279287</v>
      </c>
    </row>
    <row r="654" spans="1:2" x14ac:dyDescent="0.25">
      <c r="A654">
        <f t="shared" si="27"/>
        <v>0.60414890942279287</v>
      </c>
      <c r="B654">
        <f t="shared" si="28"/>
        <v>0.60414890942279287</v>
      </c>
    </row>
    <row r="655" spans="1:2" x14ac:dyDescent="0.25">
      <c r="A655">
        <f t="shared" si="27"/>
        <v>0.60414890942279287</v>
      </c>
      <c r="B655">
        <f t="shared" si="28"/>
        <v>0.60414890942279287</v>
      </c>
    </row>
    <row r="656" spans="1:2" x14ac:dyDescent="0.25">
      <c r="A656">
        <f t="shared" si="27"/>
        <v>0.60414890942279287</v>
      </c>
      <c r="B656">
        <f t="shared" si="28"/>
        <v>0.60414890942279287</v>
      </c>
    </row>
    <row r="657" spans="1:2" x14ac:dyDescent="0.25">
      <c r="A657">
        <f t="shared" si="27"/>
        <v>0.60414890942279287</v>
      </c>
      <c r="B657">
        <f t="shared" si="28"/>
        <v>0.60414890942279287</v>
      </c>
    </row>
    <row r="658" spans="1:2" x14ac:dyDescent="0.25">
      <c r="A658">
        <f t="shared" si="27"/>
        <v>0.60414890942279287</v>
      </c>
      <c r="B658">
        <f t="shared" si="28"/>
        <v>0.60414890942279287</v>
      </c>
    </row>
    <row r="659" spans="1:2" x14ac:dyDescent="0.25">
      <c r="A659">
        <f t="shared" si="27"/>
        <v>0.60414890942279287</v>
      </c>
      <c r="B659">
        <f t="shared" si="28"/>
        <v>0.60414890942279287</v>
      </c>
    </row>
    <row r="660" spans="1:2" x14ac:dyDescent="0.25">
      <c r="A660">
        <f t="shared" si="27"/>
        <v>0.60414890942279287</v>
      </c>
      <c r="B660">
        <f t="shared" si="28"/>
        <v>0.60414890942279287</v>
      </c>
    </row>
    <row r="661" spans="1:2" x14ac:dyDescent="0.25">
      <c r="A661">
        <f t="shared" si="27"/>
        <v>0.60414890942279287</v>
      </c>
      <c r="B661">
        <f t="shared" si="28"/>
        <v>0.60414890942279287</v>
      </c>
    </row>
    <row r="662" spans="1:2" x14ac:dyDescent="0.25">
      <c r="A662">
        <f t="shared" si="27"/>
        <v>0.60414890942279287</v>
      </c>
      <c r="B662">
        <f t="shared" si="28"/>
        <v>0.60414890942279287</v>
      </c>
    </row>
    <row r="663" spans="1:2" x14ac:dyDescent="0.25">
      <c r="A663">
        <f t="shared" si="27"/>
        <v>0.60414890942279287</v>
      </c>
      <c r="B663">
        <f t="shared" si="28"/>
        <v>0.60414890942279287</v>
      </c>
    </row>
    <row r="664" spans="1:2" x14ac:dyDescent="0.25">
      <c r="A664">
        <f t="shared" si="27"/>
        <v>0.60414890942279287</v>
      </c>
      <c r="B664">
        <f t="shared" si="28"/>
        <v>0.60414890942279287</v>
      </c>
    </row>
    <row r="665" spans="1:2" x14ac:dyDescent="0.25">
      <c r="A665">
        <f t="shared" si="27"/>
        <v>0.60414890942279287</v>
      </c>
      <c r="B665">
        <f t="shared" si="28"/>
        <v>0.60414890942279287</v>
      </c>
    </row>
    <row r="666" spans="1:2" x14ac:dyDescent="0.25">
      <c r="A666">
        <f t="shared" si="27"/>
        <v>0.60414890942279287</v>
      </c>
      <c r="B666">
        <f t="shared" si="28"/>
        <v>0.60414890942279287</v>
      </c>
    </row>
    <row r="667" spans="1:2" x14ac:dyDescent="0.25">
      <c r="A667">
        <f t="shared" si="27"/>
        <v>0.60414890942279287</v>
      </c>
      <c r="B667">
        <f t="shared" si="28"/>
        <v>0.60414890942279287</v>
      </c>
    </row>
    <row r="668" spans="1:2" x14ac:dyDescent="0.25">
      <c r="A668">
        <f t="shared" si="27"/>
        <v>0.60414890942279287</v>
      </c>
      <c r="B668">
        <f t="shared" si="28"/>
        <v>0.60414890942279287</v>
      </c>
    </row>
    <row r="669" spans="1:2" x14ac:dyDescent="0.25">
      <c r="A669">
        <f t="shared" si="27"/>
        <v>0.60414890942279287</v>
      </c>
      <c r="B669">
        <f t="shared" si="28"/>
        <v>0.60414890942279287</v>
      </c>
    </row>
    <row r="670" spans="1:2" x14ac:dyDescent="0.25">
      <c r="A670">
        <f t="shared" si="27"/>
        <v>0.60414890942279287</v>
      </c>
      <c r="B670">
        <f t="shared" si="28"/>
        <v>0.60414890942279287</v>
      </c>
    </row>
    <row r="671" spans="1:2" x14ac:dyDescent="0.25">
      <c r="A671">
        <f t="shared" si="27"/>
        <v>0.60414890942279287</v>
      </c>
      <c r="B671">
        <f t="shared" si="28"/>
        <v>0.60414890942279287</v>
      </c>
    </row>
    <row r="672" spans="1:2" x14ac:dyDescent="0.25">
      <c r="A672">
        <f t="shared" si="27"/>
        <v>0.60414890942279287</v>
      </c>
      <c r="B672">
        <f t="shared" si="28"/>
        <v>0.60414890942279287</v>
      </c>
    </row>
    <row r="673" spans="1:2" x14ac:dyDescent="0.25">
      <c r="A673">
        <f t="shared" si="27"/>
        <v>0.60414890942279287</v>
      </c>
      <c r="B673">
        <f t="shared" si="28"/>
        <v>0.60414890942279287</v>
      </c>
    </row>
    <row r="674" spans="1:2" x14ac:dyDescent="0.25">
      <c r="A674">
        <f t="shared" si="27"/>
        <v>0.60414890942279287</v>
      </c>
      <c r="B674">
        <f t="shared" si="28"/>
        <v>0.60414890942279287</v>
      </c>
    </row>
    <row r="675" spans="1:2" x14ac:dyDescent="0.25">
      <c r="A675">
        <f t="shared" si="27"/>
        <v>0.60414890942279287</v>
      </c>
      <c r="B675">
        <f t="shared" si="28"/>
        <v>0.60414890942279287</v>
      </c>
    </row>
    <row r="676" spans="1:2" x14ac:dyDescent="0.25">
      <c r="A676">
        <f t="shared" si="27"/>
        <v>0.60414890942279287</v>
      </c>
      <c r="B676">
        <f t="shared" si="28"/>
        <v>0.60414890942279287</v>
      </c>
    </row>
    <row r="677" spans="1:2" x14ac:dyDescent="0.25">
      <c r="A677">
        <f t="shared" si="27"/>
        <v>0.60414890942279287</v>
      </c>
      <c r="B677">
        <f t="shared" si="28"/>
        <v>0.60414890942279287</v>
      </c>
    </row>
    <row r="678" spans="1:2" x14ac:dyDescent="0.25">
      <c r="A678">
        <f t="shared" ref="A678:A741" si="29">B677</f>
        <v>0.60414890942279287</v>
      </c>
      <c r="B678">
        <f t="shared" si="28"/>
        <v>0.60414890942279287</v>
      </c>
    </row>
    <row r="679" spans="1:2" x14ac:dyDescent="0.25">
      <c r="A679">
        <f t="shared" si="29"/>
        <v>0.60414890942279287</v>
      </c>
      <c r="B679">
        <f t="shared" si="28"/>
        <v>0.60414890942279287</v>
      </c>
    </row>
    <row r="680" spans="1:2" x14ac:dyDescent="0.25">
      <c r="A680">
        <f t="shared" si="29"/>
        <v>0.60414890942279287</v>
      </c>
      <c r="B680">
        <f t="shared" si="28"/>
        <v>0.60414890942279287</v>
      </c>
    </row>
    <row r="681" spans="1:2" x14ac:dyDescent="0.25">
      <c r="A681">
        <f t="shared" si="29"/>
        <v>0.60414890942279287</v>
      </c>
      <c r="B681">
        <f t="shared" si="28"/>
        <v>0.60414890942279287</v>
      </c>
    </row>
    <row r="682" spans="1:2" x14ac:dyDescent="0.25">
      <c r="A682">
        <f t="shared" si="29"/>
        <v>0.60414890942279287</v>
      </c>
      <c r="B682">
        <f t="shared" si="28"/>
        <v>0.60414890942279287</v>
      </c>
    </row>
    <row r="683" spans="1:2" x14ac:dyDescent="0.25">
      <c r="A683">
        <f t="shared" si="29"/>
        <v>0.60414890942279287</v>
      </c>
      <c r="B683">
        <f t="shared" si="28"/>
        <v>0.60414890942279287</v>
      </c>
    </row>
    <row r="684" spans="1:2" x14ac:dyDescent="0.25">
      <c r="A684">
        <f t="shared" si="29"/>
        <v>0.60414890942279287</v>
      </c>
      <c r="B684">
        <f t="shared" si="28"/>
        <v>0.60414890942279287</v>
      </c>
    </row>
    <row r="685" spans="1:2" x14ac:dyDescent="0.25">
      <c r="A685">
        <f t="shared" si="29"/>
        <v>0.60414890942279287</v>
      </c>
      <c r="B685">
        <f t="shared" si="28"/>
        <v>0.60414890942279287</v>
      </c>
    </row>
    <row r="686" spans="1:2" x14ac:dyDescent="0.25">
      <c r="A686">
        <f t="shared" si="29"/>
        <v>0.60414890942279287</v>
      </c>
      <c r="B686">
        <f t="shared" si="28"/>
        <v>0.60414890942279287</v>
      </c>
    </row>
    <row r="687" spans="1:2" x14ac:dyDescent="0.25">
      <c r="A687">
        <f t="shared" si="29"/>
        <v>0.60414890942279287</v>
      </c>
      <c r="B687">
        <f t="shared" si="28"/>
        <v>0.60414890942279287</v>
      </c>
    </row>
    <row r="688" spans="1:2" x14ac:dyDescent="0.25">
      <c r="A688">
        <f t="shared" si="29"/>
        <v>0.60414890942279287</v>
      </c>
      <c r="B688">
        <f t="shared" si="28"/>
        <v>0.60414890942279287</v>
      </c>
    </row>
    <row r="689" spans="1:2" x14ac:dyDescent="0.25">
      <c r="A689">
        <f t="shared" si="29"/>
        <v>0.60414890942279287</v>
      </c>
      <c r="B689">
        <f t="shared" si="28"/>
        <v>0.60414890942279287</v>
      </c>
    </row>
    <row r="690" spans="1:2" x14ac:dyDescent="0.25">
      <c r="A690">
        <f t="shared" si="29"/>
        <v>0.60414890942279287</v>
      </c>
      <c r="B690">
        <f t="shared" si="28"/>
        <v>0.60414890942279287</v>
      </c>
    </row>
    <row r="691" spans="1:2" x14ac:dyDescent="0.25">
      <c r="A691">
        <f t="shared" si="29"/>
        <v>0.60414890942279287</v>
      </c>
      <c r="B691">
        <f t="shared" si="28"/>
        <v>0.60414890942279287</v>
      </c>
    </row>
    <row r="692" spans="1:2" x14ac:dyDescent="0.25">
      <c r="A692">
        <f t="shared" si="29"/>
        <v>0.60414890942279287</v>
      </c>
      <c r="B692">
        <f t="shared" si="28"/>
        <v>0.60414890942279287</v>
      </c>
    </row>
    <row r="693" spans="1:2" x14ac:dyDescent="0.25">
      <c r="A693">
        <f t="shared" si="29"/>
        <v>0.60414890942279287</v>
      </c>
      <c r="B693">
        <f t="shared" si="28"/>
        <v>0.60414890942279287</v>
      </c>
    </row>
    <row r="694" spans="1:2" x14ac:dyDescent="0.25">
      <c r="A694">
        <f t="shared" si="29"/>
        <v>0.60414890942279287</v>
      </c>
      <c r="B694">
        <f t="shared" si="28"/>
        <v>0.60414890942279287</v>
      </c>
    </row>
    <row r="695" spans="1:2" x14ac:dyDescent="0.25">
      <c r="A695">
        <f t="shared" si="29"/>
        <v>0.60414890942279287</v>
      </c>
      <c r="B695">
        <f t="shared" si="28"/>
        <v>0.60414890942279287</v>
      </c>
    </row>
    <row r="696" spans="1:2" x14ac:dyDescent="0.25">
      <c r="A696">
        <f t="shared" si="29"/>
        <v>0.60414890942279287</v>
      </c>
      <c r="B696">
        <f t="shared" si="28"/>
        <v>0.60414890942279287</v>
      </c>
    </row>
    <row r="697" spans="1:2" x14ac:dyDescent="0.25">
      <c r="A697">
        <f t="shared" si="29"/>
        <v>0.60414890942279287</v>
      </c>
      <c r="B697">
        <f t="shared" si="28"/>
        <v>0.60414890942279287</v>
      </c>
    </row>
    <row r="698" spans="1:2" x14ac:dyDescent="0.25">
      <c r="A698">
        <f t="shared" si="29"/>
        <v>0.60414890942279287</v>
      </c>
      <c r="B698">
        <f t="shared" si="28"/>
        <v>0.60414890942279287</v>
      </c>
    </row>
    <row r="699" spans="1:2" x14ac:dyDescent="0.25">
      <c r="A699">
        <f t="shared" si="29"/>
        <v>0.60414890942279287</v>
      </c>
      <c r="B699">
        <f t="shared" si="28"/>
        <v>0.60414890942279287</v>
      </c>
    </row>
    <row r="700" spans="1:2" x14ac:dyDescent="0.25">
      <c r="A700">
        <f t="shared" si="29"/>
        <v>0.60414890942279287</v>
      </c>
      <c r="B700">
        <f t="shared" si="28"/>
        <v>0.60414890942279287</v>
      </c>
    </row>
    <row r="701" spans="1:2" x14ac:dyDescent="0.25">
      <c r="A701">
        <f t="shared" si="29"/>
        <v>0.60414890942279287</v>
      </c>
      <c r="B701">
        <f t="shared" si="28"/>
        <v>0.60414890942279287</v>
      </c>
    </row>
    <row r="702" spans="1:2" x14ac:dyDescent="0.25">
      <c r="A702">
        <f t="shared" si="29"/>
        <v>0.60414890942279287</v>
      </c>
      <c r="B702">
        <f t="shared" si="28"/>
        <v>0.60414890942279287</v>
      </c>
    </row>
    <row r="703" spans="1:2" x14ac:dyDescent="0.25">
      <c r="A703">
        <f t="shared" si="29"/>
        <v>0.60414890942279287</v>
      </c>
      <c r="B703">
        <f t="shared" si="28"/>
        <v>0.60414890942279287</v>
      </c>
    </row>
    <row r="704" spans="1:2" x14ac:dyDescent="0.25">
      <c r="A704">
        <f t="shared" si="29"/>
        <v>0.60414890942279287</v>
      </c>
      <c r="B704">
        <f t="shared" si="28"/>
        <v>0.60414890942279287</v>
      </c>
    </row>
    <row r="705" spans="1:2" x14ac:dyDescent="0.25">
      <c r="A705">
        <f t="shared" si="29"/>
        <v>0.60414890942279287</v>
      </c>
      <c r="B705">
        <f t="shared" si="28"/>
        <v>0.60414890942279287</v>
      </c>
    </row>
    <row r="706" spans="1:2" x14ac:dyDescent="0.25">
      <c r="A706">
        <f t="shared" si="29"/>
        <v>0.60414890942279287</v>
      </c>
      <c r="B706">
        <f t="shared" si="28"/>
        <v>0.60414890942279287</v>
      </c>
    </row>
    <row r="707" spans="1:2" x14ac:dyDescent="0.25">
      <c r="A707">
        <f t="shared" si="29"/>
        <v>0.60414890942279287</v>
      </c>
      <c r="B707">
        <f t="shared" si="28"/>
        <v>0.60414890942279287</v>
      </c>
    </row>
    <row r="708" spans="1:2" x14ac:dyDescent="0.25">
      <c r="A708">
        <f t="shared" si="29"/>
        <v>0.60414890942279287</v>
      </c>
      <c r="B708">
        <f t="shared" si="28"/>
        <v>0.60414890942279287</v>
      </c>
    </row>
    <row r="709" spans="1:2" x14ac:dyDescent="0.25">
      <c r="A709">
        <f t="shared" si="29"/>
        <v>0.60414890942279287</v>
      </c>
      <c r="B709">
        <f t="shared" ref="B709:B772" si="30">((1/(4/(A709^3)-6/(A709^2)+4/A709-$B$27)))^0.25</f>
        <v>0.60414890942279287</v>
      </c>
    </row>
    <row r="710" spans="1:2" x14ac:dyDescent="0.25">
      <c r="A710">
        <f t="shared" si="29"/>
        <v>0.60414890942279287</v>
      </c>
      <c r="B710">
        <f t="shared" si="30"/>
        <v>0.60414890942279287</v>
      </c>
    </row>
    <row r="711" spans="1:2" x14ac:dyDescent="0.25">
      <c r="A711">
        <f t="shared" si="29"/>
        <v>0.60414890942279287</v>
      </c>
      <c r="B711">
        <f t="shared" si="30"/>
        <v>0.60414890942279287</v>
      </c>
    </row>
    <row r="712" spans="1:2" x14ac:dyDescent="0.25">
      <c r="A712">
        <f t="shared" si="29"/>
        <v>0.60414890942279287</v>
      </c>
      <c r="B712">
        <f t="shared" si="30"/>
        <v>0.60414890942279287</v>
      </c>
    </row>
    <row r="713" spans="1:2" x14ac:dyDescent="0.25">
      <c r="A713">
        <f t="shared" si="29"/>
        <v>0.60414890942279287</v>
      </c>
      <c r="B713">
        <f t="shared" si="30"/>
        <v>0.60414890942279287</v>
      </c>
    </row>
    <row r="714" spans="1:2" x14ac:dyDescent="0.25">
      <c r="A714">
        <f t="shared" si="29"/>
        <v>0.60414890942279287</v>
      </c>
      <c r="B714">
        <f t="shared" si="30"/>
        <v>0.60414890942279287</v>
      </c>
    </row>
    <row r="715" spans="1:2" x14ac:dyDescent="0.25">
      <c r="A715">
        <f t="shared" si="29"/>
        <v>0.60414890942279287</v>
      </c>
      <c r="B715">
        <f t="shared" si="30"/>
        <v>0.60414890942279287</v>
      </c>
    </row>
    <row r="716" spans="1:2" x14ac:dyDescent="0.25">
      <c r="A716">
        <f t="shared" si="29"/>
        <v>0.60414890942279287</v>
      </c>
      <c r="B716">
        <f t="shared" si="30"/>
        <v>0.60414890942279287</v>
      </c>
    </row>
    <row r="717" spans="1:2" x14ac:dyDescent="0.25">
      <c r="A717">
        <f t="shared" si="29"/>
        <v>0.60414890942279287</v>
      </c>
      <c r="B717">
        <f t="shared" si="30"/>
        <v>0.60414890942279287</v>
      </c>
    </row>
    <row r="718" spans="1:2" x14ac:dyDescent="0.25">
      <c r="A718">
        <f t="shared" si="29"/>
        <v>0.60414890942279287</v>
      </c>
      <c r="B718">
        <f t="shared" si="30"/>
        <v>0.60414890942279287</v>
      </c>
    </row>
    <row r="719" spans="1:2" x14ac:dyDescent="0.25">
      <c r="A719">
        <f t="shared" si="29"/>
        <v>0.60414890942279287</v>
      </c>
      <c r="B719">
        <f t="shared" si="30"/>
        <v>0.60414890942279287</v>
      </c>
    </row>
    <row r="720" spans="1:2" x14ac:dyDescent="0.25">
      <c r="A720">
        <f t="shared" si="29"/>
        <v>0.60414890942279287</v>
      </c>
      <c r="B720">
        <f t="shared" si="30"/>
        <v>0.60414890942279287</v>
      </c>
    </row>
    <row r="721" spans="1:2" x14ac:dyDescent="0.25">
      <c r="A721">
        <f t="shared" si="29"/>
        <v>0.60414890942279287</v>
      </c>
      <c r="B721">
        <f t="shared" si="30"/>
        <v>0.60414890942279287</v>
      </c>
    </row>
    <row r="722" spans="1:2" x14ac:dyDescent="0.25">
      <c r="A722">
        <f t="shared" si="29"/>
        <v>0.60414890942279287</v>
      </c>
      <c r="B722">
        <f t="shared" si="30"/>
        <v>0.60414890942279287</v>
      </c>
    </row>
    <row r="723" spans="1:2" x14ac:dyDescent="0.25">
      <c r="A723">
        <f t="shared" si="29"/>
        <v>0.60414890942279287</v>
      </c>
      <c r="B723">
        <f t="shared" si="30"/>
        <v>0.60414890942279287</v>
      </c>
    </row>
    <row r="724" spans="1:2" x14ac:dyDescent="0.25">
      <c r="A724">
        <f t="shared" si="29"/>
        <v>0.60414890942279287</v>
      </c>
      <c r="B724">
        <f t="shared" si="30"/>
        <v>0.60414890942279287</v>
      </c>
    </row>
    <row r="725" spans="1:2" x14ac:dyDescent="0.25">
      <c r="A725">
        <f t="shared" si="29"/>
        <v>0.60414890942279287</v>
      </c>
      <c r="B725">
        <f t="shared" si="30"/>
        <v>0.60414890942279287</v>
      </c>
    </row>
    <row r="726" spans="1:2" x14ac:dyDescent="0.25">
      <c r="A726">
        <f t="shared" si="29"/>
        <v>0.60414890942279287</v>
      </c>
      <c r="B726">
        <f t="shared" si="30"/>
        <v>0.60414890942279287</v>
      </c>
    </row>
    <row r="727" spans="1:2" x14ac:dyDescent="0.25">
      <c r="A727">
        <f t="shared" si="29"/>
        <v>0.60414890942279287</v>
      </c>
      <c r="B727">
        <f t="shared" si="30"/>
        <v>0.60414890942279287</v>
      </c>
    </row>
    <row r="728" spans="1:2" x14ac:dyDescent="0.25">
      <c r="A728">
        <f t="shared" si="29"/>
        <v>0.60414890942279287</v>
      </c>
      <c r="B728">
        <f t="shared" si="30"/>
        <v>0.60414890942279287</v>
      </c>
    </row>
    <row r="729" spans="1:2" x14ac:dyDescent="0.25">
      <c r="A729">
        <f t="shared" si="29"/>
        <v>0.60414890942279287</v>
      </c>
      <c r="B729">
        <f t="shared" si="30"/>
        <v>0.60414890942279287</v>
      </c>
    </row>
    <row r="730" spans="1:2" x14ac:dyDescent="0.25">
      <c r="A730">
        <f t="shared" si="29"/>
        <v>0.60414890942279287</v>
      </c>
      <c r="B730">
        <f t="shared" si="30"/>
        <v>0.60414890942279287</v>
      </c>
    </row>
    <row r="731" spans="1:2" x14ac:dyDescent="0.25">
      <c r="A731">
        <f t="shared" si="29"/>
        <v>0.60414890942279287</v>
      </c>
      <c r="B731">
        <f t="shared" si="30"/>
        <v>0.60414890942279287</v>
      </c>
    </row>
    <row r="732" spans="1:2" x14ac:dyDescent="0.25">
      <c r="A732">
        <f t="shared" si="29"/>
        <v>0.60414890942279287</v>
      </c>
      <c r="B732">
        <f t="shared" si="30"/>
        <v>0.60414890942279287</v>
      </c>
    </row>
    <row r="733" spans="1:2" x14ac:dyDescent="0.25">
      <c r="A733">
        <f t="shared" si="29"/>
        <v>0.60414890942279287</v>
      </c>
      <c r="B733">
        <f t="shared" si="30"/>
        <v>0.60414890942279287</v>
      </c>
    </row>
    <row r="734" spans="1:2" x14ac:dyDescent="0.25">
      <c r="A734">
        <f t="shared" si="29"/>
        <v>0.60414890942279287</v>
      </c>
      <c r="B734">
        <f t="shared" si="30"/>
        <v>0.60414890942279287</v>
      </c>
    </row>
    <row r="735" spans="1:2" x14ac:dyDescent="0.25">
      <c r="A735">
        <f t="shared" si="29"/>
        <v>0.60414890942279287</v>
      </c>
      <c r="B735">
        <f t="shared" si="30"/>
        <v>0.60414890942279287</v>
      </c>
    </row>
    <row r="736" spans="1:2" x14ac:dyDescent="0.25">
      <c r="A736">
        <f t="shared" si="29"/>
        <v>0.60414890942279287</v>
      </c>
      <c r="B736">
        <f t="shared" si="30"/>
        <v>0.60414890942279287</v>
      </c>
    </row>
    <row r="737" spans="1:2" x14ac:dyDescent="0.25">
      <c r="A737">
        <f t="shared" si="29"/>
        <v>0.60414890942279287</v>
      </c>
      <c r="B737">
        <f t="shared" si="30"/>
        <v>0.60414890942279287</v>
      </c>
    </row>
    <row r="738" spans="1:2" x14ac:dyDescent="0.25">
      <c r="A738">
        <f t="shared" si="29"/>
        <v>0.60414890942279287</v>
      </c>
      <c r="B738">
        <f t="shared" si="30"/>
        <v>0.60414890942279287</v>
      </c>
    </row>
    <row r="739" spans="1:2" x14ac:dyDescent="0.25">
      <c r="A739">
        <f t="shared" si="29"/>
        <v>0.60414890942279287</v>
      </c>
      <c r="B739">
        <f t="shared" si="30"/>
        <v>0.60414890942279287</v>
      </c>
    </row>
    <row r="740" spans="1:2" x14ac:dyDescent="0.25">
      <c r="A740">
        <f t="shared" si="29"/>
        <v>0.60414890942279287</v>
      </c>
      <c r="B740">
        <f t="shared" si="30"/>
        <v>0.60414890942279287</v>
      </c>
    </row>
    <row r="741" spans="1:2" x14ac:dyDescent="0.25">
      <c r="A741">
        <f t="shared" si="29"/>
        <v>0.60414890942279287</v>
      </c>
      <c r="B741">
        <f t="shared" si="30"/>
        <v>0.60414890942279287</v>
      </c>
    </row>
    <row r="742" spans="1:2" x14ac:dyDescent="0.25">
      <c r="A742">
        <f t="shared" ref="A742:A805" si="31">B741</f>
        <v>0.60414890942279287</v>
      </c>
      <c r="B742">
        <f t="shared" si="30"/>
        <v>0.60414890942279287</v>
      </c>
    </row>
    <row r="743" spans="1:2" x14ac:dyDescent="0.25">
      <c r="A743">
        <f t="shared" si="31"/>
        <v>0.60414890942279287</v>
      </c>
      <c r="B743">
        <f t="shared" si="30"/>
        <v>0.60414890942279287</v>
      </c>
    </row>
    <row r="744" spans="1:2" x14ac:dyDescent="0.25">
      <c r="A744">
        <f t="shared" si="31"/>
        <v>0.60414890942279287</v>
      </c>
      <c r="B744">
        <f t="shared" si="30"/>
        <v>0.60414890942279287</v>
      </c>
    </row>
    <row r="745" spans="1:2" x14ac:dyDescent="0.25">
      <c r="A745">
        <f t="shared" si="31"/>
        <v>0.60414890942279287</v>
      </c>
      <c r="B745">
        <f t="shared" si="30"/>
        <v>0.60414890942279287</v>
      </c>
    </row>
    <row r="746" spans="1:2" x14ac:dyDescent="0.25">
      <c r="A746">
        <f t="shared" si="31"/>
        <v>0.60414890942279287</v>
      </c>
      <c r="B746">
        <f t="shared" si="30"/>
        <v>0.60414890942279287</v>
      </c>
    </row>
    <row r="747" spans="1:2" x14ac:dyDescent="0.25">
      <c r="A747">
        <f t="shared" si="31"/>
        <v>0.60414890942279287</v>
      </c>
      <c r="B747">
        <f t="shared" si="30"/>
        <v>0.60414890942279287</v>
      </c>
    </row>
    <row r="748" spans="1:2" x14ac:dyDescent="0.25">
      <c r="A748">
        <f t="shared" si="31"/>
        <v>0.60414890942279287</v>
      </c>
      <c r="B748">
        <f t="shared" si="30"/>
        <v>0.60414890942279287</v>
      </c>
    </row>
    <row r="749" spans="1:2" x14ac:dyDescent="0.25">
      <c r="A749">
        <f t="shared" si="31"/>
        <v>0.60414890942279287</v>
      </c>
      <c r="B749">
        <f t="shared" si="30"/>
        <v>0.60414890942279287</v>
      </c>
    </row>
    <row r="750" spans="1:2" x14ac:dyDescent="0.25">
      <c r="A750">
        <f t="shared" si="31"/>
        <v>0.60414890942279287</v>
      </c>
      <c r="B750">
        <f t="shared" si="30"/>
        <v>0.60414890942279287</v>
      </c>
    </row>
    <row r="751" spans="1:2" x14ac:dyDescent="0.25">
      <c r="A751">
        <f t="shared" si="31"/>
        <v>0.60414890942279287</v>
      </c>
      <c r="B751">
        <f t="shared" si="30"/>
        <v>0.60414890942279287</v>
      </c>
    </row>
    <row r="752" spans="1:2" x14ac:dyDescent="0.25">
      <c r="A752">
        <f t="shared" si="31"/>
        <v>0.60414890942279287</v>
      </c>
      <c r="B752">
        <f t="shared" si="30"/>
        <v>0.60414890942279287</v>
      </c>
    </row>
    <row r="753" spans="1:2" x14ac:dyDescent="0.25">
      <c r="A753">
        <f t="shared" si="31"/>
        <v>0.60414890942279287</v>
      </c>
      <c r="B753">
        <f t="shared" si="30"/>
        <v>0.60414890942279287</v>
      </c>
    </row>
    <row r="754" spans="1:2" x14ac:dyDescent="0.25">
      <c r="A754">
        <f t="shared" si="31"/>
        <v>0.60414890942279287</v>
      </c>
      <c r="B754">
        <f t="shared" si="30"/>
        <v>0.60414890942279287</v>
      </c>
    </row>
    <row r="755" spans="1:2" x14ac:dyDescent="0.25">
      <c r="A755">
        <f t="shared" si="31"/>
        <v>0.60414890942279287</v>
      </c>
      <c r="B755">
        <f t="shared" si="30"/>
        <v>0.60414890942279287</v>
      </c>
    </row>
    <row r="756" spans="1:2" x14ac:dyDescent="0.25">
      <c r="A756">
        <f t="shared" si="31"/>
        <v>0.60414890942279287</v>
      </c>
      <c r="B756">
        <f t="shared" si="30"/>
        <v>0.60414890942279287</v>
      </c>
    </row>
    <row r="757" spans="1:2" x14ac:dyDescent="0.25">
      <c r="A757">
        <f t="shared" si="31"/>
        <v>0.60414890942279287</v>
      </c>
      <c r="B757">
        <f t="shared" si="30"/>
        <v>0.60414890942279287</v>
      </c>
    </row>
    <row r="758" spans="1:2" x14ac:dyDescent="0.25">
      <c r="A758">
        <f t="shared" si="31"/>
        <v>0.60414890942279287</v>
      </c>
      <c r="B758">
        <f t="shared" si="30"/>
        <v>0.60414890942279287</v>
      </c>
    </row>
    <row r="759" spans="1:2" x14ac:dyDescent="0.25">
      <c r="A759">
        <f t="shared" si="31"/>
        <v>0.60414890942279287</v>
      </c>
      <c r="B759">
        <f t="shared" si="30"/>
        <v>0.60414890942279287</v>
      </c>
    </row>
    <row r="760" spans="1:2" x14ac:dyDescent="0.25">
      <c r="A760">
        <f t="shared" si="31"/>
        <v>0.60414890942279287</v>
      </c>
      <c r="B760">
        <f t="shared" si="30"/>
        <v>0.60414890942279287</v>
      </c>
    </row>
    <row r="761" spans="1:2" x14ac:dyDescent="0.25">
      <c r="A761">
        <f t="shared" si="31"/>
        <v>0.60414890942279287</v>
      </c>
      <c r="B761">
        <f t="shared" si="30"/>
        <v>0.60414890942279287</v>
      </c>
    </row>
    <row r="762" spans="1:2" x14ac:dyDescent="0.25">
      <c r="A762">
        <f t="shared" si="31"/>
        <v>0.60414890942279287</v>
      </c>
      <c r="B762">
        <f t="shared" si="30"/>
        <v>0.60414890942279287</v>
      </c>
    </row>
    <row r="763" spans="1:2" x14ac:dyDescent="0.25">
      <c r="A763">
        <f t="shared" si="31"/>
        <v>0.60414890942279287</v>
      </c>
      <c r="B763">
        <f t="shared" si="30"/>
        <v>0.60414890942279287</v>
      </c>
    </row>
    <row r="764" spans="1:2" x14ac:dyDescent="0.25">
      <c r="A764">
        <f t="shared" si="31"/>
        <v>0.60414890942279287</v>
      </c>
      <c r="B764">
        <f t="shared" si="30"/>
        <v>0.60414890942279287</v>
      </c>
    </row>
    <row r="765" spans="1:2" x14ac:dyDescent="0.25">
      <c r="A765">
        <f t="shared" si="31"/>
        <v>0.60414890942279287</v>
      </c>
      <c r="B765">
        <f t="shared" si="30"/>
        <v>0.60414890942279287</v>
      </c>
    </row>
    <row r="766" spans="1:2" x14ac:dyDescent="0.25">
      <c r="A766">
        <f t="shared" si="31"/>
        <v>0.60414890942279287</v>
      </c>
      <c r="B766">
        <f t="shared" si="30"/>
        <v>0.60414890942279287</v>
      </c>
    </row>
    <row r="767" spans="1:2" x14ac:dyDescent="0.25">
      <c r="A767">
        <f t="shared" si="31"/>
        <v>0.60414890942279287</v>
      </c>
      <c r="B767">
        <f t="shared" si="30"/>
        <v>0.60414890942279287</v>
      </c>
    </row>
    <row r="768" spans="1:2" x14ac:dyDescent="0.25">
      <c r="A768">
        <f t="shared" si="31"/>
        <v>0.60414890942279287</v>
      </c>
      <c r="B768">
        <f t="shared" si="30"/>
        <v>0.60414890942279287</v>
      </c>
    </row>
    <row r="769" spans="1:2" x14ac:dyDescent="0.25">
      <c r="A769">
        <f t="shared" si="31"/>
        <v>0.60414890942279287</v>
      </c>
      <c r="B769">
        <f t="shared" si="30"/>
        <v>0.60414890942279287</v>
      </c>
    </row>
    <row r="770" spans="1:2" x14ac:dyDescent="0.25">
      <c r="A770">
        <f t="shared" si="31"/>
        <v>0.60414890942279287</v>
      </c>
      <c r="B770">
        <f t="shared" si="30"/>
        <v>0.60414890942279287</v>
      </c>
    </row>
    <row r="771" spans="1:2" x14ac:dyDescent="0.25">
      <c r="A771">
        <f t="shared" si="31"/>
        <v>0.60414890942279287</v>
      </c>
      <c r="B771">
        <f t="shared" si="30"/>
        <v>0.60414890942279287</v>
      </c>
    </row>
    <row r="772" spans="1:2" x14ac:dyDescent="0.25">
      <c r="A772">
        <f t="shared" si="31"/>
        <v>0.60414890942279287</v>
      </c>
      <c r="B772">
        <f t="shared" si="30"/>
        <v>0.60414890942279287</v>
      </c>
    </row>
    <row r="773" spans="1:2" x14ac:dyDescent="0.25">
      <c r="A773">
        <f t="shared" si="31"/>
        <v>0.60414890942279287</v>
      </c>
      <c r="B773">
        <f t="shared" ref="B773:B836" si="32">((1/(4/(A773^3)-6/(A773^2)+4/A773-$B$27)))^0.25</f>
        <v>0.60414890942279287</v>
      </c>
    </row>
    <row r="774" spans="1:2" x14ac:dyDescent="0.25">
      <c r="A774">
        <f t="shared" si="31"/>
        <v>0.60414890942279287</v>
      </c>
      <c r="B774">
        <f t="shared" si="32"/>
        <v>0.60414890942279287</v>
      </c>
    </row>
    <row r="775" spans="1:2" x14ac:dyDescent="0.25">
      <c r="A775">
        <f t="shared" si="31"/>
        <v>0.60414890942279287</v>
      </c>
      <c r="B775">
        <f t="shared" si="32"/>
        <v>0.60414890942279287</v>
      </c>
    </row>
    <row r="776" spans="1:2" x14ac:dyDescent="0.25">
      <c r="A776">
        <f t="shared" si="31"/>
        <v>0.60414890942279287</v>
      </c>
      <c r="B776">
        <f t="shared" si="32"/>
        <v>0.60414890942279287</v>
      </c>
    </row>
    <row r="777" spans="1:2" x14ac:dyDescent="0.25">
      <c r="A777">
        <f t="shared" si="31"/>
        <v>0.60414890942279287</v>
      </c>
      <c r="B777">
        <f t="shared" si="32"/>
        <v>0.60414890942279287</v>
      </c>
    </row>
    <row r="778" spans="1:2" x14ac:dyDescent="0.25">
      <c r="A778">
        <f t="shared" si="31"/>
        <v>0.60414890942279287</v>
      </c>
      <c r="B778">
        <f t="shared" si="32"/>
        <v>0.60414890942279287</v>
      </c>
    </row>
    <row r="779" spans="1:2" x14ac:dyDescent="0.25">
      <c r="A779">
        <f t="shared" si="31"/>
        <v>0.60414890942279287</v>
      </c>
      <c r="B779">
        <f t="shared" si="32"/>
        <v>0.60414890942279287</v>
      </c>
    </row>
    <row r="780" spans="1:2" x14ac:dyDescent="0.25">
      <c r="A780">
        <f t="shared" si="31"/>
        <v>0.60414890942279287</v>
      </c>
      <c r="B780">
        <f t="shared" si="32"/>
        <v>0.60414890942279287</v>
      </c>
    </row>
    <row r="781" spans="1:2" x14ac:dyDescent="0.25">
      <c r="A781">
        <f t="shared" si="31"/>
        <v>0.60414890942279287</v>
      </c>
      <c r="B781">
        <f t="shared" si="32"/>
        <v>0.60414890942279287</v>
      </c>
    </row>
    <row r="782" spans="1:2" x14ac:dyDescent="0.25">
      <c r="A782">
        <f t="shared" si="31"/>
        <v>0.60414890942279287</v>
      </c>
      <c r="B782">
        <f t="shared" si="32"/>
        <v>0.60414890942279287</v>
      </c>
    </row>
    <row r="783" spans="1:2" x14ac:dyDescent="0.25">
      <c r="A783">
        <f t="shared" si="31"/>
        <v>0.60414890942279287</v>
      </c>
      <c r="B783">
        <f t="shared" si="32"/>
        <v>0.60414890942279287</v>
      </c>
    </row>
    <row r="784" spans="1:2" x14ac:dyDescent="0.25">
      <c r="A784">
        <f t="shared" si="31"/>
        <v>0.60414890942279287</v>
      </c>
      <c r="B784">
        <f t="shared" si="32"/>
        <v>0.60414890942279287</v>
      </c>
    </row>
    <row r="785" spans="1:2" x14ac:dyDescent="0.25">
      <c r="A785">
        <f t="shared" si="31"/>
        <v>0.60414890942279287</v>
      </c>
      <c r="B785">
        <f t="shared" si="32"/>
        <v>0.60414890942279287</v>
      </c>
    </row>
    <row r="786" spans="1:2" x14ac:dyDescent="0.25">
      <c r="A786">
        <f t="shared" si="31"/>
        <v>0.60414890942279287</v>
      </c>
      <c r="B786">
        <f t="shared" si="32"/>
        <v>0.60414890942279287</v>
      </c>
    </row>
    <row r="787" spans="1:2" x14ac:dyDescent="0.25">
      <c r="A787">
        <f t="shared" si="31"/>
        <v>0.60414890942279287</v>
      </c>
      <c r="B787">
        <f t="shared" si="32"/>
        <v>0.60414890942279287</v>
      </c>
    </row>
    <row r="788" spans="1:2" x14ac:dyDescent="0.25">
      <c r="A788">
        <f t="shared" si="31"/>
        <v>0.60414890942279287</v>
      </c>
      <c r="B788">
        <f t="shared" si="32"/>
        <v>0.60414890942279287</v>
      </c>
    </row>
    <row r="789" spans="1:2" x14ac:dyDescent="0.25">
      <c r="A789">
        <f t="shared" si="31"/>
        <v>0.60414890942279287</v>
      </c>
      <c r="B789">
        <f t="shared" si="32"/>
        <v>0.60414890942279287</v>
      </c>
    </row>
    <row r="790" spans="1:2" x14ac:dyDescent="0.25">
      <c r="A790">
        <f t="shared" si="31"/>
        <v>0.60414890942279287</v>
      </c>
      <c r="B790">
        <f t="shared" si="32"/>
        <v>0.60414890942279287</v>
      </c>
    </row>
    <row r="791" spans="1:2" x14ac:dyDescent="0.25">
      <c r="A791">
        <f t="shared" si="31"/>
        <v>0.60414890942279287</v>
      </c>
      <c r="B791">
        <f t="shared" si="32"/>
        <v>0.60414890942279287</v>
      </c>
    </row>
    <row r="792" spans="1:2" x14ac:dyDescent="0.25">
      <c r="A792">
        <f t="shared" si="31"/>
        <v>0.60414890942279287</v>
      </c>
      <c r="B792">
        <f t="shared" si="32"/>
        <v>0.60414890942279287</v>
      </c>
    </row>
    <row r="793" spans="1:2" x14ac:dyDescent="0.25">
      <c r="A793">
        <f t="shared" si="31"/>
        <v>0.60414890942279287</v>
      </c>
      <c r="B793">
        <f t="shared" si="32"/>
        <v>0.60414890942279287</v>
      </c>
    </row>
    <row r="794" spans="1:2" x14ac:dyDescent="0.25">
      <c r="A794">
        <f t="shared" si="31"/>
        <v>0.60414890942279287</v>
      </c>
      <c r="B794">
        <f t="shared" si="32"/>
        <v>0.60414890942279287</v>
      </c>
    </row>
    <row r="795" spans="1:2" x14ac:dyDescent="0.25">
      <c r="A795">
        <f t="shared" si="31"/>
        <v>0.60414890942279287</v>
      </c>
      <c r="B795">
        <f t="shared" si="32"/>
        <v>0.60414890942279287</v>
      </c>
    </row>
    <row r="796" spans="1:2" x14ac:dyDescent="0.25">
      <c r="A796">
        <f t="shared" si="31"/>
        <v>0.60414890942279287</v>
      </c>
      <c r="B796">
        <f t="shared" si="32"/>
        <v>0.60414890942279287</v>
      </c>
    </row>
    <row r="797" spans="1:2" x14ac:dyDescent="0.25">
      <c r="A797">
        <f t="shared" si="31"/>
        <v>0.60414890942279287</v>
      </c>
      <c r="B797">
        <f t="shared" si="32"/>
        <v>0.60414890942279287</v>
      </c>
    </row>
    <row r="798" spans="1:2" x14ac:dyDescent="0.25">
      <c r="A798">
        <f t="shared" si="31"/>
        <v>0.60414890942279287</v>
      </c>
      <c r="B798">
        <f t="shared" si="32"/>
        <v>0.60414890942279287</v>
      </c>
    </row>
    <row r="799" spans="1:2" x14ac:dyDescent="0.25">
      <c r="A799">
        <f t="shared" si="31"/>
        <v>0.60414890942279287</v>
      </c>
      <c r="B799">
        <f t="shared" si="32"/>
        <v>0.60414890942279287</v>
      </c>
    </row>
    <row r="800" spans="1:2" x14ac:dyDescent="0.25">
      <c r="A800">
        <f t="shared" si="31"/>
        <v>0.60414890942279287</v>
      </c>
      <c r="B800">
        <f t="shared" si="32"/>
        <v>0.60414890942279287</v>
      </c>
    </row>
    <row r="801" spans="1:2" x14ac:dyDescent="0.25">
      <c r="A801">
        <f t="shared" si="31"/>
        <v>0.60414890942279287</v>
      </c>
      <c r="B801">
        <f t="shared" si="32"/>
        <v>0.60414890942279287</v>
      </c>
    </row>
    <row r="802" spans="1:2" x14ac:dyDescent="0.25">
      <c r="A802">
        <f t="shared" si="31"/>
        <v>0.60414890942279287</v>
      </c>
      <c r="B802">
        <f t="shared" si="32"/>
        <v>0.60414890942279287</v>
      </c>
    </row>
    <row r="803" spans="1:2" x14ac:dyDescent="0.25">
      <c r="A803">
        <f t="shared" si="31"/>
        <v>0.60414890942279287</v>
      </c>
      <c r="B803">
        <f t="shared" si="32"/>
        <v>0.60414890942279287</v>
      </c>
    </row>
    <row r="804" spans="1:2" x14ac:dyDescent="0.25">
      <c r="A804">
        <f t="shared" si="31"/>
        <v>0.60414890942279287</v>
      </c>
      <c r="B804">
        <f t="shared" si="32"/>
        <v>0.60414890942279287</v>
      </c>
    </row>
    <row r="805" spans="1:2" x14ac:dyDescent="0.25">
      <c r="A805">
        <f t="shared" si="31"/>
        <v>0.60414890942279287</v>
      </c>
      <c r="B805">
        <f t="shared" si="32"/>
        <v>0.60414890942279287</v>
      </c>
    </row>
    <row r="806" spans="1:2" x14ac:dyDescent="0.25">
      <c r="A806">
        <f t="shared" ref="A806:A869" si="33">B805</f>
        <v>0.60414890942279287</v>
      </c>
      <c r="B806">
        <f t="shared" si="32"/>
        <v>0.60414890942279287</v>
      </c>
    </row>
    <row r="807" spans="1:2" x14ac:dyDescent="0.25">
      <c r="A807">
        <f t="shared" si="33"/>
        <v>0.60414890942279287</v>
      </c>
      <c r="B807">
        <f t="shared" si="32"/>
        <v>0.60414890942279287</v>
      </c>
    </row>
    <row r="808" spans="1:2" x14ac:dyDescent="0.25">
      <c r="A808">
        <f t="shared" si="33"/>
        <v>0.60414890942279287</v>
      </c>
      <c r="B808">
        <f t="shared" si="32"/>
        <v>0.60414890942279287</v>
      </c>
    </row>
    <row r="809" spans="1:2" x14ac:dyDescent="0.25">
      <c r="A809">
        <f t="shared" si="33"/>
        <v>0.60414890942279287</v>
      </c>
      <c r="B809">
        <f t="shared" si="32"/>
        <v>0.60414890942279287</v>
      </c>
    </row>
    <row r="810" spans="1:2" x14ac:dyDescent="0.25">
      <c r="A810">
        <f t="shared" si="33"/>
        <v>0.60414890942279287</v>
      </c>
      <c r="B810">
        <f t="shared" si="32"/>
        <v>0.60414890942279287</v>
      </c>
    </row>
    <row r="811" spans="1:2" x14ac:dyDescent="0.25">
      <c r="A811">
        <f t="shared" si="33"/>
        <v>0.60414890942279287</v>
      </c>
      <c r="B811">
        <f t="shared" si="32"/>
        <v>0.60414890942279287</v>
      </c>
    </row>
    <row r="812" spans="1:2" x14ac:dyDescent="0.25">
      <c r="A812">
        <f t="shared" si="33"/>
        <v>0.60414890942279287</v>
      </c>
      <c r="B812">
        <f t="shared" si="32"/>
        <v>0.60414890942279287</v>
      </c>
    </row>
    <row r="813" spans="1:2" x14ac:dyDescent="0.25">
      <c r="A813">
        <f t="shared" si="33"/>
        <v>0.60414890942279287</v>
      </c>
      <c r="B813">
        <f t="shared" si="32"/>
        <v>0.60414890942279287</v>
      </c>
    </row>
    <row r="814" spans="1:2" x14ac:dyDescent="0.25">
      <c r="A814">
        <f t="shared" si="33"/>
        <v>0.60414890942279287</v>
      </c>
      <c r="B814">
        <f t="shared" si="32"/>
        <v>0.60414890942279287</v>
      </c>
    </row>
    <row r="815" spans="1:2" x14ac:dyDescent="0.25">
      <c r="A815">
        <f t="shared" si="33"/>
        <v>0.60414890942279287</v>
      </c>
      <c r="B815">
        <f t="shared" si="32"/>
        <v>0.60414890942279287</v>
      </c>
    </row>
    <row r="816" spans="1:2" x14ac:dyDescent="0.25">
      <c r="A816">
        <f t="shared" si="33"/>
        <v>0.60414890942279287</v>
      </c>
      <c r="B816">
        <f t="shared" si="32"/>
        <v>0.60414890942279287</v>
      </c>
    </row>
    <row r="817" spans="1:2" x14ac:dyDescent="0.25">
      <c r="A817">
        <f t="shared" si="33"/>
        <v>0.60414890942279287</v>
      </c>
      <c r="B817">
        <f t="shared" si="32"/>
        <v>0.60414890942279287</v>
      </c>
    </row>
    <row r="818" spans="1:2" x14ac:dyDescent="0.25">
      <c r="A818">
        <f t="shared" si="33"/>
        <v>0.60414890942279287</v>
      </c>
      <c r="B818">
        <f t="shared" si="32"/>
        <v>0.60414890942279287</v>
      </c>
    </row>
    <row r="819" spans="1:2" x14ac:dyDescent="0.25">
      <c r="A819">
        <f t="shared" si="33"/>
        <v>0.60414890942279287</v>
      </c>
      <c r="B819">
        <f t="shared" si="32"/>
        <v>0.60414890942279287</v>
      </c>
    </row>
    <row r="820" spans="1:2" x14ac:dyDescent="0.25">
      <c r="A820">
        <f t="shared" si="33"/>
        <v>0.60414890942279287</v>
      </c>
      <c r="B820">
        <f t="shared" si="32"/>
        <v>0.60414890942279287</v>
      </c>
    </row>
    <row r="821" spans="1:2" x14ac:dyDescent="0.25">
      <c r="A821">
        <f t="shared" si="33"/>
        <v>0.60414890942279287</v>
      </c>
      <c r="B821">
        <f t="shared" si="32"/>
        <v>0.60414890942279287</v>
      </c>
    </row>
    <row r="822" spans="1:2" x14ac:dyDescent="0.25">
      <c r="A822">
        <f t="shared" si="33"/>
        <v>0.60414890942279287</v>
      </c>
      <c r="B822">
        <f t="shared" si="32"/>
        <v>0.60414890942279287</v>
      </c>
    </row>
    <row r="823" spans="1:2" x14ac:dyDescent="0.25">
      <c r="A823">
        <f t="shared" si="33"/>
        <v>0.60414890942279287</v>
      </c>
      <c r="B823">
        <f t="shared" si="32"/>
        <v>0.60414890942279287</v>
      </c>
    </row>
    <row r="824" spans="1:2" x14ac:dyDescent="0.25">
      <c r="A824">
        <f t="shared" si="33"/>
        <v>0.60414890942279287</v>
      </c>
      <c r="B824">
        <f t="shared" si="32"/>
        <v>0.60414890942279287</v>
      </c>
    </row>
    <row r="825" spans="1:2" x14ac:dyDescent="0.25">
      <c r="A825">
        <f t="shared" si="33"/>
        <v>0.60414890942279287</v>
      </c>
      <c r="B825">
        <f t="shared" si="32"/>
        <v>0.60414890942279287</v>
      </c>
    </row>
    <row r="826" spans="1:2" x14ac:dyDescent="0.25">
      <c r="A826">
        <f t="shared" si="33"/>
        <v>0.60414890942279287</v>
      </c>
      <c r="B826">
        <f t="shared" si="32"/>
        <v>0.60414890942279287</v>
      </c>
    </row>
    <row r="827" spans="1:2" x14ac:dyDescent="0.25">
      <c r="A827">
        <f t="shared" si="33"/>
        <v>0.60414890942279287</v>
      </c>
      <c r="B827">
        <f t="shared" si="32"/>
        <v>0.60414890942279287</v>
      </c>
    </row>
    <row r="828" spans="1:2" x14ac:dyDescent="0.25">
      <c r="A828">
        <f t="shared" si="33"/>
        <v>0.60414890942279287</v>
      </c>
      <c r="B828">
        <f t="shared" si="32"/>
        <v>0.60414890942279287</v>
      </c>
    </row>
    <row r="829" spans="1:2" x14ac:dyDescent="0.25">
      <c r="A829">
        <f t="shared" si="33"/>
        <v>0.60414890942279287</v>
      </c>
      <c r="B829">
        <f t="shared" si="32"/>
        <v>0.60414890942279287</v>
      </c>
    </row>
    <row r="830" spans="1:2" x14ac:dyDescent="0.25">
      <c r="A830">
        <f t="shared" si="33"/>
        <v>0.60414890942279287</v>
      </c>
      <c r="B830">
        <f t="shared" si="32"/>
        <v>0.60414890942279287</v>
      </c>
    </row>
    <row r="831" spans="1:2" x14ac:dyDescent="0.25">
      <c r="A831">
        <f t="shared" si="33"/>
        <v>0.60414890942279287</v>
      </c>
      <c r="B831">
        <f t="shared" si="32"/>
        <v>0.60414890942279287</v>
      </c>
    </row>
    <row r="832" spans="1:2" x14ac:dyDescent="0.25">
      <c r="A832">
        <f t="shared" si="33"/>
        <v>0.60414890942279287</v>
      </c>
      <c r="B832">
        <f t="shared" si="32"/>
        <v>0.60414890942279287</v>
      </c>
    </row>
    <row r="833" spans="1:2" x14ac:dyDescent="0.25">
      <c r="A833">
        <f t="shared" si="33"/>
        <v>0.60414890942279287</v>
      </c>
      <c r="B833">
        <f t="shared" si="32"/>
        <v>0.60414890942279287</v>
      </c>
    </row>
    <row r="834" spans="1:2" x14ac:dyDescent="0.25">
      <c r="A834">
        <f t="shared" si="33"/>
        <v>0.60414890942279287</v>
      </c>
      <c r="B834">
        <f t="shared" si="32"/>
        <v>0.60414890942279287</v>
      </c>
    </row>
    <row r="835" spans="1:2" x14ac:dyDescent="0.25">
      <c r="A835">
        <f t="shared" si="33"/>
        <v>0.60414890942279287</v>
      </c>
      <c r="B835">
        <f t="shared" si="32"/>
        <v>0.60414890942279287</v>
      </c>
    </row>
    <row r="836" spans="1:2" x14ac:dyDescent="0.25">
      <c r="A836">
        <f t="shared" si="33"/>
        <v>0.60414890942279287</v>
      </c>
      <c r="B836">
        <f t="shared" si="32"/>
        <v>0.60414890942279287</v>
      </c>
    </row>
    <row r="837" spans="1:2" x14ac:dyDescent="0.25">
      <c r="A837">
        <f t="shared" si="33"/>
        <v>0.60414890942279287</v>
      </c>
      <c r="B837">
        <f t="shared" ref="B837:B900" si="34">((1/(4/(A837^3)-6/(A837^2)+4/A837-$B$27)))^0.25</f>
        <v>0.60414890942279287</v>
      </c>
    </row>
    <row r="838" spans="1:2" x14ac:dyDescent="0.25">
      <c r="A838">
        <f t="shared" si="33"/>
        <v>0.60414890942279287</v>
      </c>
      <c r="B838">
        <f t="shared" si="34"/>
        <v>0.60414890942279287</v>
      </c>
    </row>
    <row r="839" spans="1:2" x14ac:dyDescent="0.25">
      <c r="A839">
        <f t="shared" si="33"/>
        <v>0.60414890942279287</v>
      </c>
      <c r="B839">
        <f t="shared" si="34"/>
        <v>0.60414890942279287</v>
      </c>
    </row>
    <row r="840" spans="1:2" x14ac:dyDescent="0.25">
      <c r="A840">
        <f t="shared" si="33"/>
        <v>0.60414890942279287</v>
      </c>
      <c r="B840">
        <f t="shared" si="34"/>
        <v>0.60414890942279287</v>
      </c>
    </row>
    <row r="841" spans="1:2" x14ac:dyDescent="0.25">
      <c r="A841">
        <f t="shared" si="33"/>
        <v>0.60414890942279287</v>
      </c>
      <c r="B841">
        <f t="shared" si="34"/>
        <v>0.60414890942279287</v>
      </c>
    </row>
    <row r="842" spans="1:2" x14ac:dyDescent="0.25">
      <c r="A842">
        <f t="shared" si="33"/>
        <v>0.60414890942279287</v>
      </c>
      <c r="B842">
        <f t="shared" si="34"/>
        <v>0.60414890942279287</v>
      </c>
    </row>
    <row r="843" spans="1:2" x14ac:dyDescent="0.25">
      <c r="A843">
        <f t="shared" si="33"/>
        <v>0.60414890942279287</v>
      </c>
      <c r="B843">
        <f t="shared" si="34"/>
        <v>0.60414890942279287</v>
      </c>
    </row>
    <row r="844" spans="1:2" x14ac:dyDescent="0.25">
      <c r="A844">
        <f t="shared" si="33"/>
        <v>0.60414890942279287</v>
      </c>
      <c r="B844">
        <f t="shared" si="34"/>
        <v>0.60414890942279287</v>
      </c>
    </row>
    <row r="845" spans="1:2" x14ac:dyDescent="0.25">
      <c r="A845">
        <f t="shared" si="33"/>
        <v>0.60414890942279287</v>
      </c>
      <c r="B845">
        <f t="shared" si="34"/>
        <v>0.60414890942279287</v>
      </c>
    </row>
    <row r="846" spans="1:2" x14ac:dyDescent="0.25">
      <c r="A846">
        <f t="shared" si="33"/>
        <v>0.60414890942279287</v>
      </c>
      <c r="B846">
        <f t="shared" si="34"/>
        <v>0.60414890942279287</v>
      </c>
    </row>
    <row r="847" spans="1:2" x14ac:dyDescent="0.25">
      <c r="A847">
        <f t="shared" si="33"/>
        <v>0.60414890942279287</v>
      </c>
      <c r="B847">
        <f t="shared" si="34"/>
        <v>0.60414890942279287</v>
      </c>
    </row>
    <row r="848" spans="1:2" x14ac:dyDescent="0.25">
      <c r="A848">
        <f t="shared" si="33"/>
        <v>0.60414890942279287</v>
      </c>
      <c r="B848">
        <f t="shared" si="34"/>
        <v>0.60414890942279287</v>
      </c>
    </row>
    <row r="849" spans="1:2" x14ac:dyDescent="0.25">
      <c r="A849">
        <f t="shared" si="33"/>
        <v>0.60414890942279287</v>
      </c>
      <c r="B849">
        <f t="shared" si="34"/>
        <v>0.60414890942279287</v>
      </c>
    </row>
    <row r="850" spans="1:2" x14ac:dyDescent="0.25">
      <c r="A850">
        <f t="shared" si="33"/>
        <v>0.60414890942279287</v>
      </c>
      <c r="B850">
        <f t="shared" si="34"/>
        <v>0.60414890942279287</v>
      </c>
    </row>
    <row r="851" spans="1:2" x14ac:dyDescent="0.25">
      <c r="A851">
        <f t="shared" si="33"/>
        <v>0.60414890942279287</v>
      </c>
      <c r="B851">
        <f t="shared" si="34"/>
        <v>0.60414890942279287</v>
      </c>
    </row>
    <row r="852" spans="1:2" x14ac:dyDescent="0.25">
      <c r="A852">
        <f t="shared" si="33"/>
        <v>0.60414890942279287</v>
      </c>
      <c r="B852">
        <f t="shared" si="34"/>
        <v>0.60414890942279287</v>
      </c>
    </row>
    <row r="853" spans="1:2" x14ac:dyDescent="0.25">
      <c r="A853">
        <f t="shared" si="33"/>
        <v>0.60414890942279287</v>
      </c>
      <c r="B853">
        <f t="shared" si="34"/>
        <v>0.60414890942279287</v>
      </c>
    </row>
    <row r="854" spans="1:2" x14ac:dyDescent="0.25">
      <c r="A854">
        <f t="shared" si="33"/>
        <v>0.60414890942279287</v>
      </c>
      <c r="B854">
        <f t="shared" si="34"/>
        <v>0.60414890942279287</v>
      </c>
    </row>
    <row r="855" spans="1:2" x14ac:dyDescent="0.25">
      <c r="A855">
        <f t="shared" si="33"/>
        <v>0.60414890942279287</v>
      </c>
      <c r="B855">
        <f t="shared" si="34"/>
        <v>0.60414890942279287</v>
      </c>
    </row>
    <row r="856" spans="1:2" x14ac:dyDescent="0.25">
      <c r="A856">
        <f t="shared" si="33"/>
        <v>0.60414890942279287</v>
      </c>
      <c r="B856">
        <f t="shared" si="34"/>
        <v>0.60414890942279287</v>
      </c>
    </row>
    <row r="857" spans="1:2" x14ac:dyDescent="0.25">
      <c r="A857">
        <f t="shared" si="33"/>
        <v>0.60414890942279287</v>
      </c>
      <c r="B857">
        <f t="shared" si="34"/>
        <v>0.60414890942279287</v>
      </c>
    </row>
    <row r="858" spans="1:2" x14ac:dyDescent="0.25">
      <c r="A858">
        <f t="shared" si="33"/>
        <v>0.60414890942279287</v>
      </c>
      <c r="B858">
        <f t="shared" si="34"/>
        <v>0.60414890942279287</v>
      </c>
    </row>
    <row r="859" spans="1:2" x14ac:dyDescent="0.25">
      <c r="A859">
        <f t="shared" si="33"/>
        <v>0.60414890942279287</v>
      </c>
      <c r="B859">
        <f t="shared" si="34"/>
        <v>0.60414890942279287</v>
      </c>
    </row>
    <row r="860" spans="1:2" x14ac:dyDescent="0.25">
      <c r="A860">
        <f t="shared" si="33"/>
        <v>0.60414890942279287</v>
      </c>
      <c r="B860">
        <f t="shared" si="34"/>
        <v>0.60414890942279287</v>
      </c>
    </row>
    <row r="861" spans="1:2" x14ac:dyDescent="0.25">
      <c r="A861">
        <f t="shared" si="33"/>
        <v>0.60414890942279287</v>
      </c>
      <c r="B861">
        <f t="shared" si="34"/>
        <v>0.60414890942279287</v>
      </c>
    </row>
    <row r="862" spans="1:2" x14ac:dyDescent="0.25">
      <c r="A862">
        <f t="shared" si="33"/>
        <v>0.60414890942279287</v>
      </c>
      <c r="B862">
        <f t="shared" si="34"/>
        <v>0.60414890942279287</v>
      </c>
    </row>
    <row r="863" spans="1:2" x14ac:dyDescent="0.25">
      <c r="A863">
        <f t="shared" si="33"/>
        <v>0.60414890942279287</v>
      </c>
      <c r="B863">
        <f t="shared" si="34"/>
        <v>0.60414890942279287</v>
      </c>
    </row>
    <row r="864" spans="1:2" x14ac:dyDescent="0.25">
      <c r="A864">
        <f t="shared" si="33"/>
        <v>0.60414890942279287</v>
      </c>
      <c r="B864">
        <f t="shared" si="34"/>
        <v>0.60414890942279287</v>
      </c>
    </row>
    <row r="865" spans="1:2" x14ac:dyDescent="0.25">
      <c r="A865">
        <f t="shared" si="33"/>
        <v>0.60414890942279287</v>
      </c>
      <c r="B865">
        <f t="shared" si="34"/>
        <v>0.60414890942279287</v>
      </c>
    </row>
    <row r="866" spans="1:2" x14ac:dyDescent="0.25">
      <c r="A866">
        <f t="shared" si="33"/>
        <v>0.60414890942279287</v>
      </c>
      <c r="B866">
        <f t="shared" si="34"/>
        <v>0.60414890942279287</v>
      </c>
    </row>
    <row r="867" spans="1:2" x14ac:dyDescent="0.25">
      <c r="A867">
        <f t="shared" si="33"/>
        <v>0.60414890942279287</v>
      </c>
      <c r="B867">
        <f t="shared" si="34"/>
        <v>0.60414890942279287</v>
      </c>
    </row>
    <row r="868" spans="1:2" x14ac:dyDescent="0.25">
      <c r="A868">
        <f t="shared" si="33"/>
        <v>0.60414890942279287</v>
      </c>
      <c r="B868">
        <f t="shared" si="34"/>
        <v>0.60414890942279287</v>
      </c>
    </row>
    <row r="869" spans="1:2" x14ac:dyDescent="0.25">
      <c r="A869">
        <f t="shared" si="33"/>
        <v>0.60414890942279287</v>
      </c>
      <c r="B869">
        <f t="shared" si="34"/>
        <v>0.60414890942279287</v>
      </c>
    </row>
    <row r="870" spans="1:2" x14ac:dyDescent="0.25">
      <c r="A870">
        <f t="shared" ref="A870:A933" si="35">B869</f>
        <v>0.60414890942279287</v>
      </c>
      <c r="B870">
        <f t="shared" si="34"/>
        <v>0.60414890942279287</v>
      </c>
    </row>
    <row r="871" spans="1:2" x14ac:dyDescent="0.25">
      <c r="A871">
        <f t="shared" si="35"/>
        <v>0.60414890942279287</v>
      </c>
      <c r="B871">
        <f t="shared" si="34"/>
        <v>0.60414890942279287</v>
      </c>
    </row>
    <row r="872" spans="1:2" x14ac:dyDescent="0.25">
      <c r="A872">
        <f t="shared" si="35"/>
        <v>0.60414890942279287</v>
      </c>
      <c r="B872">
        <f t="shared" si="34"/>
        <v>0.60414890942279287</v>
      </c>
    </row>
    <row r="873" spans="1:2" x14ac:dyDescent="0.25">
      <c r="A873">
        <f t="shared" si="35"/>
        <v>0.60414890942279287</v>
      </c>
      <c r="B873">
        <f t="shared" si="34"/>
        <v>0.60414890942279287</v>
      </c>
    </row>
    <row r="874" spans="1:2" x14ac:dyDescent="0.25">
      <c r="A874">
        <f t="shared" si="35"/>
        <v>0.60414890942279287</v>
      </c>
      <c r="B874">
        <f t="shared" si="34"/>
        <v>0.60414890942279287</v>
      </c>
    </row>
    <row r="875" spans="1:2" x14ac:dyDescent="0.25">
      <c r="A875">
        <f t="shared" si="35"/>
        <v>0.60414890942279287</v>
      </c>
      <c r="B875">
        <f t="shared" si="34"/>
        <v>0.60414890942279287</v>
      </c>
    </row>
    <row r="876" spans="1:2" x14ac:dyDescent="0.25">
      <c r="A876">
        <f t="shared" si="35"/>
        <v>0.60414890942279287</v>
      </c>
      <c r="B876">
        <f t="shared" si="34"/>
        <v>0.60414890942279287</v>
      </c>
    </row>
    <row r="877" spans="1:2" x14ac:dyDescent="0.25">
      <c r="A877">
        <f t="shared" si="35"/>
        <v>0.60414890942279287</v>
      </c>
      <c r="B877">
        <f t="shared" si="34"/>
        <v>0.60414890942279287</v>
      </c>
    </row>
    <row r="878" spans="1:2" x14ac:dyDescent="0.25">
      <c r="A878">
        <f t="shared" si="35"/>
        <v>0.60414890942279287</v>
      </c>
      <c r="B878">
        <f t="shared" si="34"/>
        <v>0.60414890942279287</v>
      </c>
    </row>
    <row r="879" spans="1:2" x14ac:dyDescent="0.25">
      <c r="A879">
        <f t="shared" si="35"/>
        <v>0.60414890942279287</v>
      </c>
      <c r="B879">
        <f t="shared" si="34"/>
        <v>0.60414890942279287</v>
      </c>
    </row>
    <row r="880" spans="1:2" x14ac:dyDescent="0.25">
      <c r="A880">
        <f t="shared" si="35"/>
        <v>0.60414890942279287</v>
      </c>
      <c r="B880">
        <f t="shared" si="34"/>
        <v>0.60414890942279287</v>
      </c>
    </row>
    <row r="881" spans="1:2" x14ac:dyDescent="0.25">
      <c r="A881">
        <f t="shared" si="35"/>
        <v>0.60414890942279287</v>
      </c>
      <c r="B881">
        <f t="shared" si="34"/>
        <v>0.60414890942279287</v>
      </c>
    </row>
    <row r="882" spans="1:2" x14ac:dyDescent="0.25">
      <c r="A882">
        <f t="shared" si="35"/>
        <v>0.60414890942279287</v>
      </c>
      <c r="B882">
        <f t="shared" si="34"/>
        <v>0.60414890942279287</v>
      </c>
    </row>
    <row r="883" spans="1:2" x14ac:dyDescent="0.25">
      <c r="A883">
        <f t="shared" si="35"/>
        <v>0.60414890942279287</v>
      </c>
      <c r="B883">
        <f t="shared" si="34"/>
        <v>0.60414890942279287</v>
      </c>
    </row>
    <row r="884" spans="1:2" x14ac:dyDescent="0.25">
      <c r="A884">
        <f t="shared" si="35"/>
        <v>0.60414890942279287</v>
      </c>
      <c r="B884">
        <f t="shared" si="34"/>
        <v>0.60414890942279287</v>
      </c>
    </row>
    <row r="885" spans="1:2" x14ac:dyDescent="0.25">
      <c r="A885">
        <f t="shared" si="35"/>
        <v>0.60414890942279287</v>
      </c>
      <c r="B885">
        <f t="shared" si="34"/>
        <v>0.60414890942279287</v>
      </c>
    </row>
    <row r="886" spans="1:2" x14ac:dyDescent="0.25">
      <c r="A886">
        <f t="shared" si="35"/>
        <v>0.60414890942279287</v>
      </c>
      <c r="B886">
        <f t="shared" si="34"/>
        <v>0.60414890942279287</v>
      </c>
    </row>
    <row r="887" spans="1:2" x14ac:dyDescent="0.25">
      <c r="A887">
        <f t="shared" si="35"/>
        <v>0.60414890942279287</v>
      </c>
      <c r="B887">
        <f t="shared" si="34"/>
        <v>0.60414890942279287</v>
      </c>
    </row>
    <row r="888" spans="1:2" x14ac:dyDescent="0.25">
      <c r="A888">
        <f t="shared" si="35"/>
        <v>0.60414890942279287</v>
      </c>
      <c r="B888">
        <f t="shared" si="34"/>
        <v>0.60414890942279287</v>
      </c>
    </row>
    <row r="889" spans="1:2" x14ac:dyDescent="0.25">
      <c r="A889">
        <f t="shared" si="35"/>
        <v>0.60414890942279287</v>
      </c>
      <c r="B889">
        <f t="shared" si="34"/>
        <v>0.60414890942279287</v>
      </c>
    </row>
    <row r="890" spans="1:2" x14ac:dyDescent="0.25">
      <c r="A890">
        <f t="shared" si="35"/>
        <v>0.60414890942279287</v>
      </c>
      <c r="B890">
        <f t="shared" si="34"/>
        <v>0.60414890942279287</v>
      </c>
    </row>
    <row r="891" spans="1:2" x14ac:dyDescent="0.25">
      <c r="A891">
        <f t="shared" si="35"/>
        <v>0.60414890942279287</v>
      </c>
      <c r="B891">
        <f t="shared" si="34"/>
        <v>0.60414890942279287</v>
      </c>
    </row>
    <row r="892" spans="1:2" x14ac:dyDescent="0.25">
      <c r="A892">
        <f t="shared" si="35"/>
        <v>0.60414890942279287</v>
      </c>
      <c r="B892">
        <f t="shared" si="34"/>
        <v>0.60414890942279287</v>
      </c>
    </row>
    <row r="893" spans="1:2" x14ac:dyDescent="0.25">
      <c r="A893">
        <f t="shared" si="35"/>
        <v>0.60414890942279287</v>
      </c>
      <c r="B893">
        <f t="shared" si="34"/>
        <v>0.60414890942279287</v>
      </c>
    </row>
    <row r="894" spans="1:2" x14ac:dyDescent="0.25">
      <c r="A894">
        <f t="shared" si="35"/>
        <v>0.60414890942279287</v>
      </c>
      <c r="B894">
        <f t="shared" si="34"/>
        <v>0.60414890942279287</v>
      </c>
    </row>
    <row r="895" spans="1:2" x14ac:dyDescent="0.25">
      <c r="A895">
        <f t="shared" si="35"/>
        <v>0.60414890942279287</v>
      </c>
      <c r="B895">
        <f t="shared" si="34"/>
        <v>0.60414890942279287</v>
      </c>
    </row>
    <row r="896" spans="1:2" x14ac:dyDescent="0.25">
      <c r="A896">
        <f t="shared" si="35"/>
        <v>0.60414890942279287</v>
      </c>
      <c r="B896">
        <f t="shared" si="34"/>
        <v>0.60414890942279287</v>
      </c>
    </row>
    <row r="897" spans="1:2" x14ac:dyDescent="0.25">
      <c r="A897">
        <f t="shared" si="35"/>
        <v>0.60414890942279287</v>
      </c>
      <c r="B897">
        <f t="shared" si="34"/>
        <v>0.60414890942279287</v>
      </c>
    </row>
    <row r="898" spans="1:2" x14ac:dyDescent="0.25">
      <c r="A898">
        <f t="shared" si="35"/>
        <v>0.60414890942279287</v>
      </c>
      <c r="B898">
        <f t="shared" si="34"/>
        <v>0.60414890942279287</v>
      </c>
    </row>
    <row r="899" spans="1:2" x14ac:dyDescent="0.25">
      <c r="A899">
        <f t="shared" si="35"/>
        <v>0.60414890942279287</v>
      </c>
      <c r="B899">
        <f t="shared" si="34"/>
        <v>0.60414890942279287</v>
      </c>
    </row>
    <row r="900" spans="1:2" x14ac:dyDescent="0.25">
      <c r="A900">
        <f t="shared" si="35"/>
        <v>0.60414890942279287</v>
      </c>
      <c r="B900">
        <f t="shared" si="34"/>
        <v>0.60414890942279287</v>
      </c>
    </row>
    <row r="901" spans="1:2" x14ac:dyDescent="0.25">
      <c r="A901">
        <f t="shared" si="35"/>
        <v>0.60414890942279287</v>
      </c>
      <c r="B901">
        <f t="shared" ref="B901:B964" si="36">((1/(4/(A901^3)-6/(A901^2)+4/A901-$B$27)))^0.25</f>
        <v>0.60414890942279287</v>
      </c>
    </row>
    <row r="902" spans="1:2" x14ac:dyDescent="0.25">
      <c r="A902">
        <f t="shared" si="35"/>
        <v>0.60414890942279287</v>
      </c>
      <c r="B902">
        <f t="shared" si="36"/>
        <v>0.60414890942279287</v>
      </c>
    </row>
    <row r="903" spans="1:2" x14ac:dyDescent="0.25">
      <c r="A903">
        <f t="shared" si="35"/>
        <v>0.60414890942279287</v>
      </c>
      <c r="B903">
        <f t="shared" si="36"/>
        <v>0.60414890942279287</v>
      </c>
    </row>
    <row r="904" spans="1:2" x14ac:dyDescent="0.25">
      <c r="A904">
        <f t="shared" si="35"/>
        <v>0.60414890942279287</v>
      </c>
      <c r="B904">
        <f t="shared" si="36"/>
        <v>0.60414890942279287</v>
      </c>
    </row>
    <row r="905" spans="1:2" x14ac:dyDescent="0.25">
      <c r="A905">
        <f t="shared" si="35"/>
        <v>0.60414890942279287</v>
      </c>
      <c r="B905">
        <f t="shared" si="36"/>
        <v>0.60414890942279287</v>
      </c>
    </row>
    <row r="906" spans="1:2" x14ac:dyDescent="0.25">
      <c r="A906">
        <f t="shared" si="35"/>
        <v>0.60414890942279287</v>
      </c>
      <c r="B906">
        <f t="shared" si="36"/>
        <v>0.60414890942279287</v>
      </c>
    </row>
    <row r="907" spans="1:2" x14ac:dyDescent="0.25">
      <c r="A907">
        <f t="shared" si="35"/>
        <v>0.60414890942279287</v>
      </c>
      <c r="B907">
        <f t="shared" si="36"/>
        <v>0.60414890942279287</v>
      </c>
    </row>
    <row r="908" spans="1:2" x14ac:dyDescent="0.25">
      <c r="A908">
        <f t="shared" si="35"/>
        <v>0.60414890942279287</v>
      </c>
      <c r="B908">
        <f t="shared" si="36"/>
        <v>0.60414890942279287</v>
      </c>
    </row>
    <row r="909" spans="1:2" x14ac:dyDescent="0.25">
      <c r="A909">
        <f t="shared" si="35"/>
        <v>0.60414890942279287</v>
      </c>
      <c r="B909">
        <f t="shared" si="36"/>
        <v>0.60414890942279287</v>
      </c>
    </row>
    <row r="910" spans="1:2" x14ac:dyDescent="0.25">
      <c r="A910">
        <f t="shared" si="35"/>
        <v>0.60414890942279287</v>
      </c>
      <c r="B910">
        <f t="shared" si="36"/>
        <v>0.60414890942279287</v>
      </c>
    </row>
    <row r="911" spans="1:2" x14ac:dyDescent="0.25">
      <c r="A911">
        <f t="shared" si="35"/>
        <v>0.60414890942279287</v>
      </c>
      <c r="B911">
        <f t="shared" si="36"/>
        <v>0.60414890942279287</v>
      </c>
    </row>
    <row r="912" spans="1:2" x14ac:dyDescent="0.25">
      <c r="A912">
        <f t="shared" si="35"/>
        <v>0.60414890942279287</v>
      </c>
      <c r="B912">
        <f t="shared" si="36"/>
        <v>0.60414890942279287</v>
      </c>
    </row>
    <row r="913" spans="1:2" x14ac:dyDescent="0.25">
      <c r="A913">
        <f t="shared" si="35"/>
        <v>0.60414890942279287</v>
      </c>
      <c r="B913">
        <f t="shared" si="36"/>
        <v>0.60414890942279287</v>
      </c>
    </row>
    <row r="914" spans="1:2" x14ac:dyDescent="0.25">
      <c r="A914">
        <f t="shared" si="35"/>
        <v>0.60414890942279287</v>
      </c>
      <c r="B914">
        <f t="shared" si="36"/>
        <v>0.60414890942279287</v>
      </c>
    </row>
    <row r="915" spans="1:2" x14ac:dyDescent="0.25">
      <c r="A915">
        <f t="shared" si="35"/>
        <v>0.60414890942279287</v>
      </c>
      <c r="B915">
        <f t="shared" si="36"/>
        <v>0.60414890942279287</v>
      </c>
    </row>
    <row r="916" spans="1:2" x14ac:dyDescent="0.25">
      <c r="A916">
        <f t="shared" si="35"/>
        <v>0.60414890942279287</v>
      </c>
      <c r="B916">
        <f t="shared" si="36"/>
        <v>0.60414890942279287</v>
      </c>
    </row>
    <row r="917" spans="1:2" x14ac:dyDescent="0.25">
      <c r="A917">
        <f t="shared" si="35"/>
        <v>0.60414890942279287</v>
      </c>
      <c r="B917">
        <f t="shared" si="36"/>
        <v>0.60414890942279287</v>
      </c>
    </row>
    <row r="918" spans="1:2" x14ac:dyDescent="0.25">
      <c r="A918">
        <f t="shared" si="35"/>
        <v>0.60414890942279287</v>
      </c>
      <c r="B918">
        <f t="shared" si="36"/>
        <v>0.60414890942279287</v>
      </c>
    </row>
    <row r="919" spans="1:2" x14ac:dyDescent="0.25">
      <c r="A919">
        <f t="shared" si="35"/>
        <v>0.60414890942279287</v>
      </c>
      <c r="B919">
        <f t="shared" si="36"/>
        <v>0.60414890942279287</v>
      </c>
    </row>
    <row r="920" spans="1:2" x14ac:dyDescent="0.25">
      <c r="A920">
        <f t="shared" si="35"/>
        <v>0.60414890942279287</v>
      </c>
      <c r="B920">
        <f t="shared" si="36"/>
        <v>0.60414890942279287</v>
      </c>
    </row>
    <row r="921" spans="1:2" x14ac:dyDescent="0.25">
      <c r="A921">
        <f t="shared" si="35"/>
        <v>0.60414890942279287</v>
      </c>
      <c r="B921">
        <f t="shared" si="36"/>
        <v>0.60414890942279287</v>
      </c>
    </row>
    <row r="922" spans="1:2" x14ac:dyDescent="0.25">
      <c r="A922">
        <f t="shared" si="35"/>
        <v>0.60414890942279287</v>
      </c>
      <c r="B922">
        <f t="shared" si="36"/>
        <v>0.60414890942279287</v>
      </c>
    </row>
    <row r="923" spans="1:2" x14ac:dyDescent="0.25">
      <c r="A923">
        <f t="shared" si="35"/>
        <v>0.60414890942279287</v>
      </c>
      <c r="B923">
        <f t="shared" si="36"/>
        <v>0.60414890942279287</v>
      </c>
    </row>
    <row r="924" spans="1:2" x14ac:dyDescent="0.25">
      <c r="A924">
        <f t="shared" si="35"/>
        <v>0.60414890942279287</v>
      </c>
      <c r="B924">
        <f t="shared" si="36"/>
        <v>0.60414890942279287</v>
      </c>
    </row>
    <row r="925" spans="1:2" x14ac:dyDescent="0.25">
      <c r="A925">
        <f t="shared" si="35"/>
        <v>0.60414890942279287</v>
      </c>
      <c r="B925">
        <f t="shared" si="36"/>
        <v>0.60414890942279287</v>
      </c>
    </row>
    <row r="926" spans="1:2" x14ac:dyDescent="0.25">
      <c r="A926">
        <f t="shared" si="35"/>
        <v>0.60414890942279287</v>
      </c>
      <c r="B926">
        <f t="shared" si="36"/>
        <v>0.60414890942279287</v>
      </c>
    </row>
    <row r="927" spans="1:2" x14ac:dyDescent="0.25">
      <c r="A927">
        <f t="shared" si="35"/>
        <v>0.60414890942279287</v>
      </c>
      <c r="B927">
        <f t="shared" si="36"/>
        <v>0.60414890942279287</v>
      </c>
    </row>
    <row r="928" spans="1:2" x14ac:dyDescent="0.25">
      <c r="A928">
        <f t="shared" si="35"/>
        <v>0.60414890942279287</v>
      </c>
      <c r="B928">
        <f t="shared" si="36"/>
        <v>0.60414890942279287</v>
      </c>
    </row>
    <row r="929" spans="1:2" x14ac:dyDescent="0.25">
      <c r="A929">
        <f t="shared" si="35"/>
        <v>0.60414890942279287</v>
      </c>
      <c r="B929">
        <f t="shared" si="36"/>
        <v>0.60414890942279287</v>
      </c>
    </row>
    <row r="930" spans="1:2" x14ac:dyDescent="0.25">
      <c r="A930">
        <f t="shared" si="35"/>
        <v>0.60414890942279287</v>
      </c>
      <c r="B930">
        <f t="shared" si="36"/>
        <v>0.60414890942279287</v>
      </c>
    </row>
    <row r="931" spans="1:2" x14ac:dyDescent="0.25">
      <c r="A931">
        <f t="shared" si="35"/>
        <v>0.60414890942279287</v>
      </c>
      <c r="B931">
        <f t="shared" si="36"/>
        <v>0.60414890942279287</v>
      </c>
    </row>
    <row r="932" spans="1:2" x14ac:dyDescent="0.25">
      <c r="A932">
        <f t="shared" si="35"/>
        <v>0.60414890942279287</v>
      </c>
      <c r="B932">
        <f t="shared" si="36"/>
        <v>0.60414890942279287</v>
      </c>
    </row>
    <row r="933" spans="1:2" x14ac:dyDescent="0.25">
      <c r="A933">
        <f t="shared" si="35"/>
        <v>0.60414890942279287</v>
      </c>
      <c r="B933">
        <f t="shared" si="36"/>
        <v>0.60414890942279287</v>
      </c>
    </row>
    <row r="934" spans="1:2" x14ac:dyDescent="0.25">
      <c r="A934">
        <f t="shared" ref="A934:A997" si="37">B933</f>
        <v>0.60414890942279287</v>
      </c>
      <c r="B934">
        <f t="shared" si="36"/>
        <v>0.60414890942279287</v>
      </c>
    </row>
    <row r="935" spans="1:2" x14ac:dyDescent="0.25">
      <c r="A935">
        <f t="shared" si="37"/>
        <v>0.60414890942279287</v>
      </c>
      <c r="B935">
        <f t="shared" si="36"/>
        <v>0.60414890942279287</v>
      </c>
    </row>
    <row r="936" spans="1:2" x14ac:dyDescent="0.25">
      <c r="A936">
        <f t="shared" si="37"/>
        <v>0.60414890942279287</v>
      </c>
      <c r="B936">
        <f t="shared" si="36"/>
        <v>0.60414890942279287</v>
      </c>
    </row>
    <row r="937" spans="1:2" x14ac:dyDescent="0.25">
      <c r="A937">
        <f t="shared" si="37"/>
        <v>0.60414890942279287</v>
      </c>
      <c r="B937">
        <f t="shared" si="36"/>
        <v>0.60414890942279287</v>
      </c>
    </row>
    <row r="938" spans="1:2" x14ac:dyDescent="0.25">
      <c r="A938">
        <f t="shared" si="37"/>
        <v>0.60414890942279287</v>
      </c>
      <c r="B938">
        <f t="shared" si="36"/>
        <v>0.60414890942279287</v>
      </c>
    </row>
    <row r="939" spans="1:2" x14ac:dyDescent="0.25">
      <c r="A939">
        <f t="shared" si="37"/>
        <v>0.60414890942279287</v>
      </c>
      <c r="B939">
        <f t="shared" si="36"/>
        <v>0.60414890942279287</v>
      </c>
    </row>
    <row r="940" spans="1:2" x14ac:dyDescent="0.25">
      <c r="A940">
        <f t="shared" si="37"/>
        <v>0.60414890942279287</v>
      </c>
      <c r="B940">
        <f t="shared" si="36"/>
        <v>0.60414890942279287</v>
      </c>
    </row>
    <row r="941" spans="1:2" x14ac:dyDescent="0.25">
      <c r="A941">
        <f t="shared" si="37"/>
        <v>0.60414890942279287</v>
      </c>
      <c r="B941">
        <f t="shared" si="36"/>
        <v>0.60414890942279287</v>
      </c>
    </row>
    <row r="942" spans="1:2" x14ac:dyDescent="0.25">
      <c r="A942">
        <f t="shared" si="37"/>
        <v>0.60414890942279287</v>
      </c>
      <c r="B942">
        <f t="shared" si="36"/>
        <v>0.60414890942279287</v>
      </c>
    </row>
    <row r="943" spans="1:2" x14ac:dyDescent="0.25">
      <c r="A943">
        <f t="shared" si="37"/>
        <v>0.60414890942279287</v>
      </c>
      <c r="B943">
        <f t="shared" si="36"/>
        <v>0.60414890942279287</v>
      </c>
    </row>
    <row r="944" spans="1:2" x14ac:dyDescent="0.25">
      <c r="A944">
        <f t="shared" si="37"/>
        <v>0.60414890942279287</v>
      </c>
      <c r="B944">
        <f t="shared" si="36"/>
        <v>0.60414890942279287</v>
      </c>
    </row>
    <row r="945" spans="1:2" x14ac:dyDescent="0.25">
      <c r="A945">
        <f t="shared" si="37"/>
        <v>0.60414890942279287</v>
      </c>
      <c r="B945">
        <f t="shared" si="36"/>
        <v>0.60414890942279287</v>
      </c>
    </row>
    <row r="946" spans="1:2" x14ac:dyDescent="0.25">
      <c r="A946">
        <f t="shared" si="37"/>
        <v>0.60414890942279287</v>
      </c>
      <c r="B946">
        <f t="shared" si="36"/>
        <v>0.60414890942279287</v>
      </c>
    </row>
    <row r="947" spans="1:2" x14ac:dyDescent="0.25">
      <c r="A947">
        <f t="shared" si="37"/>
        <v>0.60414890942279287</v>
      </c>
      <c r="B947">
        <f t="shared" si="36"/>
        <v>0.60414890942279287</v>
      </c>
    </row>
    <row r="948" spans="1:2" x14ac:dyDescent="0.25">
      <c r="A948">
        <f t="shared" si="37"/>
        <v>0.60414890942279287</v>
      </c>
      <c r="B948">
        <f t="shared" si="36"/>
        <v>0.60414890942279287</v>
      </c>
    </row>
    <row r="949" spans="1:2" x14ac:dyDescent="0.25">
      <c r="A949">
        <f t="shared" si="37"/>
        <v>0.60414890942279287</v>
      </c>
      <c r="B949">
        <f t="shared" si="36"/>
        <v>0.60414890942279287</v>
      </c>
    </row>
    <row r="950" spans="1:2" x14ac:dyDescent="0.25">
      <c r="A950">
        <f t="shared" si="37"/>
        <v>0.60414890942279287</v>
      </c>
      <c r="B950">
        <f t="shared" si="36"/>
        <v>0.60414890942279287</v>
      </c>
    </row>
    <row r="951" spans="1:2" x14ac:dyDescent="0.25">
      <c r="A951">
        <f t="shared" si="37"/>
        <v>0.60414890942279287</v>
      </c>
      <c r="B951">
        <f t="shared" si="36"/>
        <v>0.60414890942279287</v>
      </c>
    </row>
    <row r="952" spans="1:2" x14ac:dyDescent="0.25">
      <c r="A952">
        <f t="shared" si="37"/>
        <v>0.60414890942279287</v>
      </c>
      <c r="B952">
        <f t="shared" si="36"/>
        <v>0.60414890942279287</v>
      </c>
    </row>
    <row r="953" spans="1:2" x14ac:dyDescent="0.25">
      <c r="A953">
        <f t="shared" si="37"/>
        <v>0.60414890942279287</v>
      </c>
      <c r="B953">
        <f t="shared" si="36"/>
        <v>0.60414890942279287</v>
      </c>
    </row>
    <row r="954" spans="1:2" x14ac:dyDescent="0.25">
      <c r="A954">
        <f t="shared" si="37"/>
        <v>0.60414890942279287</v>
      </c>
      <c r="B954">
        <f t="shared" si="36"/>
        <v>0.60414890942279287</v>
      </c>
    </row>
    <row r="955" spans="1:2" x14ac:dyDescent="0.25">
      <c r="A955">
        <f t="shared" si="37"/>
        <v>0.60414890942279287</v>
      </c>
      <c r="B955">
        <f t="shared" si="36"/>
        <v>0.60414890942279287</v>
      </c>
    </row>
    <row r="956" spans="1:2" x14ac:dyDescent="0.25">
      <c r="A956">
        <f t="shared" si="37"/>
        <v>0.60414890942279287</v>
      </c>
      <c r="B956">
        <f t="shared" si="36"/>
        <v>0.60414890942279287</v>
      </c>
    </row>
    <row r="957" spans="1:2" x14ac:dyDescent="0.25">
      <c r="A957">
        <f t="shared" si="37"/>
        <v>0.60414890942279287</v>
      </c>
      <c r="B957">
        <f t="shared" si="36"/>
        <v>0.60414890942279287</v>
      </c>
    </row>
    <row r="958" spans="1:2" x14ac:dyDescent="0.25">
      <c r="A958">
        <f t="shared" si="37"/>
        <v>0.60414890942279287</v>
      </c>
      <c r="B958">
        <f t="shared" si="36"/>
        <v>0.60414890942279287</v>
      </c>
    </row>
    <row r="959" spans="1:2" x14ac:dyDescent="0.25">
      <c r="A959">
        <f t="shared" si="37"/>
        <v>0.60414890942279287</v>
      </c>
      <c r="B959">
        <f t="shared" si="36"/>
        <v>0.60414890942279287</v>
      </c>
    </row>
    <row r="960" spans="1:2" x14ac:dyDescent="0.25">
      <c r="A960">
        <f t="shared" si="37"/>
        <v>0.60414890942279287</v>
      </c>
      <c r="B960">
        <f t="shared" si="36"/>
        <v>0.60414890942279287</v>
      </c>
    </row>
    <row r="961" spans="1:2" x14ac:dyDescent="0.25">
      <c r="A961">
        <f t="shared" si="37"/>
        <v>0.60414890942279287</v>
      </c>
      <c r="B961">
        <f t="shared" si="36"/>
        <v>0.60414890942279287</v>
      </c>
    </row>
    <row r="962" spans="1:2" x14ac:dyDescent="0.25">
      <c r="A962">
        <f t="shared" si="37"/>
        <v>0.60414890942279287</v>
      </c>
      <c r="B962">
        <f t="shared" si="36"/>
        <v>0.60414890942279287</v>
      </c>
    </row>
    <row r="963" spans="1:2" x14ac:dyDescent="0.25">
      <c r="A963">
        <f t="shared" si="37"/>
        <v>0.60414890942279287</v>
      </c>
      <c r="B963">
        <f t="shared" si="36"/>
        <v>0.60414890942279287</v>
      </c>
    </row>
    <row r="964" spans="1:2" x14ac:dyDescent="0.25">
      <c r="A964">
        <f t="shared" si="37"/>
        <v>0.60414890942279287</v>
      </c>
      <c r="B964">
        <f t="shared" si="36"/>
        <v>0.60414890942279287</v>
      </c>
    </row>
    <row r="965" spans="1:2" x14ac:dyDescent="0.25">
      <c r="A965">
        <f t="shared" si="37"/>
        <v>0.60414890942279287</v>
      </c>
      <c r="B965">
        <f t="shared" ref="B965:B1028" si="38">((1/(4/(A965^3)-6/(A965^2)+4/A965-$B$27)))^0.25</f>
        <v>0.60414890942279287</v>
      </c>
    </row>
    <row r="966" spans="1:2" x14ac:dyDescent="0.25">
      <c r="A966">
        <f t="shared" si="37"/>
        <v>0.60414890942279287</v>
      </c>
      <c r="B966">
        <f t="shared" si="38"/>
        <v>0.60414890942279287</v>
      </c>
    </row>
    <row r="967" spans="1:2" x14ac:dyDescent="0.25">
      <c r="A967">
        <f t="shared" si="37"/>
        <v>0.60414890942279287</v>
      </c>
      <c r="B967">
        <f t="shared" si="38"/>
        <v>0.60414890942279287</v>
      </c>
    </row>
    <row r="968" spans="1:2" x14ac:dyDescent="0.25">
      <c r="A968">
        <f t="shared" si="37"/>
        <v>0.60414890942279287</v>
      </c>
      <c r="B968">
        <f t="shared" si="38"/>
        <v>0.60414890942279287</v>
      </c>
    </row>
    <row r="969" spans="1:2" x14ac:dyDescent="0.25">
      <c r="A969">
        <f t="shared" si="37"/>
        <v>0.60414890942279287</v>
      </c>
      <c r="B969">
        <f t="shared" si="38"/>
        <v>0.60414890942279287</v>
      </c>
    </row>
    <row r="970" spans="1:2" x14ac:dyDescent="0.25">
      <c r="A970">
        <f t="shared" si="37"/>
        <v>0.60414890942279287</v>
      </c>
      <c r="B970">
        <f t="shared" si="38"/>
        <v>0.60414890942279287</v>
      </c>
    </row>
    <row r="971" spans="1:2" x14ac:dyDescent="0.25">
      <c r="A971">
        <f t="shared" si="37"/>
        <v>0.60414890942279287</v>
      </c>
      <c r="B971">
        <f t="shared" si="38"/>
        <v>0.60414890942279287</v>
      </c>
    </row>
    <row r="972" spans="1:2" x14ac:dyDescent="0.25">
      <c r="A972">
        <f t="shared" si="37"/>
        <v>0.60414890942279287</v>
      </c>
      <c r="B972">
        <f t="shared" si="38"/>
        <v>0.60414890942279287</v>
      </c>
    </row>
    <row r="973" spans="1:2" x14ac:dyDescent="0.25">
      <c r="A973">
        <f t="shared" si="37"/>
        <v>0.60414890942279287</v>
      </c>
      <c r="B973">
        <f t="shared" si="38"/>
        <v>0.60414890942279287</v>
      </c>
    </row>
    <row r="974" spans="1:2" x14ac:dyDescent="0.25">
      <c r="A974">
        <f t="shared" si="37"/>
        <v>0.60414890942279287</v>
      </c>
      <c r="B974">
        <f t="shared" si="38"/>
        <v>0.60414890942279287</v>
      </c>
    </row>
    <row r="975" spans="1:2" x14ac:dyDescent="0.25">
      <c r="A975">
        <f t="shared" si="37"/>
        <v>0.60414890942279287</v>
      </c>
      <c r="B975">
        <f t="shared" si="38"/>
        <v>0.60414890942279287</v>
      </c>
    </row>
    <row r="976" spans="1:2" x14ac:dyDescent="0.25">
      <c r="A976">
        <f t="shared" si="37"/>
        <v>0.60414890942279287</v>
      </c>
      <c r="B976">
        <f t="shared" si="38"/>
        <v>0.60414890942279287</v>
      </c>
    </row>
    <row r="977" spans="1:2" x14ac:dyDescent="0.25">
      <c r="A977">
        <f t="shared" si="37"/>
        <v>0.60414890942279287</v>
      </c>
      <c r="B977">
        <f t="shared" si="38"/>
        <v>0.60414890942279287</v>
      </c>
    </row>
    <row r="978" spans="1:2" x14ac:dyDescent="0.25">
      <c r="A978">
        <f t="shared" si="37"/>
        <v>0.60414890942279287</v>
      </c>
      <c r="B978">
        <f t="shared" si="38"/>
        <v>0.60414890942279287</v>
      </c>
    </row>
    <row r="979" spans="1:2" x14ac:dyDescent="0.25">
      <c r="A979">
        <f t="shared" si="37"/>
        <v>0.60414890942279287</v>
      </c>
      <c r="B979">
        <f t="shared" si="38"/>
        <v>0.60414890942279287</v>
      </c>
    </row>
    <row r="980" spans="1:2" x14ac:dyDescent="0.25">
      <c r="A980">
        <f t="shared" si="37"/>
        <v>0.60414890942279287</v>
      </c>
      <c r="B980">
        <f t="shared" si="38"/>
        <v>0.60414890942279287</v>
      </c>
    </row>
    <row r="981" spans="1:2" x14ac:dyDescent="0.25">
      <c r="A981">
        <f t="shared" si="37"/>
        <v>0.60414890942279287</v>
      </c>
      <c r="B981">
        <f t="shared" si="38"/>
        <v>0.60414890942279287</v>
      </c>
    </row>
    <row r="982" spans="1:2" x14ac:dyDescent="0.25">
      <c r="A982">
        <f t="shared" si="37"/>
        <v>0.60414890942279287</v>
      </c>
      <c r="B982">
        <f t="shared" si="38"/>
        <v>0.60414890942279287</v>
      </c>
    </row>
    <row r="983" spans="1:2" x14ac:dyDescent="0.25">
      <c r="A983">
        <f t="shared" si="37"/>
        <v>0.60414890942279287</v>
      </c>
      <c r="B983">
        <f t="shared" si="38"/>
        <v>0.60414890942279287</v>
      </c>
    </row>
    <row r="984" spans="1:2" x14ac:dyDescent="0.25">
      <c r="A984">
        <f t="shared" si="37"/>
        <v>0.60414890942279287</v>
      </c>
      <c r="B984">
        <f t="shared" si="38"/>
        <v>0.60414890942279287</v>
      </c>
    </row>
    <row r="985" spans="1:2" x14ac:dyDescent="0.25">
      <c r="A985">
        <f t="shared" si="37"/>
        <v>0.60414890942279287</v>
      </c>
      <c r="B985">
        <f t="shared" si="38"/>
        <v>0.60414890942279287</v>
      </c>
    </row>
    <row r="986" spans="1:2" x14ac:dyDescent="0.25">
      <c r="A986">
        <f t="shared" si="37"/>
        <v>0.60414890942279287</v>
      </c>
      <c r="B986">
        <f t="shared" si="38"/>
        <v>0.60414890942279287</v>
      </c>
    </row>
    <row r="987" spans="1:2" x14ac:dyDescent="0.25">
      <c r="A987">
        <f t="shared" si="37"/>
        <v>0.60414890942279287</v>
      </c>
      <c r="B987">
        <f t="shared" si="38"/>
        <v>0.60414890942279287</v>
      </c>
    </row>
    <row r="988" spans="1:2" x14ac:dyDescent="0.25">
      <c r="A988">
        <f t="shared" si="37"/>
        <v>0.60414890942279287</v>
      </c>
      <c r="B988">
        <f t="shared" si="38"/>
        <v>0.60414890942279287</v>
      </c>
    </row>
    <row r="989" spans="1:2" x14ac:dyDescent="0.25">
      <c r="A989">
        <f t="shared" si="37"/>
        <v>0.60414890942279287</v>
      </c>
      <c r="B989">
        <f t="shared" si="38"/>
        <v>0.60414890942279287</v>
      </c>
    </row>
    <row r="990" spans="1:2" x14ac:dyDescent="0.25">
      <c r="A990">
        <f t="shared" si="37"/>
        <v>0.60414890942279287</v>
      </c>
      <c r="B990">
        <f t="shared" si="38"/>
        <v>0.60414890942279287</v>
      </c>
    </row>
    <row r="991" spans="1:2" x14ac:dyDescent="0.25">
      <c r="A991">
        <f t="shared" si="37"/>
        <v>0.60414890942279287</v>
      </c>
      <c r="B991">
        <f t="shared" si="38"/>
        <v>0.60414890942279287</v>
      </c>
    </row>
    <row r="992" spans="1:2" x14ac:dyDescent="0.25">
      <c r="A992">
        <f t="shared" si="37"/>
        <v>0.60414890942279287</v>
      </c>
      <c r="B992">
        <f t="shared" si="38"/>
        <v>0.60414890942279287</v>
      </c>
    </row>
    <row r="993" spans="1:2" x14ac:dyDescent="0.25">
      <c r="A993">
        <f t="shared" si="37"/>
        <v>0.60414890942279287</v>
      </c>
      <c r="B993">
        <f t="shared" si="38"/>
        <v>0.60414890942279287</v>
      </c>
    </row>
    <row r="994" spans="1:2" x14ac:dyDescent="0.25">
      <c r="A994">
        <f t="shared" si="37"/>
        <v>0.60414890942279287</v>
      </c>
      <c r="B994">
        <f t="shared" si="38"/>
        <v>0.60414890942279287</v>
      </c>
    </row>
    <row r="995" spans="1:2" x14ac:dyDescent="0.25">
      <c r="A995">
        <f t="shared" si="37"/>
        <v>0.60414890942279287</v>
      </c>
      <c r="B995">
        <f t="shared" si="38"/>
        <v>0.60414890942279287</v>
      </c>
    </row>
    <row r="996" spans="1:2" x14ac:dyDescent="0.25">
      <c r="A996">
        <f t="shared" si="37"/>
        <v>0.60414890942279287</v>
      </c>
      <c r="B996">
        <f t="shared" si="38"/>
        <v>0.60414890942279287</v>
      </c>
    </row>
    <row r="997" spans="1:2" x14ac:dyDescent="0.25">
      <c r="A997">
        <f t="shared" si="37"/>
        <v>0.60414890942279287</v>
      </c>
      <c r="B997">
        <f t="shared" si="38"/>
        <v>0.60414890942279287</v>
      </c>
    </row>
    <row r="998" spans="1:2" x14ac:dyDescent="0.25">
      <c r="A998">
        <f t="shared" ref="A998:A1061" si="39">B997</f>
        <v>0.60414890942279287</v>
      </c>
      <c r="B998">
        <f t="shared" si="38"/>
        <v>0.60414890942279287</v>
      </c>
    </row>
    <row r="999" spans="1:2" x14ac:dyDescent="0.25">
      <c r="A999">
        <f t="shared" si="39"/>
        <v>0.60414890942279287</v>
      </c>
      <c r="B999">
        <f t="shared" si="38"/>
        <v>0.60414890942279287</v>
      </c>
    </row>
    <row r="1000" spans="1:2" x14ac:dyDescent="0.25">
      <c r="A1000">
        <f t="shared" si="39"/>
        <v>0.60414890942279287</v>
      </c>
      <c r="B1000">
        <f t="shared" si="38"/>
        <v>0.60414890942279287</v>
      </c>
    </row>
    <row r="1001" spans="1:2" x14ac:dyDescent="0.25">
      <c r="A1001">
        <f t="shared" si="39"/>
        <v>0.60414890942279287</v>
      </c>
      <c r="B1001">
        <f t="shared" si="38"/>
        <v>0.60414890942279287</v>
      </c>
    </row>
    <row r="1002" spans="1:2" x14ac:dyDescent="0.25">
      <c r="A1002">
        <f t="shared" si="39"/>
        <v>0.60414890942279287</v>
      </c>
      <c r="B1002">
        <f t="shared" si="38"/>
        <v>0.60414890942279287</v>
      </c>
    </row>
    <row r="1003" spans="1:2" x14ac:dyDescent="0.25">
      <c r="A1003">
        <f t="shared" si="39"/>
        <v>0.60414890942279287</v>
      </c>
      <c r="B1003">
        <f t="shared" si="38"/>
        <v>0.60414890942279287</v>
      </c>
    </row>
    <row r="1004" spans="1:2" x14ac:dyDescent="0.25">
      <c r="A1004">
        <f t="shared" si="39"/>
        <v>0.60414890942279287</v>
      </c>
      <c r="B1004">
        <f t="shared" si="38"/>
        <v>0.60414890942279287</v>
      </c>
    </row>
    <row r="1005" spans="1:2" x14ac:dyDescent="0.25">
      <c r="A1005">
        <f t="shared" si="39"/>
        <v>0.60414890942279287</v>
      </c>
      <c r="B1005">
        <f t="shared" si="38"/>
        <v>0.60414890942279287</v>
      </c>
    </row>
    <row r="1006" spans="1:2" x14ac:dyDescent="0.25">
      <c r="A1006">
        <f t="shared" si="39"/>
        <v>0.60414890942279287</v>
      </c>
      <c r="B1006">
        <f t="shared" si="38"/>
        <v>0.60414890942279287</v>
      </c>
    </row>
    <row r="1007" spans="1:2" x14ac:dyDescent="0.25">
      <c r="A1007">
        <f t="shared" si="39"/>
        <v>0.60414890942279287</v>
      </c>
      <c r="B1007">
        <f t="shared" si="38"/>
        <v>0.60414890942279287</v>
      </c>
    </row>
    <row r="1008" spans="1:2" x14ac:dyDescent="0.25">
      <c r="A1008">
        <f t="shared" si="39"/>
        <v>0.60414890942279287</v>
      </c>
      <c r="B1008">
        <f t="shared" si="38"/>
        <v>0.60414890942279287</v>
      </c>
    </row>
    <row r="1009" spans="1:2" x14ac:dyDescent="0.25">
      <c r="A1009">
        <f t="shared" si="39"/>
        <v>0.60414890942279287</v>
      </c>
      <c r="B1009">
        <f t="shared" si="38"/>
        <v>0.60414890942279287</v>
      </c>
    </row>
    <row r="1010" spans="1:2" x14ac:dyDescent="0.25">
      <c r="A1010">
        <f t="shared" si="39"/>
        <v>0.60414890942279287</v>
      </c>
      <c r="B1010">
        <f t="shared" si="38"/>
        <v>0.60414890942279287</v>
      </c>
    </row>
    <row r="1011" spans="1:2" x14ac:dyDescent="0.25">
      <c r="A1011">
        <f t="shared" si="39"/>
        <v>0.60414890942279287</v>
      </c>
      <c r="B1011">
        <f t="shared" si="38"/>
        <v>0.60414890942279287</v>
      </c>
    </row>
    <row r="1012" spans="1:2" x14ac:dyDescent="0.25">
      <c r="A1012">
        <f t="shared" si="39"/>
        <v>0.60414890942279287</v>
      </c>
      <c r="B1012">
        <f t="shared" si="38"/>
        <v>0.60414890942279287</v>
      </c>
    </row>
    <row r="1013" spans="1:2" x14ac:dyDescent="0.25">
      <c r="A1013">
        <f t="shared" si="39"/>
        <v>0.60414890942279287</v>
      </c>
      <c r="B1013">
        <f t="shared" si="38"/>
        <v>0.60414890942279287</v>
      </c>
    </row>
    <row r="1014" spans="1:2" x14ac:dyDescent="0.25">
      <c r="A1014">
        <f t="shared" si="39"/>
        <v>0.60414890942279287</v>
      </c>
      <c r="B1014">
        <f t="shared" si="38"/>
        <v>0.60414890942279287</v>
      </c>
    </row>
    <row r="1015" spans="1:2" x14ac:dyDescent="0.25">
      <c r="A1015">
        <f t="shared" si="39"/>
        <v>0.60414890942279287</v>
      </c>
      <c r="B1015">
        <f t="shared" si="38"/>
        <v>0.60414890942279287</v>
      </c>
    </row>
    <row r="1016" spans="1:2" x14ac:dyDescent="0.25">
      <c r="A1016">
        <f t="shared" si="39"/>
        <v>0.60414890942279287</v>
      </c>
      <c r="B1016">
        <f t="shared" si="38"/>
        <v>0.60414890942279287</v>
      </c>
    </row>
    <row r="1017" spans="1:2" x14ac:dyDescent="0.25">
      <c r="A1017">
        <f t="shared" si="39"/>
        <v>0.60414890942279287</v>
      </c>
      <c r="B1017">
        <f t="shared" si="38"/>
        <v>0.60414890942279287</v>
      </c>
    </row>
    <row r="1018" spans="1:2" x14ac:dyDescent="0.25">
      <c r="A1018">
        <f t="shared" si="39"/>
        <v>0.60414890942279287</v>
      </c>
      <c r="B1018">
        <f t="shared" si="38"/>
        <v>0.60414890942279287</v>
      </c>
    </row>
    <row r="1019" spans="1:2" x14ac:dyDescent="0.25">
      <c r="A1019">
        <f t="shared" si="39"/>
        <v>0.60414890942279287</v>
      </c>
      <c r="B1019">
        <f t="shared" si="38"/>
        <v>0.60414890942279287</v>
      </c>
    </row>
    <row r="1020" spans="1:2" x14ac:dyDescent="0.25">
      <c r="A1020">
        <f t="shared" si="39"/>
        <v>0.60414890942279287</v>
      </c>
      <c r="B1020">
        <f t="shared" si="38"/>
        <v>0.60414890942279287</v>
      </c>
    </row>
    <row r="1021" spans="1:2" x14ac:dyDescent="0.25">
      <c r="A1021">
        <f t="shared" si="39"/>
        <v>0.60414890942279287</v>
      </c>
      <c r="B1021">
        <f t="shared" si="38"/>
        <v>0.60414890942279287</v>
      </c>
    </row>
    <row r="1022" spans="1:2" x14ac:dyDescent="0.25">
      <c r="A1022">
        <f t="shared" si="39"/>
        <v>0.60414890942279287</v>
      </c>
      <c r="B1022">
        <f t="shared" si="38"/>
        <v>0.60414890942279287</v>
      </c>
    </row>
    <row r="1023" spans="1:2" x14ac:dyDescent="0.25">
      <c r="A1023">
        <f t="shared" si="39"/>
        <v>0.60414890942279287</v>
      </c>
      <c r="B1023">
        <f t="shared" si="38"/>
        <v>0.60414890942279287</v>
      </c>
    </row>
    <row r="1024" spans="1:2" x14ac:dyDescent="0.25">
      <c r="A1024">
        <f t="shared" si="39"/>
        <v>0.60414890942279287</v>
      </c>
      <c r="B1024">
        <f t="shared" si="38"/>
        <v>0.60414890942279287</v>
      </c>
    </row>
    <row r="1025" spans="1:2" x14ac:dyDescent="0.25">
      <c r="A1025">
        <f t="shared" si="39"/>
        <v>0.60414890942279287</v>
      </c>
      <c r="B1025">
        <f t="shared" si="38"/>
        <v>0.60414890942279287</v>
      </c>
    </row>
    <row r="1026" spans="1:2" x14ac:dyDescent="0.25">
      <c r="A1026">
        <f t="shared" si="39"/>
        <v>0.60414890942279287</v>
      </c>
      <c r="B1026">
        <f t="shared" si="38"/>
        <v>0.60414890942279287</v>
      </c>
    </row>
    <row r="1027" spans="1:2" x14ac:dyDescent="0.25">
      <c r="A1027">
        <f t="shared" si="39"/>
        <v>0.60414890942279287</v>
      </c>
      <c r="B1027">
        <f t="shared" si="38"/>
        <v>0.60414890942279287</v>
      </c>
    </row>
    <row r="1028" spans="1:2" x14ac:dyDescent="0.25">
      <c r="A1028">
        <f t="shared" si="39"/>
        <v>0.60414890942279287</v>
      </c>
      <c r="B1028">
        <f t="shared" si="38"/>
        <v>0.60414890942279287</v>
      </c>
    </row>
    <row r="1029" spans="1:2" x14ac:dyDescent="0.25">
      <c r="A1029">
        <f t="shared" si="39"/>
        <v>0.60414890942279287</v>
      </c>
      <c r="B1029">
        <f t="shared" ref="B1029:B1092" si="40">((1/(4/(A1029^3)-6/(A1029^2)+4/A1029-$B$27)))^0.25</f>
        <v>0.60414890942279287</v>
      </c>
    </row>
    <row r="1030" spans="1:2" x14ac:dyDescent="0.25">
      <c r="A1030">
        <f t="shared" si="39"/>
        <v>0.60414890942279287</v>
      </c>
      <c r="B1030">
        <f t="shared" si="40"/>
        <v>0.60414890942279287</v>
      </c>
    </row>
    <row r="1031" spans="1:2" x14ac:dyDescent="0.25">
      <c r="A1031">
        <f t="shared" si="39"/>
        <v>0.60414890942279287</v>
      </c>
      <c r="B1031">
        <f t="shared" si="40"/>
        <v>0.60414890942279287</v>
      </c>
    </row>
    <row r="1032" spans="1:2" x14ac:dyDescent="0.25">
      <c r="A1032">
        <f t="shared" si="39"/>
        <v>0.60414890942279287</v>
      </c>
      <c r="B1032">
        <f t="shared" si="40"/>
        <v>0.60414890942279287</v>
      </c>
    </row>
    <row r="1033" spans="1:2" x14ac:dyDescent="0.25">
      <c r="A1033">
        <f t="shared" si="39"/>
        <v>0.60414890942279287</v>
      </c>
      <c r="B1033">
        <f t="shared" si="40"/>
        <v>0.60414890942279287</v>
      </c>
    </row>
    <row r="1034" spans="1:2" x14ac:dyDescent="0.25">
      <c r="A1034">
        <f t="shared" si="39"/>
        <v>0.60414890942279287</v>
      </c>
      <c r="B1034">
        <f t="shared" si="40"/>
        <v>0.60414890942279287</v>
      </c>
    </row>
    <row r="1035" spans="1:2" x14ac:dyDescent="0.25">
      <c r="A1035">
        <f t="shared" si="39"/>
        <v>0.60414890942279287</v>
      </c>
      <c r="B1035">
        <f t="shared" si="40"/>
        <v>0.60414890942279287</v>
      </c>
    </row>
    <row r="1036" spans="1:2" x14ac:dyDescent="0.25">
      <c r="A1036">
        <f t="shared" si="39"/>
        <v>0.60414890942279287</v>
      </c>
      <c r="B1036">
        <f t="shared" si="40"/>
        <v>0.60414890942279287</v>
      </c>
    </row>
    <row r="1037" spans="1:2" x14ac:dyDescent="0.25">
      <c r="A1037">
        <f t="shared" si="39"/>
        <v>0.60414890942279287</v>
      </c>
      <c r="B1037">
        <f t="shared" si="40"/>
        <v>0.60414890942279287</v>
      </c>
    </row>
    <row r="1038" spans="1:2" x14ac:dyDescent="0.25">
      <c r="A1038">
        <f t="shared" si="39"/>
        <v>0.60414890942279287</v>
      </c>
      <c r="B1038">
        <f t="shared" si="40"/>
        <v>0.60414890942279287</v>
      </c>
    </row>
    <row r="1039" spans="1:2" x14ac:dyDescent="0.25">
      <c r="A1039">
        <f t="shared" si="39"/>
        <v>0.60414890942279287</v>
      </c>
      <c r="B1039">
        <f t="shared" si="40"/>
        <v>0.60414890942279287</v>
      </c>
    </row>
    <row r="1040" spans="1:2" x14ac:dyDescent="0.25">
      <c r="A1040">
        <f t="shared" si="39"/>
        <v>0.60414890942279287</v>
      </c>
      <c r="B1040">
        <f t="shared" si="40"/>
        <v>0.60414890942279287</v>
      </c>
    </row>
    <row r="1041" spans="1:2" x14ac:dyDescent="0.25">
      <c r="A1041">
        <f t="shared" si="39"/>
        <v>0.60414890942279287</v>
      </c>
      <c r="B1041">
        <f t="shared" si="40"/>
        <v>0.60414890942279287</v>
      </c>
    </row>
    <row r="1042" spans="1:2" x14ac:dyDescent="0.25">
      <c r="A1042">
        <f t="shared" si="39"/>
        <v>0.60414890942279287</v>
      </c>
      <c r="B1042">
        <f t="shared" si="40"/>
        <v>0.60414890942279287</v>
      </c>
    </row>
    <row r="1043" spans="1:2" x14ac:dyDescent="0.25">
      <c r="A1043">
        <f t="shared" si="39"/>
        <v>0.60414890942279287</v>
      </c>
      <c r="B1043">
        <f t="shared" si="40"/>
        <v>0.60414890942279287</v>
      </c>
    </row>
    <row r="1044" spans="1:2" x14ac:dyDescent="0.25">
      <c r="A1044">
        <f t="shared" si="39"/>
        <v>0.60414890942279287</v>
      </c>
      <c r="B1044">
        <f t="shared" si="40"/>
        <v>0.60414890942279287</v>
      </c>
    </row>
    <row r="1045" spans="1:2" x14ac:dyDescent="0.25">
      <c r="A1045">
        <f t="shared" si="39"/>
        <v>0.60414890942279287</v>
      </c>
      <c r="B1045">
        <f t="shared" si="40"/>
        <v>0.60414890942279287</v>
      </c>
    </row>
    <row r="1046" spans="1:2" x14ac:dyDescent="0.25">
      <c r="A1046">
        <f t="shared" si="39"/>
        <v>0.60414890942279287</v>
      </c>
      <c r="B1046">
        <f t="shared" si="40"/>
        <v>0.60414890942279287</v>
      </c>
    </row>
    <row r="1047" spans="1:2" x14ac:dyDescent="0.25">
      <c r="A1047">
        <f t="shared" si="39"/>
        <v>0.60414890942279287</v>
      </c>
      <c r="B1047">
        <f t="shared" si="40"/>
        <v>0.60414890942279287</v>
      </c>
    </row>
    <row r="1048" spans="1:2" x14ac:dyDescent="0.25">
      <c r="A1048">
        <f t="shared" si="39"/>
        <v>0.60414890942279287</v>
      </c>
      <c r="B1048">
        <f t="shared" si="40"/>
        <v>0.60414890942279287</v>
      </c>
    </row>
    <row r="1049" spans="1:2" x14ac:dyDescent="0.25">
      <c r="A1049">
        <f t="shared" si="39"/>
        <v>0.60414890942279287</v>
      </c>
      <c r="B1049">
        <f t="shared" si="40"/>
        <v>0.60414890942279287</v>
      </c>
    </row>
    <row r="1050" spans="1:2" x14ac:dyDescent="0.25">
      <c r="A1050">
        <f t="shared" si="39"/>
        <v>0.60414890942279287</v>
      </c>
      <c r="B1050">
        <f t="shared" si="40"/>
        <v>0.60414890942279287</v>
      </c>
    </row>
    <row r="1051" spans="1:2" x14ac:dyDescent="0.25">
      <c r="A1051">
        <f t="shared" si="39"/>
        <v>0.60414890942279287</v>
      </c>
      <c r="B1051">
        <f t="shared" si="40"/>
        <v>0.60414890942279287</v>
      </c>
    </row>
    <row r="1052" spans="1:2" x14ac:dyDescent="0.25">
      <c r="A1052">
        <f t="shared" si="39"/>
        <v>0.60414890942279287</v>
      </c>
      <c r="B1052">
        <f t="shared" si="40"/>
        <v>0.60414890942279287</v>
      </c>
    </row>
    <row r="1053" spans="1:2" x14ac:dyDescent="0.25">
      <c r="A1053">
        <f t="shared" si="39"/>
        <v>0.60414890942279287</v>
      </c>
      <c r="B1053">
        <f t="shared" si="40"/>
        <v>0.60414890942279287</v>
      </c>
    </row>
    <row r="1054" spans="1:2" x14ac:dyDescent="0.25">
      <c r="A1054">
        <f t="shared" si="39"/>
        <v>0.60414890942279287</v>
      </c>
      <c r="B1054">
        <f t="shared" si="40"/>
        <v>0.60414890942279287</v>
      </c>
    </row>
    <row r="1055" spans="1:2" x14ac:dyDescent="0.25">
      <c r="A1055">
        <f t="shared" si="39"/>
        <v>0.60414890942279287</v>
      </c>
      <c r="B1055">
        <f t="shared" si="40"/>
        <v>0.60414890942279287</v>
      </c>
    </row>
    <row r="1056" spans="1:2" x14ac:dyDescent="0.25">
      <c r="A1056">
        <f t="shared" si="39"/>
        <v>0.60414890942279287</v>
      </c>
      <c r="B1056">
        <f t="shared" si="40"/>
        <v>0.60414890942279287</v>
      </c>
    </row>
    <row r="1057" spans="1:2" x14ac:dyDescent="0.25">
      <c r="A1057">
        <f t="shared" si="39"/>
        <v>0.60414890942279287</v>
      </c>
      <c r="B1057">
        <f t="shared" si="40"/>
        <v>0.60414890942279287</v>
      </c>
    </row>
    <row r="1058" spans="1:2" x14ac:dyDescent="0.25">
      <c r="A1058">
        <f t="shared" si="39"/>
        <v>0.60414890942279287</v>
      </c>
      <c r="B1058">
        <f t="shared" si="40"/>
        <v>0.60414890942279287</v>
      </c>
    </row>
    <row r="1059" spans="1:2" x14ac:dyDescent="0.25">
      <c r="A1059">
        <f t="shared" si="39"/>
        <v>0.60414890942279287</v>
      </c>
      <c r="B1059">
        <f t="shared" si="40"/>
        <v>0.60414890942279287</v>
      </c>
    </row>
    <row r="1060" spans="1:2" x14ac:dyDescent="0.25">
      <c r="A1060">
        <f t="shared" si="39"/>
        <v>0.60414890942279287</v>
      </c>
      <c r="B1060">
        <f t="shared" si="40"/>
        <v>0.60414890942279287</v>
      </c>
    </row>
    <row r="1061" spans="1:2" x14ac:dyDescent="0.25">
      <c r="A1061">
        <f t="shared" si="39"/>
        <v>0.60414890942279287</v>
      </c>
      <c r="B1061">
        <f t="shared" si="40"/>
        <v>0.60414890942279287</v>
      </c>
    </row>
    <row r="1062" spans="1:2" x14ac:dyDescent="0.25">
      <c r="A1062">
        <f t="shared" ref="A1062:A1125" si="41">B1061</f>
        <v>0.60414890942279287</v>
      </c>
      <c r="B1062">
        <f t="shared" si="40"/>
        <v>0.60414890942279287</v>
      </c>
    </row>
    <row r="1063" spans="1:2" x14ac:dyDescent="0.25">
      <c r="A1063">
        <f t="shared" si="41"/>
        <v>0.60414890942279287</v>
      </c>
      <c r="B1063">
        <f t="shared" si="40"/>
        <v>0.60414890942279287</v>
      </c>
    </row>
    <row r="1064" spans="1:2" x14ac:dyDescent="0.25">
      <c r="A1064">
        <f t="shared" si="41"/>
        <v>0.60414890942279287</v>
      </c>
      <c r="B1064">
        <f t="shared" si="40"/>
        <v>0.60414890942279287</v>
      </c>
    </row>
    <row r="1065" spans="1:2" x14ac:dyDescent="0.25">
      <c r="A1065">
        <f t="shared" si="41"/>
        <v>0.60414890942279287</v>
      </c>
      <c r="B1065">
        <f t="shared" si="40"/>
        <v>0.60414890942279287</v>
      </c>
    </row>
    <row r="1066" spans="1:2" x14ac:dyDescent="0.25">
      <c r="A1066">
        <f t="shared" si="41"/>
        <v>0.60414890942279287</v>
      </c>
      <c r="B1066">
        <f t="shared" si="40"/>
        <v>0.60414890942279287</v>
      </c>
    </row>
    <row r="1067" spans="1:2" x14ac:dyDescent="0.25">
      <c r="A1067">
        <f t="shared" si="41"/>
        <v>0.60414890942279287</v>
      </c>
      <c r="B1067">
        <f t="shared" si="40"/>
        <v>0.60414890942279287</v>
      </c>
    </row>
    <row r="1068" spans="1:2" x14ac:dyDescent="0.25">
      <c r="A1068">
        <f t="shared" si="41"/>
        <v>0.60414890942279287</v>
      </c>
      <c r="B1068">
        <f t="shared" si="40"/>
        <v>0.60414890942279287</v>
      </c>
    </row>
    <row r="1069" spans="1:2" x14ac:dyDescent="0.25">
      <c r="A1069">
        <f t="shared" si="41"/>
        <v>0.60414890942279287</v>
      </c>
      <c r="B1069">
        <f t="shared" si="40"/>
        <v>0.60414890942279287</v>
      </c>
    </row>
    <row r="1070" spans="1:2" x14ac:dyDescent="0.25">
      <c r="A1070">
        <f t="shared" si="41"/>
        <v>0.60414890942279287</v>
      </c>
      <c r="B1070">
        <f t="shared" si="40"/>
        <v>0.60414890942279287</v>
      </c>
    </row>
    <row r="1071" spans="1:2" x14ac:dyDescent="0.25">
      <c r="A1071">
        <f t="shared" si="41"/>
        <v>0.60414890942279287</v>
      </c>
      <c r="B1071">
        <f t="shared" si="40"/>
        <v>0.60414890942279287</v>
      </c>
    </row>
    <row r="1072" spans="1:2" x14ac:dyDescent="0.25">
      <c r="A1072">
        <f t="shared" si="41"/>
        <v>0.60414890942279287</v>
      </c>
      <c r="B1072">
        <f t="shared" si="40"/>
        <v>0.60414890942279287</v>
      </c>
    </row>
    <row r="1073" spans="1:2" x14ac:dyDescent="0.25">
      <c r="A1073">
        <f t="shared" si="41"/>
        <v>0.60414890942279287</v>
      </c>
      <c r="B1073">
        <f t="shared" si="40"/>
        <v>0.60414890942279287</v>
      </c>
    </row>
    <row r="1074" spans="1:2" x14ac:dyDescent="0.25">
      <c r="A1074">
        <f t="shared" si="41"/>
        <v>0.60414890942279287</v>
      </c>
      <c r="B1074">
        <f t="shared" si="40"/>
        <v>0.60414890942279287</v>
      </c>
    </row>
    <row r="1075" spans="1:2" x14ac:dyDescent="0.25">
      <c r="A1075">
        <f t="shared" si="41"/>
        <v>0.60414890942279287</v>
      </c>
      <c r="B1075">
        <f t="shared" si="40"/>
        <v>0.60414890942279287</v>
      </c>
    </row>
    <row r="1076" spans="1:2" x14ac:dyDescent="0.25">
      <c r="A1076">
        <f t="shared" si="41"/>
        <v>0.60414890942279287</v>
      </c>
      <c r="B1076">
        <f t="shared" si="40"/>
        <v>0.60414890942279287</v>
      </c>
    </row>
    <row r="1077" spans="1:2" x14ac:dyDescent="0.25">
      <c r="A1077">
        <f t="shared" si="41"/>
        <v>0.60414890942279287</v>
      </c>
      <c r="B1077">
        <f t="shared" si="40"/>
        <v>0.60414890942279287</v>
      </c>
    </row>
    <row r="1078" spans="1:2" x14ac:dyDescent="0.25">
      <c r="A1078">
        <f t="shared" si="41"/>
        <v>0.60414890942279287</v>
      </c>
      <c r="B1078">
        <f t="shared" si="40"/>
        <v>0.60414890942279287</v>
      </c>
    </row>
    <row r="1079" spans="1:2" x14ac:dyDescent="0.25">
      <c r="A1079">
        <f t="shared" si="41"/>
        <v>0.60414890942279287</v>
      </c>
      <c r="B1079">
        <f t="shared" si="40"/>
        <v>0.60414890942279287</v>
      </c>
    </row>
    <row r="1080" spans="1:2" x14ac:dyDescent="0.25">
      <c r="A1080">
        <f t="shared" si="41"/>
        <v>0.60414890942279287</v>
      </c>
      <c r="B1080">
        <f t="shared" si="40"/>
        <v>0.60414890942279287</v>
      </c>
    </row>
    <row r="1081" spans="1:2" x14ac:dyDescent="0.25">
      <c r="A1081">
        <f t="shared" si="41"/>
        <v>0.60414890942279287</v>
      </c>
      <c r="B1081">
        <f t="shared" si="40"/>
        <v>0.60414890942279287</v>
      </c>
    </row>
    <row r="1082" spans="1:2" x14ac:dyDescent="0.25">
      <c r="A1082">
        <f t="shared" si="41"/>
        <v>0.60414890942279287</v>
      </c>
      <c r="B1082">
        <f t="shared" si="40"/>
        <v>0.60414890942279287</v>
      </c>
    </row>
    <row r="1083" spans="1:2" x14ac:dyDescent="0.25">
      <c r="A1083">
        <f t="shared" si="41"/>
        <v>0.60414890942279287</v>
      </c>
      <c r="B1083">
        <f t="shared" si="40"/>
        <v>0.60414890942279287</v>
      </c>
    </row>
    <row r="1084" spans="1:2" x14ac:dyDescent="0.25">
      <c r="A1084">
        <f t="shared" si="41"/>
        <v>0.60414890942279287</v>
      </c>
      <c r="B1084">
        <f t="shared" si="40"/>
        <v>0.60414890942279287</v>
      </c>
    </row>
    <row r="1085" spans="1:2" x14ac:dyDescent="0.25">
      <c r="A1085">
        <f t="shared" si="41"/>
        <v>0.60414890942279287</v>
      </c>
      <c r="B1085">
        <f t="shared" si="40"/>
        <v>0.60414890942279287</v>
      </c>
    </row>
    <row r="1086" spans="1:2" x14ac:dyDescent="0.25">
      <c r="A1086">
        <f t="shared" si="41"/>
        <v>0.60414890942279287</v>
      </c>
      <c r="B1086">
        <f t="shared" si="40"/>
        <v>0.60414890942279287</v>
      </c>
    </row>
    <row r="1087" spans="1:2" x14ac:dyDescent="0.25">
      <c r="A1087">
        <f t="shared" si="41"/>
        <v>0.60414890942279287</v>
      </c>
      <c r="B1087">
        <f t="shared" si="40"/>
        <v>0.60414890942279287</v>
      </c>
    </row>
    <row r="1088" spans="1:2" x14ac:dyDescent="0.25">
      <c r="A1088">
        <f t="shared" si="41"/>
        <v>0.60414890942279287</v>
      </c>
      <c r="B1088">
        <f t="shared" si="40"/>
        <v>0.60414890942279287</v>
      </c>
    </row>
    <row r="1089" spans="1:2" x14ac:dyDescent="0.25">
      <c r="A1089">
        <f t="shared" si="41"/>
        <v>0.60414890942279287</v>
      </c>
      <c r="B1089">
        <f t="shared" si="40"/>
        <v>0.60414890942279287</v>
      </c>
    </row>
    <row r="1090" spans="1:2" x14ac:dyDescent="0.25">
      <c r="A1090">
        <f t="shared" si="41"/>
        <v>0.60414890942279287</v>
      </c>
      <c r="B1090">
        <f t="shared" si="40"/>
        <v>0.60414890942279287</v>
      </c>
    </row>
    <row r="1091" spans="1:2" x14ac:dyDescent="0.25">
      <c r="A1091">
        <f t="shared" si="41"/>
        <v>0.60414890942279287</v>
      </c>
      <c r="B1091">
        <f t="shared" si="40"/>
        <v>0.60414890942279287</v>
      </c>
    </row>
    <row r="1092" spans="1:2" x14ac:dyDescent="0.25">
      <c r="A1092">
        <f t="shared" si="41"/>
        <v>0.60414890942279287</v>
      </c>
      <c r="B1092">
        <f t="shared" si="40"/>
        <v>0.60414890942279287</v>
      </c>
    </row>
    <row r="1093" spans="1:2" x14ac:dyDescent="0.25">
      <c r="A1093">
        <f t="shared" si="41"/>
        <v>0.60414890942279287</v>
      </c>
      <c r="B1093">
        <f t="shared" ref="B1093:B1110" si="42">((1/(4/(A1093^3)-6/(A1093^2)+4/A1093-$B$27)))^0.25</f>
        <v>0.60414890942279287</v>
      </c>
    </row>
    <row r="1094" spans="1:2" x14ac:dyDescent="0.25">
      <c r="A1094">
        <f t="shared" si="41"/>
        <v>0.60414890942279287</v>
      </c>
      <c r="B1094">
        <f t="shared" si="42"/>
        <v>0.60414890942279287</v>
      </c>
    </row>
    <row r="1095" spans="1:2" x14ac:dyDescent="0.25">
      <c r="A1095">
        <f t="shared" si="41"/>
        <v>0.60414890942279287</v>
      </c>
      <c r="B1095">
        <f t="shared" si="42"/>
        <v>0.60414890942279287</v>
      </c>
    </row>
    <row r="1096" spans="1:2" x14ac:dyDescent="0.25">
      <c r="A1096">
        <f t="shared" si="41"/>
        <v>0.60414890942279287</v>
      </c>
      <c r="B1096">
        <f t="shared" si="42"/>
        <v>0.60414890942279287</v>
      </c>
    </row>
    <row r="1097" spans="1:2" x14ac:dyDescent="0.25">
      <c r="A1097">
        <f t="shared" si="41"/>
        <v>0.60414890942279287</v>
      </c>
      <c r="B1097">
        <f t="shared" si="42"/>
        <v>0.60414890942279287</v>
      </c>
    </row>
    <row r="1098" spans="1:2" x14ac:dyDescent="0.25">
      <c r="A1098">
        <f t="shared" si="41"/>
        <v>0.60414890942279287</v>
      </c>
      <c r="B1098">
        <f t="shared" si="42"/>
        <v>0.60414890942279287</v>
      </c>
    </row>
    <row r="1099" spans="1:2" x14ac:dyDescent="0.25">
      <c r="A1099">
        <f t="shared" si="41"/>
        <v>0.60414890942279287</v>
      </c>
      <c r="B1099">
        <f t="shared" si="42"/>
        <v>0.60414890942279287</v>
      </c>
    </row>
    <row r="1100" spans="1:2" x14ac:dyDescent="0.25">
      <c r="A1100">
        <f t="shared" si="41"/>
        <v>0.60414890942279287</v>
      </c>
      <c r="B1100">
        <f t="shared" si="42"/>
        <v>0.60414890942279287</v>
      </c>
    </row>
    <row r="1101" spans="1:2" x14ac:dyDescent="0.25">
      <c r="A1101">
        <f t="shared" si="41"/>
        <v>0.60414890942279287</v>
      </c>
      <c r="B1101">
        <f t="shared" si="42"/>
        <v>0.60414890942279287</v>
      </c>
    </row>
    <row r="1102" spans="1:2" x14ac:dyDescent="0.25">
      <c r="A1102">
        <f t="shared" si="41"/>
        <v>0.60414890942279287</v>
      </c>
      <c r="B1102">
        <f t="shared" si="42"/>
        <v>0.60414890942279287</v>
      </c>
    </row>
    <row r="1103" spans="1:2" x14ac:dyDescent="0.25">
      <c r="A1103">
        <f t="shared" si="41"/>
        <v>0.60414890942279287</v>
      </c>
      <c r="B1103">
        <f t="shared" si="42"/>
        <v>0.60414890942279287</v>
      </c>
    </row>
    <row r="1104" spans="1:2" x14ac:dyDescent="0.25">
      <c r="A1104">
        <f t="shared" si="41"/>
        <v>0.60414890942279287</v>
      </c>
      <c r="B1104">
        <f t="shared" si="42"/>
        <v>0.60414890942279287</v>
      </c>
    </row>
    <row r="1105" spans="1:2" x14ac:dyDescent="0.25">
      <c r="A1105">
        <f t="shared" si="41"/>
        <v>0.60414890942279287</v>
      </c>
      <c r="B1105">
        <f t="shared" si="42"/>
        <v>0.60414890942279287</v>
      </c>
    </row>
    <row r="1106" spans="1:2" x14ac:dyDescent="0.25">
      <c r="A1106">
        <f t="shared" si="41"/>
        <v>0.60414890942279287</v>
      </c>
      <c r="B1106">
        <f t="shared" si="42"/>
        <v>0.60414890942279287</v>
      </c>
    </row>
    <row r="1107" spans="1:2" x14ac:dyDescent="0.25">
      <c r="A1107">
        <f t="shared" si="41"/>
        <v>0.60414890942279287</v>
      </c>
      <c r="B1107">
        <f t="shared" si="42"/>
        <v>0.60414890942279287</v>
      </c>
    </row>
    <row r="1108" spans="1:2" x14ac:dyDescent="0.25">
      <c r="A1108">
        <f t="shared" si="41"/>
        <v>0.60414890942279287</v>
      </c>
      <c r="B1108">
        <f t="shared" si="42"/>
        <v>0.60414890942279287</v>
      </c>
    </row>
    <row r="1109" spans="1:2" x14ac:dyDescent="0.25">
      <c r="A1109">
        <f t="shared" si="41"/>
        <v>0.60414890942279287</v>
      </c>
      <c r="B1109">
        <f t="shared" si="42"/>
        <v>0.60414890942279287</v>
      </c>
    </row>
    <row r="1110" spans="1:2" x14ac:dyDescent="0.25">
      <c r="A1110">
        <f t="shared" si="41"/>
        <v>0.60414890942279287</v>
      </c>
      <c r="B1110">
        <f t="shared" si="42"/>
        <v>0.60414890942279287</v>
      </c>
    </row>
    <row r="1111" spans="1:2" x14ac:dyDescent="0.25">
      <c r="A1111">
        <f t="shared" si="41"/>
        <v>0.60414890942279287</v>
      </c>
    </row>
    <row r="1112" spans="1:2" x14ac:dyDescent="0.25">
      <c r="A1112">
        <f t="shared" si="41"/>
        <v>0</v>
      </c>
    </row>
    <row r="1113" spans="1:2" x14ac:dyDescent="0.25">
      <c r="A1113">
        <f t="shared" si="41"/>
        <v>0</v>
      </c>
    </row>
    <row r="1114" spans="1:2" x14ac:dyDescent="0.25">
      <c r="A1114">
        <f t="shared" si="41"/>
        <v>0</v>
      </c>
    </row>
    <row r="1115" spans="1:2" x14ac:dyDescent="0.25">
      <c r="A1115">
        <f t="shared" si="41"/>
        <v>0</v>
      </c>
    </row>
    <row r="1116" spans="1:2" x14ac:dyDescent="0.25">
      <c r="A1116">
        <f t="shared" si="41"/>
        <v>0</v>
      </c>
    </row>
    <row r="1117" spans="1:2" x14ac:dyDescent="0.25">
      <c r="A1117">
        <f t="shared" si="41"/>
        <v>0</v>
      </c>
    </row>
    <row r="1118" spans="1:2" x14ac:dyDescent="0.25">
      <c r="A1118">
        <f t="shared" si="41"/>
        <v>0</v>
      </c>
    </row>
    <row r="1119" spans="1:2" x14ac:dyDescent="0.25">
      <c r="A1119">
        <f t="shared" si="41"/>
        <v>0</v>
      </c>
    </row>
    <row r="1120" spans="1:2" x14ac:dyDescent="0.25">
      <c r="A1120">
        <f t="shared" si="41"/>
        <v>0</v>
      </c>
    </row>
    <row r="1121" spans="1:1" x14ac:dyDescent="0.25">
      <c r="A1121">
        <f t="shared" si="41"/>
        <v>0</v>
      </c>
    </row>
    <row r="1122" spans="1:1" x14ac:dyDescent="0.25">
      <c r="A1122">
        <f t="shared" si="41"/>
        <v>0</v>
      </c>
    </row>
    <row r="1123" spans="1:1" x14ac:dyDescent="0.25">
      <c r="A1123">
        <f t="shared" si="41"/>
        <v>0</v>
      </c>
    </row>
    <row r="1124" spans="1:1" x14ac:dyDescent="0.25">
      <c r="A1124">
        <f t="shared" si="41"/>
        <v>0</v>
      </c>
    </row>
    <row r="1125" spans="1:1" x14ac:dyDescent="0.25">
      <c r="A1125">
        <f t="shared" si="41"/>
        <v>0</v>
      </c>
    </row>
    <row r="1126" spans="1:1" x14ac:dyDescent="0.25">
      <c r="A1126">
        <f t="shared" ref="A1126" si="43">B1125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Ru_Calculations</vt:lpstr>
      <vt:lpstr>PPB_Ru_Aliquot_Sent</vt:lpstr>
      <vt:lpstr>DF</vt:lpstr>
      <vt:lpstr>PPB_Ru_to_Stock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Mendoza, Paul Michael</cp:lastModifiedBy>
  <dcterms:created xsi:type="dcterms:W3CDTF">2015-10-01T14:52:56Z</dcterms:created>
  <dcterms:modified xsi:type="dcterms:W3CDTF">2015-12-16T16:56:04Z</dcterms:modified>
</cp:coreProperties>
</file>