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hool\Research\Calculations\Mass_Spec\"/>
    </mc:Choice>
  </mc:AlternateContent>
  <bookViews>
    <workbookView xWindow="0" yWindow="0" windowWidth="1917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9" i="1"/>
  <c r="F15" i="1" s="1"/>
  <c r="F17" i="1" s="1"/>
  <c r="F8" i="1"/>
  <c r="F18" i="1" s="1"/>
  <c r="F14" i="1"/>
  <c r="F7" i="1"/>
  <c r="E7" i="1"/>
  <c r="B20" i="1"/>
  <c r="B17" i="1"/>
  <c r="B18" i="1"/>
  <c r="D7" i="1"/>
  <c r="D9" i="1"/>
  <c r="E9" i="1" s="1"/>
  <c r="D10" i="1"/>
  <c r="E8" i="1" s="1"/>
  <c r="D8" i="1"/>
</calcChain>
</file>

<file path=xl/sharedStrings.xml><?xml version="1.0" encoding="utf-8"?>
<sst xmlns="http://schemas.openxmlformats.org/spreadsheetml/2006/main" count="25" uniqueCount="23">
  <si>
    <t>Product Stream</t>
  </si>
  <si>
    <t>Pu</t>
  </si>
  <si>
    <t>dF</t>
  </si>
  <si>
    <t>Recovery</t>
  </si>
  <si>
    <t>Two Cycles</t>
  </si>
  <si>
    <t>90G</t>
  </si>
  <si>
    <t>93G</t>
  </si>
  <si>
    <t>Background</t>
  </si>
  <si>
    <t>Counts</t>
  </si>
  <si>
    <t>Time (s)</t>
  </si>
  <si>
    <t>cps</t>
  </si>
  <si>
    <t>minus BG</t>
  </si>
  <si>
    <t>30G</t>
  </si>
  <si>
    <t>Three Cycles Book</t>
  </si>
  <si>
    <t>Diameter of detector (cm)</t>
  </si>
  <si>
    <t>Distance of 30G (cm)</t>
  </si>
  <si>
    <t>Detector area</t>
  </si>
  <si>
    <t>Half SA</t>
  </si>
  <si>
    <t>estimated geo lost</t>
  </si>
  <si>
    <t>dissolution/correction factor</t>
  </si>
  <si>
    <t>DF1</t>
  </si>
  <si>
    <t>DF2</t>
  </si>
  <si>
    <t>DF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</si>
</sst>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J6" sqref="J6"/>
    </sheetView>
  </sheetViews>
  <sheetFormatPr defaultRowHeight="15" x14ac:dyDescent="0.25"/>
  <cols>
    <col min="1" max="1" width="18.7109375" customWidth="1"/>
    <col min="6" max="6" width="16.5703125" bestFit="1" customWidth="1"/>
  </cols>
  <sheetData>
    <row r="1" spans="1:7" ht="27.75" customHeight="1" x14ac:dyDescent="0.25">
      <c r="B1" s="2" t="s">
        <v>13</v>
      </c>
      <c r="C1" s="2"/>
      <c r="D1" s="2" t="s">
        <v>4</v>
      </c>
      <c r="E1" s="2"/>
      <c r="F1" s="2"/>
      <c r="G1" s="2"/>
    </row>
    <row r="2" spans="1:7" x14ac:dyDescent="0.25">
      <c r="A2" t="s">
        <v>0</v>
      </c>
      <c r="B2" t="s">
        <v>2</v>
      </c>
      <c r="C2" t="s">
        <v>3</v>
      </c>
      <c r="D2" t="s">
        <v>2</v>
      </c>
      <c r="E2" t="s">
        <v>3</v>
      </c>
    </row>
    <row r="3" spans="1:7" x14ac:dyDescent="0.25">
      <c r="A3" t="s">
        <v>1</v>
      </c>
      <c r="B3">
        <v>7.6</v>
      </c>
      <c r="C3">
        <v>99.7</v>
      </c>
      <c r="D3">
        <v>2.6</v>
      </c>
      <c r="E3">
        <v>86.2</v>
      </c>
    </row>
    <row r="6" spans="1:7" x14ac:dyDescent="0.25">
      <c r="B6" t="s">
        <v>8</v>
      </c>
      <c r="C6" t="s">
        <v>9</v>
      </c>
      <c r="D6" t="s">
        <v>10</v>
      </c>
      <c r="E6" t="s">
        <v>11</v>
      </c>
      <c r="F6" t="s">
        <v>19</v>
      </c>
    </row>
    <row r="7" spans="1:7" x14ac:dyDescent="0.25">
      <c r="A7" t="s">
        <v>12</v>
      </c>
      <c r="B7">
        <v>28501480</v>
      </c>
      <c r="C7">
        <v>3600</v>
      </c>
      <c r="D7">
        <f>B7/C7</f>
        <v>7917.0777777777776</v>
      </c>
      <c r="E7">
        <f>D7-D10</f>
        <v>7885.1953133103407</v>
      </c>
      <c r="F7">
        <f>E7/B20</f>
        <v>141933.51563958614</v>
      </c>
    </row>
    <row r="8" spans="1:7" x14ac:dyDescent="0.25">
      <c r="A8" t="s">
        <v>5</v>
      </c>
      <c r="B8">
        <v>70459353</v>
      </c>
      <c r="C8">
        <v>9814.84</v>
      </c>
      <c r="D8">
        <f>B8/C8</f>
        <v>7178.8590542484644</v>
      </c>
      <c r="E8">
        <f>D8-D10</f>
        <v>7146.9765897810275</v>
      </c>
      <c r="F8">
        <f>E8*(6/5.5)</f>
        <v>7796.7017343065745</v>
      </c>
    </row>
    <row r="9" spans="1:7" x14ac:dyDescent="0.25">
      <c r="A9" t="s">
        <v>6</v>
      </c>
      <c r="B9">
        <v>54124895</v>
      </c>
      <c r="C9">
        <v>255351.82</v>
      </c>
      <c r="D9">
        <f t="shared" ref="D9:D10" si="0">B9/C9</f>
        <v>211.96204906626474</v>
      </c>
      <c r="E9">
        <f>D9-D10</f>
        <v>180.07958459882775</v>
      </c>
      <c r="F9">
        <f>E9*12</f>
        <v>2160.955015185933</v>
      </c>
    </row>
    <row r="10" spans="1:7" x14ac:dyDescent="0.25">
      <c r="A10" t="s">
        <v>7</v>
      </c>
      <c r="B10">
        <v>5238558</v>
      </c>
      <c r="C10">
        <v>164308.44</v>
      </c>
      <c r="D10">
        <f t="shared" si="0"/>
        <v>31.882464467436975</v>
      </c>
    </row>
    <row r="13" spans="1:7" x14ac:dyDescent="0.25">
      <c r="E13" t="s">
        <v>20</v>
      </c>
      <c r="F13">
        <f>F7/(F8)</f>
        <v>18.204302341727256</v>
      </c>
    </row>
    <row r="14" spans="1:7" ht="30" x14ac:dyDescent="0.25">
      <c r="A14" s="1" t="s">
        <v>14</v>
      </c>
      <c r="B14">
        <v>10.16</v>
      </c>
      <c r="E14" t="s">
        <v>21</v>
      </c>
      <c r="F14">
        <f>F8/F9</f>
        <v>3.607988912085581</v>
      </c>
    </row>
    <row r="15" spans="1:7" x14ac:dyDescent="0.25">
      <c r="A15" t="s">
        <v>15</v>
      </c>
      <c r="B15">
        <v>15.24</v>
      </c>
      <c r="E15" t="s">
        <v>22</v>
      </c>
      <c r="F15">
        <f>F7/F9</f>
        <v>65.680921001205519</v>
      </c>
    </row>
    <row r="17" spans="1:6" x14ac:dyDescent="0.25">
      <c r="A17" t="s">
        <v>17</v>
      </c>
      <c r="B17">
        <f>(4*PI()*(B15^2))/2</f>
        <v>1459.3175398007934</v>
      </c>
      <c r="F17">
        <f>LN(F15)</f>
        <v>4.1848084875977083</v>
      </c>
    </row>
    <row r="18" spans="1:6" x14ac:dyDescent="0.25">
      <c r="A18" t="s">
        <v>16</v>
      </c>
      <c r="B18">
        <f>PI()*((B14/2)^2)</f>
        <v>81.073196655599631</v>
      </c>
      <c r="F18">
        <f>LN(F13)</f>
        <v>2.9016579585490647</v>
      </c>
    </row>
    <row r="20" spans="1:6" x14ac:dyDescent="0.25">
      <c r="A20" t="s">
        <v>18</v>
      </c>
      <c r="B20">
        <f>B18/B17</f>
        <v>5.5555555555555552E-2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Mendoza, Paul Michael</cp:lastModifiedBy>
  <dcterms:created xsi:type="dcterms:W3CDTF">2015-10-19T01:42:50Z</dcterms:created>
  <dcterms:modified xsi:type="dcterms:W3CDTF">2015-12-16T16:22:54Z</dcterms:modified>
</cp:coreProperties>
</file>