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hool\Research\Experiment\Conditions_Results\MS_Depleted_Results\"/>
    </mc:Choice>
  </mc:AlternateContent>
  <bookViews>
    <workbookView xWindow="0" yWindow="0" windowWidth="19200" windowHeight="1159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K4" i="1"/>
  <c r="P2" i="1" l="1"/>
  <c r="O2" i="1"/>
  <c r="H13" i="1" l="1"/>
  <c r="N4" i="1" l="1"/>
  <c r="L5" i="1" l="1"/>
  <c r="E5" i="1" l="1"/>
  <c r="J6" i="1" l="1"/>
  <c r="M2" i="1"/>
  <c r="I6" i="1" l="1"/>
  <c r="H6" i="1"/>
  <c r="G6" i="1"/>
  <c r="D4" i="1"/>
  <c r="E4" i="1"/>
  <c r="F4" i="1"/>
  <c r="G4" i="1"/>
  <c r="H4" i="1"/>
  <c r="I4" i="1"/>
  <c r="J4" i="1"/>
  <c r="L4" i="1"/>
</calcChain>
</file>

<file path=xl/sharedStrings.xml><?xml version="1.0" encoding="utf-8"?>
<sst xmlns="http://schemas.openxmlformats.org/spreadsheetml/2006/main" count="21" uniqueCount="21">
  <si>
    <t>U 234</t>
  </si>
  <si>
    <t>U 235</t>
  </si>
  <si>
    <t>U 236</t>
  </si>
  <si>
    <t>Np 237</t>
  </si>
  <si>
    <t>U 238</t>
  </si>
  <si>
    <t>Pu 239</t>
  </si>
  <si>
    <t>Pu 240</t>
  </si>
  <si>
    <t>Pu 241 + 241 Am</t>
  </si>
  <si>
    <t>Pu 242</t>
  </si>
  <si>
    <t>Sample (ng/ml)</t>
  </si>
  <si>
    <t>Difference in Real</t>
  </si>
  <si>
    <t>Sum Pu</t>
  </si>
  <si>
    <t>Accounting</t>
  </si>
  <si>
    <t>Assuming Total Solution is 8 ml Ferrous Sulfamate</t>
  </si>
  <si>
    <t>I think this is a mistake in the Molarity of solution</t>
  </si>
  <si>
    <t>Limit</t>
  </si>
  <si>
    <t>Pu Sum</t>
  </si>
  <si>
    <t xml:space="preserve">Total ng per 0.5 ml aliquat </t>
  </si>
  <si>
    <t>U Sum</t>
  </si>
  <si>
    <t>Pu enrich</t>
  </si>
  <si>
    <t>U enrich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</si>
</sst>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M4" sqref="M4"/>
    </sheetView>
  </sheetViews>
  <sheetFormatPr defaultRowHeight="15" x14ac:dyDescent="0.25"/>
  <cols>
    <col min="3" max="3" width="14.7109375" customWidth="1"/>
    <col min="8" max="8" width="11.5703125" customWidth="1"/>
    <col min="9" max="9" width="9.28515625" customWidth="1"/>
    <col min="10" max="10" width="10.85546875" bestFit="1" customWidth="1"/>
    <col min="11" max="11" width="15.140625" bestFit="1" customWidth="1"/>
    <col min="13" max="13" width="12.85546875" bestFit="1" customWidth="1"/>
  </cols>
  <sheetData>
    <row r="1" spans="1:16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16</v>
      </c>
      <c r="N1" t="s">
        <v>18</v>
      </c>
      <c r="O1" t="s">
        <v>19</v>
      </c>
      <c r="P1" t="s">
        <v>20</v>
      </c>
    </row>
    <row r="2" spans="1:16" ht="30" x14ac:dyDescent="0.25">
      <c r="C2" s="1" t="s">
        <v>9</v>
      </c>
      <c r="D2">
        <v>0.20799999999999999</v>
      </c>
      <c r="E2">
        <v>37.200000000000003</v>
      </c>
      <c r="F2">
        <v>1.83</v>
      </c>
      <c r="G2">
        <v>0.439</v>
      </c>
      <c r="H2">
        <v>13000</v>
      </c>
      <c r="I2">
        <v>217</v>
      </c>
      <c r="J2">
        <v>18.3</v>
      </c>
      <c r="K2">
        <v>6.89</v>
      </c>
      <c r="L2">
        <v>0.39400000000000002</v>
      </c>
      <c r="M2">
        <f>SUM(I2:L2)</f>
        <v>242.584</v>
      </c>
      <c r="O2">
        <f>I2/M2</f>
        <v>0.89453550110477198</v>
      </c>
      <c r="P2">
        <f>(E2/(D2+E2+F2+H2))*100</f>
        <v>0.28529274486745321</v>
      </c>
    </row>
    <row r="3" spans="1:16" x14ac:dyDescent="0.25">
      <c r="C3" t="s">
        <v>15</v>
      </c>
      <c r="D3">
        <v>9.5E-4</v>
      </c>
      <c r="E3">
        <v>9.5E-4</v>
      </c>
      <c r="F3">
        <v>9.7000000000000005E-4</v>
      </c>
      <c r="G3">
        <v>9.5E-4</v>
      </c>
      <c r="H3">
        <v>0.65</v>
      </c>
      <c r="I3">
        <v>1.9E-2</v>
      </c>
      <c r="J3">
        <v>2.5000000000000001E-3</v>
      </c>
      <c r="K3">
        <v>1.1000000000000001E-3</v>
      </c>
      <c r="L3">
        <v>9.6000000000000002E-4</v>
      </c>
    </row>
    <row r="4" spans="1:16" ht="30" customHeight="1" x14ac:dyDescent="0.25">
      <c r="C4" s="1" t="s">
        <v>17</v>
      </c>
      <c r="D4">
        <f t="shared" ref="D4:L4" si="0">D2*8</f>
        <v>1.6639999999999999</v>
      </c>
      <c r="E4">
        <f t="shared" si="0"/>
        <v>297.60000000000002</v>
      </c>
      <c r="F4">
        <f t="shared" si="0"/>
        <v>14.64</v>
      </c>
      <c r="G4">
        <f t="shared" si="0"/>
        <v>3.512</v>
      </c>
      <c r="H4">
        <f t="shared" si="0"/>
        <v>104000</v>
      </c>
      <c r="I4">
        <f t="shared" si="0"/>
        <v>1736</v>
      </c>
      <c r="J4">
        <f t="shared" si="0"/>
        <v>146.4</v>
      </c>
      <c r="K4">
        <f>K2*8</f>
        <v>55.12</v>
      </c>
      <c r="L4">
        <f t="shared" si="0"/>
        <v>3.1520000000000001</v>
      </c>
      <c r="M4">
        <f>M2*8</f>
        <v>1940.672</v>
      </c>
      <c r="N4">
        <f>D4+E4+F4+H4</f>
        <v>104313.90399999999</v>
      </c>
    </row>
    <row r="5" spans="1:16" ht="127.5" customHeight="1" x14ac:dyDescent="0.25">
      <c r="E5">
        <f>E2/(E2+H2)</f>
        <v>2.8533734237412944E-3</v>
      </c>
      <c r="G5" s="1" t="s">
        <v>11</v>
      </c>
      <c r="H5" s="1" t="s">
        <v>14</v>
      </c>
      <c r="I5" s="1" t="s">
        <v>10</v>
      </c>
      <c r="J5" s="1" t="s">
        <v>12</v>
      </c>
      <c r="L5">
        <f>I2/M2</f>
        <v>0.89453550110477198</v>
      </c>
    </row>
    <row r="6" spans="1:16" x14ac:dyDescent="0.25">
      <c r="G6">
        <f>SUM(I4:L4)</f>
        <v>1940.672</v>
      </c>
      <c r="H6">
        <f>4.5/5</f>
        <v>0.9</v>
      </c>
      <c r="I6">
        <f>5/5.176</f>
        <v>0.96599690880989175</v>
      </c>
      <c r="J6">
        <f>G6/(I6)</f>
        <v>2008.9836544000002</v>
      </c>
    </row>
    <row r="9" spans="1:16" x14ac:dyDescent="0.25">
      <c r="A9" s="2" t="s">
        <v>13</v>
      </c>
      <c r="B9" s="2"/>
      <c r="C9" s="2"/>
      <c r="D9" s="2"/>
      <c r="E9" s="2"/>
    </row>
    <row r="13" spans="1:16" x14ac:dyDescent="0.25">
      <c r="H13">
        <f>E2/(E2+H2)</f>
        <v>2.8533734237412944E-3</v>
      </c>
    </row>
  </sheetData>
  <mergeCells count="1"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dcterms:created xsi:type="dcterms:W3CDTF">2014-08-18T21:17:35Z</dcterms:created>
  <dcterms:modified xsi:type="dcterms:W3CDTF">2015-11-23T07:52:07Z</dcterms:modified>
</cp:coreProperties>
</file>