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Documentos\GitHub\Formacao-Excel-Alura\Funções do Excel - operações matemáticas e filtros\excel-funcoes-material-inicial\"/>
    </mc:Choice>
  </mc:AlternateContent>
  <xr:revisionPtr revIDLastSave="0" documentId="13_ncr:1_{3D4ED5E9-0294-411E-B3A5-CCB4256F5FCF}" xr6:coauthVersionLast="47" xr6:coauthVersionMax="47" xr10:uidLastSave="{00000000-0000-0000-0000-000000000000}"/>
  <bookViews>
    <workbookView xWindow="-120" yWindow="-120" windowWidth="29040" windowHeight="15720" activeTab="1" xr2:uid="{C1B61AA5-C757-4C13-B5B2-E36863709022}"/>
  </bookViews>
  <sheets>
    <sheet name="Produtos Infantis" sheetId="1" r:id="rId1"/>
    <sheet name="Meus Números" sheetId="9" r:id="rId2"/>
    <sheet name="Dados Filtrados" sheetId="8" r:id="rId3"/>
    <sheet name="Gráficos" sheetId="7" r:id="rId4"/>
  </sheets>
  <definedNames>
    <definedName name="_xlnm._FilterDatabase" localSheetId="0" hidden="1">'Produtos Infantis'!$A$2:$F$124</definedName>
    <definedName name="_xlnm.Extract" localSheetId="2">'Dados Filtrados'!$A$7:$F$7</definedName>
    <definedName name="_xlnm.Extract" localSheetId="1">'Meus Números'!$E$1</definedName>
    <definedName name="_xlnm.Criteria" localSheetId="2">'Dados Filtrados'!$A$2:$B$3</definedName>
    <definedName name="Descontos">'Produtos Infantis'!$D$3:$D$122</definedName>
    <definedName name="Descricao">'Produtos Infantis'!$A$3:$A$122</definedName>
    <definedName name="Precos">'Produtos Infantis'!$C$3:$C$122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9" l="1"/>
  <c r="B11" i="9"/>
  <c r="B9" i="9"/>
  <c r="B8" i="9"/>
  <c r="B10" i="9" s="1"/>
  <c r="B6" i="9"/>
  <c r="B5" i="9"/>
  <c r="B2" i="9"/>
  <c r="C123" i="1" l="1"/>
  <c r="E123" i="1"/>
  <c r="B3" i="9" s="1"/>
  <c r="D34" i="1"/>
  <c r="F34" i="1" s="1"/>
  <c r="D23" i="1"/>
  <c r="F23" i="1" s="1"/>
  <c r="D24" i="1"/>
  <c r="F24" i="1" s="1"/>
  <c r="D35" i="1"/>
  <c r="F35" i="1" s="1"/>
  <c r="D40" i="1"/>
  <c r="F40" i="1" s="1"/>
  <c r="D32" i="1"/>
  <c r="F32" i="1" s="1"/>
  <c r="D36" i="1"/>
  <c r="F36" i="1" s="1"/>
  <c r="D37" i="1"/>
  <c r="F37" i="1" s="1"/>
  <c r="D25" i="1"/>
  <c r="F25" i="1" s="1"/>
  <c r="D26" i="1"/>
  <c r="F26" i="1" s="1"/>
  <c r="D28" i="1"/>
  <c r="F28" i="1" s="1"/>
  <c r="D30" i="1"/>
  <c r="F30" i="1" s="1"/>
  <c r="D31" i="1"/>
  <c r="F31" i="1" s="1"/>
  <c r="D33" i="1"/>
  <c r="F33" i="1" s="1"/>
  <c r="D41" i="1"/>
  <c r="F41" i="1" s="1"/>
  <c r="D42" i="1"/>
  <c r="F42" i="1" s="1"/>
  <c r="D39" i="1"/>
  <c r="F39" i="1" s="1"/>
  <c r="D38" i="1"/>
  <c r="F38" i="1" s="1"/>
  <c r="D29" i="1"/>
  <c r="F29" i="1" s="1"/>
  <c r="D27" i="1"/>
  <c r="F27" i="1" s="1"/>
  <c r="D10" i="1"/>
  <c r="F10" i="1" s="1"/>
  <c r="D12" i="1"/>
  <c r="F12" i="1" s="1"/>
  <c r="D16" i="1"/>
  <c r="F16" i="1" s="1"/>
  <c r="D20" i="1"/>
  <c r="F20" i="1" s="1"/>
  <c r="D21" i="1"/>
  <c r="F21" i="1" s="1"/>
  <c r="D6" i="1"/>
  <c r="F6" i="1" s="1"/>
  <c r="D7" i="1"/>
  <c r="F7" i="1" s="1"/>
  <c r="D15" i="1"/>
  <c r="F15" i="1" s="1"/>
  <c r="D13" i="1"/>
  <c r="F13" i="1" s="1"/>
  <c r="D19" i="1"/>
  <c r="F19" i="1" s="1"/>
  <c r="D3" i="1"/>
  <c r="F3" i="1" s="1"/>
  <c r="D8" i="1"/>
  <c r="F8" i="1" s="1"/>
  <c r="D4" i="1"/>
  <c r="F4" i="1" s="1"/>
  <c r="D14" i="1"/>
  <c r="F14" i="1" s="1"/>
  <c r="D17" i="1"/>
  <c r="F17" i="1" s="1"/>
  <c r="D11" i="1"/>
  <c r="F11" i="1" s="1"/>
  <c r="D5" i="1"/>
  <c r="F5" i="1" s="1"/>
  <c r="D18" i="1"/>
  <c r="F18" i="1" s="1"/>
  <c r="D22" i="1"/>
  <c r="F22" i="1" s="1"/>
  <c r="D9" i="1"/>
  <c r="F9" i="1" s="1"/>
  <c r="D43" i="1"/>
  <c r="F43" i="1" s="1"/>
  <c r="D58" i="1"/>
  <c r="F58" i="1" s="1"/>
  <c r="D46" i="1"/>
  <c r="F46" i="1" s="1"/>
  <c r="D49" i="1"/>
  <c r="F49" i="1" s="1"/>
  <c r="D53" i="1"/>
  <c r="F53" i="1" s="1"/>
  <c r="D56" i="1"/>
  <c r="F56" i="1" s="1"/>
  <c r="D61" i="1"/>
  <c r="F61" i="1" s="1"/>
  <c r="D54" i="1"/>
  <c r="F54" i="1" s="1"/>
  <c r="D44" i="1"/>
  <c r="F44" i="1" s="1"/>
  <c r="D50" i="1"/>
  <c r="F50" i="1" s="1"/>
  <c r="D52" i="1"/>
  <c r="F52" i="1" s="1"/>
  <c r="D47" i="1"/>
  <c r="F47" i="1" s="1"/>
  <c r="D51" i="1"/>
  <c r="F51" i="1" s="1"/>
  <c r="D48" i="1"/>
  <c r="F48" i="1" s="1"/>
  <c r="D55" i="1"/>
  <c r="F55" i="1" s="1"/>
  <c r="D62" i="1"/>
  <c r="F62" i="1" s="1"/>
  <c r="D60" i="1"/>
  <c r="F60" i="1" s="1"/>
  <c r="D57" i="1"/>
  <c r="F57" i="1" s="1"/>
  <c r="D59" i="1"/>
  <c r="F59" i="1" s="1"/>
  <c r="D45" i="1"/>
  <c r="F45" i="1" s="1"/>
  <c r="D81" i="1"/>
  <c r="F81" i="1" s="1"/>
  <c r="D79" i="1"/>
  <c r="F79" i="1" s="1"/>
  <c r="D68" i="1"/>
  <c r="F68" i="1" s="1"/>
  <c r="D78" i="1"/>
  <c r="F78" i="1" s="1"/>
  <c r="D70" i="1"/>
  <c r="F70" i="1" s="1"/>
  <c r="D69" i="1"/>
  <c r="F69" i="1" s="1"/>
  <c r="D73" i="1"/>
  <c r="F73" i="1" s="1"/>
  <c r="D71" i="1"/>
  <c r="F71" i="1" s="1"/>
  <c r="D75" i="1"/>
  <c r="F75" i="1" s="1"/>
  <c r="D63" i="1"/>
  <c r="F63" i="1" s="1"/>
  <c r="D72" i="1"/>
  <c r="F72" i="1" s="1"/>
  <c r="D74" i="1"/>
  <c r="F74" i="1" s="1"/>
  <c r="D64" i="1"/>
  <c r="F64" i="1" s="1"/>
  <c r="D82" i="1"/>
  <c r="F82" i="1" s="1"/>
  <c r="D76" i="1"/>
  <c r="F76" i="1" s="1"/>
  <c r="D65" i="1"/>
  <c r="F65" i="1" s="1"/>
  <c r="D66" i="1"/>
  <c r="F66" i="1" s="1"/>
  <c r="D67" i="1"/>
  <c r="F67" i="1" s="1"/>
  <c r="D77" i="1"/>
  <c r="F77" i="1" s="1"/>
  <c r="D80" i="1"/>
  <c r="F80" i="1" s="1"/>
  <c r="D99" i="1"/>
  <c r="F99" i="1" s="1"/>
  <c r="D91" i="1"/>
  <c r="F91" i="1" s="1"/>
  <c r="D84" i="1"/>
  <c r="F84" i="1" s="1"/>
  <c r="D98" i="1"/>
  <c r="F98" i="1" s="1"/>
  <c r="D95" i="1"/>
  <c r="F95" i="1" s="1"/>
  <c r="D87" i="1"/>
  <c r="F87" i="1" s="1"/>
  <c r="D100" i="1"/>
  <c r="F100" i="1" s="1"/>
  <c r="D101" i="1"/>
  <c r="F101" i="1" s="1"/>
  <c r="D88" i="1"/>
  <c r="F88" i="1" s="1"/>
  <c r="D83" i="1"/>
  <c r="F83" i="1" s="1"/>
  <c r="D85" i="1"/>
  <c r="F85" i="1" s="1"/>
  <c r="D89" i="1"/>
  <c r="F89" i="1" s="1"/>
  <c r="D92" i="1"/>
  <c r="F92" i="1" s="1"/>
  <c r="D97" i="1"/>
  <c r="F97" i="1" s="1"/>
  <c r="D102" i="1"/>
  <c r="F102" i="1" s="1"/>
  <c r="D90" i="1"/>
  <c r="F90" i="1" s="1"/>
  <c r="D93" i="1"/>
  <c r="F93" i="1" s="1"/>
  <c r="D86" i="1"/>
  <c r="F86" i="1" s="1"/>
  <c r="D94" i="1"/>
  <c r="F94" i="1" s="1"/>
  <c r="D96" i="1"/>
  <c r="F96" i="1" s="1"/>
  <c r="D103" i="1"/>
  <c r="F103" i="1" s="1"/>
  <c r="D119" i="1"/>
  <c r="F119" i="1" s="1"/>
  <c r="D105" i="1"/>
  <c r="F105" i="1" s="1"/>
  <c r="D120" i="1"/>
  <c r="F120" i="1" s="1"/>
  <c r="D110" i="1"/>
  <c r="F110" i="1" s="1"/>
  <c r="D114" i="1"/>
  <c r="F114" i="1" s="1"/>
  <c r="D108" i="1"/>
  <c r="F108" i="1" s="1"/>
  <c r="D111" i="1"/>
  <c r="F111" i="1" s="1"/>
  <c r="D118" i="1"/>
  <c r="F118" i="1" s="1"/>
  <c r="D107" i="1"/>
  <c r="F107" i="1" s="1"/>
  <c r="D115" i="1"/>
  <c r="F115" i="1" s="1"/>
  <c r="D112" i="1"/>
  <c r="F112" i="1" s="1"/>
  <c r="D117" i="1"/>
  <c r="F117" i="1" s="1"/>
  <c r="D109" i="1"/>
  <c r="F109" i="1" s="1"/>
  <c r="D104" i="1"/>
  <c r="F104" i="1" s="1"/>
  <c r="D116" i="1"/>
  <c r="F116" i="1" s="1"/>
  <c r="D122" i="1"/>
  <c r="F122" i="1" s="1"/>
  <c r="D121" i="1"/>
  <c r="F121" i="1" s="1"/>
  <c r="D113" i="1"/>
  <c r="F113" i="1" s="1"/>
  <c r="D106" i="1"/>
  <c r="F106" i="1" s="1"/>
  <c r="F123" i="1" l="1"/>
</calcChain>
</file>

<file path=xl/sharedStrings.xml><?xml version="1.0" encoding="utf-8"?>
<sst xmlns="http://schemas.openxmlformats.org/spreadsheetml/2006/main" count="161" uniqueCount="26">
  <si>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</si>
  <si>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</si>
  <si>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</si>
  <si>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</si>
  <si>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</si>
  <si>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</si>
  <si>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</si>
  <si>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</si>
  <si>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</si>
  <si>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</si>
  <si>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</si>
  <si>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</si>
  <si>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</si>
  <si>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</si>
  <si>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</si>
  <si>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*Azul*</t>
  </si>
  <si>
    <t>Meus números</t>
  </si>
  <si>
    <t>Tipos de Tênis disponíveis</t>
  </si>
  <si>
    <t>Total de Pares em Estoque</t>
  </si>
  <si>
    <t>Quantidade em Estoque</t>
  </si>
  <si>
    <t>Tipos de Tênis Disponíveis</t>
  </si>
  <si>
    <t>Média dos Descontos</t>
  </si>
  <si>
    <t>Média de Preços</t>
  </si>
  <si>
    <t>Média Percentual (%)</t>
  </si>
  <si>
    <t>Maior Preço</t>
  </si>
  <si>
    <t>Menor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</si>
</sst>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164" fontId="2" fillId="2" borderId="11" xfId="0" applyNumberFormat="1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164" fontId="5" fillId="3" borderId="4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10" fillId="2" borderId="7" xfId="0" applyFont="1" applyFill="1" applyBorder="1" applyAlignment="1">
      <alignment horizontal="left"/>
    </xf>
    <xf numFmtId="0" fontId="10" fillId="2" borderId="5" xfId="0" applyFont="1" applyFill="1" applyBorder="1" applyAlignment="1">
      <alignment horizontal="center"/>
    </xf>
    <xf numFmtId="164" fontId="10" fillId="2" borderId="5" xfId="1" applyFont="1" applyFill="1" applyBorder="1" applyAlignment="1">
      <alignment horizontal="center"/>
    </xf>
    <xf numFmtId="0" fontId="10" fillId="2" borderId="8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center"/>
    </xf>
    <xf numFmtId="164" fontId="10" fillId="2" borderId="6" xfId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5" fillId="3" borderId="13" xfId="0" applyFont="1" applyFill="1" applyBorder="1"/>
    <xf numFmtId="0" fontId="5" fillId="3" borderId="15" xfId="0" applyFont="1" applyFill="1" applyBorder="1"/>
    <xf numFmtId="0" fontId="5" fillId="3" borderId="17" xfId="0" applyFont="1" applyFill="1" applyBorder="1"/>
    <xf numFmtId="0" fontId="3" fillId="2" borderId="1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4" xfId="0" quotePrefix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2" borderId="20" xfId="0" applyFill="1" applyBorder="1"/>
    <xf numFmtId="0" fontId="0" fillId="2" borderId="21" xfId="0" applyFill="1" applyBorder="1"/>
    <xf numFmtId="0" fontId="4" fillId="3" borderId="1" xfId="0" applyFont="1" applyFill="1" applyBorder="1" applyAlignment="1">
      <alignment horizontal="center"/>
    </xf>
    <xf numFmtId="164" fontId="2" fillId="2" borderId="14" xfId="1" applyFont="1" applyFill="1" applyBorder="1" applyAlignment="1">
      <alignment horizontal="center"/>
    </xf>
    <xf numFmtId="0" fontId="5" fillId="3" borderId="22" xfId="0" applyFont="1" applyFill="1" applyBorder="1"/>
    <xf numFmtId="164" fontId="2" fillId="2" borderId="23" xfId="1" applyFont="1" applyFill="1" applyBorder="1" applyAlignment="1">
      <alignment horizontal="center"/>
    </xf>
    <xf numFmtId="9" fontId="2" fillId="2" borderId="23" xfId="2" applyFont="1" applyFill="1" applyBorder="1" applyAlignment="1">
      <alignment horizontal="center"/>
    </xf>
    <xf numFmtId="164" fontId="2" fillId="2" borderId="16" xfId="1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1795.4999999999998</c:v>
                </c:pt>
                <c:pt idx="1">
                  <c:v>1651.86</c:v>
                </c:pt>
                <c:pt idx="2">
                  <c:v>1508.2199999999998</c:v>
                </c:pt>
                <c:pt idx="3">
                  <c:v>1499.4</c:v>
                </c:pt>
                <c:pt idx="4">
                  <c:v>1199.52</c:v>
                </c:pt>
                <c:pt idx="5">
                  <c:v>1077.3</c:v>
                </c:pt>
                <c:pt idx="6">
                  <c:v>1077.3</c:v>
                </c:pt>
                <c:pt idx="7">
                  <c:v>1049.58</c:v>
                </c:pt>
                <c:pt idx="8">
                  <c:v>861.83999999999992</c:v>
                </c:pt>
                <c:pt idx="9">
                  <c:v>599.76</c:v>
                </c:pt>
                <c:pt idx="10">
                  <c:v>599.76</c:v>
                </c:pt>
                <c:pt idx="11">
                  <c:v>574.55999999999995</c:v>
                </c:pt>
                <c:pt idx="12">
                  <c:v>524.79</c:v>
                </c:pt>
                <c:pt idx="13">
                  <c:v>449.82</c:v>
                </c:pt>
                <c:pt idx="14">
                  <c:v>359.09999999999997</c:v>
                </c:pt>
                <c:pt idx="15">
                  <c:v>215.45999999999998</c:v>
                </c:pt>
                <c:pt idx="16">
                  <c:v>143.63999999999999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1949.22</c:v>
                </c:pt>
                <c:pt idx="21">
                  <c:v>1424.43</c:v>
                </c:pt>
                <c:pt idx="22">
                  <c:v>1349.46</c:v>
                </c:pt>
                <c:pt idx="23">
                  <c:v>1292.7599999999998</c:v>
                </c:pt>
                <c:pt idx="24">
                  <c:v>1220.9399999999998</c:v>
                </c:pt>
                <c:pt idx="25">
                  <c:v>1077.3</c:v>
                </c:pt>
                <c:pt idx="26">
                  <c:v>1077.3</c:v>
                </c:pt>
                <c:pt idx="27">
                  <c:v>646.37999999999988</c:v>
                </c:pt>
                <c:pt idx="28">
                  <c:v>574.55999999999995</c:v>
                </c:pt>
                <c:pt idx="29">
                  <c:v>449.82</c:v>
                </c:pt>
                <c:pt idx="30">
                  <c:v>430.91999999999996</c:v>
                </c:pt>
                <c:pt idx="31">
                  <c:v>374.85</c:v>
                </c:pt>
                <c:pt idx="32">
                  <c:v>374.85</c:v>
                </c:pt>
                <c:pt idx="33">
                  <c:v>224.91</c:v>
                </c:pt>
                <c:pt idx="34">
                  <c:v>149.94</c:v>
                </c:pt>
                <c:pt idx="35">
                  <c:v>143.63999999999999</c:v>
                </c:pt>
                <c:pt idx="36">
                  <c:v>71.819999999999993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2698.92</c:v>
                </c:pt>
                <c:pt idx="41">
                  <c:v>2174.13</c:v>
                </c:pt>
                <c:pt idx="42">
                  <c:v>1795.4999999999998</c:v>
                </c:pt>
                <c:pt idx="43">
                  <c:v>1199.52</c:v>
                </c:pt>
                <c:pt idx="44">
                  <c:v>1149.1199999999999</c:v>
                </c:pt>
                <c:pt idx="45">
                  <c:v>1149.1199999999999</c:v>
                </c:pt>
                <c:pt idx="46">
                  <c:v>1124.55</c:v>
                </c:pt>
                <c:pt idx="47">
                  <c:v>1077.3</c:v>
                </c:pt>
                <c:pt idx="48">
                  <c:v>1077.3</c:v>
                </c:pt>
                <c:pt idx="49">
                  <c:v>1005.4799999999999</c:v>
                </c:pt>
                <c:pt idx="50">
                  <c:v>374.85</c:v>
                </c:pt>
                <c:pt idx="51">
                  <c:v>374.85</c:v>
                </c:pt>
                <c:pt idx="52">
                  <c:v>359.09999999999997</c:v>
                </c:pt>
                <c:pt idx="53">
                  <c:v>299.88</c:v>
                </c:pt>
                <c:pt idx="54">
                  <c:v>215.45999999999998</c:v>
                </c:pt>
                <c:pt idx="55">
                  <c:v>149.94</c:v>
                </c:pt>
                <c:pt idx="56">
                  <c:v>143.63999999999999</c:v>
                </c:pt>
                <c:pt idx="57">
                  <c:v>71.819999999999993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D5A-4CFD-8FB0-F958A705A25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D5A-4CFD-8FB0-F958A705A256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D5A-4CFD-8FB0-F958A705A256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D5A-4CFD-8FB0-F958A705A256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D5A-4CFD-8FB0-F958A705A256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D5A-4CFD-8FB0-F958A705A256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07DE-4562-9BF4-AB76F0AE294C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07DE-4562-9BF4-AB76F0AE294C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07DE-4562-9BF4-AB76F0AE294C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07DE-4562-9BF4-AB76F0AE294C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07DE-4562-9BF4-AB76F0AE294C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07DE-4562-9BF4-AB76F0AE294C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07DE-4562-9BF4-AB76F0AE294C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07DE-4562-9BF4-AB76F0AE294C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07DE-4562-9BF4-AB76F0AE294C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07DE-4562-9BF4-AB76F0AE294C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07DE-4562-9BF4-AB76F0AE294C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07DE-4562-9BF4-AB76F0AE294C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07DE-4562-9BF4-AB76F0AE294C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07DE-4562-9BF4-AB76F0AE294C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07DE-4562-9BF4-AB76F0AE294C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07DE-4562-9BF4-AB76F0AE294C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07DE-4562-9BF4-AB76F0AE294C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07DE-4562-9BF4-AB76F0AE294C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07DE-4562-9BF4-AB76F0AE294C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07DE-4562-9BF4-AB76F0AE294C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07DE-4562-9BF4-AB76F0AE294C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07DE-4562-9BF4-AB76F0AE294C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07DE-4562-9BF4-AB76F0AE294C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07DE-4562-9BF4-AB76F0AE294C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07DE-4562-9BF4-AB76F0AE294C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07DE-4562-9BF4-AB76F0AE294C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07DE-4562-9BF4-AB76F0AE294C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07DE-4562-9BF4-AB76F0AE294C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07DE-4562-9BF4-AB76F0AE294C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07DE-4562-9BF4-AB76F0AE294C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07DE-4562-9BF4-AB76F0AE294C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07DE-4562-9BF4-AB76F0AE294C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07DE-4562-9BF4-AB76F0AE294C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07DE-4562-9BF4-AB76F0AE294C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07DE-4562-9BF4-AB76F0AE294C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07DE-4562-9BF4-AB76F0AE294C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07DE-4562-9BF4-AB76F0AE294C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07DE-4562-9BF4-AB76F0AE294C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07DE-4562-9BF4-AB76F0AE294C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07DE-4562-9BF4-AB76F0AE294C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07DE-4562-9BF4-AB76F0AE294C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07DE-4562-9BF4-AB76F0AE294C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07DE-4562-9BF4-AB76F0AE294C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07DE-4562-9BF4-AB76F0AE294C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07DE-4562-9BF4-AB76F0AE294C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07DE-4562-9BF4-AB76F0AE294C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07DE-4562-9BF4-AB76F0AE294C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07DE-4562-9BF4-AB76F0AE294C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07DE-4562-9BF4-AB76F0AE294C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07DE-4562-9BF4-AB76F0AE294C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07DE-4562-9BF4-AB76F0AE29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25</c:v>
                </c:pt>
                <c:pt idx="1">
                  <c:v>23</c:v>
                </c:pt>
                <c:pt idx="2">
                  <c:v>21</c:v>
                </c:pt>
                <c:pt idx="3">
                  <c:v>20</c:v>
                </c:pt>
                <c:pt idx="4">
                  <c:v>16</c:v>
                </c:pt>
                <c:pt idx="5">
                  <c:v>15</c:v>
                </c:pt>
                <c:pt idx="6">
                  <c:v>15</c:v>
                </c:pt>
                <c:pt idx="7">
                  <c:v>14</c:v>
                </c:pt>
                <c:pt idx="8">
                  <c:v>12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26</c:v>
                </c:pt>
                <c:pt idx="21">
                  <c:v>19</c:v>
                </c:pt>
                <c:pt idx="22">
                  <c:v>18</c:v>
                </c:pt>
                <c:pt idx="23">
                  <c:v>18</c:v>
                </c:pt>
                <c:pt idx="24">
                  <c:v>17</c:v>
                </c:pt>
                <c:pt idx="25">
                  <c:v>15</c:v>
                </c:pt>
                <c:pt idx="26">
                  <c:v>15</c:v>
                </c:pt>
                <c:pt idx="27">
                  <c:v>9</c:v>
                </c:pt>
                <c:pt idx="28">
                  <c:v>8</c:v>
                </c:pt>
                <c:pt idx="29">
                  <c:v>6</c:v>
                </c:pt>
                <c:pt idx="30">
                  <c:v>6</c:v>
                </c:pt>
                <c:pt idx="31">
                  <c:v>5</c:v>
                </c:pt>
                <c:pt idx="32">
                  <c:v>5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36</c:v>
                </c:pt>
                <c:pt idx="41">
                  <c:v>29</c:v>
                </c:pt>
                <c:pt idx="42">
                  <c:v>25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14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4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Normal="100" workbookViewId="0">
      <pane ySplit="2" topLeftCell="A3" activePane="bottomLeft" state="frozen"/>
      <selection pane="bottomLeft" activeCell="C3" sqref="C3:C122"/>
    </sheetView>
  </sheetViews>
  <sheetFormatPr defaultRowHeight="15" x14ac:dyDescent="0.25"/>
  <cols>
    <col min="1" max="1" width="37" style="1" customWidth="1"/>
    <col min="2" max="2" width="19.5703125" style="1" customWidth="1"/>
    <col min="3" max="3" width="20.7109375" style="1" customWidth="1"/>
    <col min="4" max="4" width="25.5703125" style="1" customWidth="1"/>
    <col min="5" max="5" width="20.85546875" style="1" customWidth="1"/>
    <col min="6" max="6" width="21" style="1" customWidth="1"/>
    <col min="7" max="16384" width="9.140625" style="1"/>
  </cols>
  <sheetData>
    <row r="1" spans="1:6" ht="21.75" thickBot="1" x14ac:dyDescent="0.4">
      <c r="A1" s="2" t="s">
        <v>3</v>
      </c>
      <c r="B1" s="3"/>
      <c r="C1" s="3"/>
      <c r="D1" s="3"/>
      <c r="E1" s="3"/>
      <c r="F1" s="4"/>
    </row>
    <row r="2" spans="1:6" ht="16.5" thickBot="1" x14ac:dyDescent="0.3">
      <c r="A2" s="9" t="s">
        <v>1</v>
      </c>
      <c r="B2" s="10" t="s">
        <v>0</v>
      </c>
      <c r="C2" s="10" t="s">
        <v>5</v>
      </c>
      <c r="D2" s="10" t="s">
        <v>8</v>
      </c>
      <c r="E2" s="10" t="s">
        <v>4</v>
      </c>
      <c r="F2" s="10" t="s">
        <v>6</v>
      </c>
    </row>
    <row r="3" spans="1:6" x14ac:dyDescent="0.25">
      <c r="A3" s="16" t="s">
        <v>13</v>
      </c>
      <c r="B3" s="17">
        <v>26</v>
      </c>
      <c r="C3" s="18">
        <v>79.8</v>
      </c>
      <c r="D3" s="18">
        <f>C3*$C$124</f>
        <v>7.98</v>
      </c>
      <c r="E3" s="17">
        <v>25</v>
      </c>
      <c r="F3" s="18">
        <f>(C3-D3)*E3</f>
        <v>1795.4999999999998</v>
      </c>
    </row>
    <row r="4" spans="1:6" x14ac:dyDescent="0.25">
      <c r="A4" s="16" t="s">
        <v>13</v>
      </c>
      <c r="B4" s="17">
        <v>24</v>
      </c>
      <c r="C4" s="18">
        <v>79.8</v>
      </c>
      <c r="D4" s="18">
        <f>C4*$C$124</f>
        <v>7.98</v>
      </c>
      <c r="E4" s="17">
        <v>23</v>
      </c>
      <c r="F4" s="18">
        <f>(C4-D4)*E4</f>
        <v>1651.86</v>
      </c>
    </row>
    <row r="5" spans="1:6" x14ac:dyDescent="0.25">
      <c r="A5" s="16" t="s">
        <v>13</v>
      </c>
      <c r="B5" s="17">
        <v>20</v>
      </c>
      <c r="C5" s="18">
        <v>79.8</v>
      </c>
      <c r="D5" s="18">
        <f>C5*$C$124</f>
        <v>7.98</v>
      </c>
      <c r="E5" s="17">
        <v>21</v>
      </c>
      <c r="F5" s="18">
        <f>(C5-D5)*E5</f>
        <v>1508.2199999999998</v>
      </c>
    </row>
    <row r="6" spans="1:6" x14ac:dyDescent="0.25">
      <c r="A6" s="16" t="s">
        <v>13</v>
      </c>
      <c r="B6" s="17">
        <v>31</v>
      </c>
      <c r="C6" s="18">
        <v>83.3</v>
      </c>
      <c r="D6" s="18">
        <f>C6*$C$124</f>
        <v>8.33</v>
      </c>
      <c r="E6" s="17">
        <v>20</v>
      </c>
      <c r="F6" s="18">
        <f>(C6-D6)*E6</f>
        <v>1499.4</v>
      </c>
    </row>
    <row r="7" spans="1:6" x14ac:dyDescent="0.25">
      <c r="A7" s="16" t="s">
        <v>13</v>
      </c>
      <c r="B7" s="17">
        <v>30</v>
      </c>
      <c r="C7" s="18">
        <v>83.3</v>
      </c>
      <c r="D7" s="18">
        <f>C7*$C$124</f>
        <v>8.33</v>
      </c>
      <c r="E7" s="17">
        <v>16</v>
      </c>
      <c r="F7" s="18">
        <f>(C7-D7)*E7</f>
        <v>1199.52</v>
      </c>
    </row>
    <row r="8" spans="1:6" x14ac:dyDescent="0.25">
      <c r="A8" s="16" t="s">
        <v>13</v>
      </c>
      <c r="B8" s="17">
        <v>25</v>
      </c>
      <c r="C8" s="18">
        <v>79.8</v>
      </c>
      <c r="D8" s="18">
        <f>C8*$C$124</f>
        <v>7.98</v>
      </c>
      <c r="E8" s="17">
        <v>15</v>
      </c>
      <c r="F8" s="18">
        <f>(C8-D8)*E8</f>
        <v>1077.3</v>
      </c>
    </row>
    <row r="9" spans="1:6" x14ac:dyDescent="0.25">
      <c r="A9" s="16" t="s">
        <v>13</v>
      </c>
      <c r="B9" s="17">
        <v>17</v>
      </c>
      <c r="C9" s="18">
        <v>79.8</v>
      </c>
      <c r="D9" s="18">
        <f>C9*$C$124</f>
        <v>7.98</v>
      </c>
      <c r="E9" s="17">
        <v>15</v>
      </c>
      <c r="F9" s="18">
        <f>(C9-D9)*E9</f>
        <v>1077.3</v>
      </c>
    </row>
    <row r="10" spans="1:6" x14ac:dyDescent="0.25">
      <c r="A10" s="16" t="s">
        <v>13</v>
      </c>
      <c r="B10" s="17">
        <v>36</v>
      </c>
      <c r="C10" s="18">
        <v>83.3</v>
      </c>
      <c r="D10" s="18">
        <f>C10*$C$124</f>
        <v>8.33</v>
      </c>
      <c r="E10" s="17">
        <v>14</v>
      </c>
      <c r="F10" s="18">
        <f>(C10-D10)*E10</f>
        <v>1049.58</v>
      </c>
    </row>
    <row r="11" spans="1:6" x14ac:dyDescent="0.25">
      <c r="A11" s="16" t="s">
        <v>13</v>
      </c>
      <c r="B11" s="17">
        <v>21</v>
      </c>
      <c r="C11" s="18">
        <v>79.8</v>
      </c>
      <c r="D11" s="18">
        <f>C11*$C$124</f>
        <v>7.98</v>
      </c>
      <c r="E11" s="17">
        <v>12</v>
      </c>
      <c r="F11" s="18">
        <f>(C11-D11)*E11</f>
        <v>861.83999999999992</v>
      </c>
    </row>
    <row r="12" spans="1:6" x14ac:dyDescent="0.25">
      <c r="A12" s="16" t="s">
        <v>13</v>
      </c>
      <c r="B12" s="17">
        <v>35</v>
      </c>
      <c r="C12" s="18">
        <v>83.3</v>
      </c>
      <c r="D12" s="18">
        <f>C12*$C$124</f>
        <v>8.33</v>
      </c>
      <c r="E12" s="17">
        <v>8</v>
      </c>
      <c r="F12" s="18">
        <f>(C12-D12)*E12</f>
        <v>599.76</v>
      </c>
    </row>
    <row r="13" spans="1:6" x14ac:dyDescent="0.25">
      <c r="A13" s="16" t="s">
        <v>13</v>
      </c>
      <c r="B13" s="17">
        <v>28</v>
      </c>
      <c r="C13" s="18">
        <v>83.3</v>
      </c>
      <c r="D13" s="18">
        <f>C13*$C$124</f>
        <v>8.33</v>
      </c>
      <c r="E13" s="17">
        <v>8</v>
      </c>
      <c r="F13" s="18">
        <f>(C13-D13)*E13</f>
        <v>599.76</v>
      </c>
    </row>
    <row r="14" spans="1:6" x14ac:dyDescent="0.25">
      <c r="A14" s="19" t="s">
        <v>13</v>
      </c>
      <c r="B14" s="20">
        <v>23</v>
      </c>
      <c r="C14" s="21">
        <v>79.8</v>
      </c>
      <c r="D14" s="18">
        <f>C14*$C$124</f>
        <v>7.98</v>
      </c>
      <c r="E14" s="20">
        <v>8</v>
      </c>
      <c r="F14" s="18">
        <f>(C14-D14)*E14</f>
        <v>574.55999999999995</v>
      </c>
    </row>
    <row r="15" spans="1:6" x14ac:dyDescent="0.25">
      <c r="A15" s="19" t="s">
        <v>13</v>
      </c>
      <c r="B15" s="20">
        <v>29</v>
      </c>
      <c r="C15" s="21">
        <v>83.3</v>
      </c>
      <c r="D15" s="18">
        <f>C15*$C$124</f>
        <v>8.33</v>
      </c>
      <c r="E15" s="20">
        <v>7</v>
      </c>
      <c r="F15" s="18">
        <f>(C15-D15)*E15</f>
        <v>524.79</v>
      </c>
    </row>
    <row r="16" spans="1:6" x14ac:dyDescent="0.25">
      <c r="A16" s="19" t="s">
        <v>13</v>
      </c>
      <c r="B16" s="20">
        <v>34</v>
      </c>
      <c r="C16" s="21">
        <v>83.3</v>
      </c>
      <c r="D16" s="18">
        <f>C16*$C$124</f>
        <v>8.33</v>
      </c>
      <c r="E16" s="20">
        <v>6</v>
      </c>
      <c r="F16" s="18">
        <f>(C16-D16)*E16</f>
        <v>449.82</v>
      </c>
    </row>
    <row r="17" spans="1:6" x14ac:dyDescent="0.25">
      <c r="A17" s="19" t="s">
        <v>13</v>
      </c>
      <c r="B17" s="20">
        <v>22</v>
      </c>
      <c r="C17" s="21">
        <v>79.8</v>
      </c>
      <c r="D17" s="18">
        <f>C17*$C$124</f>
        <v>7.98</v>
      </c>
      <c r="E17" s="20">
        <v>5</v>
      </c>
      <c r="F17" s="18">
        <f>(C17-D17)*E17</f>
        <v>359.09999999999997</v>
      </c>
    </row>
    <row r="18" spans="1:6" x14ac:dyDescent="0.25">
      <c r="A18" s="19" t="s">
        <v>13</v>
      </c>
      <c r="B18" s="20">
        <v>19</v>
      </c>
      <c r="C18" s="21">
        <v>79.8</v>
      </c>
      <c r="D18" s="18">
        <f>C18*$C$124</f>
        <v>7.98</v>
      </c>
      <c r="E18" s="20">
        <v>3</v>
      </c>
      <c r="F18" s="18">
        <f>(C18-D18)*E18</f>
        <v>215.45999999999998</v>
      </c>
    </row>
    <row r="19" spans="1:6" x14ac:dyDescent="0.25">
      <c r="A19" s="19" t="s">
        <v>13</v>
      </c>
      <c r="B19" s="20">
        <v>27</v>
      </c>
      <c r="C19" s="21">
        <v>79.8</v>
      </c>
      <c r="D19" s="18">
        <f>C19*$C$124</f>
        <v>7.98</v>
      </c>
      <c r="E19" s="20">
        <v>2</v>
      </c>
      <c r="F19" s="18">
        <f>(C19-D19)*E19</f>
        <v>143.63999999999999</v>
      </c>
    </row>
    <row r="20" spans="1:6" x14ac:dyDescent="0.25">
      <c r="A20" s="19" t="s">
        <v>13</v>
      </c>
      <c r="B20" s="20">
        <v>33</v>
      </c>
      <c r="C20" s="21">
        <v>83.3</v>
      </c>
      <c r="D20" s="18">
        <f>C20*$C$124</f>
        <v>8.33</v>
      </c>
      <c r="E20" s="20">
        <v>0</v>
      </c>
      <c r="F20" s="18">
        <f>(C20-D20)*E20</f>
        <v>0</v>
      </c>
    </row>
    <row r="21" spans="1:6" x14ac:dyDescent="0.25">
      <c r="A21" s="19" t="s">
        <v>13</v>
      </c>
      <c r="B21" s="20">
        <v>32</v>
      </c>
      <c r="C21" s="21">
        <v>83.3</v>
      </c>
      <c r="D21" s="18">
        <f>C21*$C$124</f>
        <v>8.33</v>
      </c>
      <c r="E21" s="20">
        <v>0</v>
      </c>
      <c r="F21" s="18">
        <f>(C21-D21)*E21</f>
        <v>0</v>
      </c>
    </row>
    <row r="22" spans="1:6" x14ac:dyDescent="0.25">
      <c r="A22" s="19" t="s">
        <v>13</v>
      </c>
      <c r="B22" s="20">
        <v>18</v>
      </c>
      <c r="C22" s="21">
        <v>79.8</v>
      </c>
      <c r="D22" s="18">
        <f>C22*$C$124</f>
        <v>7.98</v>
      </c>
      <c r="E22" s="20">
        <v>0</v>
      </c>
      <c r="F22" s="18">
        <f>(C22-D22)*E22</f>
        <v>0</v>
      </c>
    </row>
    <row r="23" spans="1:6" x14ac:dyDescent="0.25">
      <c r="A23" s="22" t="s">
        <v>14</v>
      </c>
      <c r="B23" s="23">
        <v>35</v>
      </c>
      <c r="C23" s="24">
        <v>83.3</v>
      </c>
      <c r="D23" s="24">
        <f>C23*$C$124</f>
        <v>8.33</v>
      </c>
      <c r="E23" s="23">
        <v>26</v>
      </c>
      <c r="F23" s="24">
        <f>(C23-D23)*E23</f>
        <v>1949.22</v>
      </c>
    </row>
    <row r="24" spans="1:6" x14ac:dyDescent="0.25">
      <c r="A24" s="22" t="s">
        <v>14</v>
      </c>
      <c r="B24" s="23">
        <v>34</v>
      </c>
      <c r="C24" s="24">
        <v>83.3</v>
      </c>
      <c r="D24" s="24">
        <f>C24*$C$124</f>
        <v>8.33</v>
      </c>
      <c r="E24" s="23">
        <v>19</v>
      </c>
      <c r="F24" s="24">
        <f>(C24-D24)*E24</f>
        <v>1424.43</v>
      </c>
    </row>
    <row r="25" spans="1:6" x14ac:dyDescent="0.25">
      <c r="A25" s="22" t="s">
        <v>14</v>
      </c>
      <c r="B25" s="23">
        <v>28</v>
      </c>
      <c r="C25" s="24">
        <v>83.3</v>
      </c>
      <c r="D25" s="24">
        <f>C25*$C$124</f>
        <v>8.33</v>
      </c>
      <c r="E25" s="23">
        <v>18</v>
      </c>
      <c r="F25" s="24">
        <f>(C25-D25)*E25</f>
        <v>1349.46</v>
      </c>
    </row>
    <row r="26" spans="1:6" x14ac:dyDescent="0.25">
      <c r="A26" s="22" t="s">
        <v>14</v>
      </c>
      <c r="B26" s="23">
        <v>27</v>
      </c>
      <c r="C26" s="24">
        <v>79.8</v>
      </c>
      <c r="D26" s="24">
        <f>C26*$C$124</f>
        <v>7.98</v>
      </c>
      <c r="E26" s="23">
        <v>18</v>
      </c>
      <c r="F26" s="24">
        <f>(C26-D26)*E26</f>
        <v>1292.7599999999998</v>
      </c>
    </row>
    <row r="27" spans="1:6" x14ac:dyDescent="0.25">
      <c r="A27" s="22" t="s">
        <v>14</v>
      </c>
      <c r="B27" s="23">
        <v>17</v>
      </c>
      <c r="C27" s="24">
        <v>79.8</v>
      </c>
      <c r="D27" s="24">
        <f>C27*$C$124</f>
        <v>7.98</v>
      </c>
      <c r="E27" s="23">
        <v>17</v>
      </c>
      <c r="F27" s="24">
        <f>(C27-D27)*E27</f>
        <v>1220.9399999999998</v>
      </c>
    </row>
    <row r="28" spans="1:6" x14ac:dyDescent="0.25">
      <c r="A28" s="22" t="s">
        <v>14</v>
      </c>
      <c r="B28" s="23">
        <v>26</v>
      </c>
      <c r="C28" s="24">
        <v>79.8</v>
      </c>
      <c r="D28" s="24">
        <f>C28*$C$124</f>
        <v>7.98</v>
      </c>
      <c r="E28" s="23">
        <v>15</v>
      </c>
      <c r="F28" s="24">
        <f>(C28-D28)*E28</f>
        <v>1077.3</v>
      </c>
    </row>
    <row r="29" spans="1:6" x14ac:dyDescent="0.25">
      <c r="A29" s="22" t="s">
        <v>14</v>
      </c>
      <c r="B29" s="23">
        <v>18</v>
      </c>
      <c r="C29" s="24">
        <v>79.8</v>
      </c>
      <c r="D29" s="24">
        <f>C29*$C$124</f>
        <v>7.98</v>
      </c>
      <c r="E29" s="23">
        <v>15</v>
      </c>
      <c r="F29" s="24">
        <f>(C29-D29)*E29</f>
        <v>1077.3</v>
      </c>
    </row>
    <row r="30" spans="1:6" x14ac:dyDescent="0.25">
      <c r="A30" s="22" t="s">
        <v>14</v>
      </c>
      <c r="B30" s="23">
        <v>25</v>
      </c>
      <c r="C30" s="24">
        <v>79.8</v>
      </c>
      <c r="D30" s="24">
        <f>C30*$C$124</f>
        <v>7.98</v>
      </c>
      <c r="E30" s="23">
        <v>9</v>
      </c>
      <c r="F30" s="24">
        <f>(C30-D30)*E30</f>
        <v>646.37999999999988</v>
      </c>
    </row>
    <row r="31" spans="1:6" x14ac:dyDescent="0.25">
      <c r="A31" s="22" t="s">
        <v>14</v>
      </c>
      <c r="B31" s="23">
        <v>24</v>
      </c>
      <c r="C31" s="24">
        <v>79.8</v>
      </c>
      <c r="D31" s="24">
        <f>C31*$C$124</f>
        <v>7.98</v>
      </c>
      <c r="E31" s="23">
        <v>8</v>
      </c>
      <c r="F31" s="24">
        <f>(C31-D31)*E31</f>
        <v>574.55999999999995</v>
      </c>
    </row>
    <row r="32" spans="1:6" x14ac:dyDescent="0.25">
      <c r="A32" s="22" t="s">
        <v>14</v>
      </c>
      <c r="B32" s="23">
        <v>31</v>
      </c>
      <c r="C32" s="24">
        <v>83.3</v>
      </c>
      <c r="D32" s="24">
        <f>C32*$C$124</f>
        <v>8.33</v>
      </c>
      <c r="E32" s="23">
        <v>6</v>
      </c>
      <c r="F32" s="24">
        <f>(C32-D32)*E32</f>
        <v>449.82</v>
      </c>
    </row>
    <row r="33" spans="1:6" x14ac:dyDescent="0.25">
      <c r="A33" s="22" t="s">
        <v>14</v>
      </c>
      <c r="B33" s="23">
        <v>23</v>
      </c>
      <c r="C33" s="24">
        <v>79.8</v>
      </c>
      <c r="D33" s="24">
        <f>C33*$C$124</f>
        <v>7.98</v>
      </c>
      <c r="E33" s="23">
        <v>6</v>
      </c>
      <c r="F33" s="24">
        <f>(C33-D33)*E33</f>
        <v>430.91999999999996</v>
      </c>
    </row>
    <row r="34" spans="1:6" x14ac:dyDescent="0.25">
      <c r="A34" s="25" t="s">
        <v>14</v>
      </c>
      <c r="B34" s="26">
        <v>36</v>
      </c>
      <c r="C34" s="27">
        <v>83.3</v>
      </c>
      <c r="D34" s="24">
        <f>C34*$C$124</f>
        <v>8.33</v>
      </c>
      <c r="E34" s="26">
        <v>5</v>
      </c>
      <c r="F34" s="24">
        <f>(C34-D34)*E34</f>
        <v>374.85</v>
      </c>
    </row>
    <row r="35" spans="1:6" x14ac:dyDescent="0.25">
      <c r="A35" s="25" t="s">
        <v>14</v>
      </c>
      <c r="B35" s="26">
        <v>33</v>
      </c>
      <c r="C35" s="27">
        <v>83.3</v>
      </c>
      <c r="D35" s="24">
        <f>C35*$C$124</f>
        <v>8.33</v>
      </c>
      <c r="E35" s="26">
        <v>5</v>
      </c>
      <c r="F35" s="24">
        <f>(C35-D35)*E35</f>
        <v>374.85</v>
      </c>
    </row>
    <row r="36" spans="1:6" x14ac:dyDescent="0.25">
      <c r="A36" s="25" t="s">
        <v>14</v>
      </c>
      <c r="B36" s="26">
        <v>30</v>
      </c>
      <c r="C36" s="27">
        <v>83.3</v>
      </c>
      <c r="D36" s="24">
        <f>C36*$C$124</f>
        <v>8.33</v>
      </c>
      <c r="E36" s="26">
        <v>3</v>
      </c>
      <c r="F36" s="24">
        <f>(C36-D36)*E36</f>
        <v>224.91</v>
      </c>
    </row>
    <row r="37" spans="1:6" x14ac:dyDescent="0.25">
      <c r="A37" s="25" t="s">
        <v>14</v>
      </c>
      <c r="B37" s="26">
        <v>29</v>
      </c>
      <c r="C37" s="27">
        <v>83.3</v>
      </c>
      <c r="D37" s="24">
        <f>C37*$C$124</f>
        <v>8.33</v>
      </c>
      <c r="E37" s="26">
        <v>2</v>
      </c>
      <c r="F37" s="24">
        <f>(C37-D37)*E37</f>
        <v>149.94</v>
      </c>
    </row>
    <row r="38" spans="1:6" x14ac:dyDescent="0.25">
      <c r="A38" s="25" t="s">
        <v>14</v>
      </c>
      <c r="B38" s="26">
        <v>19</v>
      </c>
      <c r="C38" s="27">
        <v>79.8</v>
      </c>
      <c r="D38" s="24">
        <f>C38*$C$124</f>
        <v>7.98</v>
      </c>
      <c r="E38" s="26">
        <v>2</v>
      </c>
      <c r="F38" s="24">
        <f>(C38-D38)*E38</f>
        <v>143.63999999999999</v>
      </c>
    </row>
    <row r="39" spans="1:6" x14ac:dyDescent="0.25">
      <c r="A39" s="25" t="s">
        <v>14</v>
      </c>
      <c r="B39" s="26">
        <v>20</v>
      </c>
      <c r="C39" s="27">
        <v>79.8</v>
      </c>
      <c r="D39" s="24">
        <f>C39*$C$124</f>
        <v>7.98</v>
      </c>
      <c r="E39" s="26">
        <v>1</v>
      </c>
      <c r="F39" s="24">
        <f>(C39-D39)*E39</f>
        <v>71.819999999999993</v>
      </c>
    </row>
    <row r="40" spans="1:6" x14ac:dyDescent="0.25">
      <c r="A40" s="25" t="s">
        <v>14</v>
      </c>
      <c r="B40" s="26">
        <v>32</v>
      </c>
      <c r="C40" s="27">
        <v>83.3</v>
      </c>
      <c r="D40" s="24">
        <f>C40*$C$124</f>
        <v>8.33</v>
      </c>
      <c r="E40" s="26">
        <v>0</v>
      </c>
      <c r="F40" s="24">
        <f>(C40-D40)*E40</f>
        <v>0</v>
      </c>
    </row>
    <row r="41" spans="1:6" x14ac:dyDescent="0.25">
      <c r="A41" s="25" t="s">
        <v>14</v>
      </c>
      <c r="B41" s="26">
        <v>22</v>
      </c>
      <c r="C41" s="27">
        <v>79.8</v>
      </c>
      <c r="D41" s="24">
        <f>C41*$C$124</f>
        <v>7.98</v>
      </c>
      <c r="E41" s="26">
        <v>0</v>
      </c>
      <c r="F41" s="24">
        <f>(C41-D41)*E41</f>
        <v>0</v>
      </c>
    </row>
    <row r="42" spans="1:6" x14ac:dyDescent="0.25">
      <c r="A42" s="25" t="s">
        <v>14</v>
      </c>
      <c r="B42" s="26">
        <v>21</v>
      </c>
      <c r="C42" s="27">
        <v>79.8</v>
      </c>
      <c r="D42" s="24">
        <f>C42*$C$124</f>
        <v>7.98</v>
      </c>
      <c r="E42" s="26">
        <v>0</v>
      </c>
      <c r="F42" s="24">
        <f>(C42-D42)*E42</f>
        <v>0</v>
      </c>
    </row>
    <row r="43" spans="1:6" x14ac:dyDescent="0.25">
      <c r="A43" s="28" t="s">
        <v>12</v>
      </c>
      <c r="B43" s="29">
        <v>36</v>
      </c>
      <c r="C43" s="30">
        <v>83.3</v>
      </c>
      <c r="D43" s="30">
        <f>C43*$C$124</f>
        <v>8.33</v>
      </c>
      <c r="E43" s="29">
        <v>36</v>
      </c>
      <c r="F43" s="30">
        <f>(C43-D43)*E43</f>
        <v>2698.92</v>
      </c>
    </row>
    <row r="44" spans="1:6" x14ac:dyDescent="0.25">
      <c r="A44" s="28" t="s">
        <v>12</v>
      </c>
      <c r="B44" s="29">
        <v>28</v>
      </c>
      <c r="C44" s="30">
        <v>83.3</v>
      </c>
      <c r="D44" s="30">
        <f>C44*$C$124</f>
        <v>8.33</v>
      </c>
      <c r="E44" s="29">
        <v>29</v>
      </c>
      <c r="F44" s="30">
        <f>(C44-D44)*E44</f>
        <v>2174.13</v>
      </c>
    </row>
    <row r="45" spans="1:6" x14ac:dyDescent="0.25">
      <c r="A45" s="28" t="s">
        <v>12</v>
      </c>
      <c r="B45" s="29">
        <v>17</v>
      </c>
      <c r="C45" s="30">
        <v>79.8</v>
      </c>
      <c r="D45" s="30">
        <f>C45*$C$124</f>
        <v>7.98</v>
      </c>
      <c r="E45" s="29">
        <v>25</v>
      </c>
      <c r="F45" s="30">
        <f>(C45-D45)*E45</f>
        <v>1795.4999999999998</v>
      </c>
    </row>
    <row r="46" spans="1:6" x14ac:dyDescent="0.25">
      <c r="A46" s="28" t="s">
        <v>12</v>
      </c>
      <c r="B46" s="29">
        <v>34</v>
      </c>
      <c r="C46" s="30">
        <v>83.3</v>
      </c>
      <c r="D46" s="30">
        <f>C46*$C$124</f>
        <v>8.33</v>
      </c>
      <c r="E46" s="29">
        <v>16</v>
      </c>
      <c r="F46" s="30">
        <f>(C46-D46)*E46</f>
        <v>1199.52</v>
      </c>
    </row>
    <row r="47" spans="1:6" x14ac:dyDescent="0.25">
      <c r="A47" s="28" t="s">
        <v>12</v>
      </c>
      <c r="B47" s="29">
        <v>25</v>
      </c>
      <c r="C47" s="30">
        <v>79.8</v>
      </c>
      <c r="D47" s="30">
        <f>C47*$C$124</f>
        <v>7.98</v>
      </c>
      <c r="E47" s="29">
        <v>16</v>
      </c>
      <c r="F47" s="30">
        <f>(C47-D47)*E47</f>
        <v>1149.1199999999999</v>
      </c>
    </row>
    <row r="48" spans="1:6" x14ac:dyDescent="0.25">
      <c r="A48" s="28" t="s">
        <v>12</v>
      </c>
      <c r="B48" s="29">
        <v>23</v>
      </c>
      <c r="C48" s="30">
        <v>79.8</v>
      </c>
      <c r="D48" s="30">
        <f>C48*$C$124</f>
        <v>7.98</v>
      </c>
      <c r="E48" s="29">
        <v>16</v>
      </c>
      <c r="F48" s="30">
        <f>(C48-D48)*E48</f>
        <v>1149.1199999999999</v>
      </c>
    </row>
    <row r="49" spans="1:6" x14ac:dyDescent="0.25">
      <c r="A49" s="28" t="s">
        <v>12</v>
      </c>
      <c r="B49" s="29">
        <v>33</v>
      </c>
      <c r="C49" s="30">
        <v>83.3</v>
      </c>
      <c r="D49" s="30">
        <f>C49*$C$124</f>
        <v>8.33</v>
      </c>
      <c r="E49" s="29">
        <v>15</v>
      </c>
      <c r="F49" s="30">
        <f>(C49-D49)*E49</f>
        <v>1124.55</v>
      </c>
    </row>
    <row r="50" spans="1:6" x14ac:dyDescent="0.25">
      <c r="A50" s="28" t="s">
        <v>12</v>
      </c>
      <c r="B50" s="29">
        <v>27</v>
      </c>
      <c r="C50" s="30">
        <v>79.8</v>
      </c>
      <c r="D50" s="30">
        <f>C50*$C$124</f>
        <v>7.98</v>
      </c>
      <c r="E50" s="29">
        <v>15</v>
      </c>
      <c r="F50" s="30">
        <f>(C50-D50)*E50</f>
        <v>1077.3</v>
      </c>
    </row>
    <row r="51" spans="1:6" x14ac:dyDescent="0.25">
      <c r="A51" s="28" t="s">
        <v>12</v>
      </c>
      <c r="B51" s="29">
        <v>24</v>
      </c>
      <c r="C51" s="30">
        <v>79.8</v>
      </c>
      <c r="D51" s="30">
        <f>C51*$C$124</f>
        <v>7.98</v>
      </c>
      <c r="E51" s="29">
        <v>15</v>
      </c>
      <c r="F51" s="30">
        <f>(C51-D51)*E51</f>
        <v>1077.3</v>
      </c>
    </row>
    <row r="52" spans="1:6" x14ac:dyDescent="0.25">
      <c r="A52" s="28" t="s">
        <v>12</v>
      </c>
      <c r="B52" s="29">
        <v>26</v>
      </c>
      <c r="C52" s="30">
        <v>79.8</v>
      </c>
      <c r="D52" s="30">
        <f>C52*$C$124</f>
        <v>7.98</v>
      </c>
      <c r="E52" s="29">
        <v>14</v>
      </c>
      <c r="F52" s="30">
        <f>(C52-D52)*E52</f>
        <v>1005.4799999999999</v>
      </c>
    </row>
    <row r="53" spans="1:6" x14ac:dyDescent="0.25">
      <c r="A53" s="28" t="s">
        <v>12</v>
      </c>
      <c r="B53" s="29">
        <v>32</v>
      </c>
      <c r="C53" s="30">
        <v>83.3</v>
      </c>
      <c r="D53" s="30">
        <f>C53*$C$124</f>
        <v>8.33</v>
      </c>
      <c r="E53" s="29">
        <v>5</v>
      </c>
      <c r="F53" s="30">
        <f>(C53-D53)*E53</f>
        <v>374.85</v>
      </c>
    </row>
    <row r="54" spans="1:6" x14ac:dyDescent="0.25">
      <c r="A54" s="31" t="s">
        <v>12</v>
      </c>
      <c r="B54" s="32">
        <v>29</v>
      </c>
      <c r="C54" s="33">
        <v>83.3</v>
      </c>
      <c r="D54" s="30">
        <f>C54*$C$124</f>
        <v>8.33</v>
      </c>
      <c r="E54" s="32">
        <v>5</v>
      </c>
      <c r="F54" s="30">
        <f>(C54-D54)*E54</f>
        <v>374.85</v>
      </c>
    </row>
    <row r="55" spans="1:6" x14ac:dyDescent="0.25">
      <c r="A55" s="31" t="s">
        <v>12</v>
      </c>
      <c r="B55" s="32">
        <v>22</v>
      </c>
      <c r="C55" s="33">
        <v>79.8</v>
      </c>
      <c r="D55" s="30">
        <f>C55*$C$124</f>
        <v>7.98</v>
      </c>
      <c r="E55" s="32">
        <v>5</v>
      </c>
      <c r="F55" s="30">
        <f>(C55-D55)*E55</f>
        <v>359.09999999999997</v>
      </c>
    </row>
    <row r="56" spans="1:6" x14ac:dyDescent="0.25">
      <c r="A56" s="31" t="s">
        <v>12</v>
      </c>
      <c r="B56" s="32">
        <v>31</v>
      </c>
      <c r="C56" s="33">
        <v>83.3</v>
      </c>
      <c r="D56" s="30">
        <f>C56*$C$124</f>
        <v>8.33</v>
      </c>
      <c r="E56" s="32">
        <v>4</v>
      </c>
      <c r="F56" s="30">
        <f>(C56-D56)*E56</f>
        <v>299.88</v>
      </c>
    </row>
    <row r="57" spans="1:6" x14ac:dyDescent="0.25">
      <c r="A57" s="31" t="s">
        <v>12</v>
      </c>
      <c r="B57" s="32">
        <v>19</v>
      </c>
      <c r="C57" s="33">
        <v>79.8</v>
      </c>
      <c r="D57" s="30">
        <f>C57*$C$124</f>
        <v>7.98</v>
      </c>
      <c r="E57" s="32">
        <v>3</v>
      </c>
      <c r="F57" s="30">
        <f>(C57-D57)*E57</f>
        <v>215.45999999999998</v>
      </c>
    </row>
    <row r="58" spans="1:6" x14ac:dyDescent="0.25">
      <c r="A58" s="31" t="s">
        <v>12</v>
      </c>
      <c r="B58" s="32">
        <v>35</v>
      </c>
      <c r="C58" s="33">
        <v>83.3</v>
      </c>
      <c r="D58" s="30">
        <f>C58*$C$124</f>
        <v>8.33</v>
      </c>
      <c r="E58" s="32">
        <v>2</v>
      </c>
      <c r="F58" s="30">
        <f>(C58-D58)*E58</f>
        <v>149.94</v>
      </c>
    </row>
    <row r="59" spans="1:6" x14ac:dyDescent="0.25">
      <c r="A59" s="31" t="s">
        <v>12</v>
      </c>
      <c r="B59" s="32">
        <v>18</v>
      </c>
      <c r="C59" s="33">
        <v>79.8</v>
      </c>
      <c r="D59" s="30">
        <f>C59*$C$124</f>
        <v>7.98</v>
      </c>
      <c r="E59" s="32">
        <v>2</v>
      </c>
      <c r="F59" s="30">
        <f>(C59-D59)*E59</f>
        <v>143.63999999999999</v>
      </c>
    </row>
    <row r="60" spans="1:6" x14ac:dyDescent="0.25">
      <c r="A60" s="31" t="s">
        <v>12</v>
      </c>
      <c r="B60" s="32">
        <v>20</v>
      </c>
      <c r="C60" s="33">
        <v>79.8</v>
      </c>
      <c r="D60" s="30">
        <f>C60*$C$124</f>
        <v>7.98</v>
      </c>
      <c r="E60" s="32">
        <v>1</v>
      </c>
      <c r="F60" s="30">
        <f>(C60-D60)*E60</f>
        <v>71.819999999999993</v>
      </c>
    </row>
    <row r="61" spans="1:6" x14ac:dyDescent="0.25">
      <c r="A61" s="31" t="s">
        <v>12</v>
      </c>
      <c r="B61" s="32">
        <v>30</v>
      </c>
      <c r="C61" s="33">
        <v>83.3</v>
      </c>
      <c r="D61" s="30">
        <f>C61*$C$124</f>
        <v>8.33</v>
      </c>
      <c r="E61" s="32">
        <v>0</v>
      </c>
      <c r="F61" s="30">
        <f>(C61-D61)*E61</f>
        <v>0</v>
      </c>
    </row>
    <row r="62" spans="1:6" x14ac:dyDescent="0.25">
      <c r="A62" s="31" t="s">
        <v>12</v>
      </c>
      <c r="B62" s="32">
        <v>21</v>
      </c>
      <c r="C62" s="33">
        <v>79.8</v>
      </c>
      <c r="D62" s="30">
        <f>C62*$C$124</f>
        <v>7.98</v>
      </c>
      <c r="E62" s="32">
        <v>0</v>
      </c>
      <c r="F62" s="30">
        <f>(C62-D62)*E62</f>
        <v>0</v>
      </c>
    </row>
    <row r="63" spans="1:6" x14ac:dyDescent="0.25">
      <c r="A63" s="16" t="s">
        <v>10</v>
      </c>
      <c r="B63" s="17">
        <v>27</v>
      </c>
      <c r="C63" s="18">
        <v>85.5</v>
      </c>
      <c r="D63" s="18">
        <f>C63*$C$124</f>
        <v>8.5500000000000007</v>
      </c>
      <c r="E63" s="17">
        <v>30</v>
      </c>
      <c r="F63" s="18">
        <f>(C63-D63)*E63</f>
        <v>2308.5</v>
      </c>
    </row>
    <row r="64" spans="1:6" x14ac:dyDescent="0.25">
      <c r="A64" s="16" t="s">
        <v>10</v>
      </c>
      <c r="B64" s="17">
        <v>24</v>
      </c>
      <c r="C64" s="18">
        <v>85.5</v>
      </c>
      <c r="D64" s="18">
        <f>C64*$C$124</f>
        <v>8.5500000000000007</v>
      </c>
      <c r="E64" s="17">
        <v>25</v>
      </c>
      <c r="F64" s="18">
        <f>(C64-D64)*E64</f>
        <v>1923.75</v>
      </c>
    </row>
    <row r="65" spans="1:6" x14ac:dyDescent="0.25">
      <c r="A65" s="16" t="s">
        <v>10</v>
      </c>
      <c r="B65" s="17">
        <v>21</v>
      </c>
      <c r="C65" s="18">
        <v>85.5</v>
      </c>
      <c r="D65" s="18">
        <f>C65*$C$124</f>
        <v>8.5500000000000007</v>
      </c>
      <c r="E65" s="17">
        <v>19</v>
      </c>
      <c r="F65" s="18">
        <f>(C65-D65)*E65</f>
        <v>1462.05</v>
      </c>
    </row>
    <row r="66" spans="1:6" x14ac:dyDescent="0.25">
      <c r="A66" s="16" t="s">
        <v>10</v>
      </c>
      <c r="B66" s="17">
        <v>20</v>
      </c>
      <c r="C66" s="18">
        <v>85.5</v>
      </c>
      <c r="D66" s="18">
        <f>C66*$C$124</f>
        <v>8.5500000000000007</v>
      </c>
      <c r="E66" s="17">
        <v>18</v>
      </c>
      <c r="F66" s="18">
        <f>(C66-D66)*E66</f>
        <v>1385.1000000000001</v>
      </c>
    </row>
    <row r="67" spans="1:6" x14ac:dyDescent="0.25">
      <c r="A67" s="16" t="s">
        <v>10</v>
      </c>
      <c r="B67" s="17">
        <v>19</v>
      </c>
      <c r="C67" s="18">
        <v>85.5</v>
      </c>
      <c r="D67" s="18">
        <f>C67*$C$124</f>
        <v>8.5500000000000007</v>
      </c>
      <c r="E67" s="17">
        <v>16</v>
      </c>
      <c r="F67" s="18">
        <f>(C67-D67)*E67</f>
        <v>1231.2</v>
      </c>
    </row>
    <row r="68" spans="1:6" x14ac:dyDescent="0.25">
      <c r="A68" s="16" t="s">
        <v>10</v>
      </c>
      <c r="B68" s="17">
        <v>34</v>
      </c>
      <c r="C68" s="18">
        <v>89.9</v>
      </c>
      <c r="D68" s="18">
        <f>C68*$C$124</f>
        <v>8.99</v>
      </c>
      <c r="E68" s="17">
        <v>15</v>
      </c>
      <c r="F68" s="18">
        <f>(C68-D68)*E68</f>
        <v>1213.6500000000001</v>
      </c>
    </row>
    <row r="69" spans="1:6" x14ac:dyDescent="0.25">
      <c r="A69" s="16" t="s">
        <v>10</v>
      </c>
      <c r="B69" s="17">
        <v>31</v>
      </c>
      <c r="C69" s="18">
        <v>89.9</v>
      </c>
      <c r="D69" s="18">
        <f>C69*$C$124</f>
        <v>8.99</v>
      </c>
      <c r="E69" s="17">
        <v>15</v>
      </c>
      <c r="F69" s="18">
        <f>(C69-D69)*E69</f>
        <v>1213.6500000000001</v>
      </c>
    </row>
    <row r="70" spans="1:6" x14ac:dyDescent="0.25">
      <c r="A70" s="16" t="s">
        <v>10</v>
      </c>
      <c r="B70" s="17">
        <v>32</v>
      </c>
      <c r="C70" s="18">
        <v>89.9</v>
      </c>
      <c r="D70" s="18">
        <f>C70*$C$124</f>
        <v>8.99</v>
      </c>
      <c r="E70" s="17">
        <v>8</v>
      </c>
      <c r="F70" s="18">
        <f>(C70-D70)*E70</f>
        <v>647.28000000000009</v>
      </c>
    </row>
    <row r="71" spans="1:6" x14ac:dyDescent="0.25">
      <c r="A71" s="16" t="s">
        <v>10</v>
      </c>
      <c r="B71" s="17">
        <v>29</v>
      </c>
      <c r="C71" s="18">
        <v>89.9</v>
      </c>
      <c r="D71" s="18">
        <f>C71*$C$124</f>
        <v>8.99</v>
      </c>
      <c r="E71" s="17">
        <v>8</v>
      </c>
      <c r="F71" s="18">
        <f>(C71-D71)*E71</f>
        <v>647.28000000000009</v>
      </c>
    </row>
    <row r="72" spans="1:6" x14ac:dyDescent="0.25">
      <c r="A72" s="16" t="s">
        <v>10</v>
      </c>
      <c r="B72" s="17">
        <v>26</v>
      </c>
      <c r="C72" s="18">
        <v>85.5</v>
      </c>
      <c r="D72" s="18">
        <f>C72*$C$124</f>
        <v>8.5500000000000007</v>
      </c>
      <c r="E72" s="17">
        <v>8</v>
      </c>
      <c r="F72" s="18">
        <f>(C72-D72)*E72</f>
        <v>615.6</v>
      </c>
    </row>
    <row r="73" spans="1:6" x14ac:dyDescent="0.25">
      <c r="A73" s="16" t="s">
        <v>10</v>
      </c>
      <c r="B73" s="17">
        <v>30</v>
      </c>
      <c r="C73" s="18">
        <v>89.9</v>
      </c>
      <c r="D73" s="18">
        <f>C73*$C$124</f>
        <v>8.99</v>
      </c>
      <c r="E73" s="17">
        <v>6</v>
      </c>
      <c r="F73" s="18">
        <f>(C73-D73)*E73</f>
        <v>485.46000000000004</v>
      </c>
    </row>
    <row r="74" spans="1:6" x14ac:dyDescent="0.25">
      <c r="A74" s="19" t="s">
        <v>10</v>
      </c>
      <c r="B74" s="20">
        <v>25</v>
      </c>
      <c r="C74" s="21">
        <v>85.5</v>
      </c>
      <c r="D74" s="18">
        <f>C74*$C$124</f>
        <v>8.5500000000000007</v>
      </c>
      <c r="E74" s="20">
        <v>6</v>
      </c>
      <c r="F74" s="18">
        <f>(C74-D74)*E74</f>
        <v>461.70000000000005</v>
      </c>
    </row>
    <row r="75" spans="1:6" x14ac:dyDescent="0.25">
      <c r="A75" s="19" t="s">
        <v>10</v>
      </c>
      <c r="B75" s="20">
        <v>28</v>
      </c>
      <c r="C75" s="21">
        <v>89.9</v>
      </c>
      <c r="D75" s="18">
        <f>C75*$C$124</f>
        <v>8.99</v>
      </c>
      <c r="E75" s="20">
        <v>5</v>
      </c>
      <c r="F75" s="18">
        <f>(C75-D75)*E75</f>
        <v>404.55000000000007</v>
      </c>
    </row>
    <row r="76" spans="1:6" x14ac:dyDescent="0.25">
      <c r="A76" s="19" t="s">
        <v>10</v>
      </c>
      <c r="B76" s="20">
        <v>22</v>
      </c>
      <c r="C76" s="21">
        <v>85.5</v>
      </c>
      <c r="D76" s="18">
        <f>C76*$C$124</f>
        <v>8.5500000000000007</v>
      </c>
      <c r="E76" s="20">
        <v>5</v>
      </c>
      <c r="F76" s="18">
        <f>(C76-D76)*E76</f>
        <v>384.75</v>
      </c>
    </row>
    <row r="77" spans="1:6" x14ac:dyDescent="0.25">
      <c r="A77" s="19" t="s">
        <v>10</v>
      </c>
      <c r="B77" s="20">
        <v>18</v>
      </c>
      <c r="C77" s="21">
        <v>85.5</v>
      </c>
      <c r="D77" s="18">
        <f>C77*$C$124</f>
        <v>8.5500000000000007</v>
      </c>
      <c r="E77" s="20">
        <v>5</v>
      </c>
      <c r="F77" s="18">
        <f>(C77-D77)*E77</f>
        <v>384.75</v>
      </c>
    </row>
    <row r="78" spans="1:6" x14ac:dyDescent="0.25">
      <c r="A78" s="19" t="s">
        <v>10</v>
      </c>
      <c r="B78" s="20">
        <v>33</v>
      </c>
      <c r="C78" s="21">
        <v>89.9</v>
      </c>
      <c r="D78" s="18">
        <f>C78*$C$124</f>
        <v>8.99</v>
      </c>
      <c r="E78" s="20">
        <v>4</v>
      </c>
      <c r="F78" s="18">
        <f>(C78-D78)*E78</f>
        <v>323.64000000000004</v>
      </c>
    </row>
    <row r="79" spans="1:6" x14ac:dyDescent="0.25">
      <c r="A79" s="19" t="s">
        <v>10</v>
      </c>
      <c r="B79" s="20">
        <v>35</v>
      </c>
      <c r="C79" s="21">
        <v>89.9</v>
      </c>
      <c r="D79" s="18">
        <f>C79*$C$124</f>
        <v>8.99</v>
      </c>
      <c r="E79" s="20">
        <v>2</v>
      </c>
      <c r="F79" s="18">
        <f>(C79-D79)*E79</f>
        <v>161.82000000000002</v>
      </c>
    </row>
    <row r="80" spans="1:6" x14ac:dyDescent="0.25">
      <c r="A80" s="19" t="s">
        <v>10</v>
      </c>
      <c r="B80" s="20">
        <v>17</v>
      </c>
      <c r="C80" s="21">
        <v>85.5</v>
      </c>
      <c r="D80" s="18">
        <f>C80*$C$124</f>
        <v>8.5500000000000007</v>
      </c>
      <c r="E80" s="20">
        <v>2</v>
      </c>
      <c r="F80" s="18">
        <f>(C80-D80)*E80</f>
        <v>153.9</v>
      </c>
    </row>
    <row r="81" spans="1:6" x14ac:dyDescent="0.25">
      <c r="A81" s="19" t="s">
        <v>10</v>
      </c>
      <c r="B81" s="20">
        <v>36</v>
      </c>
      <c r="C81" s="21">
        <v>89.9</v>
      </c>
      <c r="D81" s="18">
        <f>C81*$C$124</f>
        <v>8.99</v>
      </c>
      <c r="E81" s="20">
        <v>0</v>
      </c>
      <c r="F81" s="18">
        <f>(C81-D81)*E81</f>
        <v>0</v>
      </c>
    </row>
    <row r="82" spans="1:6" x14ac:dyDescent="0.25">
      <c r="A82" s="19" t="s">
        <v>10</v>
      </c>
      <c r="B82" s="20">
        <v>23</v>
      </c>
      <c r="C82" s="21">
        <v>85.5</v>
      </c>
      <c r="D82" s="18">
        <f>C82*$C$124</f>
        <v>8.5500000000000007</v>
      </c>
      <c r="E82" s="20">
        <v>0</v>
      </c>
      <c r="F82" s="18">
        <f>(C82-D82)*E82</f>
        <v>0</v>
      </c>
    </row>
    <row r="83" spans="1:6" x14ac:dyDescent="0.25">
      <c r="A83" s="22" t="s">
        <v>11</v>
      </c>
      <c r="B83" s="23">
        <v>27</v>
      </c>
      <c r="C83" s="24">
        <v>85.5</v>
      </c>
      <c r="D83" s="24">
        <f>C83*$C$124</f>
        <v>8.5500000000000007</v>
      </c>
      <c r="E83" s="23">
        <v>26</v>
      </c>
      <c r="F83" s="24">
        <f>(C83-D83)*E83</f>
        <v>2000.7</v>
      </c>
    </row>
    <row r="84" spans="1:6" x14ac:dyDescent="0.25">
      <c r="A84" s="22" t="s">
        <v>11</v>
      </c>
      <c r="B84" s="23">
        <v>34</v>
      </c>
      <c r="C84" s="24">
        <v>89.9</v>
      </c>
      <c r="D84" s="24">
        <f>C84*$C$124</f>
        <v>8.99</v>
      </c>
      <c r="E84" s="23">
        <v>25</v>
      </c>
      <c r="F84" s="24">
        <f>(C84-D84)*E84</f>
        <v>2022.7500000000002</v>
      </c>
    </row>
    <row r="85" spans="1:6" x14ac:dyDescent="0.25">
      <c r="A85" s="22" t="s">
        <v>11</v>
      </c>
      <c r="B85" s="23">
        <v>26</v>
      </c>
      <c r="C85" s="24">
        <v>85.5</v>
      </c>
      <c r="D85" s="24">
        <f>C85*$C$124</f>
        <v>8.5500000000000007</v>
      </c>
      <c r="E85" s="23">
        <v>25</v>
      </c>
      <c r="F85" s="24">
        <f>(C85-D85)*E85</f>
        <v>1923.75</v>
      </c>
    </row>
    <row r="86" spans="1:6" x14ac:dyDescent="0.25">
      <c r="A86" s="22" t="s">
        <v>11</v>
      </c>
      <c r="B86" s="23">
        <v>19</v>
      </c>
      <c r="C86" s="24">
        <v>85.5</v>
      </c>
      <c r="D86" s="24">
        <f>C86*$C$124</f>
        <v>8.5500000000000007</v>
      </c>
      <c r="E86" s="23">
        <v>25</v>
      </c>
      <c r="F86" s="24">
        <f>(C86-D86)*E86</f>
        <v>1923.75</v>
      </c>
    </row>
    <row r="87" spans="1:6" x14ac:dyDescent="0.25">
      <c r="A87" s="22" t="s">
        <v>11</v>
      </c>
      <c r="B87" s="23">
        <v>31</v>
      </c>
      <c r="C87" s="24">
        <v>89.9</v>
      </c>
      <c r="D87" s="24">
        <f>C87*$C$124</f>
        <v>8.99</v>
      </c>
      <c r="E87" s="23">
        <v>23</v>
      </c>
      <c r="F87" s="24">
        <f>(C87-D87)*E87</f>
        <v>1860.9300000000003</v>
      </c>
    </row>
    <row r="88" spans="1:6" x14ac:dyDescent="0.25">
      <c r="A88" s="22" t="s">
        <v>11</v>
      </c>
      <c r="B88" s="23">
        <v>28</v>
      </c>
      <c r="C88" s="24">
        <v>89.9</v>
      </c>
      <c r="D88" s="24">
        <f>C88*$C$124</f>
        <v>8.99</v>
      </c>
      <c r="E88" s="23">
        <v>21</v>
      </c>
      <c r="F88" s="24">
        <f>(C88-D88)*E88</f>
        <v>1699.1100000000001</v>
      </c>
    </row>
    <row r="89" spans="1:6" x14ac:dyDescent="0.25">
      <c r="A89" s="22" t="s">
        <v>11</v>
      </c>
      <c r="B89" s="23">
        <v>25</v>
      </c>
      <c r="C89" s="24">
        <v>85.5</v>
      </c>
      <c r="D89" s="24">
        <f>C89*$C$124</f>
        <v>8.5500000000000007</v>
      </c>
      <c r="E89" s="23">
        <v>19</v>
      </c>
      <c r="F89" s="24">
        <f>(C89-D89)*E89</f>
        <v>1462.05</v>
      </c>
    </row>
    <row r="90" spans="1:6" x14ac:dyDescent="0.25">
      <c r="A90" s="22" t="s">
        <v>11</v>
      </c>
      <c r="B90" s="23">
        <v>21</v>
      </c>
      <c r="C90" s="24">
        <v>85.5</v>
      </c>
      <c r="D90" s="24">
        <f>C90*$C$124</f>
        <v>8.5500000000000007</v>
      </c>
      <c r="E90" s="23">
        <v>19</v>
      </c>
      <c r="F90" s="24">
        <f>(C90-D90)*E90</f>
        <v>1462.05</v>
      </c>
    </row>
    <row r="91" spans="1:6" x14ac:dyDescent="0.25">
      <c r="A91" s="22" t="s">
        <v>11</v>
      </c>
      <c r="B91" s="23">
        <v>35</v>
      </c>
      <c r="C91" s="24">
        <v>89.9</v>
      </c>
      <c r="D91" s="24">
        <f>C91*$C$124</f>
        <v>8.99</v>
      </c>
      <c r="E91" s="23">
        <v>16</v>
      </c>
      <c r="F91" s="24">
        <f>(C91-D91)*E91</f>
        <v>1294.5600000000002</v>
      </c>
    </row>
    <row r="92" spans="1:6" x14ac:dyDescent="0.25">
      <c r="A92" s="22" t="s">
        <v>11</v>
      </c>
      <c r="B92" s="23">
        <v>24</v>
      </c>
      <c r="C92" s="24">
        <v>85.5</v>
      </c>
      <c r="D92" s="24">
        <f>C92*$C$124</f>
        <v>8.5500000000000007</v>
      </c>
      <c r="E92" s="23">
        <v>16</v>
      </c>
      <c r="F92" s="24">
        <f>(C92-D92)*E92</f>
        <v>1231.2</v>
      </c>
    </row>
    <row r="93" spans="1:6" x14ac:dyDescent="0.25">
      <c r="A93" s="22" t="s">
        <v>11</v>
      </c>
      <c r="B93" s="23">
        <v>20</v>
      </c>
      <c r="C93" s="24">
        <v>85.5</v>
      </c>
      <c r="D93" s="24">
        <f>C93*$C$124</f>
        <v>8.5500000000000007</v>
      </c>
      <c r="E93" s="23">
        <v>16</v>
      </c>
      <c r="F93" s="24">
        <f>(C93-D93)*E93</f>
        <v>1231.2</v>
      </c>
    </row>
    <row r="94" spans="1:6" x14ac:dyDescent="0.25">
      <c r="A94" s="25" t="s">
        <v>11</v>
      </c>
      <c r="B94" s="26">
        <v>18</v>
      </c>
      <c r="C94" s="27">
        <v>85.5</v>
      </c>
      <c r="D94" s="24">
        <f>C94*$C$124</f>
        <v>8.5500000000000007</v>
      </c>
      <c r="E94" s="26">
        <v>15</v>
      </c>
      <c r="F94" s="24">
        <f>(C94-D94)*E94</f>
        <v>1154.25</v>
      </c>
    </row>
    <row r="95" spans="1:6" x14ac:dyDescent="0.25">
      <c r="A95" s="25" t="s">
        <v>11</v>
      </c>
      <c r="B95" s="26">
        <v>32</v>
      </c>
      <c r="C95" s="27">
        <v>89.9</v>
      </c>
      <c r="D95" s="24">
        <f>C95*$C$124</f>
        <v>8.99</v>
      </c>
      <c r="E95" s="26">
        <v>8</v>
      </c>
      <c r="F95" s="24">
        <f>(C95-D95)*E95</f>
        <v>647.28000000000009</v>
      </c>
    </row>
    <row r="96" spans="1:6" x14ac:dyDescent="0.25">
      <c r="A96" s="25" t="s">
        <v>11</v>
      </c>
      <c r="B96" s="26">
        <v>17</v>
      </c>
      <c r="C96" s="27">
        <v>85.5</v>
      </c>
      <c r="D96" s="24">
        <f>C96*$C$124</f>
        <v>8.5500000000000007</v>
      </c>
      <c r="E96" s="26">
        <v>6</v>
      </c>
      <c r="F96" s="24">
        <f>(C96-D96)*E96</f>
        <v>461.70000000000005</v>
      </c>
    </row>
    <row r="97" spans="1:6" x14ac:dyDescent="0.25">
      <c r="A97" s="25" t="s">
        <v>11</v>
      </c>
      <c r="B97" s="26">
        <v>23</v>
      </c>
      <c r="C97" s="27">
        <v>85.5</v>
      </c>
      <c r="D97" s="24">
        <f>C97*$C$124</f>
        <v>8.5500000000000007</v>
      </c>
      <c r="E97" s="26">
        <v>5</v>
      </c>
      <c r="F97" s="24">
        <f>(C97-D97)*E97</f>
        <v>384.75</v>
      </c>
    </row>
    <row r="98" spans="1:6" x14ac:dyDescent="0.25">
      <c r="A98" s="25" t="s">
        <v>11</v>
      </c>
      <c r="B98" s="26">
        <v>33</v>
      </c>
      <c r="C98" s="27">
        <v>89.9</v>
      </c>
      <c r="D98" s="24">
        <f>C98*$C$124</f>
        <v>8.99</v>
      </c>
      <c r="E98" s="26">
        <v>4</v>
      </c>
      <c r="F98" s="24">
        <f>(C98-D98)*E98</f>
        <v>323.64000000000004</v>
      </c>
    </row>
    <row r="99" spans="1:6" x14ac:dyDescent="0.25">
      <c r="A99" s="25" t="s">
        <v>11</v>
      </c>
      <c r="B99" s="26">
        <v>36</v>
      </c>
      <c r="C99" s="27">
        <v>89.9</v>
      </c>
      <c r="D99" s="24">
        <f>C99*$C$124</f>
        <v>8.99</v>
      </c>
      <c r="E99" s="26">
        <v>3</v>
      </c>
      <c r="F99" s="24">
        <f>(C99-D99)*E99</f>
        <v>242.73000000000002</v>
      </c>
    </row>
    <row r="100" spans="1:6" x14ac:dyDescent="0.25">
      <c r="A100" s="25" t="s">
        <v>11</v>
      </c>
      <c r="B100" s="26">
        <v>30</v>
      </c>
      <c r="C100" s="27">
        <v>89.9</v>
      </c>
      <c r="D100" s="24">
        <f>C100*$C$124</f>
        <v>8.99</v>
      </c>
      <c r="E100" s="26">
        <v>3</v>
      </c>
      <c r="F100" s="24">
        <f>(C100-D100)*E100</f>
        <v>242.73000000000002</v>
      </c>
    </row>
    <row r="101" spans="1:6" x14ac:dyDescent="0.25">
      <c r="A101" s="25" t="s">
        <v>11</v>
      </c>
      <c r="B101" s="26">
        <v>29</v>
      </c>
      <c r="C101" s="27">
        <v>89.9</v>
      </c>
      <c r="D101" s="24">
        <f>C101*$C$124</f>
        <v>8.99</v>
      </c>
      <c r="E101" s="26">
        <v>1</v>
      </c>
      <c r="F101" s="24">
        <f>(C101-D101)*E101</f>
        <v>80.910000000000011</v>
      </c>
    </row>
    <row r="102" spans="1:6" x14ac:dyDescent="0.25">
      <c r="A102" s="25" t="s">
        <v>11</v>
      </c>
      <c r="B102" s="26">
        <v>22</v>
      </c>
      <c r="C102" s="27">
        <v>85.5</v>
      </c>
      <c r="D102" s="24">
        <f>C102*$C$124</f>
        <v>8.5500000000000007</v>
      </c>
      <c r="E102" s="26">
        <v>0</v>
      </c>
      <c r="F102" s="24">
        <f>(C102-D102)*E102</f>
        <v>0</v>
      </c>
    </row>
    <row r="103" spans="1:6" x14ac:dyDescent="0.25">
      <c r="A103" s="28" t="s">
        <v>9</v>
      </c>
      <c r="B103" s="29">
        <v>26</v>
      </c>
      <c r="C103" s="30">
        <v>85.5</v>
      </c>
      <c r="D103" s="30">
        <f>C103*$C$124</f>
        <v>8.5500000000000007</v>
      </c>
      <c r="E103" s="29">
        <v>26</v>
      </c>
      <c r="F103" s="30">
        <f>(C103-D103)*E103</f>
        <v>2000.7</v>
      </c>
    </row>
    <row r="104" spans="1:6" x14ac:dyDescent="0.25">
      <c r="A104" s="28" t="s">
        <v>9</v>
      </c>
      <c r="B104" s="29">
        <v>30</v>
      </c>
      <c r="C104" s="30">
        <v>89.9</v>
      </c>
      <c r="D104" s="30">
        <f>C104*$C$124</f>
        <v>8.99</v>
      </c>
      <c r="E104" s="29">
        <v>25</v>
      </c>
      <c r="F104" s="30">
        <f>(C104-D104)*E104</f>
        <v>2022.7500000000002</v>
      </c>
    </row>
    <row r="105" spans="1:6" x14ac:dyDescent="0.25">
      <c r="A105" s="28" t="s">
        <v>9</v>
      </c>
      <c r="B105" s="29">
        <v>24</v>
      </c>
      <c r="C105" s="30">
        <v>85.5</v>
      </c>
      <c r="D105" s="30">
        <f>C105*$C$124</f>
        <v>8.5500000000000007</v>
      </c>
      <c r="E105" s="29">
        <v>25</v>
      </c>
      <c r="F105" s="30">
        <f>(C105-D105)*E105</f>
        <v>1923.75</v>
      </c>
    </row>
    <row r="106" spans="1:6" x14ac:dyDescent="0.25">
      <c r="A106" s="28" t="s">
        <v>9</v>
      </c>
      <c r="B106" s="29">
        <v>27</v>
      </c>
      <c r="C106" s="30">
        <v>85.5</v>
      </c>
      <c r="D106" s="30">
        <f>C106*$C$124</f>
        <v>8.5500000000000007</v>
      </c>
      <c r="E106" s="29">
        <v>23</v>
      </c>
      <c r="F106" s="30">
        <f>(C106-D106)*E106</f>
        <v>1769.8500000000001</v>
      </c>
    </row>
    <row r="107" spans="1:6" x14ac:dyDescent="0.25">
      <c r="A107" s="28" t="s">
        <v>9</v>
      </c>
      <c r="B107" s="29">
        <v>35</v>
      </c>
      <c r="C107" s="30">
        <v>89.9</v>
      </c>
      <c r="D107" s="30">
        <f>C107*$C$124</f>
        <v>8.99</v>
      </c>
      <c r="E107" s="29">
        <v>21</v>
      </c>
      <c r="F107" s="30">
        <f>(C107-D107)*E107</f>
        <v>1699.1100000000001</v>
      </c>
    </row>
    <row r="108" spans="1:6" x14ac:dyDescent="0.25">
      <c r="A108" s="28" t="s">
        <v>9</v>
      </c>
      <c r="B108" s="29">
        <v>20</v>
      </c>
      <c r="C108" s="30">
        <v>85.5</v>
      </c>
      <c r="D108" s="30">
        <f>C108*$C$124</f>
        <v>8.5500000000000007</v>
      </c>
      <c r="E108" s="29">
        <v>16</v>
      </c>
      <c r="F108" s="30">
        <f>(C108-D108)*E108</f>
        <v>1231.2</v>
      </c>
    </row>
    <row r="109" spans="1:6" x14ac:dyDescent="0.25">
      <c r="A109" s="28" t="s">
        <v>9</v>
      </c>
      <c r="B109" s="29">
        <v>31</v>
      </c>
      <c r="C109" s="30">
        <v>89.9</v>
      </c>
      <c r="D109" s="30">
        <f>C109*$C$124</f>
        <v>8.99</v>
      </c>
      <c r="E109" s="29">
        <v>8</v>
      </c>
      <c r="F109" s="30">
        <f>(C109-D109)*E109</f>
        <v>647.28000000000009</v>
      </c>
    </row>
    <row r="110" spans="1:6" x14ac:dyDescent="0.25">
      <c r="A110" s="28" t="s">
        <v>9</v>
      </c>
      <c r="B110" s="29">
        <v>22</v>
      </c>
      <c r="C110" s="30">
        <v>85.5</v>
      </c>
      <c r="D110" s="30">
        <f>C110*$C$124</f>
        <v>8.5500000000000007</v>
      </c>
      <c r="E110" s="29">
        <v>8</v>
      </c>
      <c r="F110" s="30">
        <f>(C110-D110)*E110</f>
        <v>615.6</v>
      </c>
    </row>
    <row r="111" spans="1:6" x14ac:dyDescent="0.25">
      <c r="A111" s="28" t="s">
        <v>9</v>
      </c>
      <c r="B111" s="29">
        <v>19</v>
      </c>
      <c r="C111" s="30">
        <v>85.5</v>
      </c>
      <c r="D111" s="30">
        <f>C111*$C$124</f>
        <v>8.5500000000000007</v>
      </c>
      <c r="E111" s="29">
        <v>8</v>
      </c>
      <c r="F111" s="30">
        <f>(C111-D111)*E111</f>
        <v>615.6</v>
      </c>
    </row>
    <row r="112" spans="1:6" x14ac:dyDescent="0.25">
      <c r="A112" s="28" t="s">
        <v>9</v>
      </c>
      <c r="B112" s="29">
        <v>33</v>
      </c>
      <c r="C112" s="30">
        <v>89.9</v>
      </c>
      <c r="D112" s="30">
        <f>C112*$C$124</f>
        <v>8.99</v>
      </c>
      <c r="E112" s="29">
        <v>6</v>
      </c>
      <c r="F112" s="30">
        <f>(C112-D112)*E112</f>
        <v>485.46000000000004</v>
      </c>
    </row>
    <row r="113" spans="1:6" x14ac:dyDescent="0.25">
      <c r="A113" s="28" t="s">
        <v>9</v>
      </c>
      <c r="B113" s="29">
        <v>28</v>
      </c>
      <c r="C113" s="30">
        <v>89.9</v>
      </c>
      <c r="D113" s="30">
        <f>C113*$C$124</f>
        <v>8.99</v>
      </c>
      <c r="E113" s="29">
        <v>5</v>
      </c>
      <c r="F113" s="30">
        <f>(C113-D113)*E113</f>
        <v>404.55000000000007</v>
      </c>
    </row>
    <row r="114" spans="1:6" x14ac:dyDescent="0.25">
      <c r="A114" s="31" t="s">
        <v>9</v>
      </c>
      <c r="B114" s="32">
        <v>21</v>
      </c>
      <c r="C114" s="33">
        <v>85.5</v>
      </c>
      <c r="D114" s="30">
        <f>C114*$C$124</f>
        <v>8.5500000000000007</v>
      </c>
      <c r="E114" s="32">
        <v>5</v>
      </c>
      <c r="F114" s="30">
        <f>(C114-D114)*E114</f>
        <v>384.75</v>
      </c>
    </row>
    <row r="115" spans="1:6" x14ac:dyDescent="0.25">
      <c r="A115" s="31" t="s">
        <v>9</v>
      </c>
      <c r="B115" s="32">
        <v>34</v>
      </c>
      <c r="C115" s="33">
        <v>89.9</v>
      </c>
      <c r="D115" s="30">
        <f>C115*$C$124</f>
        <v>8.99</v>
      </c>
      <c r="E115" s="32">
        <v>4</v>
      </c>
      <c r="F115" s="30">
        <f>(C115-D115)*E115</f>
        <v>323.64000000000004</v>
      </c>
    </row>
    <row r="116" spans="1:6" x14ac:dyDescent="0.25">
      <c r="A116" s="31" t="s">
        <v>9</v>
      </c>
      <c r="B116" s="32">
        <v>36</v>
      </c>
      <c r="C116" s="33">
        <v>89.9</v>
      </c>
      <c r="D116" s="30">
        <f>C116*$C$124</f>
        <v>8.99</v>
      </c>
      <c r="E116" s="32">
        <v>3</v>
      </c>
      <c r="F116" s="30">
        <f>(C116-D116)*E116</f>
        <v>242.73000000000002</v>
      </c>
    </row>
    <row r="117" spans="1:6" x14ac:dyDescent="0.25">
      <c r="A117" s="31" t="s">
        <v>9</v>
      </c>
      <c r="B117" s="32">
        <v>32</v>
      </c>
      <c r="C117" s="33">
        <v>89.9</v>
      </c>
      <c r="D117" s="30">
        <f>C117*$C$124</f>
        <v>8.99</v>
      </c>
      <c r="E117" s="32">
        <v>3</v>
      </c>
      <c r="F117" s="30">
        <f>(C117-D117)*E117</f>
        <v>242.73000000000002</v>
      </c>
    </row>
    <row r="118" spans="1:6" x14ac:dyDescent="0.25">
      <c r="A118" s="31" t="s">
        <v>9</v>
      </c>
      <c r="B118" s="32">
        <v>18</v>
      </c>
      <c r="C118" s="33">
        <v>85.5</v>
      </c>
      <c r="D118" s="30">
        <f>C118*$C$124</f>
        <v>8.5500000000000007</v>
      </c>
      <c r="E118" s="32">
        <v>3</v>
      </c>
      <c r="F118" s="30">
        <f>(C118-D118)*E118</f>
        <v>230.85000000000002</v>
      </c>
    </row>
    <row r="119" spans="1:6" x14ac:dyDescent="0.25">
      <c r="A119" s="31" t="s">
        <v>9</v>
      </c>
      <c r="B119" s="32">
        <v>25</v>
      </c>
      <c r="C119" s="33">
        <v>85.5</v>
      </c>
      <c r="D119" s="30">
        <f>C119*$C$124</f>
        <v>8.5500000000000007</v>
      </c>
      <c r="E119" s="32">
        <v>2</v>
      </c>
      <c r="F119" s="30">
        <f>(C119-D119)*E119</f>
        <v>153.9</v>
      </c>
    </row>
    <row r="120" spans="1:6" x14ac:dyDescent="0.25">
      <c r="A120" s="31" t="s">
        <v>9</v>
      </c>
      <c r="B120" s="32">
        <v>23</v>
      </c>
      <c r="C120" s="33">
        <v>85.5</v>
      </c>
      <c r="D120" s="30">
        <f>C120*$C$124</f>
        <v>8.5500000000000007</v>
      </c>
      <c r="E120" s="32">
        <v>2</v>
      </c>
      <c r="F120" s="30">
        <f>(C120-D120)*E120</f>
        <v>153.9</v>
      </c>
    </row>
    <row r="121" spans="1:6" x14ac:dyDescent="0.25">
      <c r="A121" s="31" t="s">
        <v>9</v>
      </c>
      <c r="B121" s="32">
        <v>29</v>
      </c>
      <c r="C121" s="33">
        <v>89.9</v>
      </c>
      <c r="D121" s="30">
        <f>C121*$C$124</f>
        <v>8.99</v>
      </c>
      <c r="E121" s="32">
        <v>0</v>
      </c>
      <c r="F121" s="30">
        <f>(C121-D121)*E121</f>
        <v>0</v>
      </c>
    </row>
    <row r="122" spans="1:6" ht="15.75" thickBot="1" x14ac:dyDescent="0.3">
      <c r="A122" s="31" t="s">
        <v>9</v>
      </c>
      <c r="B122" s="32">
        <v>17</v>
      </c>
      <c r="C122" s="33">
        <v>85.5</v>
      </c>
      <c r="D122" s="30">
        <f>C122*$C$124</f>
        <v>8.5500000000000007</v>
      </c>
      <c r="E122" s="32">
        <v>0</v>
      </c>
      <c r="F122" s="30">
        <f>(C122-D122)*E122</f>
        <v>0</v>
      </c>
    </row>
    <row r="123" spans="1:6" ht="19.5" thickBot="1" x14ac:dyDescent="0.35">
      <c r="A123" s="15"/>
      <c r="B123" s="11" t="s">
        <v>2</v>
      </c>
      <c r="C123" s="12">
        <f>SUM(C3:C122)</f>
        <v>10131.299999999996</v>
      </c>
      <c r="D123" s="13"/>
      <c r="E123" s="14">
        <f>SUM(E3:E122)</f>
        <v>1273</v>
      </c>
      <c r="F123" s="12">
        <f>SUM(F3:F122)</f>
        <v>96668.009999999966</v>
      </c>
    </row>
    <row r="124" spans="1:6" ht="19.5" thickBot="1" x14ac:dyDescent="0.35">
      <c r="A124" s="15"/>
      <c r="B124" s="11" t="s">
        <v>7</v>
      </c>
      <c r="C124" s="5">
        <v>0.1</v>
      </c>
      <c r="D124" s="6"/>
      <c r="E124" s="7"/>
      <c r="F124" s="8"/>
    </row>
  </sheetData>
  <autoFilter ref="A2:F124" xr:uid="{3CABC66B-F9D6-46F7-A89B-26F152C71AB5}"/>
  <sortState xmlns:xlrd2="http://schemas.microsoft.com/office/spreadsheetml/2017/richdata2" ref="A3:F122">
    <sortCondition ref="A2:A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69BC-EC1A-4058-98E2-1185F6C61D99}">
  <dimension ref="A1:E12"/>
  <sheetViews>
    <sheetView tabSelected="1" workbookViewId="0">
      <selection activeCell="D16" sqref="D16"/>
    </sheetView>
  </sheetViews>
  <sheetFormatPr defaultRowHeight="15" x14ac:dyDescent="0.25"/>
  <cols>
    <col min="1" max="1" width="27.85546875" customWidth="1"/>
    <col min="2" max="2" width="16.42578125" customWidth="1"/>
    <col min="5" max="5" width="27.28515625" customWidth="1"/>
  </cols>
  <sheetData>
    <row r="1" spans="1:5" ht="21.75" thickBot="1" x14ac:dyDescent="0.4">
      <c r="A1" s="34" t="s">
        <v>16</v>
      </c>
      <c r="B1" s="38"/>
      <c r="E1" s="44" t="s">
        <v>20</v>
      </c>
    </row>
    <row r="2" spans="1:5" x14ac:dyDescent="0.25">
      <c r="A2" s="37" t="s">
        <v>17</v>
      </c>
      <c r="B2" s="39">
        <f>COUNTIF('Produtos Infantis'!E3:E122,"&gt;0")</f>
        <v>107</v>
      </c>
      <c r="E2" s="42" t="s">
        <v>13</v>
      </c>
    </row>
    <row r="3" spans="1:5" x14ac:dyDescent="0.25">
      <c r="A3" s="35" t="s">
        <v>18</v>
      </c>
      <c r="B3" s="40">
        <f>'Produtos Infantis'!E123</f>
        <v>1273</v>
      </c>
      <c r="E3" s="42" t="s">
        <v>14</v>
      </c>
    </row>
    <row r="4" spans="1:5" x14ac:dyDescent="0.25">
      <c r="A4" s="35"/>
      <c r="B4" s="41"/>
      <c r="E4" s="42" t="s">
        <v>12</v>
      </c>
    </row>
    <row r="5" spans="1:5" x14ac:dyDescent="0.25">
      <c r="A5" s="35" t="s">
        <v>12</v>
      </c>
      <c r="B5" s="41">
        <f>COUNTIF(Descricao,A5)</f>
        <v>20</v>
      </c>
      <c r="E5" s="42" t="s">
        <v>10</v>
      </c>
    </row>
    <row r="6" spans="1:5" x14ac:dyDescent="0.25">
      <c r="A6" s="35" t="s">
        <v>19</v>
      </c>
      <c r="B6" s="41">
        <f>SUMIF(Descricao, A5,Quantidades )</f>
        <v>224</v>
      </c>
      <c r="E6" s="42" t="s">
        <v>11</v>
      </c>
    </row>
    <row r="7" spans="1:5" ht="15.75" thickBot="1" x14ac:dyDescent="0.3">
      <c r="A7" s="35"/>
      <c r="B7" s="41"/>
      <c r="E7" s="43" t="s">
        <v>9</v>
      </c>
    </row>
    <row r="8" spans="1:5" x14ac:dyDescent="0.25">
      <c r="A8" s="35" t="s">
        <v>21</v>
      </c>
      <c r="B8" s="45">
        <f>AVERAGEIF(Descricao,$A$5,Descontos)</f>
        <v>8.1374999999999993</v>
      </c>
    </row>
    <row r="9" spans="1:5" x14ac:dyDescent="0.25">
      <c r="A9" s="35" t="s">
        <v>22</v>
      </c>
      <c r="B9" s="45">
        <f>AVERAGEIF(Descricao,$A$5,Precos)</f>
        <v>81.374999999999972</v>
      </c>
    </row>
    <row r="10" spans="1:5" x14ac:dyDescent="0.25">
      <c r="A10" s="46" t="s">
        <v>23</v>
      </c>
      <c r="B10" s="48">
        <f>B8/B9</f>
        <v>0.10000000000000002</v>
      </c>
    </row>
    <row r="11" spans="1:5" x14ac:dyDescent="0.25">
      <c r="A11" s="46" t="s">
        <v>24</v>
      </c>
      <c r="B11" s="47">
        <f>_xlfn.MAXIFS(Precos,Descricao,A5)</f>
        <v>83.3</v>
      </c>
    </row>
    <row r="12" spans="1:5" ht="15.75" thickBot="1" x14ac:dyDescent="0.3">
      <c r="A12" s="36" t="s">
        <v>25</v>
      </c>
      <c r="B12" s="49">
        <f>_xlfn.MINIFS(Precos,Descricao,A5)</f>
        <v>79.8</v>
      </c>
    </row>
  </sheetData>
  <mergeCells count="1">
    <mergeCell ref="A1:B1"/>
  </mergeCells>
  <dataValidations count="1">
    <dataValidation type="list" errorStyle="information" operator="greaterThanOrEqual" showErrorMessage="1" errorTitle="Aviso" error="Seria melhor digitar pelo menos 17 caracteres para fazer sua consulta!" promptTitle="Aviso de digitação" prompt="Ao digitar use pelo menos 17 letras, assim: &quot;TÊNIS INFANTIL X*&quot;" sqref="A5" xr:uid="{904116ED-E362-4613-A319-F05EF60D9590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0B9E-5734-47B0-9E2F-645361CBD68B}">
  <dimension ref="A2:F13"/>
  <sheetViews>
    <sheetView workbookViewId="0">
      <selection activeCell="D2" sqref="D2"/>
    </sheetView>
  </sheetViews>
  <sheetFormatPr defaultRowHeight="15" x14ac:dyDescent="0.25"/>
  <cols>
    <col min="1" max="1" width="28.85546875" customWidth="1"/>
    <col min="2" max="2" width="11.85546875" customWidth="1"/>
    <col min="3" max="3" width="20.140625" customWidth="1"/>
    <col min="4" max="4" width="22.7109375" customWidth="1"/>
    <col min="5" max="5" width="18.42578125" customWidth="1"/>
    <col min="6" max="6" width="22.28515625" customWidth="1"/>
  </cols>
  <sheetData>
    <row r="2" spans="1:6" x14ac:dyDescent="0.25">
      <c r="A2" t="s">
        <v>1</v>
      </c>
      <c r="B2" t="s">
        <v>4</v>
      </c>
    </row>
    <row r="3" spans="1:6" x14ac:dyDescent="0.25">
      <c r="A3" t="s">
        <v>15</v>
      </c>
      <c r="B3">
        <v>8</v>
      </c>
    </row>
    <row r="6" spans="1:6" ht="15.75" thickBot="1" x14ac:dyDescent="0.3"/>
    <row r="7" spans="1:6" ht="16.5" thickBot="1" x14ac:dyDescent="0.3">
      <c r="A7" s="9" t="s">
        <v>1</v>
      </c>
      <c r="B7" s="10" t="s">
        <v>0</v>
      </c>
      <c r="C7" s="10" t="s">
        <v>5</v>
      </c>
      <c r="D7" s="10" t="s">
        <v>8</v>
      </c>
      <c r="E7" s="10" t="s">
        <v>4</v>
      </c>
      <c r="F7" s="10" t="s">
        <v>6</v>
      </c>
    </row>
    <row r="8" spans="1:6" x14ac:dyDescent="0.25">
      <c r="A8" s="16" t="s">
        <v>13</v>
      </c>
      <c r="B8" s="17">
        <v>35</v>
      </c>
      <c r="C8" s="18">
        <v>83.3</v>
      </c>
      <c r="D8" s="18">
        <v>8.33</v>
      </c>
      <c r="E8" s="17">
        <v>8</v>
      </c>
      <c r="F8" s="18">
        <v>599.76</v>
      </c>
    </row>
    <row r="9" spans="1:6" x14ac:dyDescent="0.25">
      <c r="A9" s="16" t="s">
        <v>13</v>
      </c>
      <c r="B9" s="17">
        <v>28</v>
      </c>
      <c r="C9" s="18">
        <v>83.3</v>
      </c>
      <c r="D9" s="18">
        <v>8.33</v>
      </c>
      <c r="E9" s="17">
        <v>8</v>
      </c>
      <c r="F9" s="18">
        <v>599.76</v>
      </c>
    </row>
    <row r="10" spans="1:6" x14ac:dyDescent="0.25">
      <c r="A10" s="19" t="s">
        <v>13</v>
      </c>
      <c r="B10" s="20">
        <v>23</v>
      </c>
      <c r="C10" s="21">
        <v>79.8</v>
      </c>
      <c r="D10" s="18">
        <v>7.98</v>
      </c>
      <c r="E10" s="20">
        <v>8</v>
      </c>
      <c r="F10" s="18">
        <v>574.55999999999995</v>
      </c>
    </row>
    <row r="11" spans="1:6" x14ac:dyDescent="0.25">
      <c r="A11" s="16" t="s">
        <v>10</v>
      </c>
      <c r="B11" s="17">
        <v>32</v>
      </c>
      <c r="C11" s="18">
        <v>89.9</v>
      </c>
      <c r="D11" s="18">
        <v>8.99</v>
      </c>
      <c r="E11" s="17">
        <v>8</v>
      </c>
      <c r="F11" s="18">
        <v>647.28000000000009</v>
      </c>
    </row>
    <row r="12" spans="1:6" x14ac:dyDescent="0.25">
      <c r="A12" s="16" t="s">
        <v>10</v>
      </c>
      <c r="B12" s="17">
        <v>29</v>
      </c>
      <c r="C12" s="18">
        <v>89.9</v>
      </c>
      <c r="D12" s="18">
        <v>8.99</v>
      </c>
      <c r="E12" s="17">
        <v>8</v>
      </c>
      <c r="F12" s="18">
        <v>647.28000000000009</v>
      </c>
    </row>
    <row r="13" spans="1:6" x14ac:dyDescent="0.25">
      <c r="A13" s="16" t="s">
        <v>10</v>
      </c>
      <c r="B13" s="17">
        <v>26</v>
      </c>
      <c r="C13" s="18">
        <v>85.5</v>
      </c>
      <c r="D13" s="18">
        <v>8.5500000000000007</v>
      </c>
      <c r="E13" s="17">
        <v>8</v>
      </c>
      <c r="F13" s="18">
        <v>615.6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M23" sqref="M23"/>
    </sheetView>
  </sheetViews>
  <sheetFormatPr defaultRowHeight="15" x14ac:dyDescent="0.2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7</vt:i4>
      </vt:variant>
    </vt:vector>
  </HeadingPairs>
  <TitlesOfParts>
    <vt:vector size="11" baseType="lpstr">
      <vt:lpstr>Produtos Infantis</vt:lpstr>
      <vt:lpstr>Meus Números</vt:lpstr>
      <vt:lpstr>Dados Filtrados</vt:lpstr>
      <vt:lpstr>Gráficos</vt:lpstr>
      <vt:lpstr>'Dados Filtrados'!Area_de_extracao</vt:lpstr>
      <vt:lpstr>'Meus Números'!Area_de_extracao</vt:lpstr>
      <vt:lpstr>'Dados Filtrados'!Criterios</vt:lpstr>
      <vt:lpstr>Descontos</vt:lpstr>
      <vt:lpstr>Descricao</vt:lpstr>
      <vt:lpstr>Precos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Paulo Emílio Oliveira</cp:lastModifiedBy>
  <cp:lastPrinted>2019-10-11T14:32:55Z</cp:lastPrinted>
  <dcterms:created xsi:type="dcterms:W3CDTF">2019-10-09T14:30:21Z</dcterms:created>
  <dcterms:modified xsi:type="dcterms:W3CDTF">2023-07-18T19:09:41Z</dcterms:modified>
</cp:coreProperties>
</file>