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codeName="EstaPastaDeTrabalho" defaultThemeVersion="124226"/>
  <mc:AlternateContent xmlns:mc="http://schemas.openxmlformats.org/markup-compatibility/2006">
    <mc:Choice Requires="x15">
      <x15ac:absPath xmlns:x15ac="http://schemas.microsoft.com/office/spreadsheetml/2010/11/ac" url="M:\Estat\DESEMP23\ArquivosParaSite\"/>
    </mc:Choice>
  </mc:AlternateContent>
  <xr:revisionPtr revIDLastSave="0" documentId="13_ncr:1_{C3ECFD69-5D4D-4A90-BACF-B04DA5EAC04F}" xr6:coauthVersionLast="47" xr6:coauthVersionMax="47" xr10:uidLastSave="{00000000-0000-0000-0000-000000000000}"/>
  <bookViews>
    <workbookView xWindow="-120" yWindow="-120" windowWidth="29040" windowHeight="15840" firstSheet="1" activeTab="1" xr2:uid="{00000000-000D-0000-FFFF-FFFF00000000}"/>
  </bookViews>
  <sheets>
    <sheet name="Índice" sheetId="1" r:id="rId1"/>
    <sheet name="I. Licenciamento" sheetId="4" r:id="rId2"/>
    <sheet name="II. Licenciamento Motorização" sheetId="5" r:id="rId3"/>
    <sheet name="III. Licenciamento Combustível" sheetId="6" r:id="rId4"/>
    <sheet name="IV. Licenciamento Empresa" sheetId="7" r:id="rId5"/>
    <sheet name="V. Exportação Volume" sheetId="8" r:id="rId6"/>
    <sheet name="VI. Produção" sheetId="9" r:id="rId7"/>
    <sheet name="VII. Outras informações" sheetId="10" r:id="rId8"/>
  </sheets>
  <externalReferences>
    <externalReference r:id="rId9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49" i="6" l="1"/>
  <c r="O49" i="6"/>
  <c r="N49" i="6"/>
  <c r="M49" i="6"/>
  <c r="L49" i="6"/>
  <c r="K49" i="6"/>
  <c r="J49" i="6"/>
  <c r="I49" i="6"/>
  <c r="H49" i="6"/>
  <c r="G49" i="6"/>
  <c r="F49" i="6"/>
  <c r="E49" i="6"/>
  <c r="D49" i="6"/>
  <c r="P48" i="6"/>
  <c r="O48" i="6"/>
  <c r="N48" i="6"/>
  <c r="M48" i="6"/>
  <c r="L48" i="6"/>
  <c r="K48" i="6"/>
  <c r="J48" i="6"/>
  <c r="I48" i="6"/>
  <c r="H48" i="6"/>
  <c r="G48" i="6"/>
  <c r="F48" i="6"/>
  <c r="E48" i="6"/>
  <c r="D48" i="6"/>
  <c r="P47" i="6"/>
  <c r="O47" i="6"/>
  <c r="N47" i="6"/>
  <c r="M47" i="6"/>
  <c r="L47" i="6"/>
  <c r="K47" i="6"/>
  <c r="J47" i="6"/>
  <c r="I47" i="6"/>
  <c r="H47" i="6"/>
  <c r="G47" i="6"/>
  <c r="F47" i="6"/>
  <c r="E47" i="6"/>
  <c r="D47" i="6"/>
  <c r="P25" i="6"/>
  <c r="O25" i="6"/>
  <c r="N25" i="6"/>
  <c r="M25" i="6"/>
  <c r="L25" i="6"/>
  <c r="K25" i="6"/>
  <c r="J25" i="6"/>
  <c r="I25" i="6"/>
  <c r="H25" i="6"/>
  <c r="G25" i="6"/>
  <c r="F25" i="6"/>
  <c r="E25" i="6"/>
  <c r="D25" i="6"/>
  <c r="P24" i="6"/>
  <c r="O24" i="6"/>
  <c r="N24" i="6"/>
  <c r="M24" i="6"/>
  <c r="L24" i="6"/>
  <c r="K24" i="6"/>
  <c r="J24" i="6"/>
  <c r="I24" i="6"/>
  <c r="H24" i="6"/>
  <c r="G24" i="6"/>
  <c r="F24" i="6"/>
  <c r="E24" i="6"/>
  <c r="D24" i="6"/>
  <c r="P23" i="6"/>
  <c r="O23" i="6"/>
  <c r="N23" i="6"/>
  <c r="M23" i="6"/>
  <c r="L23" i="6"/>
  <c r="K23" i="6"/>
  <c r="J23" i="6"/>
  <c r="I23" i="6"/>
  <c r="H23" i="6"/>
  <c r="G23" i="6"/>
  <c r="F23" i="6"/>
  <c r="E23" i="6"/>
  <c r="D23" i="6"/>
  <c r="P22" i="6"/>
  <c r="O22" i="6"/>
  <c r="N22" i="6"/>
  <c r="M22" i="6"/>
  <c r="L22" i="6"/>
  <c r="K22" i="6"/>
  <c r="J22" i="6"/>
  <c r="I22" i="6"/>
  <c r="H22" i="6"/>
  <c r="G22" i="6"/>
  <c r="F22" i="6"/>
  <c r="E22" i="6"/>
  <c r="D22" i="6"/>
  <c r="P21" i="6"/>
  <c r="O21" i="6"/>
  <c r="N21" i="6"/>
  <c r="M21" i="6"/>
  <c r="L21" i="6"/>
  <c r="K21" i="6"/>
  <c r="J21" i="6"/>
  <c r="I21" i="6"/>
  <c r="H21" i="6"/>
  <c r="G21" i="6"/>
  <c r="F21" i="6"/>
  <c r="E21" i="6"/>
  <c r="D21" i="6"/>
  <c r="P21" i="5"/>
  <c r="O21" i="5"/>
  <c r="N21" i="5"/>
  <c r="M21" i="5"/>
  <c r="L21" i="5"/>
  <c r="K21" i="5"/>
  <c r="J21" i="5"/>
  <c r="I21" i="5"/>
  <c r="H21" i="5"/>
  <c r="G21" i="5"/>
  <c r="F21" i="5"/>
  <c r="E21" i="5"/>
  <c r="D21" i="5"/>
  <c r="P20" i="5"/>
  <c r="O20" i="5"/>
  <c r="N20" i="5"/>
  <c r="M20" i="5"/>
  <c r="L20" i="5"/>
  <c r="K20" i="5"/>
  <c r="J20" i="5"/>
  <c r="I20" i="5"/>
  <c r="H20" i="5"/>
  <c r="G20" i="5"/>
  <c r="F20" i="5"/>
  <c r="E20" i="5"/>
  <c r="D20" i="5"/>
  <c r="P19" i="5"/>
  <c r="O19" i="5"/>
  <c r="N19" i="5"/>
  <c r="M19" i="5"/>
  <c r="L19" i="5"/>
  <c r="K19" i="5"/>
  <c r="J19" i="5"/>
  <c r="I19" i="5"/>
  <c r="H19" i="5"/>
  <c r="G19" i="5"/>
  <c r="F19" i="5"/>
  <c r="E19" i="5"/>
  <c r="D19" i="5"/>
  <c r="O30" i="10"/>
  <c r="N30" i="10"/>
  <c r="M30" i="10"/>
  <c r="L30" i="10"/>
  <c r="K30" i="10"/>
  <c r="J30" i="10"/>
  <c r="I30" i="10"/>
  <c r="H30" i="10"/>
  <c r="G30" i="10"/>
  <c r="F30" i="10"/>
  <c r="E30" i="10"/>
  <c r="D30" i="10"/>
  <c r="O21" i="10"/>
  <c r="N21" i="10"/>
  <c r="M21" i="10"/>
  <c r="L21" i="10"/>
  <c r="K21" i="10"/>
  <c r="J21" i="10"/>
  <c r="I21" i="10"/>
  <c r="H21" i="10"/>
  <c r="G21" i="10"/>
  <c r="F21" i="10"/>
  <c r="E21" i="10"/>
  <c r="D21" i="10"/>
  <c r="O12" i="10"/>
  <c r="N12" i="10"/>
  <c r="M12" i="10"/>
  <c r="L12" i="10"/>
  <c r="K12" i="10"/>
  <c r="J12" i="10"/>
  <c r="I12" i="10"/>
  <c r="H12" i="10"/>
  <c r="G12" i="10"/>
  <c r="F12" i="10"/>
  <c r="E12" i="10"/>
  <c r="D12" i="10"/>
  <c r="O11" i="10"/>
  <c r="N11" i="10"/>
  <c r="M11" i="10"/>
  <c r="L11" i="10"/>
  <c r="K11" i="10"/>
  <c r="J11" i="10"/>
  <c r="I11" i="10"/>
  <c r="H11" i="10"/>
  <c r="G11" i="10"/>
  <c r="F11" i="10"/>
  <c r="E11" i="10"/>
  <c r="D11" i="10"/>
  <c r="O10" i="10"/>
  <c r="N10" i="10"/>
  <c r="M10" i="10"/>
  <c r="L10" i="10"/>
  <c r="K10" i="10"/>
  <c r="J10" i="10"/>
  <c r="I10" i="10"/>
  <c r="H10" i="10"/>
  <c r="G10" i="10"/>
  <c r="F10" i="10"/>
  <c r="E10" i="10"/>
  <c r="D10" i="10"/>
  <c r="O9" i="10"/>
  <c r="N9" i="10"/>
  <c r="M9" i="10"/>
  <c r="L9" i="10"/>
  <c r="K9" i="10"/>
  <c r="J9" i="10"/>
  <c r="I9" i="10"/>
  <c r="H9" i="10"/>
  <c r="G9" i="10"/>
  <c r="F9" i="10"/>
  <c r="E9" i="10"/>
  <c r="D9" i="10"/>
  <c r="O20" i="9"/>
  <c r="N20" i="9"/>
  <c r="M20" i="9"/>
  <c r="L20" i="9"/>
  <c r="K20" i="9"/>
  <c r="J20" i="9"/>
  <c r="I20" i="9"/>
  <c r="H20" i="9"/>
  <c r="G20" i="9"/>
  <c r="F20" i="9"/>
  <c r="E20" i="9"/>
  <c r="D20" i="9"/>
  <c r="O19" i="9"/>
  <c r="N19" i="9"/>
  <c r="M19" i="9"/>
  <c r="L19" i="9"/>
  <c r="K19" i="9"/>
  <c r="J19" i="9"/>
  <c r="I19" i="9"/>
  <c r="H19" i="9"/>
  <c r="G19" i="9"/>
  <c r="F19" i="9"/>
  <c r="E19" i="9"/>
  <c r="D19" i="9"/>
  <c r="O17" i="9"/>
  <c r="N17" i="9"/>
  <c r="M17" i="9"/>
  <c r="L17" i="9"/>
  <c r="K17" i="9"/>
  <c r="J17" i="9"/>
  <c r="I17" i="9"/>
  <c r="H17" i="9"/>
  <c r="G17" i="9"/>
  <c r="F17" i="9"/>
  <c r="E17" i="9"/>
  <c r="D17" i="9"/>
  <c r="O16" i="9"/>
  <c r="N16" i="9"/>
  <c r="M16" i="9"/>
  <c r="L16" i="9"/>
  <c r="K16" i="9"/>
  <c r="J16" i="9"/>
  <c r="I16" i="9"/>
  <c r="H16" i="9"/>
  <c r="G16" i="9"/>
  <c r="F16" i="9"/>
  <c r="E16" i="9"/>
  <c r="D16" i="9"/>
  <c r="O15" i="9"/>
  <c r="N15" i="9"/>
  <c r="M15" i="9"/>
  <c r="L15" i="9"/>
  <c r="K15" i="9"/>
  <c r="J15" i="9"/>
  <c r="I15" i="9"/>
  <c r="H15" i="9"/>
  <c r="G15" i="9"/>
  <c r="F15" i="9"/>
  <c r="E15" i="9"/>
  <c r="D15" i="9"/>
  <c r="O14" i="9"/>
  <c r="N14" i="9"/>
  <c r="M14" i="9"/>
  <c r="L14" i="9"/>
  <c r="K14" i="9"/>
  <c r="J14" i="9"/>
  <c r="I14" i="9"/>
  <c r="H14" i="9"/>
  <c r="G14" i="9"/>
  <c r="F14" i="9"/>
  <c r="E14" i="9"/>
  <c r="D14" i="9"/>
  <c r="O13" i="9"/>
  <c r="N13" i="9"/>
  <c r="M13" i="9"/>
  <c r="L13" i="9"/>
  <c r="K13" i="9"/>
  <c r="J13" i="9"/>
  <c r="I13" i="9"/>
  <c r="H13" i="9"/>
  <c r="G13" i="9"/>
  <c r="F13" i="9"/>
  <c r="E13" i="9"/>
  <c r="D13" i="9"/>
  <c r="O11" i="9"/>
  <c r="N11" i="9"/>
  <c r="M11" i="9"/>
  <c r="L11" i="9"/>
  <c r="K11" i="9"/>
  <c r="J11" i="9"/>
  <c r="I11" i="9"/>
  <c r="H11" i="9"/>
  <c r="G11" i="9"/>
  <c r="F11" i="9"/>
  <c r="E11" i="9"/>
  <c r="D11" i="9"/>
  <c r="O10" i="9"/>
  <c r="N10" i="9"/>
  <c r="M10" i="9"/>
  <c r="L10" i="9"/>
  <c r="K10" i="9"/>
  <c r="J10" i="9"/>
  <c r="I10" i="9"/>
  <c r="H10" i="9"/>
  <c r="G10" i="9"/>
  <c r="F10" i="9"/>
  <c r="E10" i="9"/>
  <c r="D10" i="9"/>
  <c r="O19" i="8"/>
  <c r="N19" i="8"/>
  <c r="M19" i="8"/>
  <c r="L19" i="8"/>
  <c r="K19" i="8"/>
  <c r="J19" i="8"/>
  <c r="I19" i="8"/>
  <c r="H19" i="8"/>
  <c r="G19" i="8"/>
  <c r="F19" i="8"/>
  <c r="E19" i="8"/>
  <c r="D19" i="8"/>
  <c r="O18" i="8"/>
  <c r="N18" i="8"/>
  <c r="M18" i="8"/>
  <c r="L18" i="8"/>
  <c r="K18" i="8"/>
  <c r="J18" i="8"/>
  <c r="I18" i="8"/>
  <c r="H18" i="8"/>
  <c r="G18" i="8"/>
  <c r="F18" i="8"/>
  <c r="E18" i="8"/>
  <c r="D18" i="8"/>
  <c r="O16" i="8"/>
  <c r="N16" i="8"/>
  <c r="M16" i="8"/>
  <c r="L16" i="8"/>
  <c r="K16" i="8"/>
  <c r="J16" i="8"/>
  <c r="I16" i="8"/>
  <c r="H16" i="8"/>
  <c r="G16" i="8"/>
  <c r="F16" i="8"/>
  <c r="E16" i="8"/>
  <c r="D16" i="8"/>
  <c r="O15" i="8"/>
  <c r="N15" i="8"/>
  <c r="M15" i="8"/>
  <c r="L15" i="8"/>
  <c r="K15" i="8"/>
  <c r="J15" i="8"/>
  <c r="I15" i="8"/>
  <c r="H15" i="8"/>
  <c r="G15" i="8"/>
  <c r="F15" i="8"/>
  <c r="E15" i="8"/>
  <c r="D15" i="8"/>
  <c r="O14" i="8"/>
  <c r="N14" i="8"/>
  <c r="M14" i="8"/>
  <c r="L14" i="8"/>
  <c r="K14" i="8"/>
  <c r="J14" i="8"/>
  <c r="I14" i="8"/>
  <c r="H14" i="8"/>
  <c r="G14" i="8"/>
  <c r="F14" i="8"/>
  <c r="E14" i="8"/>
  <c r="D14" i="8"/>
  <c r="O13" i="8"/>
  <c r="N13" i="8"/>
  <c r="M13" i="8"/>
  <c r="L13" i="8"/>
  <c r="K13" i="8"/>
  <c r="J13" i="8"/>
  <c r="I13" i="8"/>
  <c r="H13" i="8"/>
  <c r="G13" i="8"/>
  <c r="F13" i="8"/>
  <c r="E13" i="8"/>
  <c r="D13" i="8"/>
  <c r="O12" i="8"/>
  <c r="N12" i="8"/>
  <c r="M12" i="8"/>
  <c r="L12" i="8"/>
  <c r="K12" i="8"/>
  <c r="J12" i="8"/>
  <c r="I12" i="8"/>
  <c r="H12" i="8"/>
  <c r="G12" i="8"/>
  <c r="F12" i="8"/>
  <c r="E12" i="8"/>
  <c r="D12" i="8"/>
  <c r="O10" i="8"/>
  <c r="N10" i="8"/>
  <c r="M10" i="8"/>
  <c r="L10" i="8"/>
  <c r="K10" i="8"/>
  <c r="J10" i="8"/>
  <c r="I10" i="8"/>
  <c r="H10" i="8"/>
  <c r="G10" i="8"/>
  <c r="F10" i="8"/>
  <c r="E10" i="8"/>
  <c r="D10" i="8"/>
  <c r="O9" i="8"/>
  <c r="N9" i="8"/>
  <c r="M9" i="8"/>
  <c r="L9" i="8"/>
  <c r="K9" i="8"/>
  <c r="J9" i="8"/>
  <c r="I9" i="8"/>
  <c r="H9" i="8"/>
  <c r="G9" i="8"/>
  <c r="F9" i="8"/>
  <c r="E9" i="8"/>
  <c r="D9" i="8"/>
  <c r="P146" i="7"/>
  <c r="O146" i="7"/>
  <c r="N146" i="7"/>
  <c r="M146" i="7"/>
  <c r="L146" i="7"/>
  <c r="K146" i="7"/>
  <c r="J146" i="7"/>
  <c r="I146" i="7"/>
  <c r="H146" i="7"/>
  <c r="G146" i="7"/>
  <c r="F146" i="7"/>
  <c r="E146" i="7"/>
  <c r="P145" i="7"/>
  <c r="O145" i="7"/>
  <c r="N145" i="7"/>
  <c r="M145" i="7"/>
  <c r="L145" i="7"/>
  <c r="K145" i="7"/>
  <c r="J145" i="7"/>
  <c r="I145" i="7"/>
  <c r="H145" i="7"/>
  <c r="G145" i="7"/>
  <c r="F145" i="7"/>
  <c r="E145" i="7"/>
  <c r="P144" i="7"/>
  <c r="O144" i="7"/>
  <c r="N144" i="7"/>
  <c r="M144" i="7"/>
  <c r="L144" i="7"/>
  <c r="K144" i="7"/>
  <c r="J144" i="7"/>
  <c r="I144" i="7"/>
  <c r="H144" i="7"/>
  <c r="G144" i="7"/>
  <c r="F144" i="7"/>
  <c r="E144" i="7"/>
  <c r="P143" i="7"/>
  <c r="O143" i="7"/>
  <c r="N143" i="7"/>
  <c r="M143" i="7"/>
  <c r="L143" i="7"/>
  <c r="K143" i="7"/>
  <c r="J143" i="7"/>
  <c r="I143" i="7"/>
  <c r="H143" i="7"/>
  <c r="G143" i="7"/>
  <c r="F143" i="7"/>
  <c r="E143" i="7"/>
  <c r="P142" i="7"/>
  <c r="O142" i="7"/>
  <c r="N142" i="7"/>
  <c r="M142" i="7"/>
  <c r="L142" i="7"/>
  <c r="K142" i="7"/>
  <c r="J142" i="7"/>
  <c r="I142" i="7"/>
  <c r="H142" i="7"/>
  <c r="G142" i="7"/>
  <c r="F142" i="7"/>
  <c r="E142" i="7"/>
  <c r="P141" i="7"/>
  <c r="O141" i="7"/>
  <c r="N141" i="7"/>
  <c r="M141" i="7"/>
  <c r="L141" i="7"/>
  <c r="K141" i="7"/>
  <c r="J141" i="7"/>
  <c r="I141" i="7"/>
  <c r="H141" i="7"/>
  <c r="G141" i="7"/>
  <c r="F141" i="7"/>
  <c r="E141" i="7"/>
  <c r="P140" i="7"/>
  <c r="O140" i="7"/>
  <c r="N140" i="7"/>
  <c r="M140" i="7"/>
  <c r="L140" i="7"/>
  <c r="K140" i="7"/>
  <c r="J140" i="7"/>
  <c r="I140" i="7"/>
  <c r="H140" i="7"/>
  <c r="G140" i="7"/>
  <c r="F140" i="7"/>
  <c r="E140" i="7"/>
  <c r="P137" i="7"/>
  <c r="O137" i="7"/>
  <c r="N137" i="7"/>
  <c r="M137" i="7"/>
  <c r="L137" i="7"/>
  <c r="K137" i="7"/>
  <c r="J137" i="7"/>
  <c r="I137" i="7"/>
  <c r="H137" i="7"/>
  <c r="G137" i="7"/>
  <c r="F137" i="7"/>
  <c r="E137" i="7"/>
  <c r="P136" i="7"/>
  <c r="O136" i="7"/>
  <c r="N136" i="7"/>
  <c r="M136" i="7"/>
  <c r="L136" i="7"/>
  <c r="K136" i="7"/>
  <c r="J136" i="7"/>
  <c r="I136" i="7"/>
  <c r="H136" i="7"/>
  <c r="G136" i="7"/>
  <c r="F136" i="7"/>
  <c r="E136" i="7"/>
  <c r="P135" i="7"/>
  <c r="O135" i="7"/>
  <c r="N135" i="7"/>
  <c r="M135" i="7"/>
  <c r="L135" i="7"/>
  <c r="K135" i="7"/>
  <c r="J135" i="7"/>
  <c r="I135" i="7"/>
  <c r="H135" i="7"/>
  <c r="G135" i="7"/>
  <c r="F135" i="7"/>
  <c r="E135" i="7"/>
  <c r="P134" i="7"/>
  <c r="O134" i="7"/>
  <c r="N134" i="7"/>
  <c r="M134" i="7"/>
  <c r="L134" i="7"/>
  <c r="K134" i="7"/>
  <c r="J134" i="7"/>
  <c r="I134" i="7"/>
  <c r="H134" i="7"/>
  <c r="G134" i="7"/>
  <c r="F134" i="7"/>
  <c r="E134" i="7"/>
  <c r="P133" i="7"/>
  <c r="O133" i="7"/>
  <c r="N133" i="7"/>
  <c r="M133" i="7"/>
  <c r="L133" i="7"/>
  <c r="K133" i="7"/>
  <c r="J133" i="7"/>
  <c r="I133" i="7"/>
  <c r="H133" i="7"/>
  <c r="G133" i="7"/>
  <c r="F133" i="7"/>
  <c r="E133" i="7"/>
  <c r="P132" i="7"/>
  <c r="O132" i="7"/>
  <c r="N132" i="7"/>
  <c r="M132" i="7"/>
  <c r="L132" i="7"/>
  <c r="K132" i="7"/>
  <c r="J132" i="7"/>
  <c r="I132" i="7"/>
  <c r="H132" i="7"/>
  <c r="G132" i="7"/>
  <c r="F132" i="7"/>
  <c r="E132" i="7"/>
  <c r="P131" i="7"/>
  <c r="O131" i="7"/>
  <c r="N131" i="7"/>
  <c r="M131" i="7"/>
  <c r="L131" i="7"/>
  <c r="K131" i="7"/>
  <c r="J131" i="7"/>
  <c r="I131" i="7"/>
  <c r="H131" i="7"/>
  <c r="G131" i="7"/>
  <c r="F131" i="7"/>
  <c r="E131" i="7"/>
  <c r="P130" i="7"/>
  <c r="O130" i="7"/>
  <c r="N130" i="7"/>
  <c r="M130" i="7"/>
  <c r="L130" i="7"/>
  <c r="K130" i="7"/>
  <c r="J130" i="7"/>
  <c r="I130" i="7"/>
  <c r="H130" i="7"/>
  <c r="G130" i="7"/>
  <c r="F130" i="7"/>
  <c r="E130" i="7"/>
  <c r="P129" i="7"/>
  <c r="O129" i="7"/>
  <c r="N129" i="7"/>
  <c r="M129" i="7"/>
  <c r="L129" i="7"/>
  <c r="K129" i="7"/>
  <c r="J129" i="7"/>
  <c r="I129" i="7"/>
  <c r="H129" i="7"/>
  <c r="G129" i="7"/>
  <c r="F129" i="7"/>
  <c r="E129" i="7"/>
  <c r="P128" i="7"/>
  <c r="O128" i="7"/>
  <c r="N128" i="7"/>
  <c r="M128" i="7"/>
  <c r="L128" i="7"/>
  <c r="K128" i="7"/>
  <c r="J128" i="7"/>
  <c r="I128" i="7"/>
  <c r="H128" i="7"/>
  <c r="G128" i="7"/>
  <c r="F128" i="7"/>
  <c r="E128" i="7"/>
  <c r="P127" i="7"/>
  <c r="O127" i="7"/>
  <c r="N127" i="7"/>
  <c r="M127" i="7"/>
  <c r="L127" i="7"/>
  <c r="K127" i="7"/>
  <c r="J127" i="7"/>
  <c r="I127" i="7"/>
  <c r="H127" i="7"/>
  <c r="G127" i="7"/>
  <c r="F127" i="7"/>
  <c r="E127" i="7"/>
  <c r="P126" i="7"/>
  <c r="O126" i="7"/>
  <c r="N126" i="7"/>
  <c r="M126" i="7"/>
  <c r="L126" i="7"/>
  <c r="K126" i="7"/>
  <c r="J126" i="7"/>
  <c r="I126" i="7"/>
  <c r="H126" i="7"/>
  <c r="G126" i="7"/>
  <c r="F126" i="7"/>
  <c r="E126" i="7"/>
  <c r="P125" i="7"/>
  <c r="O125" i="7"/>
  <c r="N125" i="7"/>
  <c r="M125" i="7"/>
  <c r="L125" i="7"/>
  <c r="K125" i="7"/>
  <c r="J125" i="7"/>
  <c r="I125" i="7"/>
  <c r="H125" i="7"/>
  <c r="G125" i="7"/>
  <c r="F125" i="7"/>
  <c r="E125" i="7"/>
  <c r="P124" i="7"/>
  <c r="O124" i="7"/>
  <c r="N124" i="7"/>
  <c r="M124" i="7"/>
  <c r="L124" i="7"/>
  <c r="K124" i="7"/>
  <c r="J124" i="7"/>
  <c r="I124" i="7"/>
  <c r="H124" i="7"/>
  <c r="G124" i="7"/>
  <c r="F124" i="7"/>
  <c r="E124" i="7"/>
  <c r="P123" i="7"/>
  <c r="O123" i="7"/>
  <c r="N123" i="7"/>
  <c r="M123" i="7"/>
  <c r="L123" i="7"/>
  <c r="K123" i="7"/>
  <c r="J123" i="7"/>
  <c r="I123" i="7"/>
  <c r="H123" i="7"/>
  <c r="G123" i="7"/>
  <c r="F123" i="7"/>
  <c r="E123" i="7"/>
  <c r="P122" i="7"/>
  <c r="O122" i="7"/>
  <c r="N122" i="7"/>
  <c r="M122" i="7"/>
  <c r="L122" i="7"/>
  <c r="K122" i="7"/>
  <c r="J122" i="7"/>
  <c r="I122" i="7"/>
  <c r="H122" i="7"/>
  <c r="G122" i="7"/>
  <c r="F122" i="7"/>
  <c r="E122" i="7"/>
  <c r="P121" i="7"/>
  <c r="O121" i="7"/>
  <c r="N121" i="7"/>
  <c r="M121" i="7"/>
  <c r="L121" i="7"/>
  <c r="K121" i="7"/>
  <c r="J121" i="7"/>
  <c r="I121" i="7"/>
  <c r="H121" i="7"/>
  <c r="G121" i="7"/>
  <c r="F121" i="7"/>
  <c r="E121" i="7"/>
  <c r="P118" i="7"/>
  <c r="O118" i="7"/>
  <c r="N118" i="7"/>
  <c r="M118" i="7"/>
  <c r="L118" i="7"/>
  <c r="K118" i="7"/>
  <c r="J118" i="7"/>
  <c r="I118" i="7"/>
  <c r="H118" i="7"/>
  <c r="G118" i="7"/>
  <c r="F118" i="7"/>
  <c r="E118" i="7"/>
  <c r="P117" i="7"/>
  <c r="O117" i="7"/>
  <c r="N117" i="7"/>
  <c r="M117" i="7"/>
  <c r="L117" i="7"/>
  <c r="K117" i="7"/>
  <c r="J117" i="7"/>
  <c r="I117" i="7"/>
  <c r="H117" i="7"/>
  <c r="G117" i="7"/>
  <c r="F117" i="7"/>
  <c r="E117" i="7"/>
  <c r="P116" i="7"/>
  <c r="O116" i="7"/>
  <c r="N116" i="7"/>
  <c r="M116" i="7"/>
  <c r="L116" i="7"/>
  <c r="K116" i="7"/>
  <c r="J116" i="7"/>
  <c r="I116" i="7"/>
  <c r="H116" i="7"/>
  <c r="G116" i="7"/>
  <c r="F116" i="7"/>
  <c r="E116" i="7"/>
  <c r="P115" i="7"/>
  <c r="O115" i="7"/>
  <c r="N115" i="7"/>
  <c r="M115" i="7"/>
  <c r="L115" i="7"/>
  <c r="K115" i="7"/>
  <c r="J115" i="7"/>
  <c r="I115" i="7"/>
  <c r="H115" i="7"/>
  <c r="G115" i="7"/>
  <c r="F115" i="7"/>
  <c r="E115" i="7"/>
  <c r="P114" i="7"/>
  <c r="O114" i="7"/>
  <c r="N114" i="7"/>
  <c r="M114" i="7"/>
  <c r="L114" i="7"/>
  <c r="K114" i="7"/>
  <c r="J114" i="7"/>
  <c r="I114" i="7"/>
  <c r="H114" i="7"/>
  <c r="G114" i="7"/>
  <c r="F114" i="7"/>
  <c r="E114" i="7"/>
  <c r="P113" i="7"/>
  <c r="O113" i="7"/>
  <c r="N113" i="7"/>
  <c r="M113" i="7"/>
  <c r="L113" i="7"/>
  <c r="K113" i="7"/>
  <c r="J113" i="7"/>
  <c r="I113" i="7"/>
  <c r="H113" i="7"/>
  <c r="G113" i="7"/>
  <c r="F113" i="7"/>
  <c r="E113" i="7"/>
  <c r="P112" i="7"/>
  <c r="O112" i="7"/>
  <c r="N112" i="7"/>
  <c r="M112" i="7"/>
  <c r="L112" i="7"/>
  <c r="K112" i="7"/>
  <c r="J112" i="7"/>
  <c r="I112" i="7"/>
  <c r="H112" i="7"/>
  <c r="G112" i="7"/>
  <c r="F112" i="7"/>
  <c r="E112" i="7"/>
  <c r="P111" i="7"/>
  <c r="O111" i="7"/>
  <c r="N111" i="7"/>
  <c r="M111" i="7"/>
  <c r="L111" i="7"/>
  <c r="K111" i="7"/>
  <c r="J111" i="7"/>
  <c r="I111" i="7"/>
  <c r="H111" i="7"/>
  <c r="G111" i="7"/>
  <c r="F111" i="7"/>
  <c r="E111" i="7"/>
  <c r="P110" i="7"/>
  <c r="O110" i="7"/>
  <c r="N110" i="7"/>
  <c r="M110" i="7"/>
  <c r="L110" i="7"/>
  <c r="K110" i="7"/>
  <c r="J110" i="7"/>
  <c r="I110" i="7"/>
  <c r="H110" i="7"/>
  <c r="G110" i="7"/>
  <c r="F110" i="7"/>
  <c r="E110" i="7"/>
  <c r="P109" i="7"/>
  <c r="O109" i="7"/>
  <c r="N109" i="7"/>
  <c r="M109" i="7"/>
  <c r="L109" i="7"/>
  <c r="K109" i="7"/>
  <c r="J109" i="7"/>
  <c r="I109" i="7"/>
  <c r="H109" i="7"/>
  <c r="G109" i="7"/>
  <c r="F109" i="7"/>
  <c r="E109" i="7"/>
  <c r="P106" i="7"/>
  <c r="O106" i="7"/>
  <c r="N106" i="7"/>
  <c r="M106" i="7"/>
  <c r="L106" i="7"/>
  <c r="K106" i="7"/>
  <c r="J106" i="7"/>
  <c r="I106" i="7"/>
  <c r="H106" i="7"/>
  <c r="G106" i="7"/>
  <c r="F106" i="7"/>
  <c r="E106" i="7"/>
  <c r="P105" i="7"/>
  <c r="O105" i="7"/>
  <c r="N105" i="7"/>
  <c r="M105" i="7"/>
  <c r="L105" i="7"/>
  <c r="K105" i="7"/>
  <c r="J105" i="7"/>
  <c r="I105" i="7"/>
  <c r="H105" i="7"/>
  <c r="G105" i="7"/>
  <c r="F105" i="7"/>
  <c r="E105" i="7"/>
  <c r="P104" i="7"/>
  <c r="O104" i="7"/>
  <c r="N104" i="7"/>
  <c r="M104" i="7"/>
  <c r="L104" i="7"/>
  <c r="K104" i="7"/>
  <c r="J104" i="7"/>
  <c r="I104" i="7"/>
  <c r="H104" i="7"/>
  <c r="G104" i="7"/>
  <c r="F104" i="7"/>
  <c r="E104" i="7"/>
  <c r="P103" i="7"/>
  <c r="O103" i="7"/>
  <c r="N103" i="7"/>
  <c r="M103" i="7"/>
  <c r="L103" i="7"/>
  <c r="K103" i="7"/>
  <c r="J103" i="7"/>
  <c r="I103" i="7"/>
  <c r="H103" i="7"/>
  <c r="G103" i="7"/>
  <c r="F103" i="7"/>
  <c r="E103" i="7"/>
  <c r="P102" i="7"/>
  <c r="O102" i="7"/>
  <c r="N102" i="7"/>
  <c r="M102" i="7"/>
  <c r="L102" i="7"/>
  <c r="K102" i="7"/>
  <c r="J102" i="7"/>
  <c r="I102" i="7"/>
  <c r="H102" i="7"/>
  <c r="G102" i="7"/>
  <c r="F102" i="7"/>
  <c r="E102" i="7"/>
  <c r="P101" i="7"/>
  <c r="O101" i="7"/>
  <c r="N101" i="7"/>
  <c r="M101" i="7"/>
  <c r="L101" i="7"/>
  <c r="K101" i="7"/>
  <c r="J101" i="7"/>
  <c r="I101" i="7"/>
  <c r="H101" i="7"/>
  <c r="G101" i="7"/>
  <c r="F101" i="7"/>
  <c r="E101" i="7"/>
  <c r="P100" i="7"/>
  <c r="O100" i="7"/>
  <c r="N100" i="7"/>
  <c r="M100" i="7"/>
  <c r="L100" i="7"/>
  <c r="K100" i="7"/>
  <c r="J100" i="7"/>
  <c r="I100" i="7"/>
  <c r="H100" i="7"/>
  <c r="G100" i="7"/>
  <c r="F100" i="7"/>
  <c r="E100" i="7"/>
  <c r="P99" i="7"/>
  <c r="O99" i="7"/>
  <c r="N99" i="7"/>
  <c r="M99" i="7"/>
  <c r="L99" i="7"/>
  <c r="K99" i="7"/>
  <c r="J99" i="7"/>
  <c r="I99" i="7"/>
  <c r="H99" i="7"/>
  <c r="G99" i="7"/>
  <c r="F99" i="7"/>
  <c r="E99" i="7"/>
  <c r="P98" i="7"/>
  <c r="O98" i="7"/>
  <c r="N98" i="7"/>
  <c r="M98" i="7"/>
  <c r="L98" i="7"/>
  <c r="K98" i="7"/>
  <c r="J98" i="7"/>
  <c r="I98" i="7"/>
  <c r="H98" i="7"/>
  <c r="G98" i="7"/>
  <c r="F98" i="7"/>
  <c r="E98" i="7"/>
  <c r="P95" i="7"/>
  <c r="O95" i="7"/>
  <c r="N95" i="7"/>
  <c r="M95" i="7"/>
  <c r="L95" i="7"/>
  <c r="K95" i="7"/>
  <c r="J95" i="7"/>
  <c r="I95" i="7"/>
  <c r="H95" i="7"/>
  <c r="G95" i="7"/>
  <c r="F95" i="7"/>
  <c r="E95" i="7"/>
  <c r="P94" i="7"/>
  <c r="O94" i="7"/>
  <c r="N94" i="7"/>
  <c r="M94" i="7"/>
  <c r="L94" i="7"/>
  <c r="K94" i="7"/>
  <c r="J94" i="7"/>
  <c r="I94" i="7"/>
  <c r="H94" i="7"/>
  <c r="G94" i="7"/>
  <c r="F94" i="7"/>
  <c r="E94" i="7"/>
  <c r="P93" i="7"/>
  <c r="O93" i="7"/>
  <c r="N93" i="7"/>
  <c r="M93" i="7"/>
  <c r="L93" i="7"/>
  <c r="K93" i="7"/>
  <c r="J93" i="7"/>
  <c r="I93" i="7"/>
  <c r="H93" i="7"/>
  <c r="G93" i="7"/>
  <c r="F93" i="7"/>
  <c r="E93" i="7"/>
  <c r="P92" i="7"/>
  <c r="O92" i="7"/>
  <c r="N92" i="7"/>
  <c r="M92" i="7"/>
  <c r="L92" i="7"/>
  <c r="K92" i="7"/>
  <c r="J92" i="7"/>
  <c r="I92" i="7"/>
  <c r="H92" i="7"/>
  <c r="G92" i="7"/>
  <c r="F92" i="7"/>
  <c r="E92" i="7"/>
  <c r="P91" i="7"/>
  <c r="O91" i="7"/>
  <c r="N91" i="7"/>
  <c r="M91" i="7"/>
  <c r="L91" i="7"/>
  <c r="K91" i="7"/>
  <c r="J91" i="7"/>
  <c r="I91" i="7"/>
  <c r="H91" i="7"/>
  <c r="G91" i="7"/>
  <c r="F91" i="7"/>
  <c r="E91" i="7"/>
  <c r="P90" i="7"/>
  <c r="O90" i="7"/>
  <c r="N90" i="7"/>
  <c r="M90" i="7"/>
  <c r="L90" i="7"/>
  <c r="K90" i="7"/>
  <c r="J90" i="7"/>
  <c r="I90" i="7"/>
  <c r="H90" i="7"/>
  <c r="G90" i="7"/>
  <c r="F90" i="7"/>
  <c r="E90" i="7"/>
  <c r="P89" i="7"/>
  <c r="O89" i="7"/>
  <c r="N89" i="7"/>
  <c r="M89" i="7"/>
  <c r="L89" i="7"/>
  <c r="K89" i="7"/>
  <c r="J89" i="7"/>
  <c r="I89" i="7"/>
  <c r="H89" i="7"/>
  <c r="G89" i="7"/>
  <c r="F89" i="7"/>
  <c r="E89" i="7"/>
  <c r="P86" i="7"/>
  <c r="O86" i="7"/>
  <c r="N86" i="7"/>
  <c r="M86" i="7"/>
  <c r="L86" i="7"/>
  <c r="K86" i="7"/>
  <c r="J86" i="7"/>
  <c r="I86" i="7"/>
  <c r="H86" i="7"/>
  <c r="G86" i="7"/>
  <c r="F86" i="7"/>
  <c r="E86" i="7"/>
  <c r="P85" i="7"/>
  <c r="O85" i="7"/>
  <c r="N85" i="7"/>
  <c r="M85" i="7"/>
  <c r="L85" i="7"/>
  <c r="K85" i="7"/>
  <c r="J85" i="7"/>
  <c r="I85" i="7"/>
  <c r="H85" i="7"/>
  <c r="G85" i="7"/>
  <c r="F85" i="7"/>
  <c r="E85" i="7"/>
  <c r="P84" i="7"/>
  <c r="O84" i="7"/>
  <c r="N84" i="7"/>
  <c r="M84" i="7"/>
  <c r="L84" i="7"/>
  <c r="K84" i="7"/>
  <c r="J84" i="7"/>
  <c r="I84" i="7"/>
  <c r="H84" i="7"/>
  <c r="G84" i="7"/>
  <c r="F84" i="7"/>
  <c r="E84" i="7"/>
  <c r="P83" i="7"/>
  <c r="O83" i="7"/>
  <c r="N83" i="7"/>
  <c r="M83" i="7"/>
  <c r="L83" i="7"/>
  <c r="K83" i="7"/>
  <c r="J83" i="7"/>
  <c r="I83" i="7"/>
  <c r="H83" i="7"/>
  <c r="G83" i="7"/>
  <c r="F83" i="7"/>
  <c r="E83" i="7"/>
  <c r="P82" i="7"/>
  <c r="O82" i="7"/>
  <c r="N82" i="7"/>
  <c r="M82" i="7"/>
  <c r="L82" i="7"/>
  <c r="K82" i="7"/>
  <c r="J82" i="7"/>
  <c r="I82" i="7"/>
  <c r="H82" i="7"/>
  <c r="G82" i="7"/>
  <c r="F82" i="7"/>
  <c r="E82" i="7"/>
  <c r="P81" i="7"/>
  <c r="O81" i="7"/>
  <c r="N81" i="7"/>
  <c r="M81" i="7"/>
  <c r="L81" i="7"/>
  <c r="K81" i="7"/>
  <c r="J81" i="7"/>
  <c r="I81" i="7"/>
  <c r="H81" i="7"/>
  <c r="G81" i="7"/>
  <c r="F81" i="7"/>
  <c r="E81" i="7"/>
  <c r="P80" i="7"/>
  <c r="O80" i="7"/>
  <c r="N80" i="7"/>
  <c r="M80" i="7"/>
  <c r="L80" i="7"/>
  <c r="K80" i="7"/>
  <c r="J80" i="7"/>
  <c r="I80" i="7"/>
  <c r="H80" i="7"/>
  <c r="G80" i="7"/>
  <c r="F80" i="7"/>
  <c r="E80" i="7"/>
  <c r="P77" i="7"/>
  <c r="O77" i="7"/>
  <c r="N77" i="7"/>
  <c r="M77" i="7"/>
  <c r="L77" i="7"/>
  <c r="K77" i="7"/>
  <c r="J77" i="7"/>
  <c r="I77" i="7"/>
  <c r="H77" i="7"/>
  <c r="G77" i="7"/>
  <c r="F77" i="7"/>
  <c r="E77" i="7"/>
  <c r="P76" i="7"/>
  <c r="O76" i="7"/>
  <c r="N76" i="7"/>
  <c r="M76" i="7"/>
  <c r="L76" i="7"/>
  <c r="K76" i="7"/>
  <c r="J76" i="7"/>
  <c r="I76" i="7"/>
  <c r="H76" i="7"/>
  <c r="G76" i="7"/>
  <c r="F76" i="7"/>
  <c r="E76" i="7"/>
  <c r="P75" i="7"/>
  <c r="O75" i="7"/>
  <c r="N75" i="7"/>
  <c r="M75" i="7"/>
  <c r="L75" i="7"/>
  <c r="K75" i="7"/>
  <c r="J75" i="7"/>
  <c r="I75" i="7"/>
  <c r="H75" i="7"/>
  <c r="G75" i="7"/>
  <c r="F75" i="7"/>
  <c r="E75" i="7"/>
  <c r="P74" i="7"/>
  <c r="O74" i="7"/>
  <c r="N74" i="7"/>
  <c r="M74" i="7"/>
  <c r="L74" i="7"/>
  <c r="K74" i="7"/>
  <c r="J74" i="7"/>
  <c r="I74" i="7"/>
  <c r="H74" i="7"/>
  <c r="G74" i="7"/>
  <c r="F74" i="7"/>
  <c r="E74" i="7"/>
  <c r="P73" i="7"/>
  <c r="O73" i="7"/>
  <c r="N73" i="7"/>
  <c r="M73" i="7"/>
  <c r="L73" i="7"/>
  <c r="K73" i="7"/>
  <c r="J73" i="7"/>
  <c r="I73" i="7"/>
  <c r="H73" i="7"/>
  <c r="G73" i="7"/>
  <c r="F73" i="7"/>
  <c r="E73" i="7"/>
  <c r="P72" i="7"/>
  <c r="O72" i="7"/>
  <c r="N72" i="7"/>
  <c r="M72" i="7"/>
  <c r="L72" i="7"/>
  <c r="K72" i="7"/>
  <c r="J72" i="7"/>
  <c r="I72" i="7"/>
  <c r="H72" i="7"/>
  <c r="G72" i="7"/>
  <c r="F72" i="7"/>
  <c r="E72" i="7"/>
  <c r="P71" i="7"/>
  <c r="O71" i="7"/>
  <c r="N71" i="7"/>
  <c r="M71" i="7"/>
  <c r="L71" i="7"/>
  <c r="K71" i="7"/>
  <c r="J71" i="7"/>
  <c r="I71" i="7"/>
  <c r="H71" i="7"/>
  <c r="G71" i="7"/>
  <c r="F71" i="7"/>
  <c r="E71" i="7"/>
  <c r="P70" i="7"/>
  <c r="O70" i="7"/>
  <c r="N70" i="7"/>
  <c r="M70" i="7"/>
  <c r="L70" i="7"/>
  <c r="K70" i="7"/>
  <c r="J70" i="7"/>
  <c r="I70" i="7"/>
  <c r="H70" i="7"/>
  <c r="G70" i="7"/>
  <c r="F70" i="7"/>
  <c r="E70" i="7"/>
  <c r="P69" i="7"/>
  <c r="O69" i="7"/>
  <c r="N69" i="7"/>
  <c r="M69" i="7"/>
  <c r="L69" i="7"/>
  <c r="K69" i="7"/>
  <c r="J69" i="7"/>
  <c r="I69" i="7"/>
  <c r="H69" i="7"/>
  <c r="G69" i="7"/>
  <c r="F69" i="7"/>
  <c r="E69" i="7"/>
  <c r="P68" i="7"/>
  <c r="O68" i="7"/>
  <c r="N68" i="7"/>
  <c r="M68" i="7"/>
  <c r="L68" i="7"/>
  <c r="K68" i="7"/>
  <c r="J68" i="7"/>
  <c r="I68" i="7"/>
  <c r="H68" i="7"/>
  <c r="G68" i="7"/>
  <c r="F68" i="7"/>
  <c r="E68" i="7"/>
  <c r="P64" i="7"/>
  <c r="O64" i="7"/>
  <c r="N64" i="7"/>
  <c r="M64" i="7"/>
  <c r="L64" i="7"/>
  <c r="K64" i="7"/>
  <c r="J64" i="7"/>
  <c r="I64" i="7"/>
  <c r="H64" i="7"/>
  <c r="G64" i="7"/>
  <c r="F64" i="7"/>
  <c r="E64" i="7"/>
  <c r="P63" i="7"/>
  <c r="O63" i="7"/>
  <c r="N63" i="7"/>
  <c r="M63" i="7"/>
  <c r="L63" i="7"/>
  <c r="K63" i="7"/>
  <c r="J63" i="7"/>
  <c r="I63" i="7"/>
  <c r="H63" i="7"/>
  <c r="G63" i="7"/>
  <c r="F63" i="7"/>
  <c r="E63" i="7"/>
  <c r="P62" i="7"/>
  <c r="O62" i="7"/>
  <c r="N62" i="7"/>
  <c r="M62" i="7"/>
  <c r="L62" i="7"/>
  <c r="K62" i="7"/>
  <c r="J62" i="7"/>
  <c r="I62" i="7"/>
  <c r="H62" i="7"/>
  <c r="G62" i="7"/>
  <c r="F62" i="7"/>
  <c r="E62" i="7"/>
  <c r="P61" i="7"/>
  <c r="O61" i="7"/>
  <c r="N61" i="7"/>
  <c r="M61" i="7"/>
  <c r="L61" i="7"/>
  <c r="K61" i="7"/>
  <c r="J61" i="7"/>
  <c r="I61" i="7"/>
  <c r="H61" i="7"/>
  <c r="G61" i="7"/>
  <c r="F61" i="7"/>
  <c r="E61" i="7"/>
  <c r="P60" i="7"/>
  <c r="O60" i="7"/>
  <c r="N60" i="7"/>
  <c r="M60" i="7"/>
  <c r="L60" i="7"/>
  <c r="K60" i="7"/>
  <c r="J60" i="7"/>
  <c r="I60" i="7"/>
  <c r="H60" i="7"/>
  <c r="G60" i="7"/>
  <c r="F60" i="7"/>
  <c r="E60" i="7"/>
  <c r="P59" i="7"/>
  <c r="O59" i="7"/>
  <c r="N59" i="7"/>
  <c r="M59" i="7"/>
  <c r="L59" i="7"/>
  <c r="K59" i="7"/>
  <c r="J59" i="7"/>
  <c r="I59" i="7"/>
  <c r="H59" i="7"/>
  <c r="G59" i="7"/>
  <c r="F59" i="7"/>
  <c r="E59" i="7"/>
  <c r="P58" i="7"/>
  <c r="O58" i="7"/>
  <c r="N58" i="7"/>
  <c r="M58" i="7"/>
  <c r="L58" i="7"/>
  <c r="K58" i="7"/>
  <c r="J58" i="7"/>
  <c r="I58" i="7"/>
  <c r="H58" i="7"/>
  <c r="G58" i="7"/>
  <c r="F58" i="7"/>
  <c r="E58" i="7"/>
  <c r="P57" i="7"/>
  <c r="O57" i="7"/>
  <c r="N57" i="7"/>
  <c r="M57" i="7"/>
  <c r="L57" i="7"/>
  <c r="K57" i="7"/>
  <c r="J57" i="7"/>
  <c r="I57" i="7"/>
  <c r="H57" i="7"/>
  <c r="G57" i="7"/>
  <c r="F57" i="7"/>
  <c r="E57" i="7"/>
  <c r="P56" i="7"/>
  <c r="O56" i="7"/>
  <c r="N56" i="7"/>
  <c r="M56" i="7"/>
  <c r="L56" i="7"/>
  <c r="K56" i="7"/>
  <c r="J56" i="7"/>
  <c r="I56" i="7"/>
  <c r="H56" i="7"/>
  <c r="G56" i="7"/>
  <c r="F56" i="7"/>
  <c r="E56" i="7"/>
  <c r="P55" i="7"/>
  <c r="O55" i="7"/>
  <c r="N55" i="7"/>
  <c r="M55" i="7"/>
  <c r="L55" i="7"/>
  <c r="K55" i="7"/>
  <c r="J55" i="7"/>
  <c r="I55" i="7"/>
  <c r="H55" i="7"/>
  <c r="G55" i="7"/>
  <c r="F55" i="7"/>
  <c r="E55" i="7"/>
  <c r="P54" i="7"/>
  <c r="O54" i="7"/>
  <c r="N54" i="7"/>
  <c r="M54" i="7"/>
  <c r="L54" i="7"/>
  <c r="K54" i="7"/>
  <c r="J54" i="7"/>
  <c r="I54" i="7"/>
  <c r="H54" i="7"/>
  <c r="G54" i="7"/>
  <c r="F54" i="7"/>
  <c r="E54" i="7"/>
  <c r="P53" i="7"/>
  <c r="O53" i="7"/>
  <c r="N53" i="7"/>
  <c r="M53" i="7"/>
  <c r="L53" i="7"/>
  <c r="K53" i="7"/>
  <c r="J53" i="7"/>
  <c r="I53" i="7"/>
  <c r="H53" i="7"/>
  <c r="G53" i="7"/>
  <c r="F53" i="7"/>
  <c r="E53" i="7"/>
  <c r="P52" i="7"/>
  <c r="O52" i="7"/>
  <c r="N52" i="7"/>
  <c r="M52" i="7"/>
  <c r="L52" i="7"/>
  <c r="K52" i="7"/>
  <c r="J52" i="7"/>
  <c r="I52" i="7"/>
  <c r="H52" i="7"/>
  <c r="G52" i="7"/>
  <c r="F52" i="7"/>
  <c r="E52" i="7"/>
  <c r="P51" i="7"/>
  <c r="O51" i="7"/>
  <c r="N51" i="7"/>
  <c r="M51" i="7"/>
  <c r="L51" i="7"/>
  <c r="K51" i="7"/>
  <c r="J51" i="7"/>
  <c r="I51" i="7"/>
  <c r="H51" i="7"/>
  <c r="G51" i="7"/>
  <c r="F51" i="7"/>
  <c r="E51" i="7"/>
  <c r="P50" i="7"/>
  <c r="O50" i="7"/>
  <c r="N50" i="7"/>
  <c r="M50" i="7"/>
  <c r="L50" i="7"/>
  <c r="K50" i="7"/>
  <c r="J50" i="7"/>
  <c r="I50" i="7"/>
  <c r="H50" i="7"/>
  <c r="G50" i="7"/>
  <c r="F50" i="7"/>
  <c r="E50" i="7"/>
  <c r="P49" i="7"/>
  <c r="O49" i="7"/>
  <c r="N49" i="7"/>
  <c r="M49" i="7"/>
  <c r="L49" i="7"/>
  <c r="K49" i="7"/>
  <c r="J49" i="7"/>
  <c r="I49" i="7"/>
  <c r="H49" i="7"/>
  <c r="G49" i="7"/>
  <c r="F49" i="7"/>
  <c r="E49" i="7"/>
  <c r="P48" i="7"/>
  <c r="O48" i="7"/>
  <c r="N48" i="7"/>
  <c r="M48" i="7"/>
  <c r="L48" i="7"/>
  <c r="K48" i="7"/>
  <c r="J48" i="7"/>
  <c r="I48" i="7"/>
  <c r="H48" i="7"/>
  <c r="G48" i="7"/>
  <c r="F48" i="7"/>
  <c r="E48" i="7"/>
  <c r="P47" i="7"/>
  <c r="O47" i="7"/>
  <c r="N47" i="7"/>
  <c r="M47" i="7"/>
  <c r="L47" i="7"/>
  <c r="K47" i="7"/>
  <c r="J47" i="7"/>
  <c r="I47" i="7"/>
  <c r="H47" i="7"/>
  <c r="G47" i="7"/>
  <c r="F47" i="7"/>
  <c r="E47" i="7"/>
  <c r="P46" i="7"/>
  <c r="O46" i="7"/>
  <c r="N46" i="7"/>
  <c r="M46" i="7"/>
  <c r="L46" i="7"/>
  <c r="K46" i="7"/>
  <c r="J46" i="7"/>
  <c r="I46" i="7"/>
  <c r="H46" i="7"/>
  <c r="G46" i="7"/>
  <c r="F46" i="7"/>
  <c r="E46" i="7"/>
  <c r="P43" i="7"/>
  <c r="O43" i="7"/>
  <c r="N43" i="7"/>
  <c r="M43" i="7"/>
  <c r="L43" i="7"/>
  <c r="K43" i="7"/>
  <c r="J43" i="7"/>
  <c r="I43" i="7"/>
  <c r="H43" i="7"/>
  <c r="G43" i="7"/>
  <c r="F43" i="7"/>
  <c r="E43" i="7"/>
  <c r="P42" i="7"/>
  <c r="O42" i="7"/>
  <c r="N42" i="7"/>
  <c r="M42" i="7"/>
  <c r="L42" i="7"/>
  <c r="K42" i="7"/>
  <c r="J42" i="7"/>
  <c r="I42" i="7"/>
  <c r="H42" i="7"/>
  <c r="G42" i="7"/>
  <c r="F42" i="7"/>
  <c r="E42" i="7"/>
  <c r="P41" i="7"/>
  <c r="O41" i="7"/>
  <c r="N41" i="7"/>
  <c r="M41" i="7"/>
  <c r="L41" i="7"/>
  <c r="K41" i="7"/>
  <c r="J41" i="7"/>
  <c r="I41" i="7"/>
  <c r="H41" i="7"/>
  <c r="G41" i="7"/>
  <c r="F41" i="7"/>
  <c r="E41" i="7"/>
  <c r="P40" i="7"/>
  <c r="O40" i="7"/>
  <c r="N40" i="7"/>
  <c r="M40" i="7"/>
  <c r="L40" i="7"/>
  <c r="K40" i="7"/>
  <c r="J40" i="7"/>
  <c r="I40" i="7"/>
  <c r="H40" i="7"/>
  <c r="G40" i="7"/>
  <c r="F40" i="7"/>
  <c r="E40" i="7"/>
  <c r="P39" i="7"/>
  <c r="O39" i="7"/>
  <c r="N39" i="7"/>
  <c r="M39" i="7"/>
  <c r="L39" i="7"/>
  <c r="K39" i="7"/>
  <c r="J39" i="7"/>
  <c r="I39" i="7"/>
  <c r="H39" i="7"/>
  <c r="G39" i="7"/>
  <c r="F39" i="7"/>
  <c r="E39" i="7"/>
  <c r="P38" i="7"/>
  <c r="O38" i="7"/>
  <c r="N38" i="7"/>
  <c r="M38" i="7"/>
  <c r="L38" i="7"/>
  <c r="K38" i="7"/>
  <c r="J38" i="7"/>
  <c r="I38" i="7"/>
  <c r="H38" i="7"/>
  <c r="G38" i="7"/>
  <c r="F38" i="7"/>
  <c r="E38" i="7"/>
  <c r="P37" i="7"/>
  <c r="O37" i="7"/>
  <c r="N37" i="7"/>
  <c r="M37" i="7"/>
  <c r="L37" i="7"/>
  <c r="K37" i="7"/>
  <c r="J37" i="7"/>
  <c r="I37" i="7"/>
  <c r="H37" i="7"/>
  <c r="G37" i="7"/>
  <c r="F37" i="7"/>
  <c r="E37" i="7"/>
  <c r="P36" i="7"/>
  <c r="O36" i="7"/>
  <c r="N36" i="7"/>
  <c r="M36" i="7"/>
  <c r="L36" i="7"/>
  <c r="K36" i="7"/>
  <c r="J36" i="7"/>
  <c r="I36" i="7"/>
  <c r="H36" i="7"/>
  <c r="G36" i="7"/>
  <c r="F36" i="7"/>
  <c r="E36" i="7"/>
  <c r="P35" i="7"/>
  <c r="O35" i="7"/>
  <c r="N35" i="7"/>
  <c r="M35" i="7"/>
  <c r="L35" i="7"/>
  <c r="K35" i="7"/>
  <c r="J35" i="7"/>
  <c r="I35" i="7"/>
  <c r="H35" i="7"/>
  <c r="G35" i="7"/>
  <c r="F35" i="7"/>
  <c r="E35" i="7"/>
  <c r="P34" i="7"/>
  <c r="O34" i="7"/>
  <c r="N34" i="7"/>
  <c r="M34" i="7"/>
  <c r="L34" i="7"/>
  <c r="K34" i="7"/>
  <c r="J34" i="7"/>
  <c r="I34" i="7"/>
  <c r="H34" i="7"/>
  <c r="G34" i="7"/>
  <c r="F34" i="7"/>
  <c r="E34" i="7"/>
  <c r="P33" i="7"/>
  <c r="O33" i="7"/>
  <c r="N33" i="7"/>
  <c r="M33" i="7"/>
  <c r="L33" i="7"/>
  <c r="K33" i="7"/>
  <c r="J33" i="7"/>
  <c r="I33" i="7"/>
  <c r="H33" i="7"/>
  <c r="G33" i="7"/>
  <c r="F33" i="7"/>
  <c r="E33" i="7"/>
  <c r="P32" i="7"/>
  <c r="O32" i="7"/>
  <c r="N32" i="7"/>
  <c r="M32" i="7"/>
  <c r="L32" i="7"/>
  <c r="K32" i="7"/>
  <c r="J32" i="7"/>
  <c r="I32" i="7"/>
  <c r="H32" i="7"/>
  <c r="G32" i="7"/>
  <c r="F32" i="7"/>
  <c r="E32" i="7"/>
  <c r="P31" i="7"/>
  <c r="O31" i="7"/>
  <c r="N31" i="7"/>
  <c r="M31" i="7"/>
  <c r="L31" i="7"/>
  <c r="K31" i="7"/>
  <c r="J31" i="7"/>
  <c r="I31" i="7"/>
  <c r="H31" i="7"/>
  <c r="G31" i="7"/>
  <c r="F31" i="7"/>
  <c r="E31" i="7"/>
  <c r="P30" i="7"/>
  <c r="O30" i="7"/>
  <c r="N30" i="7"/>
  <c r="M30" i="7"/>
  <c r="L30" i="7"/>
  <c r="K30" i="7"/>
  <c r="J30" i="7"/>
  <c r="I30" i="7"/>
  <c r="H30" i="7"/>
  <c r="G30" i="7"/>
  <c r="F30" i="7"/>
  <c r="E30" i="7"/>
  <c r="P29" i="7"/>
  <c r="O29" i="7"/>
  <c r="N29" i="7"/>
  <c r="M29" i="7"/>
  <c r="L29" i="7"/>
  <c r="K29" i="7"/>
  <c r="J29" i="7"/>
  <c r="I29" i="7"/>
  <c r="H29" i="7"/>
  <c r="G29" i="7"/>
  <c r="F29" i="7"/>
  <c r="E29" i="7"/>
  <c r="P28" i="7"/>
  <c r="O28" i="7"/>
  <c r="N28" i="7"/>
  <c r="M28" i="7"/>
  <c r="L28" i="7"/>
  <c r="K28" i="7"/>
  <c r="J28" i="7"/>
  <c r="I28" i="7"/>
  <c r="H28" i="7"/>
  <c r="G28" i="7"/>
  <c r="F28" i="7"/>
  <c r="E28" i="7"/>
  <c r="P27" i="7"/>
  <c r="O27" i="7"/>
  <c r="N27" i="7"/>
  <c r="M27" i="7"/>
  <c r="L27" i="7"/>
  <c r="K27" i="7"/>
  <c r="J27" i="7"/>
  <c r="I27" i="7"/>
  <c r="H27" i="7"/>
  <c r="G27" i="7"/>
  <c r="F27" i="7"/>
  <c r="E27" i="7"/>
  <c r="P26" i="7"/>
  <c r="O26" i="7"/>
  <c r="N26" i="7"/>
  <c r="M26" i="7"/>
  <c r="L26" i="7"/>
  <c r="K26" i="7"/>
  <c r="J26" i="7"/>
  <c r="I26" i="7"/>
  <c r="H26" i="7"/>
  <c r="G26" i="7"/>
  <c r="F26" i="7"/>
  <c r="E26" i="7"/>
  <c r="P25" i="7"/>
  <c r="O25" i="7"/>
  <c r="N25" i="7"/>
  <c r="M25" i="7"/>
  <c r="L25" i="7"/>
  <c r="K25" i="7"/>
  <c r="J25" i="7"/>
  <c r="I25" i="7"/>
  <c r="H25" i="7"/>
  <c r="G25" i="7"/>
  <c r="F25" i="7"/>
  <c r="E25" i="7"/>
  <c r="P24" i="7"/>
  <c r="O24" i="7"/>
  <c r="N24" i="7"/>
  <c r="M24" i="7"/>
  <c r="L24" i="7"/>
  <c r="K24" i="7"/>
  <c r="J24" i="7"/>
  <c r="I24" i="7"/>
  <c r="H24" i="7"/>
  <c r="G24" i="7"/>
  <c r="F24" i="7"/>
  <c r="E24" i="7"/>
  <c r="P23" i="7"/>
  <c r="O23" i="7"/>
  <c r="N23" i="7"/>
  <c r="M23" i="7"/>
  <c r="L23" i="7"/>
  <c r="K23" i="7"/>
  <c r="J23" i="7"/>
  <c r="I23" i="7"/>
  <c r="H23" i="7"/>
  <c r="G23" i="7"/>
  <c r="F23" i="7"/>
  <c r="E23" i="7"/>
  <c r="P22" i="7"/>
  <c r="O22" i="7"/>
  <c r="N22" i="7"/>
  <c r="M22" i="7"/>
  <c r="L22" i="7"/>
  <c r="K22" i="7"/>
  <c r="J22" i="7"/>
  <c r="I22" i="7"/>
  <c r="H22" i="7"/>
  <c r="G22" i="7"/>
  <c r="F22" i="7"/>
  <c r="E22" i="7"/>
  <c r="P21" i="7"/>
  <c r="O21" i="7"/>
  <c r="N21" i="7"/>
  <c r="M21" i="7"/>
  <c r="L21" i="7"/>
  <c r="K21" i="7"/>
  <c r="J21" i="7"/>
  <c r="I21" i="7"/>
  <c r="H21" i="7"/>
  <c r="G21" i="7"/>
  <c r="F21" i="7"/>
  <c r="E21" i="7"/>
  <c r="P20" i="7"/>
  <c r="O20" i="7"/>
  <c r="N20" i="7"/>
  <c r="M20" i="7"/>
  <c r="L20" i="7"/>
  <c r="K20" i="7"/>
  <c r="J20" i="7"/>
  <c r="I20" i="7"/>
  <c r="H20" i="7"/>
  <c r="G20" i="7"/>
  <c r="F20" i="7"/>
  <c r="E20" i="7"/>
  <c r="P19" i="7"/>
  <c r="O19" i="7"/>
  <c r="N19" i="7"/>
  <c r="M19" i="7"/>
  <c r="L19" i="7"/>
  <c r="K19" i="7"/>
  <c r="J19" i="7"/>
  <c r="I19" i="7"/>
  <c r="H19" i="7"/>
  <c r="G19" i="7"/>
  <c r="F19" i="7"/>
  <c r="E19" i="7"/>
  <c r="P18" i="7"/>
  <c r="O18" i="7"/>
  <c r="N18" i="7"/>
  <c r="M18" i="7"/>
  <c r="L18" i="7"/>
  <c r="K18" i="7"/>
  <c r="J18" i="7"/>
  <c r="I18" i="7"/>
  <c r="H18" i="7"/>
  <c r="G18" i="7"/>
  <c r="F18" i="7"/>
  <c r="E18" i="7"/>
  <c r="P17" i="7"/>
  <c r="O17" i="7"/>
  <c r="N17" i="7"/>
  <c r="M17" i="7"/>
  <c r="L17" i="7"/>
  <c r="K17" i="7"/>
  <c r="J17" i="7"/>
  <c r="I17" i="7"/>
  <c r="H17" i="7"/>
  <c r="G17" i="7"/>
  <c r="F17" i="7"/>
  <c r="E17" i="7"/>
  <c r="P16" i="7"/>
  <c r="O16" i="7"/>
  <c r="N16" i="7"/>
  <c r="M16" i="7"/>
  <c r="L16" i="7"/>
  <c r="K16" i="7"/>
  <c r="J16" i="7"/>
  <c r="I16" i="7"/>
  <c r="H16" i="7"/>
  <c r="G16" i="7"/>
  <c r="F16" i="7"/>
  <c r="E16" i="7"/>
  <c r="P15" i="7"/>
  <c r="O15" i="7"/>
  <c r="N15" i="7"/>
  <c r="M15" i="7"/>
  <c r="L15" i="7"/>
  <c r="K15" i="7"/>
  <c r="J15" i="7"/>
  <c r="I15" i="7"/>
  <c r="H15" i="7"/>
  <c r="G15" i="7"/>
  <c r="F15" i="7"/>
  <c r="E15" i="7"/>
  <c r="P14" i="7"/>
  <c r="O14" i="7"/>
  <c r="N14" i="7"/>
  <c r="M14" i="7"/>
  <c r="L14" i="7"/>
  <c r="K14" i="7"/>
  <c r="J14" i="7"/>
  <c r="I14" i="7"/>
  <c r="H14" i="7"/>
  <c r="G14" i="7"/>
  <c r="F14" i="7"/>
  <c r="E14" i="7"/>
  <c r="P13" i="7"/>
  <c r="O13" i="7"/>
  <c r="N13" i="7"/>
  <c r="M13" i="7"/>
  <c r="L13" i="7"/>
  <c r="K13" i="7"/>
  <c r="J13" i="7"/>
  <c r="I13" i="7"/>
  <c r="H13" i="7"/>
  <c r="G13" i="7"/>
  <c r="F13" i="7"/>
  <c r="E13" i="7"/>
  <c r="P12" i="7"/>
  <c r="O12" i="7"/>
  <c r="N12" i="7"/>
  <c r="M12" i="7"/>
  <c r="L12" i="7"/>
  <c r="K12" i="7"/>
  <c r="J12" i="7"/>
  <c r="I12" i="7"/>
  <c r="H12" i="7"/>
  <c r="G12" i="7"/>
  <c r="F12" i="7"/>
  <c r="E12" i="7"/>
  <c r="P11" i="7"/>
  <c r="O11" i="7"/>
  <c r="N11" i="7"/>
  <c r="M11" i="7"/>
  <c r="L11" i="7"/>
  <c r="K11" i="7"/>
  <c r="J11" i="7"/>
  <c r="I11" i="7"/>
  <c r="H11" i="7"/>
  <c r="G11" i="7"/>
  <c r="F11" i="7"/>
  <c r="E11" i="7"/>
  <c r="P10" i="7"/>
  <c r="O10" i="7"/>
  <c r="N10" i="7"/>
  <c r="M10" i="7"/>
  <c r="L10" i="7"/>
  <c r="K10" i="7"/>
  <c r="J10" i="7"/>
  <c r="I10" i="7"/>
  <c r="H10" i="7"/>
  <c r="G10" i="7"/>
  <c r="F10" i="7"/>
  <c r="E10" i="7"/>
  <c r="P37" i="6"/>
  <c r="O37" i="6"/>
  <c r="N37" i="6"/>
  <c r="M37" i="6"/>
  <c r="L37" i="6"/>
  <c r="K37" i="6"/>
  <c r="J37" i="6"/>
  <c r="I37" i="6"/>
  <c r="H37" i="6"/>
  <c r="G37" i="6"/>
  <c r="F37" i="6"/>
  <c r="E37" i="6"/>
  <c r="D37" i="6"/>
  <c r="P36" i="6"/>
  <c r="O36" i="6"/>
  <c r="N36" i="6"/>
  <c r="M36" i="6"/>
  <c r="L36" i="6"/>
  <c r="K36" i="6"/>
  <c r="J36" i="6"/>
  <c r="I36" i="6"/>
  <c r="H36" i="6"/>
  <c r="G36" i="6"/>
  <c r="F36" i="6"/>
  <c r="E36" i="6"/>
  <c r="D36" i="6"/>
  <c r="P35" i="6"/>
  <c r="O35" i="6"/>
  <c r="N35" i="6"/>
  <c r="M35" i="6"/>
  <c r="L35" i="6"/>
  <c r="K35" i="6"/>
  <c r="J35" i="6"/>
  <c r="I35" i="6"/>
  <c r="H35" i="6"/>
  <c r="G35" i="6"/>
  <c r="F35" i="6"/>
  <c r="E35" i="6"/>
  <c r="D35" i="6"/>
  <c r="O11" i="6"/>
  <c r="N11" i="6"/>
  <c r="M11" i="6"/>
  <c r="L11" i="6"/>
  <c r="K11" i="6"/>
  <c r="J11" i="6"/>
  <c r="I11" i="6"/>
  <c r="H11" i="6"/>
  <c r="G11" i="6"/>
  <c r="F11" i="6"/>
  <c r="E11" i="6"/>
  <c r="D11" i="6"/>
  <c r="O10" i="6"/>
  <c r="N10" i="6"/>
  <c r="M10" i="6"/>
  <c r="L10" i="6"/>
  <c r="K10" i="6"/>
  <c r="J10" i="6"/>
  <c r="I10" i="6"/>
  <c r="H10" i="6"/>
  <c r="G10" i="6"/>
  <c r="F10" i="6"/>
  <c r="E10" i="6"/>
  <c r="D10" i="6"/>
  <c r="O9" i="6"/>
  <c r="N9" i="6"/>
  <c r="M9" i="6"/>
  <c r="L9" i="6"/>
  <c r="K9" i="6"/>
  <c r="J9" i="6"/>
  <c r="I9" i="6"/>
  <c r="H9" i="6"/>
  <c r="G9" i="6"/>
  <c r="F9" i="6"/>
  <c r="E9" i="6"/>
  <c r="D9" i="6"/>
  <c r="O8" i="6"/>
  <c r="N8" i="6"/>
  <c r="M8" i="6"/>
  <c r="L8" i="6"/>
  <c r="K8" i="6"/>
  <c r="J8" i="6"/>
  <c r="I8" i="6"/>
  <c r="H8" i="6"/>
  <c r="G8" i="6"/>
  <c r="F8" i="6"/>
  <c r="E8" i="6"/>
  <c r="D8" i="6"/>
  <c r="O7" i="6"/>
  <c r="N7" i="6"/>
  <c r="M7" i="6"/>
  <c r="L7" i="6"/>
  <c r="K7" i="6"/>
  <c r="J7" i="6"/>
  <c r="I7" i="6"/>
  <c r="H7" i="6"/>
  <c r="G7" i="6"/>
  <c r="F7" i="6"/>
  <c r="E7" i="6"/>
  <c r="D7" i="6"/>
  <c r="O10" i="5"/>
  <c r="N10" i="5"/>
  <c r="M10" i="5"/>
  <c r="L10" i="5"/>
  <c r="K10" i="5"/>
  <c r="J10" i="5"/>
  <c r="I10" i="5"/>
  <c r="H10" i="5"/>
  <c r="G10" i="5"/>
  <c r="F10" i="5"/>
  <c r="E10" i="5"/>
  <c r="D10" i="5"/>
  <c r="O9" i="5"/>
  <c r="N9" i="5"/>
  <c r="M9" i="5"/>
  <c r="L9" i="5"/>
  <c r="K9" i="5"/>
  <c r="J9" i="5"/>
  <c r="I9" i="5"/>
  <c r="H9" i="5"/>
  <c r="G9" i="5"/>
  <c r="F9" i="5"/>
  <c r="E9" i="5"/>
  <c r="D9" i="5"/>
  <c r="O8" i="5"/>
  <c r="N8" i="5"/>
  <c r="M8" i="5"/>
  <c r="L8" i="5"/>
  <c r="K8" i="5"/>
  <c r="J8" i="5"/>
  <c r="I8" i="5"/>
  <c r="H8" i="5"/>
  <c r="G8" i="5"/>
  <c r="F8" i="5"/>
  <c r="E8" i="5"/>
  <c r="D8" i="5"/>
  <c r="P9" i="6" l="1"/>
  <c r="Q131" i="7" l="1"/>
  <c r="P88" i="7" l="1"/>
  <c r="P87" i="7" s="1"/>
  <c r="L88" i="7"/>
  <c r="L87" i="7" s="1"/>
  <c r="H88" i="7"/>
  <c r="H87" i="7" s="1"/>
  <c r="O88" i="7"/>
  <c r="O87" i="7" s="1"/>
  <c r="K88" i="7"/>
  <c r="K87" i="7" s="1"/>
  <c r="G88" i="7"/>
  <c r="G87" i="7" s="1"/>
  <c r="M88" i="7"/>
  <c r="M87" i="7" s="1"/>
  <c r="I88" i="7"/>
  <c r="I87" i="7" s="1"/>
  <c r="N88" i="7"/>
  <c r="N87" i="7" s="1"/>
  <c r="J88" i="7"/>
  <c r="J87" i="7" s="1"/>
  <c r="F88" i="7"/>
  <c r="F87" i="7" s="1"/>
  <c r="Q90" i="7"/>
  <c r="Q15" i="7" l="1"/>
  <c r="Q76" i="7" l="1"/>
  <c r="Q75" i="7"/>
  <c r="P139" i="7"/>
  <c r="O139" i="7"/>
  <c r="N139" i="7"/>
  <c r="L139" i="7"/>
  <c r="K139" i="7"/>
  <c r="J139" i="7"/>
  <c r="I139" i="7"/>
  <c r="H139" i="7"/>
  <c r="G139" i="7"/>
  <c r="F139" i="7"/>
  <c r="E139" i="7"/>
  <c r="P97" i="7"/>
  <c r="O97" i="7"/>
  <c r="N97" i="7"/>
  <c r="M97" i="7"/>
  <c r="K97" i="7"/>
  <c r="J97" i="7"/>
  <c r="I97" i="7"/>
  <c r="G97" i="7"/>
  <c r="F97" i="7"/>
  <c r="E97" i="7"/>
  <c r="M139" i="7" l="1"/>
  <c r="M138" i="7" s="1"/>
  <c r="H97" i="7"/>
  <c r="H96" i="7" s="1"/>
  <c r="L97" i="7"/>
  <c r="L96" i="7" s="1"/>
  <c r="E88" i="7"/>
  <c r="E87" i="7" s="1"/>
  <c r="H79" i="7"/>
  <c r="H78" i="7" s="1"/>
  <c r="L79" i="7"/>
  <c r="L78" i="7" s="1"/>
  <c r="P79" i="7"/>
  <c r="P78" i="7" s="1"/>
  <c r="G96" i="7"/>
  <c r="I96" i="7"/>
  <c r="K96" i="7"/>
  <c r="M96" i="7"/>
  <c r="O96" i="7"/>
  <c r="Q113" i="7"/>
  <c r="Q115" i="7"/>
  <c r="I138" i="7"/>
  <c r="P138" i="7"/>
  <c r="L138" i="7"/>
  <c r="H138" i="7"/>
  <c r="I79" i="7"/>
  <c r="I78" i="7" s="1"/>
  <c r="M79" i="7"/>
  <c r="M78" i="7" s="1"/>
  <c r="Q114" i="7"/>
  <c r="O138" i="7"/>
  <c r="K138" i="7"/>
  <c r="G138" i="7"/>
  <c r="N138" i="7"/>
  <c r="J138" i="7"/>
  <c r="F138" i="7"/>
  <c r="E79" i="7"/>
  <c r="E78" i="7" s="1"/>
  <c r="G79" i="7"/>
  <c r="G78" i="7" s="1"/>
  <c r="K79" i="7"/>
  <c r="K78" i="7" s="1"/>
  <c r="O79" i="7"/>
  <c r="O78" i="7" s="1"/>
  <c r="F79" i="7"/>
  <c r="F78" i="7" s="1"/>
  <c r="J79" i="7"/>
  <c r="J78" i="7" s="1"/>
  <c r="N79" i="7"/>
  <c r="N78" i="7" s="1"/>
  <c r="F96" i="7"/>
  <c r="J96" i="7"/>
  <c r="N96" i="7"/>
  <c r="P96" i="7"/>
  <c r="Q111" i="7"/>
  <c r="Q116" i="7"/>
  <c r="Q12" i="7"/>
  <c r="Q17" i="7"/>
  <c r="Q19" i="7"/>
  <c r="Q21" i="7"/>
  <c r="Q23" i="7"/>
  <c r="Q25" i="7"/>
  <c r="Q27" i="7"/>
  <c r="Q13" i="7"/>
  <c r="Q16" i="7"/>
  <c r="Q20" i="7"/>
  <c r="Q22" i="7"/>
  <c r="Q24" i="7"/>
  <c r="E138" i="7" l="1"/>
  <c r="E96" i="7"/>
  <c r="Q48" i="7" l="1"/>
  <c r="Q49" i="7"/>
  <c r="Q69" i="7"/>
  <c r="Q99" i="7" l="1"/>
  <c r="O8" i="10" l="1"/>
  <c r="M8" i="10"/>
  <c r="I8" i="10"/>
  <c r="O7" i="5"/>
  <c r="M7" i="5"/>
  <c r="K7" i="5"/>
  <c r="I7" i="5"/>
  <c r="G7" i="5"/>
  <c r="E7" i="5"/>
  <c r="N7" i="5"/>
  <c r="L7" i="5"/>
  <c r="J7" i="5"/>
  <c r="H7" i="5"/>
  <c r="F7" i="5"/>
  <c r="N17" i="8"/>
  <c r="L17" i="8"/>
  <c r="J17" i="8"/>
  <c r="H17" i="8"/>
  <c r="O11" i="8"/>
  <c r="M11" i="8"/>
  <c r="I11" i="8"/>
  <c r="O8" i="8"/>
  <c r="M8" i="8"/>
  <c r="I8" i="8"/>
  <c r="N18" i="9"/>
  <c r="L18" i="9"/>
  <c r="J18" i="9"/>
  <c r="H18" i="9"/>
  <c r="O12" i="9"/>
  <c r="M12" i="9"/>
  <c r="I12" i="9"/>
  <c r="O9" i="9"/>
  <c r="M9" i="9"/>
  <c r="I9" i="9"/>
  <c r="O17" i="8"/>
  <c r="M17" i="8"/>
  <c r="I17" i="8"/>
  <c r="N11" i="8"/>
  <c r="L11" i="8"/>
  <c r="J11" i="8"/>
  <c r="H11" i="8"/>
  <c r="N8" i="8"/>
  <c r="L8" i="8"/>
  <c r="J8" i="8"/>
  <c r="H8" i="8"/>
  <c r="O18" i="9"/>
  <c r="M18" i="9"/>
  <c r="I18" i="9"/>
  <c r="N12" i="9"/>
  <c r="L12" i="9"/>
  <c r="J12" i="9"/>
  <c r="H12" i="9"/>
  <c r="N9" i="9"/>
  <c r="L9" i="9"/>
  <c r="J9" i="9"/>
  <c r="H9" i="9"/>
  <c r="N8" i="10"/>
  <c r="L8" i="10"/>
  <c r="J8" i="10"/>
  <c r="H8" i="10"/>
  <c r="J8" i="9" l="1"/>
  <c r="N8" i="9"/>
  <c r="H7" i="8"/>
  <c r="I7" i="8"/>
  <c r="M8" i="9"/>
  <c r="I8" i="9"/>
  <c r="J7" i="8"/>
  <c r="N7" i="8"/>
  <c r="M7" i="8"/>
  <c r="O8" i="9"/>
  <c r="O7" i="8"/>
  <c r="H8" i="9"/>
  <c r="L8" i="9"/>
  <c r="L7" i="8"/>
  <c r="D7" i="5" l="1"/>
  <c r="Q68" i="7" l="1"/>
  <c r="Q146" i="7" l="1"/>
  <c r="Q145" i="7"/>
  <c r="Q144" i="7"/>
  <c r="Q143" i="7"/>
  <c r="Q142" i="7"/>
  <c r="Q141" i="7"/>
  <c r="Q140" i="7"/>
  <c r="Q139" i="7"/>
  <c r="Q118" i="7"/>
  <c r="Q117" i="7"/>
  <c r="Q110" i="7"/>
  <c r="Q109" i="7"/>
  <c r="Q106" i="7"/>
  <c r="Q105" i="7"/>
  <c r="Q104" i="7"/>
  <c r="Q103" i="7"/>
  <c r="Q102" i="7"/>
  <c r="Q101" i="7"/>
  <c r="Q100" i="7"/>
  <c r="Q98" i="7"/>
  <c r="Q95" i="7"/>
  <c r="Q94" i="7"/>
  <c r="Q93" i="7"/>
  <c r="Q92" i="7"/>
  <c r="Q91" i="7"/>
  <c r="Q89" i="7"/>
  <c r="Q86" i="7"/>
  <c r="Q85" i="7"/>
  <c r="Q84" i="7"/>
  <c r="Q83" i="7"/>
  <c r="Q82" i="7"/>
  <c r="Q81" i="7"/>
  <c r="Q80" i="7"/>
  <c r="Q77" i="7"/>
  <c r="Q73" i="7"/>
  <c r="Q72" i="7"/>
  <c r="Q71" i="7"/>
  <c r="Q70" i="7"/>
  <c r="Q79" i="7" l="1"/>
  <c r="Q138" i="7"/>
  <c r="Q96" i="7"/>
  <c r="Q87" i="7"/>
  <c r="Q88" i="7"/>
  <c r="Q97" i="7"/>
  <c r="Q78" i="7" l="1"/>
  <c r="P9" i="5" l="1"/>
  <c r="P10" i="5"/>
  <c r="P8" i="5"/>
  <c r="P7" i="5" l="1"/>
  <c r="F9" i="9" l="1"/>
  <c r="F12" i="9"/>
  <c r="F8" i="8"/>
  <c r="F11" i="8"/>
  <c r="F18" i="9"/>
  <c r="F17" i="8"/>
  <c r="F8" i="10" l="1"/>
  <c r="F7" i="8"/>
  <c r="F8" i="9"/>
  <c r="K9" i="9" l="1"/>
  <c r="K12" i="9"/>
  <c r="K8" i="8"/>
  <c r="K11" i="8"/>
  <c r="K18" i="9"/>
  <c r="K17" i="8"/>
  <c r="K8" i="10"/>
  <c r="K7" i="8" l="1"/>
  <c r="K8" i="9"/>
  <c r="Q10" i="7" l="1"/>
  <c r="Q32" i="7"/>
  <c r="Q38" i="7"/>
  <c r="Q41" i="7"/>
  <c r="Q50" i="7"/>
  <c r="Q52" i="7"/>
  <c r="Q54" i="7"/>
  <c r="Q56" i="7"/>
  <c r="Q61" i="7"/>
  <c r="Q63" i="7"/>
  <c r="Q31" i="7"/>
  <c r="Q34" i="7"/>
  <c r="Q37" i="7"/>
  <c r="Q42" i="7"/>
  <c r="Q51" i="7"/>
  <c r="Q53" i="7"/>
  <c r="Q55" i="7"/>
  <c r="Q57" i="7"/>
  <c r="Q60" i="7"/>
  <c r="Q62" i="7"/>
  <c r="Q64" i="7"/>
  <c r="E11" i="8" l="1"/>
  <c r="E8" i="10"/>
  <c r="E17" i="8"/>
  <c r="E8" i="8"/>
  <c r="E12" i="9"/>
  <c r="E9" i="9"/>
  <c r="E18" i="9"/>
  <c r="Q40" i="7"/>
  <c r="Q59" i="7"/>
  <c r="Q36" i="7"/>
  <c r="E8" i="9" l="1"/>
  <c r="E7" i="8"/>
  <c r="Q43" i="7" l="1"/>
  <c r="Q29" i="7" l="1"/>
  <c r="Q28" i="7"/>
  <c r="Q128" i="7" l="1"/>
  <c r="Q129" i="7"/>
  <c r="G9" i="9" l="1"/>
  <c r="G11" i="8"/>
  <c r="G18" i="9"/>
  <c r="G17" i="8"/>
  <c r="G12" i="9"/>
  <c r="G8" i="8"/>
  <c r="G7" i="8" l="1"/>
  <c r="G8" i="10"/>
  <c r="G8" i="9"/>
  <c r="P11" i="6" l="1"/>
  <c r="P10" i="6"/>
  <c r="P8" i="6"/>
  <c r="P7" i="6"/>
  <c r="P20" i="9" l="1"/>
  <c r="P10" i="8" l="1"/>
  <c r="P11" i="9"/>
  <c r="P10" i="10"/>
  <c r="P9" i="10"/>
  <c r="P21" i="10"/>
  <c r="P18" i="8"/>
  <c r="P13" i="9"/>
  <c r="P17" i="9"/>
  <c r="P14" i="8"/>
  <c r="P19" i="8"/>
  <c r="P14" i="9"/>
  <c r="P15" i="8"/>
  <c r="P16" i="9"/>
  <c r="P13" i="8"/>
  <c r="P10" i="9"/>
  <c r="P15" i="9"/>
  <c r="P12" i="8"/>
  <c r="P16" i="8"/>
  <c r="D8" i="8" l="1"/>
  <c r="P8" i="8" s="1"/>
  <c r="D9" i="9"/>
  <c r="P9" i="9" s="1"/>
  <c r="P9" i="8"/>
  <c r="D8" i="10"/>
  <c r="P8" i="10" s="1"/>
  <c r="D12" i="9"/>
  <c r="P12" i="9" s="1"/>
  <c r="D18" i="9"/>
  <c r="P18" i="9" s="1"/>
  <c r="P19" i="9"/>
  <c r="D11" i="8"/>
  <c r="P11" i="8" s="1"/>
  <c r="D17" i="8"/>
  <c r="P17" i="8" s="1"/>
  <c r="D7" i="10" l="1"/>
  <c r="D8" i="9"/>
  <c r="P8" i="9" s="1"/>
  <c r="D7" i="8"/>
  <c r="P7" i="8" s="1"/>
  <c r="K7" i="10" l="1"/>
  <c r="J7" i="10" l="1"/>
  <c r="G7" i="10" l="1"/>
  <c r="F108" i="7" l="1"/>
  <c r="F107" i="7" s="1"/>
  <c r="Q134" i="7"/>
  <c r="Q133" i="7"/>
  <c r="Q121" i="7" l="1"/>
  <c r="Q125" i="7"/>
  <c r="E108" i="7"/>
  <c r="Q136" i="7"/>
  <c r="Q135" i="7"/>
  <c r="Q122" i="7"/>
  <c r="Q137" i="7"/>
  <c r="Q130" i="7"/>
  <c r="Q124" i="7"/>
  <c r="Q123" i="7"/>
  <c r="Q126" i="7"/>
  <c r="E107" i="7" l="1"/>
  <c r="Q14" i="7" l="1"/>
  <c r="P108" i="7" l="1"/>
  <c r="P107" i="7" s="1"/>
  <c r="H108" i="7"/>
  <c r="H107" i="7" s="1"/>
  <c r="M108" i="7"/>
  <c r="M107" i="7" s="1"/>
  <c r="I108" i="7"/>
  <c r="I107" i="7" s="1"/>
  <c r="K108" i="7"/>
  <c r="K107" i="7" s="1"/>
  <c r="L108" i="7"/>
  <c r="L107" i="7" s="1"/>
  <c r="O108" i="7"/>
  <c r="O107" i="7" s="1"/>
  <c r="N108" i="7"/>
  <c r="N107" i="7" s="1"/>
  <c r="J108" i="7"/>
  <c r="J107" i="7" s="1"/>
  <c r="F67" i="7"/>
  <c r="F66" i="7" s="1"/>
  <c r="F65" i="7" s="1"/>
  <c r="G67" i="7"/>
  <c r="G66" i="7" s="1"/>
  <c r="H67" i="7"/>
  <c r="H66" i="7" s="1"/>
  <c r="I67" i="7"/>
  <c r="I66" i="7" s="1"/>
  <c r="J67" i="7"/>
  <c r="J66" i="7" s="1"/>
  <c r="K67" i="7"/>
  <c r="K66" i="7" s="1"/>
  <c r="O67" i="7" l="1"/>
  <c r="O66" i="7" s="1"/>
  <c r="O65" i="7" s="1"/>
  <c r="M67" i="7"/>
  <c r="M66" i="7" s="1"/>
  <c r="M65" i="7" s="1"/>
  <c r="K65" i="7"/>
  <c r="M120" i="7"/>
  <c r="M119" i="7" s="1"/>
  <c r="P67" i="7"/>
  <c r="P66" i="7" s="1"/>
  <c r="P65" i="7" s="1"/>
  <c r="L67" i="7"/>
  <c r="L66" i="7" s="1"/>
  <c r="L65" i="7" s="1"/>
  <c r="G108" i="7"/>
  <c r="Q112" i="7"/>
  <c r="I65" i="7"/>
  <c r="N67" i="7"/>
  <c r="N66" i="7" s="1"/>
  <c r="N65" i="7" s="1"/>
  <c r="J65" i="7"/>
  <c r="H65" i="7"/>
  <c r="K120" i="7" l="1"/>
  <c r="K119" i="7" s="1"/>
  <c r="F120" i="7"/>
  <c r="F119" i="7" s="1"/>
  <c r="J120" i="7"/>
  <c r="J119" i="7" s="1"/>
  <c r="H120" i="7"/>
  <c r="H119" i="7" s="1"/>
  <c r="G120" i="7"/>
  <c r="G119" i="7" s="1"/>
  <c r="I120" i="7"/>
  <c r="I119" i="7" s="1"/>
  <c r="O120" i="7"/>
  <c r="O119" i="7" s="1"/>
  <c r="P120" i="7"/>
  <c r="P119" i="7" s="1"/>
  <c r="Q74" i="7"/>
  <c r="E67" i="7"/>
  <c r="Q127" i="7"/>
  <c r="E120" i="7"/>
  <c r="L120" i="7"/>
  <c r="L119" i="7" s="1"/>
  <c r="G107" i="7"/>
  <c r="Q108" i="7"/>
  <c r="N120" i="7"/>
  <c r="N119" i="7" s="1"/>
  <c r="G65" i="7" l="1"/>
  <c r="Q107" i="7"/>
  <c r="E66" i="7"/>
  <c r="Q67" i="7"/>
  <c r="Q132" i="7"/>
  <c r="Q66" i="7" l="1"/>
  <c r="E65" i="7"/>
  <c r="Q65" i="7" s="1"/>
  <c r="E119" i="7"/>
  <c r="Q119" i="7" s="1"/>
  <c r="Q120" i="7"/>
  <c r="Q30" i="7" l="1"/>
  <c r="Q18" i="7"/>
  <c r="Q33" i="7"/>
  <c r="Q26" i="7"/>
  <c r="G45" i="7" l="1"/>
  <c r="G44" i="7" s="1"/>
  <c r="E45" i="7"/>
  <c r="I45" i="7"/>
  <c r="I44" i="7" s="1"/>
  <c r="N9" i="7"/>
  <c r="N8" i="7" s="1"/>
  <c r="P9" i="7"/>
  <c r="P8" i="7" s="1"/>
  <c r="O45" i="7"/>
  <c r="O44" i="7" s="1"/>
  <c r="H45" i="7"/>
  <c r="H44" i="7" s="1"/>
  <c r="J9" i="7"/>
  <c r="J8" i="7" s="1"/>
  <c r="O9" i="7"/>
  <c r="O8" i="7" s="1"/>
  <c r="M45" i="7"/>
  <c r="M44" i="7" s="1"/>
  <c r="J45" i="7"/>
  <c r="J44" i="7" s="1"/>
  <c r="M9" i="7"/>
  <c r="M8" i="7" s="1"/>
  <c r="N45" i="7"/>
  <c r="N44" i="7" s="1"/>
  <c r="E9" i="7"/>
  <c r="P45" i="7"/>
  <c r="P44" i="7" s="1"/>
  <c r="K45" i="7"/>
  <c r="K44" i="7" s="1"/>
  <c r="L45" i="7"/>
  <c r="L44" i="7" s="1"/>
  <c r="F45" i="7"/>
  <c r="F44" i="7" s="1"/>
  <c r="H9" i="7"/>
  <c r="H8" i="7" s="1"/>
  <c r="L9" i="7"/>
  <c r="L8" i="7" s="1"/>
  <c r="I9" i="7"/>
  <c r="I8" i="7" s="1"/>
  <c r="K9" i="7"/>
  <c r="K8" i="7" s="1"/>
  <c r="F9" i="7"/>
  <c r="F8" i="7" s="1"/>
  <c r="G9" i="7"/>
  <c r="G8" i="7" s="1"/>
  <c r="Q46" i="7"/>
  <c r="Q58" i="7"/>
  <c r="Q47" i="7"/>
  <c r="Q35" i="7"/>
  <c r="Q11" i="7"/>
  <c r="Q39" i="7"/>
  <c r="K7" i="7" l="1"/>
  <c r="J7" i="7"/>
  <c r="L7" i="7"/>
  <c r="P7" i="7"/>
  <c r="O7" i="7"/>
  <c r="M7" i="7"/>
  <c r="F7" i="7"/>
  <c r="G7" i="7"/>
  <c r="H7" i="7"/>
  <c r="Q9" i="7"/>
  <c r="E8" i="7"/>
  <c r="I7" i="7"/>
  <c r="E44" i="7"/>
  <c r="Q44" i="7" s="1"/>
  <c r="Q45" i="7"/>
  <c r="N7" i="7"/>
  <c r="E7" i="7" l="1"/>
  <c r="Q7" i="7" s="1"/>
  <c r="Q8" i="7"/>
  <c r="M7" i="10" l="1"/>
  <c r="O7" i="10" l="1"/>
  <c r="N7" i="10"/>
  <c r="L7" i="10" l="1"/>
  <c r="E7" i="10" l="1"/>
  <c r="F7" i="10" l="1"/>
  <c r="P12" i="10" l="1"/>
  <c r="H7" i="10" l="1"/>
  <c r="I7" i="10" l="1"/>
  <c r="P7" i="10" s="1"/>
  <c r="P11" i="10"/>
</calcChain>
</file>

<file path=xl/sharedStrings.xml><?xml version="1.0" encoding="utf-8"?>
<sst xmlns="http://schemas.openxmlformats.org/spreadsheetml/2006/main" count="492" uniqueCount="124">
  <si>
    <t>Licenciamento de autoveículos novos nacionais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</si>
  <si>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</si>
  <si>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</si>
  <si>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</si>
  <si>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</si>
  <si>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</si>
  <si>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</si>
  <si>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</si>
  <si>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</si>
  <si>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</si>
  <si>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</si>
  <si>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</si>
  <si>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</si>
  <si>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Licenciamento de autoveículos novos importados</t>
  </si>
  <si>
    <t>Licenciamento total de autoveículos novos</t>
  </si>
  <si>
    <t>Participação dos autoveículos importados no licenciamento</t>
  </si>
  <si>
    <t>Licenciamento total de automóveis por motorização</t>
  </si>
  <si>
    <t>1000 cc</t>
  </si>
  <si>
    <t>Licenciamento total de automóveis e comerciais leves por combustível</t>
  </si>
  <si>
    <t>Flex Fuel</t>
  </si>
  <si>
    <t>Diesel</t>
  </si>
  <si>
    <t>Exportações de autoveículos</t>
  </si>
  <si>
    <t>Produção de autoveículos</t>
  </si>
  <si>
    <t>Índice</t>
  </si>
  <si>
    <t>II. Licenciamento por Motorização</t>
  </si>
  <si>
    <t>III. Licenciamento por Combustível</t>
  </si>
  <si>
    <t>IV. Licenciamento por Empresa</t>
  </si>
  <si>
    <t>V. Exportação</t>
  </si>
  <si>
    <t>VI. Produção</t>
  </si>
  <si>
    <t>I. Licenciamento de autoveículos novos (nacionais, importados, total)</t>
  </si>
  <si>
    <t>MERCEDES-BENZ</t>
  </si>
  <si>
    <t>AGRALE</t>
  </si>
  <si>
    <t>IVECO</t>
  </si>
  <si>
    <t>SCANIA</t>
  </si>
  <si>
    <t>VOLVO</t>
  </si>
  <si>
    <t>DAF</t>
  </si>
  <si>
    <t>Unidades</t>
  </si>
  <si>
    <t>Total Ano</t>
  </si>
  <si>
    <t>Total</t>
  </si>
  <si>
    <t>Veículos leves</t>
  </si>
  <si>
    <t>Automóveis</t>
  </si>
  <si>
    <t>Comerciais leves</t>
  </si>
  <si>
    <t>Caminhões</t>
  </si>
  <si>
    <t>Semileves</t>
  </si>
  <si>
    <t>Leves</t>
  </si>
  <si>
    <t>Médios</t>
  </si>
  <si>
    <t>Semipesados</t>
  </si>
  <si>
    <t>Pesados</t>
  </si>
  <si>
    <t>Ônibus</t>
  </si>
  <si>
    <r>
      <t>Fonte</t>
    </r>
    <r>
      <rPr>
        <sz val="11"/>
        <color theme="1"/>
        <rFont val="Calibri"/>
        <family val="2"/>
        <scheme val="minor"/>
      </rPr>
      <t>: Renavam</t>
    </r>
  </si>
  <si>
    <t xml:space="preserve">Porcentagem </t>
  </si>
  <si>
    <t>+ 1000 cc a 2000 cc</t>
  </si>
  <si>
    <t xml:space="preserve">+ de 2000 cc </t>
  </si>
  <si>
    <t>Participação %</t>
  </si>
  <si>
    <t>Porcentagem</t>
  </si>
  <si>
    <t xml:space="preserve">+ 1000 cc a 2000 cc </t>
  </si>
  <si>
    <t>+ de 2000 cc</t>
  </si>
  <si>
    <t>Gasolina</t>
  </si>
  <si>
    <t>Elétrico</t>
  </si>
  <si>
    <r>
      <t>Fonte</t>
    </r>
    <r>
      <rPr>
        <i/>
        <sz val="11"/>
        <color theme="1"/>
        <rFont val="Calibri"/>
        <family val="2"/>
        <scheme val="minor"/>
      </rPr>
      <t>:</t>
    </r>
    <r>
      <rPr>
        <sz val="11"/>
        <color theme="1"/>
        <rFont val="Calibri"/>
        <family val="2"/>
        <scheme val="minor"/>
      </rPr>
      <t xml:space="preserve"> Renavam</t>
    </r>
  </si>
  <si>
    <t>Porcenrtagem</t>
  </si>
  <si>
    <t>Licenciamento total de autoveículos leves por empresa</t>
  </si>
  <si>
    <t>Empresas associadas à Anfavea</t>
  </si>
  <si>
    <t>Outras empresas</t>
  </si>
  <si>
    <t xml:space="preserve">Empresas associadas à Anfavea </t>
  </si>
  <si>
    <t>Caminhões - Total por empresa</t>
  </si>
  <si>
    <t>Ônibus (chassi)</t>
  </si>
  <si>
    <t xml:space="preserve">Leves </t>
  </si>
  <si>
    <t>Rodoviário</t>
  </si>
  <si>
    <t>Urbano</t>
  </si>
  <si>
    <t>Exportações de autoveículos desmontados (CKDs)</t>
  </si>
  <si>
    <t>Exportações em valor do setor de autoveículos</t>
  </si>
  <si>
    <t>US$ 1.000</t>
  </si>
  <si>
    <t>Emprego no setor de autoveículos</t>
  </si>
  <si>
    <t>Pessoas</t>
  </si>
  <si>
    <t>VII. Outras informações</t>
  </si>
  <si>
    <t>BMW</t>
  </si>
  <si>
    <t xml:space="preserve">     BMW</t>
  </si>
  <si>
    <t>FCA</t>
  </si>
  <si>
    <t>Audi</t>
  </si>
  <si>
    <t xml:space="preserve">     Mini</t>
  </si>
  <si>
    <t>Caoa - Hyundai</t>
  </si>
  <si>
    <t xml:space="preserve">     Hyundai   </t>
  </si>
  <si>
    <t xml:space="preserve">     Subaru</t>
  </si>
  <si>
    <t xml:space="preserve">     Chrysler</t>
  </si>
  <si>
    <t xml:space="preserve">     Dodge</t>
  </si>
  <si>
    <t xml:space="preserve">     Fiat     </t>
  </si>
  <si>
    <t xml:space="preserve">     Jeep</t>
  </si>
  <si>
    <t>Ford</t>
  </si>
  <si>
    <t>General Motors</t>
  </si>
  <si>
    <t>Honda Automóveis</t>
  </si>
  <si>
    <t>HPE</t>
  </si>
  <si>
    <t xml:space="preserve">     Mitsubishi</t>
  </si>
  <si>
    <t xml:space="preserve">     Suzuki</t>
  </si>
  <si>
    <t>Hyundai Motor</t>
  </si>
  <si>
    <t>Jaguar Land Rover</t>
  </si>
  <si>
    <t xml:space="preserve">     Jaguar</t>
  </si>
  <si>
    <t xml:space="preserve">      Land Rover</t>
  </si>
  <si>
    <t>Mercedes-Benz</t>
  </si>
  <si>
    <t>Nissan</t>
  </si>
  <si>
    <t>Peugeot Citroën</t>
  </si>
  <si>
    <t xml:space="preserve">     Peugeot</t>
  </si>
  <si>
    <t xml:space="preserve">     Citroën</t>
  </si>
  <si>
    <t>Renault</t>
  </si>
  <si>
    <t>Toyota</t>
  </si>
  <si>
    <t xml:space="preserve">     Toyota</t>
  </si>
  <si>
    <t xml:space="preserve">     Lexus</t>
  </si>
  <si>
    <t>Volkswagen</t>
  </si>
  <si>
    <t>Agrale</t>
  </si>
  <si>
    <t>Caoa</t>
  </si>
  <si>
    <t>HPE (Mitsubishi)</t>
  </si>
  <si>
    <t>Iveco</t>
  </si>
  <si>
    <t>Jaguar Land Rover ( Land Rover)</t>
  </si>
  <si>
    <t>FCA (Dodge)</t>
  </si>
  <si>
    <t>MAN</t>
  </si>
  <si>
    <t xml:space="preserve">      MAN</t>
  </si>
  <si>
    <t xml:space="preserve">     Volkswagen Caminhões e Ônibus</t>
  </si>
  <si>
    <t>Scania</t>
  </si>
  <si>
    <t>Volvo</t>
  </si>
  <si>
    <t xml:space="preserve">    Caoa Chery</t>
  </si>
  <si>
    <t>Mercedes-Benz Cars &amp; Vans</t>
  </si>
  <si>
    <t>Híbrido</t>
  </si>
  <si>
    <t>Licenciamento total de caminhões e ônibus por combustível</t>
  </si>
  <si>
    <t>Gás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</si>
</sst>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64" formatCode="_-* #,##0.0_-;\-* #,##0.0_-;_-* &quot;-&quot;_-;_-@_-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8"/>
      <name val="Calibri"/>
      <family val="2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</borders>
  <cellStyleXfs count="1">
    <xf numFmtId="0" fontId="0" fillId="0" borderId="0"/>
  </cellStyleXfs>
  <cellXfs count="114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 wrapText="1"/>
    </xf>
    <xf numFmtId="41" fontId="0" fillId="0" borderId="0" xfId="0" applyNumberFormat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10" xfId="0" applyBorder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11" xfId="0" applyBorder="1" applyAlignment="1">
      <alignment vertical="center"/>
    </xf>
    <xf numFmtId="0" fontId="1" fillId="0" borderId="14" xfId="0" applyFont="1" applyBorder="1" applyAlignment="1">
      <alignment vertical="center"/>
    </xf>
    <xf numFmtId="0" fontId="0" fillId="0" borderId="15" xfId="0" applyBorder="1" applyAlignment="1">
      <alignment vertical="center"/>
    </xf>
    <xf numFmtId="41" fontId="0" fillId="0" borderId="13" xfId="0" applyNumberFormat="1" applyBorder="1" applyAlignment="1">
      <alignment vertical="center"/>
    </xf>
    <xf numFmtId="0" fontId="0" fillId="0" borderId="14" xfId="0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/>
    <xf numFmtId="0" fontId="5" fillId="0" borderId="0" xfId="0" applyFont="1" applyAlignment="1">
      <alignment vertical="center"/>
    </xf>
    <xf numFmtId="41" fontId="1" fillId="0" borderId="5" xfId="0" applyNumberFormat="1" applyFont="1" applyBorder="1" applyAlignment="1">
      <alignment vertical="center"/>
    </xf>
    <xf numFmtId="41" fontId="1" fillId="0" borderId="13" xfId="0" applyNumberFormat="1" applyFont="1" applyBorder="1" applyAlignment="1">
      <alignment vertical="center"/>
    </xf>
    <xf numFmtId="41" fontId="1" fillId="0" borderId="6" xfId="0" applyNumberFormat="1" applyFont="1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2" xfId="0" applyBorder="1" applyAlignment="1">
      <alignment vertical="center"/>
    </xf>
    <xf numFmtId="41" fontId="0" fillId="0" borderId="3" xfId="0" applyNumberFormat="1" applyBorder="1" applyAlignment="1">
      <alignment horizontal="center" vertical="center"/>
    </xf>
    <xf numFmtId="41" fontId="0" fillId="0" borderId="4" xfId="0" applyNumberFormat="1" applyBorder="1" applyAlignment="1">
      <alignment horizontal="center" vertical="center" wrapText="1"/>
    </xf>
    <xf numFmtId="0" fontId="0" fillId="0" borderId="4" xfId="0" applyBorder="1" applyAlignment="1">
      <alignment vertical="center"/>
    </xf>
    <xf numFmtId="41" fontId="0" fillId="0" borderId="1" xfId="0" applyNumberFormat="1" applyBorder="1" applyAlignment="1">
      <alignment horizontal="center" vertical="center"/>
    </xf>
    <xf numFmtId="164" fontId="0" fillId="0" borderId="13" xfId="0" applyNumberFormat="1" applyBorder="1" applyAlignment="1">
      <alignment vertical="center"/>
    </xf>
    <xf numFmtId="0" fontId="0" fillId="0" borderId="14" xfId="0" quotePrefix="1" applyBorder="1" applyAlignment="1">
      <alignment vertical="center"/>
    </xf>
    <xf numFmtId="0" fontId="0" fillId="0" borderId="19" xfId="0" quotePrefix="1" applyBorder="1" applyAlignment="1">
      <alignment vertical="center"/>
    </xf>
    <xf numFmtId="0" fontId="0" fillId="0" borderId="20" xfId="0" applyBorder="1" applyAlignment="1">
      <alignment vertical="center"/>
    </xf>
    <xf numFmtId="41" fontId="0" fillId="0" borderId="18" xfId="0" applyNumberFormat="1" applyBorder="1" applyAlignment="1">
      <alignment vertical="center"/>
    </xf>
    <xf numFmtId="41" fontId="0" fillId="0" borderId="5" xfId="0" applyNumberFormat="1" applyBorder="1" applyAlignment="1">
      <alignment horizontal="center" vertical="center"/>
    </xf>
    <xf numFmtId="41" fontId="0" fillId="0" borderId="5" xfId="0" applyNumberFormat="1" applyBorder="1" applyAlignment="1">
      <alignment horizontal="center" vertical="center" wrapText="1"/>
    </xf>
    <xf numFmtId="0" fontId="0" fillId="0" borderId="10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23" xfId="0" applyBorder="1" applyAlignment="1">
      <alignment horizontal="left" vertical="center"/>
    </xf>
    <xf numFmtId="41" fontId="0" fillId="0" borderId="5" xfId="0" applyNumberFormat="1" applyBorder="1" applyAlignment="1">
      <alignment vertical="center"/>
    </xf>
    <xf numFmtId="41" fontId="0" fillId="0" borderId="6" xfId="0" applyNumberFormat="1" applyBorder="1" applyAlignment="1">
      <alignment vertical="center"/>
    </xf>
    <xf numFmtId="41" fontId="0" fillId="0" borderId="21" xfId="0" applyNumberFormat="1" applyBorder="1" applyAlignment="1">
      <alignment vertical="center"/>
    </xf>
    <xf numFmtId="41" fontId="1" fillId="0" borderId="18" xfId="0" applyNumberFormat="1" applyFont="1" applyBorder="1" applyAlignment="1">
      <alignment vertical="center"/>
    </xf>
    <xf numFmtId="0" fontId="1" fillId="0" borderId="22" xfId="0" applyFont="1" applyBorder="1" applyAlignment="1">
      <alignment vertical="center"/>
    </xf>
    <xf numFmtId="0" fontId="0" fillId="0" borderId="23" xfId="0" applyBorder="1" applyAlignment="1">
      <alignment vertical="center"/>
    </xf>
    <xf numFmtId="0" fontId="0" fillId="0" borderId="15" xfId="0" quotePrefix="1" applyBorder="1" applyAlignment="1">
      <alignment horizontal="left" vertical="center"/>
    </xf>
    <xf numFmtId="0" fontId="0" fillId="0" borderId="12" xfId="0" quotePrefix="1" applyBorder="1" applyAlignment="1">
      <alignment horizontal="left" vertical="center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3" fillId="0" borderId="2" xfId="0" applyFont="1" applyBorder="1" applyAlignment="1">
      <alignment horizontal="centerContinuous" vertical="center"/>
    </xf>
    <xf numFmtId="0" fontId="0" fillId="0" borderId="3" xfId="0" applyBorder="1" applyAlignment="1">
      <alignment horizontal="centerContinuous" vertical="center"/>
    </xf>
    <xf numFmtId="0" fontId="0" fillId="0" borderId="4" xfId="0" applyBorder="1" applyAlignment="1">
      <alignment horizontal="centerContinuous" vertical="center"/>
    </xf>
    <xf numFmtId="0" fontId="0" fillId="0" borderId="0" xfId="0" applyAlignment="1">
      <alignment horizontal="centerContinuous" vertical="center"/>
    </xf>
    <xf numFmtId="164" fontId="0" fillId="0" borderId="1" xfId="0" applyNumberFormat="1" applyBorder="1" applyAlignment="1">
      <alignment vertical="center"/>
    </xf>
    <xf numFmtId="0" fontId="0" fillId="0" borderId="9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" fillId="2" borderId="9" xfId="0" applyFont="1" applyFill="1" applyBorder="1" applyAlignment="1">
      <alignment vertical="center"/>
    </xf>
    <xf numFmtId="0" fontId="0" fillId="0" borderId="22" xfId="0" applyBorder="1" applyAlignment="1">
      <alignment horizontal="center" vertical="center"/>
    </xf>
    <xf numFmtId="164" fontId="0" fillId="0" borderId="24" xfId="0" applyNumberFormat="1" applyBorder="1" applyAlignment="1">
      <alignment vertical="center"/>
    </xf>
    <xf numFmtId="164" fontId="0" fillId="0" borderId="18" xfId="0" applyNumberFormat="1" applyBorder="1" applyAlignment="1">
      <alignment vertical="center"/>
    </xf>
    <xf numFmtId="0" fontId="1" fillId="2" borderId="0" xfId="0" applyFont="1" applyFill="1" applyAlignment="1">
      <alignment vertical="center"/>
    </xf>
    <xf numFmtId="0" fontId="0" fillId="0" borderId="25" xfId="0" applyBorder="1" applyAlignment="1">
      <alignment vertical="center"/>
    </xf>
    <xf numFmtId="0" fontId="0" fillId="0" borderId="16" xfId="0" applyBorder="1" applyAlignment="1">
      <alignment vertical="center"/>
    </xf>
    <xf numFmtId="0" fontId="1" fillId="2" borderId="10" xfId="0" applyFont="1" applyFill="1" applyBorder="1" applyAlignment="1">
      <alignment vertical="center"/>
    </xf>
    <xf numFmtId="41" fontId="1" fillId="2" borderId="26" xfId="0" applyNumberFormat="1" applyFont="1" applyFill="1" applyBorder="1" applyAlignment="1">
      <alignment horizontal="center" vertical="center"/>
    </xf>
    <xf numFmtId="41" fontId="1" fillId="2" borderId="26" xfId="0" applyNumberFormat="1" applyFont="1" applyFill="1" applyBorder="1" applyAlignment="1">
      <alignment horizontal="center" vertical="center" wrapText="1"/>
    </xf>
    <xf numFmtId="0" fontId="1" fillId="2" borderId="27" xfId="0" applyFont="1" applyFill="1" applyBorder="1" applyAlignment="1">
      <alignment vertical="center"/>
    </xf>
    <xf numFmtId="0" fontId="1" fillId="2" borderId="28" xfId="0" applyFont="1" applyFill="1" applyBorder="1" applyAlignment="1">
      <alignment vertical="center"/>
    </xf>
    <xf numFmtId="0" fontId="1" fillId="0" borderId="17" xfId="0" applyFont="1" applyBorder="1" applyAlignment="1">
      <alignment vertical="center"/>
    </xf>
    <xf numFmtId="41" fontId="1" fillId="0" borderId="14" xfId="0" applyNumberFormat="1" applyFont="1" applyBorder="1" applyAlignment="1">
      <alignment vertical="center"/>
    </xf>
    <xf numFmtId="41" fontId="1" fillId="0" borderId="17" xfId="0" applyNumberFormat="1" applyFont="1" applyBorder="1" applyAlignment="1">
      <alignment vertical="center"/>
    </xf>
    <xf numFmtId="41" fontId="0" fillId="0" borderId="14" xfId="0" applyNumberFormat="1" applyBorder="1" applyAlignment="1">
      <alignment vertical="center"/>
    </xf>
    <xf numFmtId="41" fontId="0" fillId="0" borderId="17" xfId="0" applyNumberFormat="1" applyBorder="1" applyAlignment="1">
      <alignment vertical="center"/>
    </xf>
    <xf numFmtId="0" fontId="0" fillId="0" borderId="19" xfId="0" applyBorder="1" applyAlignment="1">
      <alignment vertical="center"/>
    </xf>
    <xf numFmtId="0" fontId="1" fillId="0" borderId="30" xfId="0" applyFont="1" applyBorder="1" applyAlignment="1">
      <alignment vertical="center"/>
    </xf>
    <xf numFmtId="0" fontId="1" fillId="2" borderId="7" xfId="0" applyFont="1" applyFill="1" applyBorder="1" applyAlignment="1">
      <alignment vertical="center"/>
    </xf>
    <xf numFmtId="0" fontId="1" fillId="2" borderId="25" xfId="0" applyFont="1" applyFill="1" applyBorder="1" applyAlignment="1">
      <alignment vertical="center"/>
    </xf>
    <xf numFmtId="0" fontId="0" fillId="0" borderId="27" xfId="0" applyBorder="1" applyAlignment="1">
      <alignment vertical="center"/>
    </xf>
    <xf numFmtId="0" fontId="1" fillId="0" borderId="28" xfId="0" applyFont="1" applyBorder="1" applyAlignment="1">
      <alignment vertical="center"/>
    </xf>
    <xf numFmtId="41" fontId="0" fillId="0" borderId="19" xfId="0" applyNumberFormat="1" applyBorder="1" applyAlignment="1">
      <alignment vertical="center"/>
    </xf>
    <xf numFmtId="41" fontId="0" fillId="0" borderId="27" xfId="0" applyNumberFormat="1" applyBorder="1" applyAlignment="1">
      <alignment vertical="center"/>
    </xf>
    <xf numFmtId="41" fontId="1" fillId="0" borderId="19" xfId="0" applyNumberFormat="1" applyFont="1" applyBorder="1" applyAlignment="1">
      <alignment vertical="center"/>
    </xf>
    <xf numFmtId="41" fontId="1" fillId="0" borderId="27" xfId="0" applyNumberFormat="1" applyFont="1" applyBorder="1" applyAlignment="1">
      <alignment vertical="center"/>
    </xf>
    <xf numFmtId="41" fontId="1" fillId="2" borderId="28" xfId="0" applyNumberFormat="1" applyFont="1" applyFill="1" applyBorder="1" applyAlignment="1">
      <alignment vertical="center"/>
    </xf>
    <xf numFmtId="0" fontId="0" fillId="0" borderId="17" xfId="0" applyBorder="1" applyAlignment="1">
      <alignment vertical="center"/>
    </xf>
    <xf numFmtId="0" fontId="0" fillId="2" borderId="28" xfId="0" applyFill="1" applyBorder="1" applyAlignment="1">
      <alignment vertical="center"/>
    </xf>
    <xf numFmtId="0" fontId="3" fillId="0" borderId="0" xfId="0" applyFont="1"/>
    <xf numFmtId="41" fontId="3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0" fontId="0" fillId="2" borderId="29" xfId="0" applyFill="1" applyBorder="1" applyAlignment="1">
      <alignment vertical="center"/>
    </xf>
    <xf numFmtId="41" fontId="1" fillId="2" borderId="24" xfId="0" applyNumberFormat="1" applyFont="1" applyFill="1" applyBorder="1" applyAlignment="1">
      <alignment vertical="center"/>
    </xf>
    <xf numFmtId="41" fontId="1" fillId="0" borderId="24" xfId="0" applyNumberFormat="1" applyFont="1" applyBorder="1" applyAlignment="1">
      <alignment vertical="center"/>
    </xf>
    <xf numFmtId="0" fontId="1" fillId="0" borderId="20" xfId="0" applyFont="1" applyBorder="1" applyAlignment="1">
      <alignment vertical="center"/>
    </xf>
    <xf numFmtId="0" fontId="0" fillId="2" borderId="8" xfId="0" applyFill="1" applyBorder="1" applyAlignment="1">
      <alignment vertical="center"/>
    </xf>
    <xf numFmtId="41" fontId="1" fillId="2" borderId="26" xfId="0" applyNumberFormat="1" applyFont="1" applyFill="1" applyBorder="1" applyAlignment="1">
      <alignment vertical="center"/>
    </xf>
    <xf numFmtId="0" fontId="0" fillId="0" borderId="29" xfId="0" applyBorder="1" applyAlignment="1">
      <alignment vertical="center"/>
    </xf>
    <xf numFmtId="0" fontId="1" fillId="0" borderId="29" xfId="0" applyFont="1" applyBorder="1" applyAlignment="1">
      <alignment vertical="center"/>
    </xf>
    <xf numFmtId="0" fontId="1" fillId="0" borderId="15" xfId="0" applyFont="1" applyBorder="1" applyAlignment="1">
      <alignment vertical="center"/>
    </xf>
    <xf numFmtId="41" fontId="0" fillId="0" borderId="26" xfId="0" applyNumberFormat="1" applyBorder="1" applyAlignment="1">
      <alignment vertical="center"/>
    </xf>
    <xf numFmtId="41" fontId="1" fillId="0" borderId="21" xfId="0" applyNumberFormat="1" applyFont="1" applyBorder="1" applyAlignment="1">
      <alignment vertical="center"/>
    </xf>
    <xf numFmtId="41" fontId="0" fillId="0" borderId="24" xfId="0" applyNumberFormat="1" applyBorder="1" applyAlignment="1">
      <alignment vertical="center"/>
    </xf>
    <xf numFmtId="0" fontId="1" fillId="0" borderId="19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41" fontId="1" fillId="0" borderId="1" xfId="0" applyNumberFormat="1" applyFont="1" applyBorder="1" applyAlignment="1">
      <alignment vertical="center"/>
    </xf>
    <xf numFmtId="41" fontId="0" fillId="0" borderId="31" xfId="0" applyNumberFormat="1" applyBorder="1" applyAlignment="1">
      <alignment vertical="center"/>
    </xf>
    <xf numFmtId="41" fontId="0" fillId="0" borderId="32" xfId="0" applyNumberFormat="1" applyBorder="1" applyAlignment="1">
      <alignment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8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stat/DESEMP23/DES2023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ZZ"/>
      <sheetName val="A"/>
      <sheetName val="XX"/>
      <sheetName val="Plan1"/>
      <sheetName val="DES2023"/>
    </sheetNames>
    <sheetDataSet>
      <sheetData sheetId="0">
        <row r="411">
          <cell r="B411">
            <v>125060</v>
          </cell>
          <cell r="C411">
            <v>123694</v>
          </cell>
          <cell r="D411">
            <v>167662</v>
          </cell>
          <cell r="E411">
            <v>137549</v>
          </cell>
          <cell r="F411"/>
          <cell r="G411"/>
          <cell r="H411"/>
          <cell r="I411"/>
          <cell r="J411"/>
          <cell r="K411"/>
          <cell r="L411"/>
          <cell r="M411"/>
        </row>
        <row r="412">
          <cell r="B412">
            <v>22775</v>
          </cell>
          <cell r="C412">
            <v>28426</v>
          </cell>
          <cell r="D412">
            <v>39890</v>
          </cell>
          <cell r="E412">
            <v>32421</v>
          </cell>
          <cell r="F412"/>
          <cell r="G412"/>
          <cell r="H412"/>
          <cell r="I412"/>
          <cell r="J412"/>
          <cell r="K412"/>
          <cell r="L412"/>
          <cell r="M412"/>
        </row>
        <row r="413">
          <cell r="B413">
            <v>218</v>
          </cell>
          <cell r="C413">
            <v>194</v>
          </cell>
          <cell r="D413">
            <v>153</v>
          </cell>
          <cell r="E413">
            <v>61</v>
          </cell>
          <cell r="F413"/>
          <cell r="G413"/>
          <cell r="H413"/>
          <cell r="I413"/>
          <cell r="J413"/>
          <cell r="K413"/>
          <cell r="L413"/>
          <cell r="M413"/>
        </row>
        <row r="414">
          <cell r="B414">
            <v>1019</v>
          </cell>
          <cell r="C414">
            <v>1366</v>
          </cell>
          <cell r="D414">
            <v>1689</v>
          </cell>
          <cell r="E414">
            <v>1202</v>
          </cell>
          <cell r="F414"/>
          <cell r="G414"/>
          <cell r="H414"/>
          <cell r="I414"/>
          <cell r="J414"/>
          <cell r="K414"/>
          <cell r="L414"/>
          <cell r="M414"/>
        </row>
        <row r="415">
          <cell r="B415">
            <v>216</v>
          </cell>
          <cell r="C415">
            <v>358</v>
          </cell>
          <cell r="D415">
            <v>420</v>
          </cell>
          <cell r="E415">
            <v>195</v>
          </cell>
          <cell r="F415"/>
          <cell r="G415"/>
          <cell r="H415"/>
          <cell r="I415"/>
          <cell r="J415"/>
          <cell r="K415"/>
          <cell r="L415"/>
          <cell r="M415"/>
        </row>
        <row r="416">
          <cell r="B416">
            <v>1116</v>
          </cell>
          <cell r="C416">
            <v>1920</v>
          </cell>
          <cell r="D416">
            <v>3574</v>
          </cell>
          <cell r="E416">
            <v>2121</v>
          </cell>
          <cell r="F416"/>
          <cell r="G416"/>
          <cell r="H416"/>
          <cell r="I416"/>
          <cell r="J416"/>
          <cell r="K416"/>
          <cell r="L416"/>
          <cell r="M416"/>
        </row>
        <row r="417">
          <cell r="B417">
            <v>1480</v>
          </cell>
          <cell r="C417">
            <v>4285</v>
          </cell>
          <cell r="D417">
            <v>6489</v>
          </cell>
          <cell r="E417">
            <v>3676</v>
          </cell>
          <cell r="F417"/>
          <cell r="G417"/>
          <cell r="H417"/>
          <cell r="I417"/>
          <cell r="J417"/>
          <cell r="K417"/>
          <cell r="L417"/>
          <cell r="M417"/>
        </row>
        <row r="419">
          <cell r="B419">
            <v>69</v>
          </cell>
          <cell r="C419">
            <v>175</v>
          </cell>
          <cell r="D419">
            <v>233</v>
          </cell>
          <cell r="E419">
            <v>214</v>
          </cell>
          <cell r="F419"/>
          <cell r="G419"/>
          <cell r="H419"/>
          <cell r="I419"/>
          <cell r="J419"/>
          <cell r="K419"/>
          <cell r="L419"/>
          <cell r="M419"/>
        </row>
        <row r="420">
          <cell r="B420">
            <v>713</v>
          </cell>
          <cell r="C420">
            <v>1100</v>
          </cell>
          <cell r="D420">
            <v>1725</v>
          </cell>
          <cell r="E420">
            <v>1414</v>
          </cell>
          <cell r="F420"/>
          <cell r="G420"/>
          <cell r="H420"/>
          <cell r="I420"/>
          <cell r="J420"/>
          <cell r="K420"/>
          <cell r="L420"/>
          <cell r="M420"/>
        </row>
        <row r="495">
          <cell r="B495">
            <v>58691</v>
          </cell>
          <cell r="C495">
            <v>50044</v>
          </cell>
          <cell r="D495">
            <v>78204</v>
          </cell>
          <cell r="E495">
            <v>64262</v>
          </cell>
          <cell r="F495"/>
          <cell r="G495"/>
          <cell r="H495"/>
          <cell r="I495"/>
          <cell r="J495"/>
          <cell r="K495"/>
          <cell r="L495"/>
          <cell r="M495"/>
        </row>
        <row r="496">
          <cell r="B496">
            <v>42647</v>
          </cell>
          <cell r="C496">
            <v>43486</v>
          </cell>
          <cell r="D496">
            <v>64476</v>
          </cell>
          <cell r="E496">
            <v>51042</v>
          </cell>
          <cell r="F496"/>
          <cell r="G496"/>
          <cell r="H496"/>
          <cell r="I496"/>
          <cell r="J496"/>
          <cell r="K496"/>
          <cell r="L496"/>
          <cell r="M496"/>
        </row>
        <row r="497">
          <cell r="B497">
            <v>1826</v>
          </cell>
          <cell r="C497">
            <v>1783</v>
          </cell>
          <cell r="D497">
            <v>2995</v>
          </cell>
          <cell r="E497">
            <v>2331</v>
          </cell>
          <cell r="F497"/>
          <cell r="G497"/>
          <cell r="H497"/>
          <cell r="I497"/>
          <cell r="J497"/>
          <cell r="K497"/>
          <cell r="L497"/>
          <cell r="M497"/>
        </row>
        <row r="502">
          <cell r="B502">
            <v>2848</v>
          </cell>
          <cell r="C502">
            <v>3056</v>
          </cell>
          <cell r="D502">
            <v>4928</v>
          </cell>
          <cell r="E502">
            <v>3858</v>
          </cell>
          <cell r="F502"/>
          <cell r="G502"/>
          <cell r="H502"/>
          <cell r="I502"/>
          <cell r="J502"/>
          <cell r="K502"/>
          <cell r="L502"/>
          <cell r="M502"/>
        </row>
        <row r="503">
          <cell r="B503">
            <v>753</v>
          </cell>
          <cell r="C503">
            <v>638</v>
          </cell>
          <cell r="D503">
            <v>584</v>
          </cell>
          <cell r="E503">
            <v>557</v>
          </cell>
          <cell r="F503"/>
          <cell r="G503"/>
          <cell r="H503"/>
          <cell r="I503"/>
          <cell r="J503"/>
          <cell r="K503"/>
          <cell r="L503"/>
          <cell r="M503"/>
        </row>
        <row r="504">
          <cell r="B504">
            <v>3748</v>
          </cell>
          <cell r="C504">
            <v>3663</v>
          </cell>
          <cell r="D504">
            <v>5402</v>
          </cell>
          <cell r="E504">
            <v>4229</v>
          </cell>
          <cell r="F504"/>
          <cell r="G504"/>
          <cell r="H504"/>
          <cell r="I504"/>
          <cell r="J504"/>
          <cell r="K504"/>
          <cell r="L504"/>
          <cell r="M504"/>
        </row>
        <row r="505">
          <cell r="B505">
            <v>108439</v>
          </cell>
          <cell r="C505">
            <v>99361</v>
          </cell>
          <cell r="D505">
            <v>155004</v>
          </cell>
          <cell r="E505">
            <v>126298</v>
          </cell>
          <cell r="F505"/>
          <cell r="G505"/>
          <cell r="H505"/>
          <cell r="I505"/>
          <cell r="J505"/>
          <cell r="K505"/>
          <cell r="L505"/>
          <cell r="M505"/>
        </row>
        <row r="506">
          <cell r="B506">
            <v>14893</v>
          </cell>
          <cell r="C506">
            <v>13188</v>
          </cell>
          <cell r="D506">
            <v>20435</v>
          </cell>
          <cell r="E506">
            <v>16555</v>
          </cell>
          <cell r="F506"/>
          <cell r="G506"/>
          <cell r="H506"/>
          <cell r="I506"/>
          <cell r="J506"/>
          <cell r="K506"/>
          <cell r="L506"/>
          <cell r="M506"/>
        </row>
        <row r="511">
          <cell r="B511">
            <v>19</v>
          </cell>
          <cell r="C511">
            <v>67</v>
          </cell>
          <cell r="D511">
            <v>41</v>
          </cell>
          <cell r="E511">
            <v>56</v>
          </cell>
          <cell r="F511"/>
          <cell r="G511"/>
          <cell r="H511"/>
          <cell r="I511"/>
          <cell r="J511"/>
          <cell r="K511"/>
          <cell r="L511"/>
          <cell r="M511"/>
          <cell r="N511">
            <v>183</v>
          </cell>
        </row>
        <row r="512">
          <cell r="B512">
            <v>16</v>
          </cell>
          <cell r="C512">
            <v>23</v>
          </cell>
          <cell r="D512">
            <v>3</v>
          </cell>
          <cell r="E512">
            <v>0</v>
          </cell>
          <cell r="F512"/>
          <cell r="G512"/>
          <cell r="H512"/>
          <cell r="I512"/>
          <cell r="J512"/>
          <cell r="K512"/>
          <cell r="L512"/>
          <cell r="M512"/>
          <cell r="N512">
            <v>42</v>
          </cell>
        </row>
        <row r="513">
          <cell r="B513">
            <v>12136</v>
          </cell>
          <cell r="C513">
            <v>9953</v>
          </cell>
          <cell r="D513">
            <v>12577</v>
          </cell>
          <cell r="E513">
            <v>9177</v>
          </cell>
          <cell r="F513"/>
          <cell r="G513"/>
          <cell r="H513"/>
          <cell r="I513"/>
          <cell r="J513"/>
          <cell r="K513"/>
          <cell r="L513"/>
          <cell r="M513"/>
          <cell r="N513">
            <v>43843</v>
          </cell>
        </row>
        <row r="518">
          <cell r="B518">
            <v>26972</v>
          </cell>
          <cell r="C518">
            <v>27230</v>
          </cell>
          <cell r="D518">
            <v>35782</v>
          </cell>
          <cell r="E518">
            <v>27756</v>
          </cell>
          <cell r="F518"/>
          <cell r="G518"/>
          <cell r="H518"/>
          <cell r="I518"/>
          <cell r="J518"/>
          <cell r="K518"/>
          <cell r="L518"/>
          <cell r="M518"/>
        </row>
        <row r="519">
          <cell r="B519">
            <v>4760</v>
          </cell>
          <cell r="C519">
            <v>5352</v>
          </cell>
          <cell r="D519">
            <v>6874</v>
          </cell>
          <cell r="E519">
            <v>4916</v>
          </cell>
          <cell r="F519"/>
          <cell r="G519"/>
          <cell r="H519"/>
          <cell r="I519"/>
          <cell r="J519"/>
          <cell r="K519"/>
          <cell r="L519"/>
          <cell r="M519"/>
        </row>
        <row r="520">
          <cell r="B520">
            <v>89</v>
          </cell>
          <cell r="C520">
            <v>106</v>
          </cell>
          <cell r="D520">
            <v>122</v>
          </cell>
          <cell r="E520">
            <v>34</v>
          </cell>
          <cell r="F520"/>
          <cell r="G520"/>
          <cell r="H520"/>
          <cell r="I520"/>
          <cell r="J520"/>
          <cell r="K520"/>
          <cell r="L520"/>
          <cell r="M520"/>
        </row>
        <row r="521">
          <cell r="B521">
            <v>135</v>
          </cell>
          <cell r="C521">
            <v>291</v>
          </cell>
          <cell r="D521">
            <v>247</v>
          </cell>
          <cell r="E521">
            <v>144</v>
          </cell>
          <cell r="F521"/>
          <cell r="G521"/>
          <cell r="H521"/>
          <cell r="I521"/>
          <cell r="J521"/>
          <cell r="K521"/>
          <cell r="L521"/>
          <cell r="M521"/>
        </row>
        <row r="522">
          <cell r="B522">
            <v>184</v>
          </cell>
          <cell r="C522">
            <v>164</v>
          </cell>
          <cell r="D522">
            <v>47</v>
          </cell>
          <cell r="E522">
            <v>11</v>
          </cell>
          <cell r="F522"/>
          <cell r="G522"/>
          <cell r="H522"/>
          <cell r="I522"/>
          <cell r="J522"/>
          <cell r="K522"/>
          <cell r="L522"/>
          <cell r="M522"/>
        </row>
        <row r="523">
          <cell r="B523">
            <v>359</v>
          </cell>
          <cell r="C523">
            <v>217</v>
          </cell>
          <cell r="D523">
            <v>518</v>
          </cell>
          <cell r="E523">
            <v>387</v>
          </cell>
          <cell r="F523"/>
          <cell r="G523"/>
          <cell r="H523"/>
          <cell r="I523"/>
          <cell r="J523"/>
          <cell r="K523"/>
          <cell r="L523"/>
          <cell r="M523"/>
        </row>
        <row r="524">
          <cell r="B524">
            <v>259</v>
          </cell>
          <cell r="C524">
            <v>872</v>
          </cell>
          <cell r="D524">
            <v>858</v>
          </cell>
          <cell r="E524">
            <v>425</v>
          </cell>
          <cell r="F524"/>
          <cell r="G524"/>
          <cell r="H524"/>
          <cell r="I524"/>
          <cell r="J524"/>
          <cell r="K524"/>
          <cell r="L524"/>
          <cell r="M524"/>
        </row>
        <row r="526">
          <cell r="B526">
            <v>82</v>
          </cell>
          <cell r="C526">
            <v>96</v>
          </cell>
          <cell r="D526">
            <v>104</v>
          </cell>
          <cell r="E526">
            <v>133</v>
          </cell>
          <cell r="F526"/>
          <cell r="G526"/>
          <cell r="H526"/>
          <cell r="I526"/>
          <cell r="J526"/>
          <cell r="K526"/>
          <cell r="L526"/>
          <cell r="M526"/>
        </row>
        <row r="527">
          <cell r="B527">
            <v>208</v>
          </cell>
          <cell r="C527">
            <v>207</v>
          </cell>
          <cell r="D527">
            <v>111</v>
          </cell>
          <cell r="E527">
            <v>201</v>
          </cell>
          <cell r="F527"/>
          <cell r="G527"/>
          <cell r="H527"/>
          <cell r="I527"/>
          <cell r="J527"/>
          <cell r="K527"/>
          <cell r="L527"/>
          <cell r="M527"/>
        </row>
        <row r="533">
          <cell r="B533">
            <v>0</v>
          </cell>
          <cell r="C533">
            <v>0</v>
          </cell>
          <cell r="D533">
            <v>0</v>
          </cell>
          <cell r="E533">
            <v>0</v>
          </cell>
          <cell r="F533"/>
          <cell r="G533"/>
          <cell r="H533"/>
          <cell r="I533"/>
          <cell r="J533"/>
          <cell r="K533"/>
          <cell r="L533"/>
          <cell r="M533"/>
        </row>
        <row r="534">
          <cell r="B534">
            <v>0</v>
          </cell>
          <cell r="C534">
            <v>0</v>
          </cell>
          <cell r="D534">
            <v>0</v>
          </cell>
          <cell r="E534">
            <v>0</v>
          </cell>
          <cell r="F534"/>
          <cell r="G534"/>
          <cell r="H534"/>
          <cell r="I534"/>
          <cell r="J534"/>
          <cell r="K534"/>
          <cell r="L534"/>
          <cell r="M534"/>
        </row>
        <row r="540">
          <cell r="B540">
            <v>244</v>
          </cell>
          <cell r="C540">
            <v>1347</v>
          </cell>
          <cell r="D540">
            <v>1746</v>
          </cell>
          <cell r="E540">
            <v>1340</v>
          </cell>
          <cell r="F540">
            <v>0</v>
          </cell>
          <cell r="G540">
            <v>0</v>
          </cell>
          <cell r="H540">
            <v>0</v>
          </cell>
          <cell r="I540">
            <v>0</v>
          </cell>
          <cell r="J540">
            <v>0</v>
          </cell>
          <cell r="K540">
            <v>0</v>
          </cell>
          <cell r="L540">
            <v>0</v>
          </cell>
          <cell r="M540">
            <v>0</v>
          </cell>
        </row>
        <row r="543">
          <cell r="B543">
            <v>84</v>
          </cell>
          <cell r="C543">
            <v>312</v>
          </cell>
          <cell r="D543">
            <v>324</v>
          </cell>
          <cell r="E543">
            <v>221</v>
          </cell>
          <cell r="F543">
            <v>0</v>
          </cell>
          <cell r="G543">
            <v>0</v>
          </cell>
          <cell r="H543">
            <v>0</v>
          </cell>
          <cell r="I543">
            <v>0</v>
          </cell>
          <cell r="J543">
            <v>0</v>
          </cell>
          <cell r="K543">
            <v>0</v>
          </cell>
          <cell r="L543">
            <v>0</v>
          </cell>
          <cell r="M543">
            <v>0</v>
          </cell>
        </row>
        <row r="625">
          <cell r="B625">
            <v>709145.12</v>
          </cell>
          <cell r="C625">
            <v>942849.93479999993</v>
          </cell>
          <cell r="D625">
            <v>1118570.7837559998</v>
          </cell>
          <cell r="E625">
            <v>905331.81156696007</v>
          </cell>
          <cell r="F625">
            <v>0</v>
          </cell>
          <cell r="G625">
            <v>0</v>
          </cell>
          <cell r="H625">
            <v>0</v>
          </cell>
          <cell r="I625">
            <v>0</v>
          </cell>
          <cell r="J625">
            <v>0</v>
          </cell>
          <cell r="K625">
            <v>0</v>
          </cell>
          <cell r="L625">
            <v>0</v>
          </cell>
          <cell r="M625">
            <v>0</v>
          </cell>
        </row>
        <row r="631">
          <cell r="B631">
            <v>102119</v>
          </cell>
          <cell r="C631">
            <v>101915</v>
          </cell>
          <cell r="D631">
            <v>101607</v>
          </cell>
          <cell r="E631">
            <v>101594</v>
          </cell>
          <cell r="F631">
            <v>0</v>
          </cell>
          <cell r="G631">
            <v>0</v>
          </cell>
          <cell r="H631">
            <v>0</v>
          </cell>
          <cell r="I631">
            <v>0</v>
          </cell>
          <cell r="J631">
            <v>0</v>
          </cell>
          <cell r="K631">
            <v>0</v>
          </cell>
          <cell r="L631">
            <v>0</v>
          </cell>
          <cell r="M631">
            <v>0</v>
          </cell>
        </row>
        <row r="637">
          <cell r="B637">
            <v>370</v>
          </cell>
          <cell r="C637">
            <v>406</v>
          </cell>
          <cell r="D637">
            <v>593</v>
          </cell>
          <cell r="E637">
            <v>450</v>
          </cell>
          <cell r="F637"/>
          <cell r="G637"/>
          <cell r="H637"/>
          <cell r="I637"/>
          <cell r="J637"/>
          <cell r="K637"/>
          <cell r="L637"/>
          <cell r="M637"/>
        </row>
        <row r="638">
          <cell r="B638">
            <v>905</v>
          </cell>
          <cell r="C638">
            <v>849</v>
          </cell>
          <cell r="D638">
            <v>1517</v>
          </cell>
          <cell r="E638">
            <v>1155</v>
          </cell>
          <cell r="F638">
            <v>0</v>
          </cell>
          <cell r="G638">
            <v>0</v>
          </cell>
          <cell r="H638">
            <v>0</v>
          </cell>
          <cell r="I638">
            <v>0</v>
          </cell>
          <cell r="J638">
            <v>0</v>
          </cell>
          <cell r="K638">
            <v>0</v>
          </cell>
          <cell r="L638">
            <v>0</v>
          </cell>
          <cell r="M638">
            <v>0</v>
          </cell>
        </row>
        <row r="639">
          <cell r="B639">
            <v>782</v>
          </cell>
          <cell r="C639">
            <v>750</v>
          </cell>
          <cell r="D639">
            <v>1355</v>
          </cell>
          <cell r="E639">
            <v>1058</v>
          </cell>
        </row>
        <row r="640">
          <cell r="B640">
            <v>123</v>
          </cell>
          <cell r="C640">
            <v>99</v>
          </cell>
          <cell r="D640">
            <v>162</v>
          </cell>
          <cell r="E640">
            <v>97</v>
          </cell>
        </row>
        <row r="641">
          <cell r="B641">
            <v>1353</v>
          </cell>
          <cell r="C641">
            <v>1333</v>
          </cell>
          <cell r="D641">
            <v>1800</v>
          </cell>
          <cell r="E641">
            <v>1573</v>
          </cell>
          <cell r="F641">
            <v>0</v>
          </cell>
          <cell r="G641">
            <v>0</v>
          </cell>
          <cell r="H641">
            <v>0</v>
          </cell>
          <cell r="I641">
            <v>0</v>
          </cell>
          <cell r="J641">
            <v>0</v>
          </cell>
          <cell r="K641">
            <v>0</v>
          </cell>
          <cell r="L641">
            <v>0</v>
          </cell>
          <cell r="M641">
            <v>0</v>
          </cell>
        </row>
        <row r="642">
          <cell r="B642">
            <v>1327</v>
          </cell>
          <cell r="C642">
            <v>1296</v>
          </cell>
          <cell r="D642">
            <v>1679</v>
          </cell>
          <cell r="E642">
            <v>1563</v>
          </cell>
          <cell r="F642"/>
          <cell r="G642"/>
          <cell r="H642"/>
          <cell r="I642"/>
          <cell r="J642"/>
          <cell r="K642"/>
          <cell r="L642"/>
          <cell r="M642"/>
        </row>
        <row r="643">
          <cell r="B643">
            <v>26</v>
          </cell>
          <cell r="C643">
            <v>26</v>
          </cell>
          <cell r="D643">
            <v>21</v>
          </cell>
          <cell r="E643">
            <v>9</v>
          </cell>
          <cell r="F643"/>
          <cell r="G643"/>
          <cell r="H643"/>
          <cell r="I643"/>
          <cell r="J643"/>
          <cell r="K643"/>
          <cell r="L643"/>
          <cell r="M643"/>
        </row>
        <row r="644">
          <cell r="B644">
            <v>0</v>
          </cell>
          <cell r="C644">
            <v>11</v>
          </cell>
          <cell r="D644">
            <v>100</v>
          </cell>
          <cell r="E644">
            <v>1</v>
          </cell>
          <cell r="F644"/>
          <cell r="G644"/>
          <cell r="H644"/>
          <cell r="I644"/>
          <cell r="J644"/>
          <cell r="K644"/>
          <cell r="L644"/>
          <cell r="M644"/>
        </row>
        <row r="645">
          <cell r="B645">
            <v>25219</v>
          </cell>
          <cell r="C645">
            <v>24492</v>
          </cell>
          <cell r="D645">
            <v>38118</v>
          </cell>
          <cell r="E645">
            <v>29820</v>
          </cell>
          <cell r="F645">
            <v>0</v>
          </cell>
          <cell r="G645">
            <v>0</v>
          </cell>
          <cell r="H645">
            <v>0</v>
          </cell>
          <cell r="I645">
            <v>0</v>
          </cell>
          <cell r="J645">
            <v>0</v>
          </cell>
          <cell r="K645">
            <v>0</v>
          </cell>
          <cell r="L645">
            <v>0</v>
          </cell>
          <cell r="M645">
            <v>0</v>
          </cell>
        </row>
        <row r="646">
          <cell r="B646">
            <v>1</v>
          </cell>
          <cell r="C646">
            <v>1</v>
          </cell>
          <cell r="D646">
            <v>2</v>
          </cell>
          <cell r="E646">
            <v>0</v>
          </cell>
          <cell r="F646"/>
          <cell r="G646"/>
          <cell r="H646"/>
          <cell r="I646"/>
          <cell r="J646"/>
          <cell r="K646"/>
          <cell r="L646"/>
          <cell r="M646"/>
        </row>
        <row r="647">
          <cell r="B647">
            <v>4</v>
          </cell>
          <cell r="C647">
            <v>11</v>
          </cell>
          <cell r="D647">
            <v>9</v>
          </cell>
          <cell r="E647">
            <v>9</v>
          </cell>
          <cell r="F647"/>
          <cell r="G647"/>
          <cell r="H647"/>
          <cell r="I647"/>
          <cell r="J647"/>
          <cell r="K647"/>
          <cell r="L647"/>
          <cell r="M647"/>
        </row>
        <row r="648">
          <cell r="B648">
            <v>16709</v>
          </cell>
          <cell r="C648">
            <v>15435</v>
          </cell>
          <cell r="D648">
            <v>23899</v>
          </cell>
          <cell r="E648">
            <v>19843</v>
          </cell>
          <cell r="F648"/>
          <cell r="G648"/>
          <cell r="H648"/>
          <cell r="I648"/>
          <cell r="J648"/>
          <cell r="K648"/>
          <cell r="L648"/>
          <cell r="M648"/>
        </row>
        <row r="649">
          <cell r="B649">
            <v>8505</v>
          </cell>
          <cell r="C649">
            <v>9045</v>
          </cell>
          <cell r="D649">
            <v>14208</v>
          </cell>
          <cell r="E649">
            <v>9968</v>
          </cell>
          <cell r="F649"/>
          <cell r="G649"/>
          <cell r="H649"/>
          <cell r="I649"/>
          <cell r="J649"/>
          <cell r="K649"/>
          <cell r="L649"/>
          <cell r="M649"/>
        </row>
        <row r="650">
          <cell r="B650">
            <v>142</v>
          </cell>
          <cell r="C650">
            <v>167</v>
          </cell>
          <cell r="D650">
            <v>249</v>
          </cell>
          <cell r="E650">
            <v>179</v>
          </cell>
          <cell r="F650"/>
          <cell r="G650"/>
          <cell r="H650"/>
          <cell r="I650"/>
          <cell r="J650"/>
          <cell r="K650"/>
          <cell r="L650"/>
          <cell r="M650"/>
        </row>
        <row r="651">
          <cell r="B651">
            <v>20561</v>
          </cell>
          <cell r="C651">
            <v>16723</v>
          </cell>
          <cell r="D651">
            <v>23308</v>
          </cell>
          <cell r="E651">
            <v>18543</v>
          </cell>
          <cell r="F651"/>
          <cell r="G651"/>
          <cell r="H651"/>
          <cell r="I651"/>
          <cell r="J651"/>
          <cell r="K651"/>
          <cell r="L651"/>
          <cell r="M651"/>
        </row>
        <row r="652">
          <cell r="B652">
            <v>3274</v>
          </cell>
          <cell r="C652">
            <v>4183</v>
          </cell>
          <cell r="D652">
            <v>6728</v>
          </cell>
          <cell r="E652">
            <v>6553</v>
          </cell>
          <cell r="F652"/>
          <cell r="G652"/>
          <cell r="H652"/>
          <cell r="I652"/>
          <cell r="J652"/>
          <cell r="K652"/>
          <cell r="L652"/>
          <cell r="M652"/>
        </row>
        <row r="653">
          <cell r="B653">
            <v>433</v>
          </cell>
          <cell r="C653">
            <v>471</v>
          </cell>
          <cell r="D653">
            <v>535</v>
          </cell>
          <cell r="E653">
            <v>406</v>
          </cell>
          <cell r="F653">
            <v>0</v>
          </cell>
          <cell r="G653">
            <v>0</v>
          </cell>
          <cell r="H653">
            <v>0</v>
          </cell>
          <cell r="I653">
            <v>0</v>
          </cell>
          <cell r="J653">
            <v>0</v>
          </cell>
          <cell r="K653">
            <v>0</v>
          </cell>
          <cell r="L653">
            <v>0</v>
          </cell>
          <cell r="M653">
            <v>0</v>
          </cell>
        </row>
        <row r="654">
          <cell r="B654">
            <v>354</v>
          </cell>
          <cell r="C654">
            <v>359</v>
          </cell>
          <cell r="D654">
            <v>417</v>
          </cell>
          <cell r="E654">
            <v>315</v>
          </cell>
          <cell r="F654"/>
          <cell r="G654"/>
          <cell r="H654"/>
          <cell r="I654"/>
          <cell r="J654"/>
          <cell r="K654"/>
          <cell r="L654"/>
          <cell r="M654"/>
        </row>
        <row r="655">
          <cell r="B655">
            <v>79</v>
          </cell>
          <cell r="C655">
            <v>112</v>
          </cell>
          <cell r="D655">
            <v>118</v>
          </cell>
          <cell r="E655">
            <v>91</v>
          </cell>
          <cell r="F655"/>
          <cell r="G655"/>
          <cell r="H655"/>
          <cell r="I655"/>
          <cell r="J655"/>
          <cell r="K655"/>
          <cell r="L655"/>
          <cell r="M655"/>
        </row>
        <row r="656">
          <cell r="B656">
            <v>11491</v>
          </cell>
          <cell r="C656">
            <v>8697</v>
          </cell>
          <cell r="D656">
            <v>16239</v>
          </cell>
          <cell r="E656">
            <v>13719</v>
          </cell>
          <cell r="F656"/>
          <cell r="G656"/>
          <cell r="H656"/>
          <cell r="I656"/>
          <cell r="J656"/>
          <cell r="K656"/>
          <cell r="L656"/>
          <cell r="M656"/>
        </row>
        <row r="657">
          <cell r="B657">
            <v>205</v>
          </cell>
          <cell r="C657">
            <v>259</v>
          </cell>
          <cell r="D657">
            <v>577</v>
          </cell>
          <cell r="E657">
            <v>457</v>
          </cell>
          <cell r="F657">
            <v>0</v>
          </cell>
          <cell r="G657">
            <v>0</v>
          </cell>
          <cell r="H657">
            <v>0</v>
          </cell>
          <cell r="I657">
            <v>0</v>
          </cell>
          <cell r="J657">
            <v>0</v>
          </cell>
          <cell r="K657">
            <v>0</v>
          </cell>
          <cell r="L657">
            <v>0</v>
          </cell>
          <cell r="M657">
            <v>0</v>
          </cell>
        </row>
        <row r="658">
          <cell r="B658">
            <v>38</v>
          </cell>
          <cell r="C658">
            <v>30</v>
          </cell>
          <cell r="D658">
            <v>53</v>
          </cell>
          <cell r="E658">
            <v>32</v>
          </cell>
          <cell r="F658"/>
          <cell r="G658"/>
          <cell r="H658"/>
          <cell r="I658"/>
          <cell r="J658"/>
          <cell r="K658"/>
          <cell r="L658"/>
          <cell r="M658"/>
        </row>
        <row r="659">
          <cell r="B659">
            <v>167</v>
          </cell>
          <cell r="C659">
            <v>229</v>
          </cell>
          <cell r="D659">
            <v>524</v>
          </cell>
          <cell r="E659">
            <v>425</v>
          </cell>
          <cell r="F659"/>
          <cell r="G659"/>
          <cell r="H659"/>
          <cell r="I659"/>
          <cell r="J659"/>
          <cell r="K659"/>
          <cell r="L659"/>
          <cell r="M659"/>
        </row>
        <row r="660">
          <cell r="B660">
            <v>441</v>
          </cell>
          <cell r="C660">
            <v>384</v>
          </cell>
          <cell r="D660">
            <v>577</v>
          </cell>
          <cell r="E660">
            <v>328</v>
          </cell>
          <cell r="F660"/>
          <cell r="G660"/>
          <cell r="H660"/>
          <cell r="I660"/>
          <cell r="J660"/>
          <cell r="K660"/>
          <cell r="L660"/>
          <cell r="M660"/>
        </row>
        <row r="661">
          <cell r="B661">
            <v>3383</v>
          </cell>
          <cell r="C661">
            <v>3872</v>
          </cell>
          <cell r="D661">
            <v>6046</v>
          </cell>
          <cell r="E661">
            <v>4142</v>
          </cell>
          <cell r="F661"/>
          <cell r="G661"/>
          <cell r="H661"/>
          <cell r="I661"/>
          <cell r="J661"/>
          <cell r="K661"/>
          <cell r="L661"/>
          <cell r="M661"/>
        </row>
        <row r="662">
          <cell r="B662">
            <v>3161</v>
          </cell>
          <cell r="C662">
            <v>2916</v>
          </cell>
          <cell r="D662">
            <v>4932</v>
          </cell>
          <cell r="E662">
            <v>4399</v>
          </cell>
          <cell r="F662">
            <v>0</v>
          </cell>
          <cell r="G662">
            <v>0</v>
          </cell>
          <cell r="H662">
            <v>0</v>
          </cell>
          <cell r="I662">
            <v>0</v>
          </cell>
          <cell r="J662">
            <v>0</v>
          </cell>
          <cell r="K662">
            <v>0</v>
          </cell>
          <cell r="L662">
            <v>0</v>
          </cell>
          <cell r="M662">
            <v>0</v>
          </cell>
        </row>
        <row r="663">
          <cell r="B663">
            <v>1420</v>
          </cell>
          <cell r="C663">
            <v>1314</v>
          </cell>
          <cell r="D663">
            <v>2331</v>
          </cell>
          <cell r="E663">
            <v>2088</v>
          </cell>
          <cell r="F663"/>
          <cell r="G663"/>
          <cell r="H663"/>
          <cell r="I663"/>
          <cell r="J663"/>
          <cell r="K663"/>
          <cell r="L663"/>
          <cell r="M663"/>
        </row>
        <row r="664">
          <cell r="B664">
            <v>1741</v>
          </cell>
          <cell r="C664">
            <v>1602</v>
          </cell>
          <cell r="D664">
            <v>2601</v>
          </cell>
          <cell r="E664">
            <v>2311</v>
          </cell>
          <cell r="F664"/>
          <cell r="G664"/>
          <cell r="H664"/>
          <cell r="I664"/>
          <cell r="J664"/>
          <cell r="K664"/>
          <cell r="L664"/>
          <cell r="M664"/>
        </row>
        <row r="665">
          <cell r="B665">
            <v>5607</v>
          </cell>
          <cell r="C665">
            <v>6452</v>
          </cell>
          <cell r="D665">
            <v>9677</v>
          </cell>
          <cell r="E665">
            <v>6120</v>
          </cell>
          <cell r="F665"/>
          <cell r="G665"/>
          <cell r="H665"/>
          <cell r="I665"/>
          <cell r="J665"/>
          <cell r="K665"/>
          <cell r="L665"/>
          <cell r="M665"/>
        </row>
        <row r="666">
          <cell r="B666">
            <v>9004</v>
          </cell>
          <cell r="C666">
            <v>9576</v>
          </cell>
          <cell r="D666">
            <v>12954</v>
          </cell>
          <cell r="E666">
            <v>11121</v>
          </cell>
          <cell r="F666">
            <v>0</v>
          </cell>
          <cell r="G666">
            <v>0</v>
          </cell>
          <cell r="H666">
            <v>0</v>
          </cell>
          <cell r="I666">
            <v>0</v>
          </cell>
          <cell r="J666">
            <v>0</v>
          </cell>
          <cell r="K666">
            <v>0</v>
          </cell>
          <cell r="L666">
            <v>0</v>
          </cell>
          <cell r="M666">
            <v>0</v>
          </cell>
        </row>
        <row r="667">
          <cell r="B667">
            <v>8984</v>
          </cell>
          <cell r="C667">
            <v>9539</v>
          </cell>
          <cell r="D667">
            <v>12924</v>
          </cell>
          <cell r="E667">
            <v>11078</v>
          </cell>
          <cell r="F667"/>
          <cell r="G667"/>
          <cell r="H667"/>
          <cell r="I667"/>
          <cell r="J667"/>
          <cell r="K667"/>
          <cell r="L667"/>
          <cell r="M667"/>
        </row>
        <row r="668">
          <cell r="B668">
            <v>20</v>
          </cell>
          <cell r="C668">
            <v>37</v>
          </cell>
          <cell r="D668">
            <v>30</v>
          </cell>
          <cell r="E668">
            <v>43</v>
          </cell>
          <cell r="F668"/>
          <cell r="G668"/>
          <cell r="H668"/>
          <cell r="I668"/>
          <cell r="J668"/>
          <cell r="K668"/>
          <cell r="L668"/>
          <cell r="M668"/>
        </row>
        <row r="669">
          <cell r="B669">
            <v>16764</v>
          </cell>
          <cell r="C669">
            <v>13735</v>
          </cell>
          <cell r="D669">
            <v>20155</v>
          </cell>
          <cell r="E669">
            <v>17635</v>
          </cell>
          <cell r="F669"/>
          <cell r="G669"/>
          <cell r="H669"/>
          <cell r="I669"/>
          <cell r="J669"/>
          <cell r="K669"/>
          <cell r="L669"/>
          <cell r="M669"/>
        </row>
        <row r="670">
          <cell r="B670">
            <v>1573</v>
          </cell>
          <cell r="C670">
            <v>1348</v>
          </cell>
          <cell r="D670">
            <v>2239</v>
          </cell>
          <cell r="E670">
            <v>1577</v>
          </cell>
          <cell r="F670"/>
          <cell r="G670"/>
          <cell r="H670"/>
          <cell r="I670"/>
          <cell r="J670"/>
          <cell r="K670"/>
          <cell r="L670"/>
          <cell r="M670"/>
        </row>
        <row r="673">
          <cell r="B673">
            <v>2</v>
          </cell>
          <cell r="C673">
            <v>0</v>
          </cell>
          <cell r="D673">
            <v>1</v>
          </cell>
          <cell r="E673">
            <v>3</v>
          </cell>
          <cell r="F673"/>
          <cell r="G673"/>
          <cell r="H673"/>
          <cell r="I673"/>
          <cell r="J673"/>
          <cell r="K673"/>
          <cell r="L673"/>
          <cell r="M673"/>
        </row>
        <row r="674">
          <cell r="B674">
            <v>12111</v>
          </cell>
          <cell r="C674">
            <v>11464</v>
          </cell>
          <cell r="D674">
            <v>17992</v>
          </cell>
          <cell r="E674">
            <v>13797</v>
          </cell>
          <cell r="F674">
            <v>0</v>
          </cell>
          <cell r="G674">
            <v>0</v>
          </cell>
          <cell r="H674">
            <v>0</v>
          </cell>
          <cell r="I674">
            <v>0</v>
          </cell>
          <cell r="J674">
            <v>0</v>
          </cell>
          <cell r="K674">
            <v>0</v>
          </cell>
          <cell r="L674">
            <v>0</v>
          </cell>
          <cell r="M674">
            <v>0</v>
          </cell>
        </row>
        <row r="675">
          <cell r="B675">
            <v>216</v>
          </cell>
          <cell r="C675">
            <v>284</v>
          </cell>
          <cell r="D675">
            <v>426</v>
          </cell>
          <cell r="E675">
            <v>210</v>
          </cell>
          <cell r="F675"/>
          <cell r="G675"/>
          <cell r="H675"/>
          <cell r="I675"/>
          <cell r="J675"/>
          <cell r="K675"/>
          <cell r="L675"/>
          <cell r="M675"/>
        </row>
        <row r="676">
          <cell r="B676">
            <v>11895</v>
          </cell>
          <cell r="C676">
            <v>11180</v>
          </cell>
          <cell r="D676">
            <v>17566</v>
          </cell>
          <cell r="E676">
            <v>13587</v>
          </cell>
          <cell r="F676"/>
          <cell r="G676"/>
          <cell r="H676"/>
          <cell r="I676"/>
          <cell r="J676"/>
          <cell r="K676"/>
          <cell r="L676"/>
          <cell r="M676"/>
        </row>
        <row r="677">
          <cell r="B677">
            <v>1323</v>
          </cell>
          <cell r="C677">
            <v>1385</v>
          </cell>
          <cell r="D677">
            <v>2407</v>
          </cell>
          <cell r="E677">
            <v>1845</v>
          </cell>
          <cell r="F677"/>
          <cell r="G677"/>
          <cell r="H677"/>
          <cell r="I677"/>
          <cell r="J677"/>
          <cell r="K677"/>
          <cell r="L677"/>
          <cell r="M677"/>
        </row>
        <row r="678">
          <cell r="B678">
            <v>2138</v>
          </cell>
          <cell r="C678">
            <v>1865</v>
          </cell>
          <cell r="D678">
            <v>6698</v>
          </cell>
          <cell r="E678">
            <v>5847</v>
          </cell>
          <cell r="F678"/>
          <cell r="G678"/>
          <cell r="H678"/>
          <cell r="I678"/>
          <cell r="J678"/>
          <cell r="K678"/>
          <cell r="L678"/>
          <cell r="M678"/>
        </row>
        <row r="679">
          <cell r="B679">
            <v>783</v>
          </cell>
          <cell r="C679">
            <v>787</v>
          </cell>
          <cell r="D679">
            <v>952</v>
          </cell>
          <cell r="E679">
            <v>810</v>
          </cell>
          <cell r="F679"/>
          <cell r="G679"/>
          <cell r="H679"/>
          <cell r="I679"/>
          <cell r="J679"/>
          <cell r="K679"/>
          <cell r="L679"/>
          <cell r="M679"/>
        </row>
        <row r="680">
          <cell r="B680">
            <v>172</v>
          </cell>
          <cell r="C680">
            <v>145</v>
          </cell>
          <cell r="D680">
            <v>165</v>
          </cell>
          <cell r="E680">
            <v>180</v>
          </cell>
          <cell r="F680"/>
          <cell r="G680"/>
          <cell r="H680"/>
          <cell r="I680"/>
          <cell r="J680"/>
          <cell r="K680"/>
          <cell r="L680"/>
          <cell r="M680"/>
        </row>
        <row r="681">
          <cell r="B681">
            <v>4</v>
          </cell>
          <cell r="C681">
            <v>2</v>
          </cell>
          <cell r="D681">
            <v>1</v>
          </cell>
          <cell r="E681">
            <v>2</v>
          </cell>
          <cell r="F681"/>
          <cell r="G681"/>
          <cell r="H681"/>
          <cell r="I681"/>
          <cell r="J681"/>
          <cell r="K681"/>
          <cell r="L681"/>
          <cell r="M681"/>
        </row>
        <row r="682">
          <cell r="B682">
            <v>125</v>
          </cell>
          <cell r="C682">
            <v>112</v>
          </cell>
          <cell r="D682">
            <v>224</v>
          </cell>
          <cell r="E682">
            <v>159</v>
          </cell>
          <cell r="F682"/>
          <cell r="G682"/>
          <cell r="H682"/>
          <cell r="I682"/>
          <cell r="J682"/>
          <cell r="K682"/>
          <cell r="L682"/>
          <cell r="M682"/>
        </row>
        <row r="683">
          <cell r="B683">
            <v>622</v>
          </cell>
          <cell r="C683">
            <v>555</v>
          </cell>
          <cell r="D683">
            <v>599</v>
          </cell>
          <cell r="E683">
            <v>459</v>
          </cell>
          <cell r="F683"/>
          <cell r="G683"/>
          <cell r="H683"/>
          <cell r="I683"/>
          <cell r="J683"/>
          <cell r="K683"/>
          <cell r="L683"/>
          <cell r="M683"/>
        </row>
        <row r="684">
          <cell r="B684">
            <v>661</v>
          </cell>
          <cell r="C684">
            <v>429</v>
          </cell>
          <cell r="D684">
            <v>571</v>
          </cell>
          <cell r="E684">
            <v>452</v>
          </cell>
          <cell r="F684"/>
          <cell r="G684"/>
          <cell r="H684"/>
          <cell r="I684"/>
          <cell r="J684"/>
          <cell r="K684"/>
          <cell r="L684"/>
          <cell r="M684"/>
        </row>
        <row r="685">
          <cell r="B685">
            <v>425</v>
          </cell>
          <cell r="C685">
            <v>438</v>
          </cell>
          <cell r="D685">
            <v>480</v>
          </cell>
          <cell r="E685">
            <v>328</v>
          </cell>
          <cell r="F685">
            <v>0</v>
          </cell>
          <cell r="G685">
            <v>0</v>
          </cell>
          <cell r="H685">
            <v>0</v>
          </cell>
          <cell r="I685">
            <v>0</v>
          </cell>
          <cell r="J685">
            <v>0</v>
          </cell>
          <cell r="K685">
            <v>0</v>
          </cell>
          <cell r="L685">
            <v>0</v>
          </cell>
          <cell r="M685">
            <v>0</v>
          </cell>
        </row>
        <row r="686">
          <cell r="B686">
            <v>251</v>
          </cell>
          <cell r="C686">
            <v>184</v>
          </cell>
          <cell r="D686">
            <v>246</v>
          </cell>
          <cell r="E686">
            <v>158</v>
          </cell>
          <cell r="F686"/>
          <cell r="G686"/>
          <cell r="H686"/>
          <cell r="I686"/>
          <cell r="J686"/>
          <cell r="K686"/>
          <cell r="L686"/>
          <cell r="M686"/>
        </row>
        <row r="687">
          <cell r="B687">
            <v>174</v>
          </cell>
          <cell r="C687">
            <v>254</v>
          </cell>
          <cell r="D687">
            <v>234</v>
          </cell>
          <cell r="E687">
            <v>170</v>
          </cell>
          <cell r="F687"/>
          <cell r="G687"/>
          <cell r="H687"/>
          <cell r="I687"/>
          <cell r="J687"/>
          <cell r="K687"/>
          <cell r="L687"/>
          <cell r="M687"/>
        </row>
        <row r="688">
          <cell r="B688">
            <v>1376</v>
          </cell>
          <cell r="C688">
            <v>1197</v>
          </cell>
          <cell r="D688">
            <v>1992</v>
          </cell>
          <cell r="E688">
            <v>2043</v>
          </cell>
          <cell r="F688"/>
          <cell r="G688"/>
          <cell r="H688"/>
          <cell r="I688"/>
          <cell r="J688"/>
          <cell r="K688"/>
          <cell r="L688"/>
          <cell r="M688"/>
        </row>
        <row r="689">
          <cell r="B689">
            <v>3441</v>
          </cell>
          <cell r="C689">
            <v>2816</v>
          </cell>
          <cell r="D689">
            <v>4364</v>
          </cell>
          <cell r="E689">
            <v>3200</v>
          </cell>
          <cell r="F689"/>
          <cell r="G689"/>
          <cell r="H689"/>
          <cell r="I689"/>
          <cell r="J689"/>
          <cell r="K689"/>
          <cell r="L689"/>
          <cell r="M689"/>
        </row>
        <row r="690">
          <cell r="B690">
            <v>3282</v>
          </cell>
          <cell r="C690">
            <v>2547</v>
          </cell>
          <cell r="D690">
            <v>3241</v>
          </cell>
          <cell r="E690">
            <v>3872</v>
          </cell>
          <cell r="F690"/>
          <cell r="G690"/>
          <cell r="H690"/>
          <cell r="I690"/>
          <cell r="J690"/>
          <cell r="K690"/>
          <cell r="L690"/>
          <cell r="M690"/>
        </row>
        <row r="691">
          <cell r="B691">
            <v>330</v>
          </cell>
          <cell r="C691">
            <v>301</v>
          </cell>
          <cell r="D691">
            <v>422</v>
          </cell>
          <cell r="E691">
            <v>323</v>
          </cell>
          <cell r="F691"/>
          <cell r="G691"/>
          <cell r="H691"/>
          <cell r="I691"/>
          <cell r="J691"/>
          <cell r="K691"/>
          <cell r="L691"/>
          <cell r="M691"/>
        </row>
        <row r="696">
          <cell r="B696">
            <v>0</v>
          </cell>
          <cell r="C696">
            <v>0</v>
          </cell>
          <cell r="D696">
            <v>3</v>
          </cell>
          <cell r="E696">
            <v>0</v>
          </cell>
          <cell r="F696"/>
          <cell r="G696"/>
          <cell r="H696"/>
          <cell r="I696"/>
          <cell r="J696"/>
          <cell r="K696"/>
          <cell r="L696"/>
          <cell r="M696"/>
        </row>
        <row r="697">
          <cell r="B697">
            <v>378</v>
          </cell>
          <cell r="C697">
            <v>385</v>
          </cell>
          <cell r="D697">
            <v>745</v>
          </cell>
          <cell r="E697">
            <v>632</v>
          </cell>
          <cell r="F697"/>
          <cell r="G697"/>
          <cell r="H697"/>
          <cell r="I697"/>
          <cell r="J697"/>
          <cell r="K697"/>
          <cell r="L697"/>
          <cell r="M697"/>
        </row>
        <row r="698">
          <cell r="B698">
            <v>0</v>
          </cell>
          <cell r="C698">
            <v>0</v>
          </cell>
          <cell r="D698">
            <v>4</v>
          </cell>
          <cell r="E698">
            <v>1</v>
          </cell>
          <cell r="F698"/>
          <cell r="G698"/>
          <cell r="H698"/>
          <cell r="I698"/>
          <cell r="J698"/>
          <cell r="K698"/>
          <cell r="L698"/>
          <cell r="M698"/>
        </row>
        <row r="699">
          <cell r="B699">
            <v>59</v>
          </cell>
          <cell r="C699">
            <v>48</v>
          </cell>
          <cell r="D699">
            <v>69</v>
          </cell>
          <cell r="E699">
            <v>53</v>
          </cell>
          <cell r="F699"/>
          <cell r="G699"/>
          <cell r="H699"/>
          <cell r="I699"/>
          <cell r="J699"/>
          <cell r="K699"/>
          <cell r="L699"/>
          <cell r="M699"/>
        </row>
        <row r="700">
          <cell r="B700">
            <v>20</v>
          </cell>
          <cell r="C700">
            <v>26</v>
          </cell>
          <cell r="D700">
            <v>32</v>
          </cell>
          <cell r="E700">
            <v>23</v>
          </cell>
          <cell r="F700"/>
          <cell r="G700"/>
          <cell r="H700"/>
          <cell r="I700"/>
          <cell r="J700"/>
          <cell r="K700"/>
          <cell r="L700"/>
          <cell r="M700"/>
        </row>
        <row r="701">
          <cell r="B701">
            <v>172</v>
          </cell>
          <cell r="C701">
            <v>163</v>
          </cell>
          <cell r="D701">
            <v>264</v>
          </cell>
          <cell r="E701">
            <v>176</v>
          </cell>
          <cell r="F701"/>
          <cell r="G701"/>
          <cell r="H701"/>
          <cell r="I701"/>
          <cell r="J701"/>
          <cell r="K701"/>
          <cell r="L701"/>
          <cell r="M701"/>
        </row>
        <row r="702">
          <cell r="B702">
            <v>0</v>
          </cell>
          <cell r="C702">
            <v>11</v>
          </cell>
          <cell r="D702">
            <v>6</v>
          </cell>
          <cell r="E702">
            <v>4</v>
          </cell>
          <cell r="F702">
            <v>0</v>
          </cell>
          <cell r="G702">
            <v>0</v>
          </cell>
          <cell r="H702">
            <v>0</v>
          </cell>
          <cell r="I702">
            <v>0</v>
          </cell>
          <cell r="J702">
            <v>0</v>
          </cell>
          <cell r="K702">
            <v>0</v>
          </cell>
          <cell r="L702">
            <v>0</v>
          </cell>
          <cell r="M702">
            <v>0</v>
          </cell>
        </row>
        <row r="703">
          <cell r="B703">
            <v>0</v>
          </cell>
          <cell r="C703">
            <v>9</v>
          </cell>
          <cell r="D703">
            <v>4</v>
          </cell>
          <cell r="E703">
            <v>1</v>
          </cell>
          <cell r="F703"/>
          <cell r="G703"/>
          <cell r="H703"/>
          <cell r="I703"/>
          <cell r="J703"/>
          <cell r="K703"/>
          <cell r="L703"/>
          <cell r="M703"/>
        </row>
        <row r="704">
          <cell r="B704">
            <v>0</v>
          </cell>
          <cell r="C704">
            <v>2</v>
          </cell>
          <cell r="D704">
            <v>2</v>
          </cell>
          <cell r="E704">
            <v>3</v>
          </cell>
          <cell r="F704"/>
          <cell r="G704"/>
          <cell r="H704"/>
          <cell r="I704"/>
          <cell r="J704"/>
          <cell r="K704"/>
          <cell r="L704"/>
          <cell r="M704"/>
        </row>
        <row r="705">
          <cell r="B705">
            <v>4</v>
          </cell>
          <cell r="C705">
            <v>2</v>
          </cell>
          <cell r="D705">
            <v>1</v>
          </cell>
          <cell r="E705">
            <v>5</v>
          </cell>
          <cell r="F705"/>
          <cell r="G705"/>
          <cell r="H705"/>
          <cell r="I705"/>
          <cell r="J705"/>
          <cell r="K705"/>
          <cell r="L705"/>
          <cell r="M705"/>
        </row>
        <row r="708">
          <cell r="B708">
            <v>2</v>
          </cell>
          <cell r="C708">
            <v>2</v>
          </cell>
          <cell r="D708">
            <v>10</v>
          </cell>
          <cell r="E708">
            <v>4</v>
          </cell>
          <cell r="F708"/>
          <cell r="G708"/>
          <cell r="H708"/>
          <cell r="I708"/>
          <cell r="J708"/>
          <cell r="K708"/>
          <cell r="L708"/>
          <cell r="M708"/>
        </row>
        <row r="709">
          <cell r="B709">
            <v>45</v>
          </cell>
          <cell r="C709">
            <v>16</v>
          </cell>
          <cell r="D709">
            <v>40</v>
          </cell>
          <cell r="E709">
            <v>20</v>
          </cell>
          <cell r="F709"/>
          <cell r="G709"/>
          <cell r="H709"/>
          <cell r="I709"/>
          <cell r="J709"/>
          <cell r="K709"/>
          <cell r="L709"/>
          <cell r="M709"/>
        </row>
        <row r="710">
          <cell r="B710">
            <v>1</v>
          </cell>
          <cell r="C710">
            <v>2</v>
          </cell>
          <cell r="D710">
            <v>0</v>
          </cell>
          <cell r="E710">
            <v>2</v>
          </cell>
          <cell r="F710"/>
          <cell r="G710"/>
          <cell r="H710"/>
          <cell r="I710"/>
          <cell r="J710"/>
          <cell r="K710"/>
          <cell r="L710"/>
          <cell r="M710"/>
        </row>
        <row r="711">
          <cell r="B711">
            <v>69</v>
          </cell>
          <cell r="C711">
            <v>90</v>
          </cell>
          <cell r="D711">
            <v>103</v>
          </cell>
          <cell r="E711">
            <v>91</v>
          </cell>
          <cell r="F711"/>
          <cell r="G711"/>
          <cell r="H711"/>
          <cell r="I711"/>
          <cell r="J711"/>
          <cell r="K711"/>
          <cell r="L711"/>
          <cell r="M711"/>
        </row>
        <row r="712">
          <cell r="B712">
            <v>172</v>
          </cell>
          <cell r="C712">
            <v>192</v>
          </cell>
          <cell r="D712">
            <v>246</v>
          </cell>
          <cell r="E712">
            <v>165</v>
          </cell>
          <cell r="F712"/>
          <cell r="G712"/>
          <cell r="H712"/>
          <cell r="I712"/>
          <cell r="J712"/>
          <cell r="K712"/>
          <cell r="L712"/>
          <cell r="M712"/>
        </row>
        <row r="713">
          <cell r="B713">
            <v>452</v>
          </cell>
          <cell r="C713">
            <v>463</v>
          </cell>
          <cell r="D713">
            <v>483</v>
          </cell>
          <cell r="E713">
            <v>366</v>
          </cell>
          <cell r="F713"/>
          <cell r="G713"/>
          <cell r="H713"/>
          <cell r="I713"/>
          <cell r="J713"/>
          <cell r="K713"/>
          <cell r="L713"/>
          <cell r="M713"/>
        </row>
        <row r="714">
          <cell r="B714">
            <v>18</v>
          </cell>
          <cell r="C714">
            <v>55</v>
          </cell>
          <cell r="D714">
            <v>40</v>
          </cell>
          <cell r="E714">
            <v>40</v>
          </cell>
          <cell r="F714"/>
          <cell r="G714"/>
          <cell r="H714"/>
          <cell r="I714"/>
          <cell r="J714"/>
          <cell r="K714"/>
          <cell r="L714"/>
          <cell r="M714"/>
        </row>
        <row r="717">
          <cell r="B717">
            <v>0</v>
          </cell>
          <cell r="C717">
            <v>1</v>
          </cell>
          <cell r="D717">
            <v>2</v>
          </cell>
          <cell r="E717">
            <v>1</v>
          </cell>
          <cell r="F717"/>
          <cell r="G717"/>
          <cell r="H717"/>
          <cell r="I717"/>
          <cell r="J717"/>
          <cell r="K717"/>
          <cell r="L717"/>
          <cell r="M717"/>
        </row>
        <row r="718">
          <cell r="B718">
            <v>0</v>
          </cell>
          <cell r="C718">
            <v>0</v>
          </cell>
          <cell r="D718">
            <v>0</v>
          </cell>
          <cell r="E718">
            <v>0</v>
          </cell>
          <cell r="F718"/>
          <cell r="G718"/>
          <cell r="H718"/>
          <cell r="I718"/>
          <cell r="J718"/>
          <cell r="K718"/>
          <cell r="L718"/>
          <cell r="M718"/>
        </row>
        <row r="719">
          <cell r="B719">
            <v>0</v>
          </cell>
          <cell r="C719">
            <v>0</v>
          </cell>
          <cell r="D719">
            <v>0</v>
          </cell>
          <cell r="E719">
            <v>0</v>
          </cell>
          <cell r="F719"/>
          <cell r="G719"/>
          <cell r="H719"/>
          <cell r="I719"/>
          <cell r="J719"/>
          <cell r="K719"/>
          <cell r="L719"/>
          <cell r="M719"/>
        </row>
        <row r="720">
          <cell r="B720">
            <v>102</v>
          </cell>
          <cell r="C720">
            <v>116</v>
          </cell>
          <cell r="D720">
            <v>121</v>
          </cell>
          <cell r="E720">
            <v>71</v>
          </cell>
          <cell r="F720"/>
          <cell r="G720"/>
          <cell r="H720"/>
          <cell r="I720"/>
          <cell r="J720"/>
          <cell r="K720"/>
          <cell r="L720"/>
          <cell r="M720"/>
        </row>
        <row r="721">
          <cell r="B721">
            <v>415</v>
          </cell>
          <cell r="C721">
            <v>455</v>
          </cell>
          <cell r="D721">
            <v>628</v>
          </cell>
          <cell r="E721">
            <v>452</v>
          </cell>
          <cell r="F721"/>
          <cell r="G721"/>
          <cell r="H721"/>
          <cell r="I721"/>
          <cell r="J721"/>
          <cell r="K721"/>
          <cell r="L721"/>
          <cell r="M721"/>
        </row>
        <row r="722">
          <cell r="B722">
            <v>116</v>
          </cell>
          <cell r="C722">
            <v>117</v>
          </cell>
          <cell r="D722">
            <v>159</v>
          </cell>
          <cell r="E722">
            <v>107</v>
          </cell>
          <cell r="F722"/>
          <cell r="G722"/>
          <cell r="H722"/>
          <cell r="I722"/>
          <cell r="J722"/>
          <cell r="K722"/>
          <cell r="L722"/>
          <cell r="M722"/>
        </row>
        <row r="723">
          <cell r="B723">
            <v>9</v>
          </cell>
          <cell r="C723">
            <v>14</v>
          </cell>
          <cell r="D723">
            <v>14</v>
          </cell>
          <cell r="E723">
            <v>18</v>
          </cell>
          <cell r="F723"/>
          <cell r="G723"/>
          <cell r="H723"/>
          <cell r="I723"/>
          <cell r="J723"/>
          <cell r="K723"/>
          <cell r="L723"/>
          <cell r="M723"/>
        </row>
        <row r="725">
          <cell r="B725">
            <v>0</v>
          </cell>
          <cell r="C725">
            <v>0</v>
          </cell>
          <cell r="D725">
            <v>3</v>
          </cell>
          <cell r="E725">
            <v>1</v>
          </cell>
          <cell r="F725"/>
          <cell r="G725"/>
          <cell r="H725"/>
          <cell r="I725"/>
          <cell r="J725"/>
          <cell r="K725"/>
          <cell r="L725"/>
          <cell r="M725"/>
        </row>
        <row r="726">
          <cell r="B726">
            <v>45</v>
          </cell>
          <cell r="C726">
            <v>81</v>
          </cell>
          <cell r="D726">
            <v>58</v>
          </cell>
          <cell r="E726">
            <v>44</v>
          </cell>
          <cell r="F726"/>
          <cell r="G726"/>
          <cell r="H726"/>
          <cell r="I726"/>
          <cell r="J726"/>
          <cell r="K726"/>
          <cell r="L726"/>
          <cell r="M726"/>
        </row>
        <row r="727">
          <cell r="B727">
            <v>0</v>
          </cell>
          <cell r="C727">
            <v>0</v>
          </cell>
          <cell r="D727">
            <v>0</v>
          </cell>
          <cell r="E727">
            <v>4</v>
          </cell>
          <cell r="F727"/>
          <cell r="G727"/>
          <cell r="H727"/>
          <cell r="I727"/>
          <cell r="J727"/>
          <cell r="K727"/>
          <cell r="L727"/>
          <cell r="M727"/>
        </row>
        <row r="728">
          <cell r="B728">
            <v>304</v>
          </cell>
          <cell r="C728">
            <v>348</v>
          </cell>
          <cell r="D728">
            <v>420</v>
          </cell>
          <cell r="E728">
            <v>329</v>
          </cell>
          <cell r="F728"/>
          <cell r="G728"/>
          <cell r="H728"/>
          <cell r="I728"/>
          <cell r="J728"/>
          <cell r="K728"/>
          <cell r="L728"/>
          <cell r="M728"/>
        </row>
        <row r="729">
          <cell r="B729">
            <v>1037</v>
          </cell>
          <cell r="C729">
            <v>1016</v>
          </cell>
          <cell r="D729">
            <v>1333</v>
          </cell>
          <cell r="E729">
            <v>884</v>
          </cell>
          <cell r="F729"/>
          <cell r="G729"/>
          <cell r="H729"/>
          <cell r="I729"/>
          <cell r="J729"/>
          <cell r="K729"/>
          <cell r="L729"/>
          <cell r="M729"/>
        </row>
        <row r="730">
          <cell r="B730">
            <v>625</v>
          </cell>
          <cell r="C730">
            <v>561</v>
          </cell>
          <cell r="D730">
            <v>722</v>
          </cell>
          <cell r="E730">
            <v>475</v>
          </cell>
          <cell r="F730"/>
          <cell r="G730"/>
          <cell r="H730"/>
          <cell r="I730"/>
          <cell r="J730"/>
          <cell r="K730"/>
          <cell r="L730"/>
          <cell r="M730"/>
        </row>
        <row r="731">
          <cell r="B731">
            <v>0</v>
          </cell>
          <cell r="C731">
            <v>0</v>
          </cell>
          <cell r="D731">
            <v>0</v>
          </cell>
          <cell r="E731">
            <v>0</v>
          </cell>
          <cell r="F731"/>
          <cell r="G731"/>
          <cell r="H731"/>
          <cell r="I731"/>
          <cell r="J731"/>
          <cell r="K731"/>
          <cell r="L731"/>
          <cell r="M731"/>
        </row>
        <row r="732">
          <cell r="B732">
            <v>417</v>
          </cell>
          <cell r="C732">
            <v>377</v>
          </cell>
          <cell r="D732">
            <v>394</v>
          </cell>
          <cell r="E732">
            <v>308</v>
          </cell>
          <cell r="F732"/>
          <cell r="G732"/>
          <cell r="H732"/>
          <cell r="I732"/>
          <cell r="J732"/>
          <cell r="K732"/>
          <cell r="L732"/>
          <cell r="M732"/>
        </row>
        <row r="733">
          <cell r="B733">
            <v>0</v>
          </cell>
          <cell r="C733">
            <v>1</v>
          </cell>
          <cell r="D733">
            <v>0</v>
          </cell>
          <cell r="E733">
            <v>3</v>
          </cell>
          <cell r="F733"/>
          <cell r="G733"/>
          <cell r="H733"/>
          <cell r="I733"/>
          <cell r="J733"/>
          <cell r="K733"/>
          <cell r="L733"/>
          <cell r="M733"/>
        </row>
        <row r="736">
          <cell r="B736">
            <v>764</v>
          </cell>
          <cell r="C736">
            <v>416</v>
          </cell>
          <cell r="D736">
            <v>479</v>
          </cell>
          <cell r="E736">
            <v>434</v>
          </cell>
          <cell r="F736"/>
          <cell r="G736"/>
          <cell r="H736"/>
          <cell r="I736"/>
          <cell r="J736"/>
          <cell r="K736"/>
          <cell r="L736"/>
          <cell r="M736"/>
        </row>
        <row r="737">
          <cell r="B737">
            <v>0</v>
          </cell>
          <cell r="C737">
            <v>0</v>
          </cell>
          <cell r="D737">
            <v>0</v>
          </cell>
          <cell r="E737">
            <v>0</v>
          </cell>
          <cell r="F737"/>
          <cell r="G737"/>
          <cell r="H737"/>
          <cell r="I737"/>
          <cell r="J737"/>
          <cell r="K737"/>
          <cell r="L737"/>
          <cell r="M737"/>
        </row>
        <row r="738">
          <cell r="B738">
            <v>237</v>
          </cell>
          <cell r="C738">
            <v>182</v>
          </cell>
          <cell r="D738">
            <v>220</v>
          </cell>
          <cell r="E738">
            <v>164</v>
          </cell>
          <cell r="F738"/>
          <cell r="G738"/>
          <cell r="H738"/>
          <cell r="I738"/>
          <cell r="J738"/>
          <cell r="K738"/>
          <cell r="L738"/>
          <cell r="M738"/>
        </row>
        <row r="739">
          <cell r="B739">
            <v>602</v>
          </cell>
          <cell r="C739">
            <v>467</v>
          </cell>
          <cell r="D739">
            <v>558</v>
          </cell>
          <cell r="E739">
            <v>513</v>
          </cell>
          <cell r="F739">
            <v>0</v>
          </cell>
          <cell r="G739">
            <v>0</v>
          </cell>
          <cell r="H739">
            <v>0</v>
          </cell>
          <cell r="I739">
            <v>0</v>
          </cell>
          <cell r="J739">
            <v>0</v>
          </cell>
          <cell r="K739">
            <v>0</v>
          </cell>
          <cell r="L739">
            <v>0</v>
          </cell>
          <cell r="M739">
            <v>0</v>
          </cell>
        </row>
        <row r="740">
          <cell r="B740">
            <v>0</v>
          </cell>
          <cell r="C740">
            <v>1</v>
          </cell>
          <cell r="D740">
            <v>0</v>
          </cell>
          <cell r="E740">
            <v>0</v>
          </cell>
          <cell r="F740"/>
          <cell r="G740"/>
          <cell r="H740"/>
          <cell r="I740"/>
          <cell r="J740"/>
          <cell r="K740"/>
          <cell r="L740"/>
          <cell r="M740"/>
        </row>
        <row r="741">
          <cell r="B741">
            <v>602</v>
          </cell>
          <cell r="C741">
            <v>466</v>
          </cell>
          <cell r="D741">
            <v>558</v>
          </cell>
          <cell r="E741">
            <v>513</v>
          </cell>
          <cell r="F741"/>
          <cell r="G741"/>
          <cell r="H741"/>
          <cell r="I741"/>
          <cell r="J741"/>
          <cell r="K741"/>
          <cell r="L741"/>
          <cell r="M741"/>
        </row>
        <row r="742">
          <cell r="B742">
            <v>1530</v>
          </cell>
          <cell r="C742">
            <v>1176</v>
          </cell>
          <cell r="D742">
            <v>1013</v>
          </cell>
          <cell r="E742">
            <v>626</v>
          </cell>
          <cell r="F742"/>
          <cell r="G742"/>
          <cell r="H742"/>
          <cell r="I742"/>
          <cell r="J742"/>
          <cell r="K742"/>
          <cell r="L742"/>
          <cell r="M742"/>
        </row>
        <row r="743">
          <cell r="B743">
            <v>1198</v>
          </cell>
          <cell r="C743">
            <v>489</v>
          </cell>
          <cell r="D743">
            <v>882</v>
          </cell>
          <cell r="E743">
            <v>797</v>
          </cell>
          <cell r="F743"/>
          <cell r="G743"/>
          <cell r="H743"/>
          <cell r="I743"/>
          <cell r="J743"/>
          <cell r="K743"/>
          <cell r="L743"/>
          <cell r="M743"/>
        </row>
        <row r="744">
          <cell r="B744">
            <v>1664</v>
          </cell>
          <cell r="C744">
            <v>830</v>
          </cell>
          <cell r="D744">
            <v>999</v>
          </cell>
          <cell r="E744">
            <v>1009</v>
          </cell>
          <cell r="F744"/>
          <cell r="G744"/>
          <cell r="H744"/>
          <cell r="I744"/>
          <cell r="J744"/>
          <cell r="K744"/>
          <cell r="L744"/>
          <cell r="M744"/>
        </row>
        <row r="745">
          <cell r="B745">
            <v>0</v>
          </cell>
          <cell r="C745">
            <v>6</v>
          </cell>
          <cell r="D745">
            <v>0</v>
          </cell>
          <cell r="E745">
            <v>2</v>
          </cell>
          <cell r="F745"/>
          <cell r="G745"/>
          <cell r="H745"/>
          <cell r="I745"/>
          <cell r="J745"/>
          <cell r="K745"/>
          <cell r="L745"/>
          <cell r="M745"/>
        </row>
        <row r="748">
          <cell r="B748">
            <v>2</v>
          </cell>
          <cell r="C748">
            <v>3</v>
          </cell>
          <cell r="D748">
            <v>18</v>
          </cell>
          <cell r="E748">
            <v>6</v>
          </cell>
          <cell r="F748">
            <v>0</v>
          </cell>
          <cell r="G748">
            <v>0</v>
          </cell>
          <cell r="H748">
            <v>0</v>
          </cell>
          <cell r="I748">
            <v>0</v>
          </cell>
          <cell r="J748">
            <v>0</v>
          </cell>
          <cell r="K748">
            <v>0</v>
          </cell>
          <cell r="L748">
            <v>0</v>
          </cell>
          <cell r="M748">
            <v>0</v>
          </cell>
        </row>
        <row r="749">
          <cell r="B749">
            <v>45</v>
          </cell>
          <cell r="C749">
            <v>16</v>
          </cell>
          <cell r="D749">
            <v>40</v>
          </cell>
          <cell r="E749">
            <v>20</v>
          </cell>
          <cell r="F749">
            <v>0</v>
          </cell>
          <cell r="G749">
            <v>0</v>
          </cell>
          <cell r="H749">
            <v>0</v>
          </cell>
          <cell r="I749">
            <v>0</v>
          </cell>
          <cell r="J749">
            <v>0</v>
          </cell>
          <cell r="K749">
            <v>0</v>
          </cell>
          <cell r="L749">
            <v>0</v>
          </cell>
          <cell r="M749">
            <v>0</v>
          </cell>
        </row>
        <row r="750">
          <cell r="B750">
            <v>809</v>
          </cell>
          <cell r="C750">
            <v>497</v>
          </cell>
          <cell r="D750">
            <v>537</v>
          </cell>
          <cell r="E750">
            <v>478</v>
          </cell>
          <cell r="F750">
            <v>0</v>
          </cell>
          <cell r="G750">
            <v>0</v>
          </cell>
          <cell r="H750">
            <v>0</v>
          </cell>
          <cell r="I750">
            <v>0</v>
          </cell>
          <cell r="J750">
            <v>0</v>
          </cell>
          <cell r="K750">
            <v>0</v>
          </cell>
          <cell r="L750">
            <v>0</v>
          </cell>
          <cell r="M750">
            <v>0</v>
          </cell>
        </row>
        <row r="751">
          <cell r="B751">
            <v>378</v>
          </cell>
          <cell r="C751">
            <v>385</v>
          </cell>
          <cell r="D751">
            <v>745</v>
          </cell>
          <cell r="E751">
            <v>632</v>
          </cell>
          <cell r="F751">
            <v>0</v>
          </cell>
          <cell r="G751">
            <v>0</v>
          </cell>
          <cell r="H751">
            <v>0</v>
          </cell>
          <cell r="I751">
            <v>0</v>
          </cell>
          <cell r="J751">
            <v>0</v>
          </cell>
          <cell r="K751">
            <v>0</v>
          </cell>
          <cell r="L751">
            <v>0</v>
          </cell>
          <cell r="M751">
            <v>0</v>
          </cell>
        </row>
        <row r="752">
          <cell r="B752">
            <v>1</v>
          </cell>
          <cell r="C752">
            <v>2</v>
          </cell>
          <cell r="D752">
            <v>4</v>
          </cell>
          <cell r="E752">
            <v>7</v>
          </cell>
          <cell r="F752">
            <v>0</v>
          </cell>
          <cell r="G752">
            <v>0</v>
          </cell>
          <cell r="H752">
            <v>0</v>
          </cell>
          <cell r="I752">
            <v>0</v>
          </cell>
          <cell r="J752">
            <v>0</v>
          </cell>
          <cell r="K752">
            <v>0</v>
          </cell>
          <cell r="L752">
            <v>0</v>
          </cell>
          <cell r="M752">
            <v>0</v>
          </cell>
        </row>
        <row r="753">
          <cell r="B753">
            <v>771</v>
          </cell>
          <cell r="C753">
            <v>784</v>
          </cell>
          <cell r="D753">
            <v>933</v>
          </cell>
          <cell r="E753">
            <v>708</v>
          </cell>
          <cell r="F753">
            <v>0</v>
          </cell>
          <cell r="G753">
            <v>0</v>
          </cell>
          <cell r="H753">
            <v>0</v>
          </cell>
          <cell r="I753">
            <v>0</v>
          </cell>
          <cell r="J753">
            <v>0</v>
          </cell>
          <cell r="K753">
            <v>0</v>
          </cell>
          <cell r="L753">
            <v>0</v>
          </cell>
          <cell r="M753">
            <v>0</v>
          </cell>
        </row>
        <row r="754">
          <cell r="B754">
            <v>2246</v>
          </cell>
          <cell r="C754">
            <v>2156</v>
          </cell>
          <cell r="D754">
            <v>2797</v>
          </cell>
          <cell r="E754">
            <v>2037</v>
          </cell>
          <cell r="F754">
            <v>0</v>
          </cell>
          <cell r="G754">
            <v>0</v>
          </cell>
          <cell r="H754">
            <v>0</v>
          </cell>
          <cell r="I754">
            <v>0</v>
          </cell>
          <cell r="J754">
            <v>0</v>
          </cell>
          <cell r="K754">
            <v>0</v>
          </cell>
          <cell r="L754">
            <v>0</v>
          </cell>
          <cell r="M754">
            <v>0</v>
          </cell>
        </row>
        <row r="755">
          <cell r="B755"/>
          <cell r="C755"/>
          <cell r="D755"/>
          <cell r="E755"/>
          <cell r="F755"/>
          <cell r="G755"/>
          <cell r="H755"/>
          <cell r="I755"/>
          <cell r="J755"/>
          <cell r="K755"/>
          <cell r="L755"/>
          <cell r="M755"/>
        </row>
        <row r="756">
          <cell r="B756"/>
          <cell r="C756"/>
          <cell r="D756"/>
          <cell r="E756"/>
          <cell r="F756"/>
          <cell r="G756"/>
          <cell r="H756"/>
          <cell r="I756"/>
          <cell r="J756"/>
          <cell r="K756"/>
          <cell r="L756"/>
          <cell r="M756"/>
        </row>
        <row r="757">
          <cell r="B757">
            <v>2723</v>
          </cell>
          <cell r="C757">
            <v>2317</v>
          </cell>
          <cell r="D757">
            <v>2377</v>
          </cell>
          <cell r="E757">
            <v>1574</v>
          </cell>
          <cell r="F757">
            <v>0</v>
          </cell>
          <cell r="G757">
            <v>0</v>
          </cell>
          <cell r="H757">
            <v>0</v>
          </cell>
          <cell r="I757">
            <v>0</v>
          </cell>
          <cell r="J757">
            <v>0</v>
          </cell>
          <cell r="K757">
            <v>0</v>
          </cell>
          <cell r="L757">
            <v>0</v>
          </cell>
          <cell r="M757">
            <v>0</v>
          </cell>
        </row>
        <row r="758">
          <cell r="B758">
            <v>172</v>
          </cell>
          <cell r="C758">
            <v>163</v>
          </cell>
          <cell r="D758">
            <v>264</v>
          </cell>
          <cell r="E758">
            <v>176</v>
          </cell>
          <cell r="F758">
            <v>0</v>
          </cell>
          <cell r="G758">
            <v>0</v>
          </cell>
          <cell r="H758">
            <v>0</v>
          </cell>
          <cell r="I758">
            <v>0</v>
          </cell>
          <cell r="J758">
            <v>0</v>
          </cell>
          <cell r="K758">
            <v>0</v>
          </cell>
          <cell r="L758">
            <v>0</v>
          </cell>
          <cell r="M758">
            <v>0</v>
          </cell>
        </row>
        <row r="759">
          <cell r="B759">
            <v>0</v>
          </cell>
          <cell r="C759">
            <v>11</v>
          </cell>
          <cell r="D759">
            <v>6</v>
          </cell>
          <cell r="E759">
            <v>4</v>
          </cell>
          <cell r="F759">
            <v>0</v>
          </cell>
          <cell r="G759">
            <v>0</v>
          </cell>
          <cell r="H759">
            <v>0</v>
          </cell>
          <cell r="I759">
            <v>0</v>
          </cell>
          <cell r="J759">
            <v>0</v>
          </cell>
          <cell r="K759">
            <v>0</v>
          </cell>
          <cell r="L759">
            <v>0</v>
          </cell>
          <cell r="M759">
            <v>0</v>
          </cell>
        </row>
        <row r="760">
          <cell r="B760">
            <v>0</v>
          </cell>
          <cell r="C760">
            <v>9</v>
          </cell>
          <cell r="D760">
            <v>4</v>
          </cell>
          <cell r="E760">
            <v>1</v>
          </cell>
          <cell r="F760">
            <v>0</v>
          </cell>
          <cell r="G760">
            <v>0</v>
          </cell>
          <cell r="H760">
            <v>0</v>
          </cell>
          <cell r="I760">
            <v>0</v>
          </cell>
          <cell r="J760">
            <v>0</v>
          </cell>
          <cell r="K760">
            <v>0</v>
          </cell>
          <cell r="L760">
            <v>0</v>
          </cell>
          <cell r="M760">
            <v>0</v>
          </cell>
        </row>
        <row r="761">
          <cell r="B761">
            <v>0</v>
          </cell>
          <cell r="C761">
            <v>2</v>
          </cell>
          <cell r="D761">
            <v>2</v>
          </cell>
          <cell r="E761">
            <v>3</v>
          </cell>
          <cell r="F761">
            <v>0</v>
          </cell>
          <cell r="G761">
            <v>0</v>
          </cell>
          <cell r="H761">
            <v>0</v>
          </cell>
          <cell r="I761">
            <v>0</v>
          </cell>
          <cell r="J761">
            <v>0</v>
          </cell>
          <cell r="K761">
            <v>0</v>
          </cell>
          <cell r="L761">
            <v>0</v>
          </cell>
          <cell r="M761">
            <v>0</v>
          </cell>
        </row>
        <row r="762">
          <cell r="B762">
            <v>1198</v>
          </cell>
          <cell r="C762">
            <v>489</v>
          </cell>
          <cell r="D762">
            <v>882</v>
          </cell>
          <cell r="E762">
            <v>797</v>
          </cell>
          <cell r="F762">
            <v>0</v>
          </cell>
          <cell r="G762">
            <v>0</v>
          </cell>
          <cell r="H762">
            <v>0</v>
          </cell>
          <cell r="I762">
            <v>0</v>
          </cell>
          <cell r="J762">
            <v>0</v>
          </cell>
          <cell r="K762">
            <v>0</v>
          </cell>
          <cell r="L762">
            <v>0</v>
          </cell>
          <cell r="M762">
            <v>0</v>
          </cell>
        </row>
        <row r="763">
          <cell r="B763">
            <v>2081</v>
          </cell>
          <cell r="C763">
            <v>1207</v>
          </cell>
          <cell r="D763">
            <v>1393</v>
          </cell>
          <cell r="E763">
            <v>1317</v>
          </cell>
          <cell r="F763">
            <v>0</v>
          </cell>
          <cell r="G763">
            <v>0</v>
          </cell>
          <cell r="H763">
            <v>0</v>
          </cell>
          <cell r="I763">
            <v>0</v>
          </cell>
          <cell r="J763">
            <v>0</v>
          </cell>
          <cell r="K763">
            <v>0</v>
          </cell>
          <cell r="L763">
            <v>0</v>
          </cell>
          <cell r="M763">
            <v>0</v>
          </cell>
        </row>
        <row r="764">
          <cell r="B764">
            <v>31</v>
          </cell>
          <cell r="C764">
            <v>78</v>
          </cell>
          <cell r="D764">
            <v>55</v>
          </cell>
          <cell r="E764">
            <v>68</v>
          </cell>
          <cell r="F764">
            <v>0</v>
          </cell>
          <cell r="G764">
            <v>0</v>
          </cell>
          <cell r="H764">
            <v>0</v>
          </cell>
          <cell r="I764">
            <v>0</v>
          </cell>
          <cell r="J764">
            <v>0</v>
          </cell>
          <cell r="K764">
            <v>0</v>
          </cell>
          <cell r="L764">
            <v>0</v>
          </cell>
          <cell r="M764">
            <v>0</v>
          </cell>
        </row>
        <row r="767">
          <cell r="B767">
            <v>414</v>
          </cell>
          <cell r="C767">
            <v>371</v>
          </cell>
          <cell r="D767">
            <v>291</v>
          </cell>
          <cell r="E767">
            <v>197</v>
          </cell>
          <cell r="F767"/>
          <cell r="G767"/>
          <cell r="H767"/>
          <cell r="I767"/>
          <cell r="J767"/>
          <cell r="K767"/>
          <cell r="L767"/>
          <cell r="M767"/>
        </row>
        <row r="768">
          <cell r="B768">
            <v>28</v>
          </cell>
          <cell r="C768">
            <v>22</v>
          </cell>
          <cell r="D768">
            <v>39</v>
          </cell>
          <cell r="E768">
            <v>46</v>
          </cell>
          <cell r="F768"/>
          <cell r="G768"/>
          <cell r="H768"/>
          <cell r="I768"/>
          <cell r="J768"/>
          <cell r="K768"/>
          <cell r="L768"/>
          <cell r="M768"/>
        </row>
        <row r="769">
          <cell r="B769">
            <v>438</v>
          </cell>
          <cell r="C769">
            <v>592</v>
          </cell>
          <cell r="D769">
            <v>870</v>
          </cell>
          <cell r="E769">
            <v>303</v>
          </cell>
          <cell r="F769"/>
          <cell r="G769"/>
          <cell r="H769"/>
          <cell r="I769"/>
          <cell r="J769"/>
          <cell r="K769"/>
          <cell r="L769"/>
          <cell r="M769"/>
        </row>
        <row r="770">
          <cell r="B770">
            <v>655</v>
          </cell>
          <cell r="C770">
            <v>882</v>
          </cell>
          <cell r="D770">
            <v>1256</v>
          </cell>
          <cell r="E770">
            <v>749</v>
          </cell>
          <cell r="F770"/>
          <cell r="G770"/>
          <cell r="H770"/>
          <cell r="I770"/>
          <cell r="J770"/>
          <cell r="K770"/>
          <cell r="L770"/>
          <cell r="M770"/>
        </row>
        <row r="771">
          <cell r="B771">
            <v>31</v>
          </cell>
          <cell r="C771">
            <v>5</v>
          </cell>
          <cell r="D771">
            <v>23</v>
          </cell>
          <cell r="E771">
            <v>21</v>
          </cell>
          <cell r="F771"/>
          <cell r="G771"/>
          <cell r="H771"/>
          <cell r="I771"/>
          <cell r="J771"/>
          <cell r="K771"/>
          <cell r="L771"/>
          <cell r="M771"/>
        </row>
        <row r="772">
          <cell r="B772">
            <v>123</v>
          </cell>
          <cell r="C772">
            <v>57</v>
          </cell>
          <cell r="D772">
            <v>91</v>
          </cell>
          <cell r="E772">
            <v>91</v>
          </cell>
          <cell r="F772"/>
          <cell r="G772"/>
          <cell r="H772"/>
          <cell r="I772"/>
          <cell r="J772"/>
          <cell r="K772"/>
          <cell r="L772"/>
          <cell r="M772"/>
        </row>
        <row r="773">
          <cell r="B773">
            <v>25</v>
          </cell>
          <cell r="C773">
            <v>6</v>
          </cell>
          <cell r="D773">
            <v>0</v>
          </cell>
          <cell r="E773">
            <v>2</v>
          </cell>
          <cell r="F773"/>
          <cell r="G773"/>
          <cell r="H773"/>
          <cell r="I773"/>
          <cell r="J773"/>
          <cell r="K773"/>
          <cell r="L773"/>
          <cell r="M773"/>
        </row>
      </sheetData>
      <sheetData sheetId="1"/>
      <sheetData sheetId="2">
        <row r="56">
          <cell r="D56">
            <v>14.30991515694565</v>
          </cell>
        </row>
        <row r="77">
          <cell r="D77">
            <v>56.890969718118725</v>
          </cell>
          <cell r="E77">
            <v>52.504904892302207</v>
          </cell>
          <cell r="F77">
            <v>53.683885361249359</v>
          </cell>
          <cell r="G77">
            <v>54.628299400688576</v>
          </cell>
          <cell r="H77"/>
          <cell r="I77"/>
          <cell r="J77"/>
          <cell r="K77"/>
          <cell r="L77"/>
          <cell r="M77"/>
          <cell r="N77"/>
          <cell r="O77"/>
          <cell r="P77">
            <v>54.397590230993941</v>
          </cell>
        </row>
        <row r="78">
          <cell r="D78">
            <v>41.33903299600636</v>
          </cell>
          <cell r="E78">
            <v>45.624416396504145</v>
          </cell>
          <cell r="F78">
            <v>44.26016818259825</v>
          </cell>
          <cell r="G78">
            <v>43.390147490117734</v>
          </cell>
          <cell r="H78"/>
          <cell r="I78"/>
          <cell r="J78"/>
          <cell r="K78"/>
          <cell r="L78"/>
          <cell r="M78"/>
          <cell r="N78"/>
          <cell r="O78"/>
          <cell r="P78">
            <v>43.667535032385061</v>
          </cell>
        </row>
        <row r="79">
          <cell r="D79">
            <v>1.7699972858749178</v>
          </cell>
          <cell r="E79">
            <v>1.8706787111936463</v>
          </cell>
          <cell r="F79">
            <v>2.0559464561523941</v>
          </cell>
          <cell r="G79">
            <v>1.9815531091936924</v>
          </cell>
          <cell r="H79"/>
          <cell r="I79"/>
          <cell r="J79"/>
          <cell r="K79"/>
          <cell r="L79"/>
          <cell r="M79"/>
          <cell r="N79"/>
          <cell r="O79"/>
          <cell r="P79">
            <v>1.9348747366209962</v>
          </cell>
        </row>
        <row r="104">
          <cell r="D104">
            <v>2.179352775078244</v>
          </cell>
          <cell r="E104">
            <v>2.5486631194435638</v>
          </cell>
          <cell r="F104">
            <v>2.6444436097084565</v>
          </cell>
          <cell r="G104">
            <v>2.5465850808926911</v>
          </cell>
          <cell r="H104"/>
          <cell r="I104"/>
          <cell r="J104"/>
          <cell r="K104"/>
          <cell r="L104"/>
          <cell r="M104"/>
          <cell r="N104"/>
          <cell r="O104"/>
          <cell r="P104">
            <v>2.4964439693629057</v>
          </cell>
        </row>
        <row r="105">
          <cell r="D105">
            <v>0.57621230324224637</v>
          </cell>
          <cell r="E105">
            <v>0.53208346538121531</v>
          </cell>
          <cell r="F105">
            <v>0.31338373946220349</v>
          </cell>
          <cell r="G105">
            <v>0.36766404615272907</v>
          </cell>
          <cell r="H105"/>
          <cell r="I105"/>
          <cell r="J105"/>
          <cell r="K105"/>
          <cell r="L105"/>
          <cell r="M105"/>
          <cell r="N105"/>
          <cell r="O105"/>
          <cell r="P105">
            <v>0.43029245271796301</v>
          </cell>
        </row>
        <row r="106">
          <cell r="D106">
            <v>2.8680527391128012</v>
          </cell>
          <cell r="E106">
            <v>3.0548929995162877</v>
          </cell>
          <cell r="F106">
            <v>2.8987995900253818</v>
          </cell>
          <cell r="G106">
            <v>2.7914744186353526</v>
          </cell>
          <cell r="H106"/>
          <cell r="I106"/>
          <cell r="J106"/>
          <cell r="K106"/>
          <cell r="L106"/>
          <cell r="M106"/>
          <cell r="N106"/>
          <cell r="O106"/>
          <cell r="P106">
            <v>2.8961469112241409</v>
          </cell>
        </row>
        <row r="107">
          <cell r="D107">
            <v>82.979928222159302</v>
          </cell>
          <cell r="E107">
            <v>82.865744833452865</v>
          </cell>
          <cell r="F107">
            <v>83.177625259587984</v>
          </cell>
          <cell r="G107">
            <v>83.366667326745741</v>
          </cell>
          <cell r="H107"/>
          <cell r="I107"/>
          <cell r="J107"/>
          <cell r="K107"/>
          <cell r="L107"/>
          <cell r="M107"/>
          <cell r="N107"/>
          <cell r="O107"/>
          <cell r="P107">
            <v>83.118838550261117</v>
          </cell>
        </row>
        <row r="108">
          <cell r="D108">
            <v>11.396453960407404</v>
          </cell>
          <cell r="E108">
            <v>10.998615582206062</v>
          </cell>
          <cell r="F108">
            <v>10.965747801215972</v>
          </cell>
          <cell r="G108">
            <v>10.927609127573483</v>
          </cell>
          <cell r="H108"/>
          <cell r="I108"/>
          <cell r="J108"/>
          <cell r="K108"/>
          <cell r="L108"/>
          <cell r="M108"/>
          <cell r="N108"/>
          <cell r="O108"/>
          <cell r="P108">
            <v>11.058278116433874</v>
          </cell>
        </row>
        <row r="125">
          <cell r="D125">
            <v>0.15610878317311644</v>
          </cell>
          <cell r="E125">
            <v>0.66713133525838886</v>
          </cell>
          <cell r="F125">
            <v>0.32485539973060773</v>
          </cell>
          <cell r="G125">
            <v>0.60652009097801363</v>
          </cell>
          <cell r="H125"/>
          <cell r="I125"/>
          <cell r="J125"/>
          <cell r="K125"/>
          <cell r="L125"/>
          <cell r="M125"/>
          <cell r="N125"/>
          <cell r="O125"/>
          <cell r="P125">
            <v>0.41526731415085771</v>
          </cell>
        </row>
        <row r="126">
          <cell r="D126">
            <v>0.13146002793525594</v>
          </cell>
          <cell r="E126">
            <v>0.22901523449168573</v>
          </cell>
          <cell r="F126">
            <v>2.3769907297361538E-2</v>
          </cell>
          <cell r="G126">
            <v>0</v>
          </cell>
          <cell r="H126"/>
          <cell r="I126"/>
          <cell r="J126"/>
          <cell r="K126"/>
          <cell r="L126"/>
          <cell r="M126"/>
          <cell r="N126"/>
          <cell r="O126"/>
          <cell r="P126">
            <v>9.5307252428065717E-2</v>
          </cell>
        </row>
        <row r="127">
          <cell r="D127">
            <v>99.712431188891628</v>
          </cell>
          <cell r="E127">
            <v>99.103853430249927</v>
          </cell>
          <cell r="F127">
            <v>99.651374692972027</v>
          </cell>
          <cell r="G127">
            <v>99.393479909021991</v>
          </cell>
          <cell r="H127"/>
          <cell r="I127"/>
          <cell r="J127"/>
          <cell r="K127"/>
          <cell r="L127"/>
          <cell r="M127"/>
          <cell r="N127"/>
          <cell r="O127"/>
          <cell r="P127">
            <v>99.489425433421076</v>
          </cell>
        </row>
      </sheetData>
      <sheetData sheetId="3"/>
      <sheetData sheetId="4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1">
    <tabColor theme="6" tint="0.59999389629810485"/>
    <pageSetUpPr fitToPage="1"/>
  </sheetPr>
  <dimension ref="B2:C16"/>
  <sheetViews>
    <sheetView workbookViewId="0">
      <selection activeCell="K19" sqref="K19"/>
    </sheetView>
  </sheetViews>
  <sheetFormatPr defaultRowHeight="15" x14ac:dyDescent="0.25"/>
  <cols>
    <col min="2" max="2" width="9.5703125" style="1" customWidth="1"/>
  </cols>
  <sheetData>
    <row r="2" spans="2:3" ht="18.75" x14ac:dyDescent="0.3">
      <c r="B2" s="17"/>
      <c r="C2" s="18"/>
    </row>
    <row r="3" spans="2:3" s="89" customFormat="1" ht="21" x14ac:dyDescent="0.35">
      <c r="B3" s="50" t="s">
        <v>23</v>
      </c>
    </row>
    <row r="4" spans="2:3" s="89" customFormat="1" ht="21" x14ac:dyDescent="0.35">
      <c r="B4" s="50"/>
    </row>
    <row r="5" spans="2:3" s="89" customFormat="1" ht="21" customHeight="1" x14ac:dyDescent="0.35">
      <c r="B5" s="50"/>
    </row>
    <row r="6" spans="2:3" s="89" customFormat="1" ht="24.95" customHeight="1" x14ac:dyDescent="0.35">
      <c r="B6" s="90" t="s">
        <v>29</v>
      </c>
    </row>
    <row r="7" spans="2:3" s="89" customFormat="1" ht="24.95" customHeight="1" x14ac:dyDescent="0.35">
      <c r="B7" s="90" t="s">
        <v>24</v>
      </c>
    </row>
    <row r="8" spans="2:3" s="89" customFormat="1" ht="24.95" customHeight="1" x14ac:dyDescent="0.35">
      <c r="B8" s="90" t="s">
        <v>25</v>
      </c>
    </row>
    <row r="9" spans="2:3" s="89" customFormat="1" ht="24.95" customHeight="1" x14ac:dyDescent="0.35">
      <c r="B9" s="90" t="s">
        <v>26</v>
      </c>
    </row>
    <row r="10" spans="2:3" s="89" customFormat="1" ht="24.95" customHeight="1" x14ac:dyDescent="0.35">
      <c r="B10" s="90" t="s">
        <v>27</v>
      </c>
    </row>
    <row r="11" spans="2:3" s="89" customFormat="1" ht="24.95" customHeight="1" x14ac:dyDescent="0.35">
      <c r="B11" s="90" t="s">
        <v>28</v>
      </c>
    </row>
    <row r="12" spans="2:3" ht="18.75" customHeight="1" x14ac:dyDescent="0.25">
      <c r="B12" s="90" t="s">
        <v>75</v>
      </c>
    </row>
    <row r="13" spans="2:3" ht="18.75" customHeight="1" x14ac:dyDescent="0.25">
      <c r="B13" s="3"/>
    </row>
    <row r="14" spans="2:3" ht="18.75" customHeight="1" x14ac:dyDescent="0.25">
      <c r="B14" s="3"/>
    </row>
    <row r="15" spans="2:3" ht="18.75" customHeight="1" x14ac:dyDescent="0.25">
      <c r="B15" s="3"/>
    </row>
    <row r="16" spans="2:3" ht="18.75" customHeight="1" x14ac:dyDescent="0.25">
      <c r="B16" s="3"/>
    </row>
  </sheetData>
  <pageMargins left="0.31496062992125984" right="0.31496062992125984" top="0.78740157480314965" bottom="0.78740157480314965" header="0.31496062992125984" footer="0.31496062992125984"/>
  <pageSetup paperSize="9" scale="41" fitToHeight="1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2">
    <pageSetUpPr fitToPage="1"/>
  </sheetPr>
  <dimension ref="B2:T65"/>
  <sheetViews>
    <sheetView tabSelected="1" topLeftCell="A22" workbookViewId="0">
      <selection activeCell="G28" sqref="G28"/>
    </sheetView>
  </sheetViews>
  <sheetFormatPr defaultRowHeight="15" x14ac:dyDescent="0.25"/>
  <cols>
    <col min="2" max="2" width="5.42578125" style="1" customWidth="1"/>
    <col min="3" max="3" width="34.28515625" style="1" bestFit="1" customWidth="1"/>
    <col min="4" max="15" width="10.7109375" style="1" customWidth="1"/>
    <col min="16" max="16" width="12.28515625" style="1" customWidth="1"/>
    <col min="17" max="17" width="13.5703125" style="1" customWidth="1"/>
  </cols>
  <sheetData>
    <row r="2" spans="2:17" s="1" customFormat="1" ht="23.25" x14ac:dyDescent="0.25">
      <c r="B2" s="91" t="s">
        <v>0</v>
      </c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</row>
    <row r="3" spans="2:17" s="1" customFormat="1" ht="18.75" x14ac:dyDescent="0.25">
      <c r="B3" s="19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</row>
    <row r="4" spans="2:17" s="1" customFormat="1" x14ac:dyDescent="0.25"/>
    <row r="5" spans="2:17" s="1" customFormat="1" ht="21" customHeight="1" x14ac:dyDescent="0.25">
      <c r="B5" s="6"/>
      <c r="C5" s="7" t="s">
        <v>36</v>
      </c>
      <c r="D5" s="109">
        <v>2023</v>
      </c>
      <c r="E5" s="110"/>
      <c r="F5" s="110"/>
      <c r="G5" s="110"/>
      <c r="H5" s="110"/>
      <c r="I5" s="110"/>
      <c r="J5" s="110"/>
      <c r="K5" s="110"/>
      <c r="L5" s="110"/>
      <c r="M5" s="110"/>
      <c r="N5" s="110"/>
      <c r="O5" s="110"/>
      <c r="P5" s="111"/>
      <c r="Q5" s="50"/>
    </row>
    <row r="6" spans="2:17" s="1" customFormat="1" ht="19.5" customHeight="1" x14ac:dyDescent="0.25">
      <c r="B6" s="12"/>
      <c r="C6" s="11"/>
      <c r="D6" s="48" t="s">
        <v>1</v>
      </c>
      <c r="E6" s="48" t="s">
        <v>2</v>
      </c>
      <c r="F6" s="48" t="s">
        <v>3</v>
      </c>
      <c r="G6" s="48" t="s">
        <v>4</v>
      </c>
      <c r="H6" s="48" t="s">
        <v>5</v>
      </c>
      <c r="I6" s="48" t="s">
        <v>6</v>
      </c>
      <c r="J6" s="48" t="s">
        <v>7</v>
      </c>
      <c r="K6" s="48" t="s">
        <v>8</v>
      </c>
      <c r="L6" s="48" t="s">
        <v>9</v>
      </c>
      <c r="M6" s="48" t="s">
        <v>10</v>
      </c>
      <c r="N6" s="48" t="s">
        <v>11</v>
      </c>
      <c r="O6" s="48" t="s">
        <v>12</v>
      </c>
      <c r="P6" s="49" t="s">
        <v>37</v>
      </c>
      <c r="Q6" s="2"/>
    </row>
    <row r="7" spans="2:17" s="1" customFormat="1" ht="18.75" customHeight="1" x14ac:dyDescent="0.25">
      <c r="B7" s="9" t="s">
        <v>38</v>
      </c>
      <c r="C7" s="8"/>
      <c r="D7" s="20">
        <v>122410</v>
      </c>
      <c r="E7" s="20">
        <v>112445</v>
      </c>
      <c r="F7" s="20">
        <v>171426</v>
      </c>
      <c r="G7" s="20">
        <v>138072</v>
      </c>
      <c r="H7" s="20">
        <v>0</v>
      </c>
      <c r="I7" s="20">
        <v>0</v>
      </c>
      <c r="J7" s="20">
        <v>0</v>
      </c>
      <c r="K7" s="20">
        <v>0</v>
      </c>
      <c r="L7" s="20">
        <v>0</v>
      </c>
      <c r="M7" s="20">
        <v>0</v>
      </c>
      <c r="N7" s="20">
        <v>0</v>
      </c>
      <c r="O7" s="20">
        <v>0</v>
      </c>
      <c r="P7" s="20">
        <v>544353</v>
      </c>
      <c r="Q7" s="3"/>
    </row>
    <row r="8" spans="2:17" s="1" customFormat="1" ht="18.75" customHeight="1" x14ac:dyDescent="0.25">
      <c r="B8" s="13" t="s">
        <v>39</v>
      </c>
      <c r="C8" s="14"/>
      <c r="D8" s="21">
        <v>110822</v>
      </c>
      <c r="E8" s="21">
        <v>103037</v>
      </c>
      <c r="F8" s="21">
        <v>159878</v>
      </c>
      <c r="G8" s="21">
        <v>129725</v>
      </c>
      <c r="H8" s="21">
        <v>0</v>
      </c>
      <c r="I8" s="21">
        <v>0</v>
      </c>
      <c r="J8" s="21">
        <v>0</v>
      </c>
      <c r="K8" s="21">
        <v>0</v>
      </c>
      <c r="L8" s="21">
        <v>0</v>
      </c>
      <c r="M8" s="21">
        <v>0</v>
      </c>
      <c r="N8" s="21">
        <v>0</v>
      </c>
      <c r="O8" s="21">
        <v>0</v>
      </c>
      <c r="P8" s="21">
        <v>503462</v>
      </c>
      <c r="Q8" s="3"/>
    </row>
    <row r="9" spans="2:17" s="1" customFormat="1" ht="18.75" customHeight="1" x14ac:dyDescent="0.25">
      <c r="B9" s="16"/>
      <c r="C9" s="14" t="s">
        <v>40</v>
      </c>
      <c r="D9" s="15">
        <v>91723</v>
      </c>
      <c r="E9" s="15">
        <v>85748</v>
      </c>
      <c r="F9" s="15">
        <v>129820</v>
      </c>
      <c r="G9" s="15">
        <v>104124</v>
      </c>
      <c r="H9" s="15">
        <v>0</v>
      </c>
      <c r="I9" s="15">
        <v>0</v>
      </c>
      <c r="J9" s="15">
        <v>0</v>
      </c>
      <c r="K9" s="15">
        <v>0</v>
      </c>
      <c r="L9" s="15">
        <v>0</v>
      </c>
      <c r="M9" s="15">
        <v>0</v>
      </c>
      <c r="N9" s="15">
        <v>0</v>
      </c>
      <c r="O9" s="15">
        <v>0</v>
      </c>
      <c r="P9" s="15">
        <v>411415</v>
      </c>
      <c r="Q9" s="3"/>
    </row>
    <row r="10" spans="2:17" s="1" customFormat="1" ht="18.75" customHeight="1" x14ac:dyDescent="0.25">
      <c r="B10" s="16"/>
      <c r="C10" s="14" t="s">
        <v>41</v>
      </c>
      <c r="D10" s="15">
        <v>19099</v>
      </c>
      <c r="E10" s="15">
        <v>17289</v>
      </c>
      <c r="F10" s="15">
        <v>30058</v>
      </c>
      <c r="G10" s="15">
        <v>25601</v>
      </c>
      <c r="H10" s="15">
        <v>0</v>
      </c>
      <c r="I10" s="15">
        <v>0</v>
      </c>
      <c r="J10" s="15">
        <v>0</v>
      </c>
      <c r="K10" s="15">
        <v>0</v>
      </c>
      <c r="L10" s="15">
        <v>0</v>
      </c>
      <c r="M10" s="15">
        <v>0</v>
      </c>
      <c r="N10" s="15">
        <v>0</v>
      </c>
      <c r="O10" s="15">
        <v>0</v>
      </c>
      <c r="P10" s="15">
        <v>92047</v>
      </c>
      <c r="Q10" s="3"/>
    </row>
    <row r="11" spans="2:17" s="1" customFormat="1" ht="18.75" customHeight="1" x14ac:dyDescent="0.25">
      <c r="B11" s="13" t="s">
        <v>42</v>
      </c>
      <c r="C11" s="14"/>
      <c r="D11" s="21">
        <v>9877</v>
      </c>
      <c r="E11" s="21">
        <v>7473</v>
      </c>
      <c r="F11" s="21">
        <v>8978</v>
      </c>
      <c r="G11" s="21">
        <v>6941</v>
      </c>
      <c r="H11" s="21">
        <v>0</v>
      </c>
      <c r="I11" s="21">
        <v>0</v>
      </c>
      <c r="J11" s="21">
        <v>0</v>
      </c>
      <c r="K11" s="21">
        <v>0</v>
      </c>
      <c r="L11" s="21">
        <v>0</v>
      </c>
      <c r="M11" s="21">
        <v>0</v>
      </c>
      <c r="N11" s="21">
        <v>0</v>
      </c>
      <c r="O11" s="21">
        <v>0</v>
      </c>
      <c r="P11" s="21">
        <v>33269</v>
      </c>
      <c r="Q11" s="3"/>
    </row>
    <row r="12" spans="2:17" s="1" customFormat="1" ht="18.75" customHeight="1" x14ac:dyDescent="0.25">
      <c r="B12" s="16"/>
      <c r="C12" s="14" t="s">
        <v>43</v>
      </c>
      <c r="D12" s="15">
        <v>79</v>
      </c>
      <c r="E12" s="15">
        <v>74</v>
      </c>
      <c r="F12" s="15">
        <v>104</v>
      </c>
      <c r="G12" s="15">
        <v>76</v>
      </c>
      <c r="H12" s="15">
        <v>0</v>
      </c>
      <c r="I12" s="15">
        <v>0</v>
      </c>
      <c r="J12" s="15">
        <v>0</v>
      </c>
      <c r="K12" s="15">
        <v>0</v>
      </c>
      <c r="L12" s="15">
        <v>0</v>
      </c>
      <c r="M12" s="15">
        <v>0</v>
      </c>
      <c r="N12" s="15">
        <v>0</v>
      </c>
      <c r="O12" s="15">
        <v>0</v>
      </c>
      <c r="P12" s="15">
        <v>333</v>
      </c>
      <c r="Q12" s="3"/>
    </row>
    <row r="13" spans="2:17" s="1" customFormat="1" ht="18.75" customHeight="1" x14ac:dyDescent="0.25">
      <c r="B13" s="16"/>
      <c r="C13" s="14" t="s">
        <v>44</v>
      </c>
      <c r="D13" s="15">
        <v>743</v>
      </c>
      <c r="E13" s="15">
        <v>765</v>
      </c>
      <c r="F13" s="15">
        <v>885</v>
      </c>
      <c r="G13" s="15">
        <v>648</v>
      </c>
      <c r="H13" s="15">
        <v>0</v>
      </c>
      <c r="I13" s="15">
        <v>0</v>
      </c>
      <c r="J13" s="15">
        <v>0</v>
      </c>
      <c r="K13" s="15">
        <v>0</v>
      </c>
      <c r="L13" s="15">
        <v>0</v>
      </c>
      <c r="M13" s="15">
        <v>0</v>
      </c>
      <c r="N13" s="15">
        <v>0</v>
      </c>
      <c r="O13" s="15">
        <v>0</v>
      </c>
      <c r="P13" s="15">
        <v>3041</v>
      </c>
      <c r="Q13" s="3"/>
    </row>
    <row r="14" spans="2:17" s="1" customFormat="1" ht="18.75" customHeight="1" x14ac:dyDescent="0.25">
      <c r="B14" s="16"/>
      <c r="C14" s="14" t="s">
        <v>45</v>
      </c>
      <c r="D14" s="15">
        <v>633</v>
      </c>
      <c r="E14" s="15">
        <v>691</v>
      </c>
      <c r="F14" s="15">
        <v>911</v>
      </c>
      <c r="G14" s="15">
        <v>633</v>
      </c>
      <c r="H14" s="15">
        <v>0</v>
      </c>
      <c r="I14" s="15">
        <v>0</v>
      </c>
      <c r="J14" s="15">
        <v>0</v>
      </c>
      <c r="K14" s="15">
        <v>0</v>
      </c>
      <c r="L14" s="15">
        <v>0</v>
      </c>
      <c r="M14" s="15">
        <v>0</v>
      </c>
      <c r="N14" s="15">
        <v>0</v>
      </c>
      <c r="O14" s="15">
        <v>0</v>
      </c>
      <c r="P14" s="15">
        <v>2868</v>
      </c>
      <c r="Q14" s="3"/>
    </row>
    <row r="15" spans="2:17" s="1" customFormat="1" ht="18.75" customHeight="1" x14ac:dyDescent="0.25">
      <c r="B15" s="16"/>
      <c r="C15" s="14" t="s">
        <v>46</v>
      </c>
      <c r="D15" s="15">
        <v>2427</v>
      </c>
      <c r="E15" s="15">
        <v>2383</v>
      </c>
      <c r="F15" s="15">
        <v>2928</v>
      </c>
      <c r="G15" s="15">
        <v>2044</v>
      </c>
      <c r="H15" s="15">
        <v>0</v>
      </c>
      <c r="I15" s="15">
        <v>0</v>
      </c>
      <c r="J15" s="15">
        <v>0</v>
      </c>
      <c r="K15" s="15">
        <v>0</v>
      </c>
      <c r="L15" s="15">
        <v>0</v>
      </c>
      <c r="M15" s="15">
        <v>0</v>
      </c>
      <c r="N15" s="15">
        <v>0</v>
      </c>
      <c r="O15" s="15">
        <v>0</v>
      </c>
      <c r="P15" s="15">
        <v>9782</v>
      </c>
      <c r="Q15" s="3"/>
    </row>
    <row r="16" spans="2:17" s="1" customFormat="1" ht="18.75" customHeight="1" x14ac:dyDescent="0.25">
      <c r="B16" s="16"/>
      <c r="C16" s="14" t="s">
        <v>47</v>
      </c>
      <c r="D16" s="15">
        <v>5995</v>
      </c>
      <c r="E16" s="15">
        <v>3560</v>
      </c>
      <c r="F16" s="15">
        <v>4150</v>
      </c>
      <c r="G16" s="15">
        <v>3540</v>
      </c>
      <c r="H16" s="15">
        <v>0</v>
      </c>
      <c r="I16" s="15">
        <v>0</v>
      </c>
      <c r="J16" s="15">
        <v>0</v>
      </c>
      <c r="K16" s="15">
        <v>0</v>
      </c>
      <c r="L16" s="15">
        <v>0</v>
      </c>
      <c r="M16" s="15">
        <v>0</v>
      </c>
      <c r="N16" s="15">
        <v>0</v>
      </c>
      <c r="O16" s="15">
        <v>0</v>
      </c>
      <c r="P16" s="15">
        <v>17245</v>
      </c>
      <c r="Q16" s="3"/>
    </row>
    <row r="17" spans="2:17" s="1" customFormat="1" ht="18.75" customHeight="1" x14ac:dyDescent="0.25">
      <c r="B17" s="10" t="s">
        <v>48</v>
      </c>
      <c r="C17" s="11"/>
      <c r="D17" s="22">
        <v>1711</v>
      </c>
      <c r="E17" s="22">
        <v>1935</v>
      </c>
      <c r="F17" s="22">
        <v>2570</v>
      </c>
      <c r="G17" s="22">
        <v>1406</v>
      </c>
      <c r="H17" s="22">
        <v>0</v>
      </c>
      <c r="I17" s="22">
        <v>0</v>
      </c>
      <c r="J17" s="22">
        <v>0</v>
      </c>
      <c r="K17" s="22">
        <v>0</v>
      </c>
      <c r="L17" s="22">
        <v>0</v>
      </c>
      <c r="M17" s="22">
        <v>0</v>
      </c>
      <c r="N17" s="22">
        <v>0</v>
      </c>
      <c r="O17" s="22">
        <v>0</v>
      </c>
      <c r="P17" s="22">
        <v>7622</v>
      </c>
      <c r="Q17" s="3"/>
    </row>
    <row r="18" spans="2:17" s="1" customFormat="1" x14ac:dyDescent="0.25">
      <c r="B18" s="1" t="s">
        <v>49</v>
      </c>
    </row>
    <row r="19" spans="2:17" s="1" customFormat="1" x14ac:dyDescent="0.25"/>
    <row r="20" spans="2:17" s="1" customFormat="1" x14ac:dyDescent="0.25"/>
    <row r="21" spans="2:17" s="1" customFormat="1" ht="23.25" x14ac:dyDescent="0.25">
      <c r="B21" s="91" t="s">
        <v>13</v>
      </c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</row>
    <row r="22" spans="2:17" s="1" customFormat="1" ht="18.75" x14ac:dyDescent="0.25">
      <c r="B22" s="19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</row>
    <row r="23" spans="2:17" s="1" customFormat="1" x14ac:dyDescent="0.25"/>
    <row r="24" spans="2:17" s="1" customFormat="1" ht="21" x14ac:dyDescent="0.25">
      <c r="B24" s="6"/>
      <c r="C24" s="7" t="s">
        <v>36</v>
      </c>
      <c r="D24" s="109">
        <v>2023</v>
      </c>
      <c r="E24" s="110"/>
      <c r="F24" s="110"/>
      <c r="G24" s="110"/>
      <c r="H24" s="110"/>
      <c r="I24" s="110"/>
      <c r="J24" s="110"/>
      <c r="K24" s="110"/>
      <c r="L24" s="110"/>
      <c r="M24" s="110"/>
      <c r="N24" s="110"/>
      <c r="O24" s="110"/>
      <c r="P24" s="111"/>
      <c r="Q24" s="50"/>
    </row>
    <row r="25" spans="2:17" s="1" customFormat="1" ht="19.5" customHeight="1" x14ac:dyDescent="0.25">
      <c r="B25" s="12"/>
      <c r="C25" s="11"/>
      <c r="D25" s="48" t="s">
        <v>1</v>
      </c>
      <c r="E25" s="48" t="s">
        <v>2</v>
      </c>
      <c r="F25" s="48" t="s">
        <v>3</v>
      </c>
      <c r="G25" s="48" t="s">
        <v>4</v>
      </c>
      <c r="H25" s="48" t="s">
        <v>5</v>
      </c>
      <c r="I25" s="48" t="s">
        <v>6</v>
      </c>
      <c r="J25" s="48" t="s">
        <v>7</v>
      </c>
      <c r="K25" s="48" t="s">
        <v>8</v>
      </c>
      <c r="L25" s="48" t="s">
        <v>9</v>
      </c>
      <c r="M25" s="48" t="s">
        <v>10</v>
      </c>
      <c r="N25" s="48" t="s">
        <v>11</v>
      </c>
      <c r="O25" s="48" t="s">
        <v>12</v>
      </c>
      <c r="P25" s="49" t="s">
        <v>37</v>
      </c>
      <c r="Q25" s="2"/>
    </row>
    <row r="26" spans="2:17" s="1" customFormat="1" ht="19.5" customHeight="1" x14ac:dyDescent="0.25">
      <c r="B26" s="9" t="s">
        <v>38</v>
      </c>
      <c r="C26" s="8"/>
      <c r="D26" s="20">
        <v>20442</v>
      </c>
      <c r="E26" s="20">
        <v>17504</v>
      </c>
      <c r="F26" s="20">
        <v>27548</v>
      </c>
      <c r="G26" s="20">
        <v>22658</v>
      </c>
      <c r="H26" s="20">
        <v>0</v>
      </c>
      <c r="I26" s="20">
        <v>0</v>
      </c>
      <c r="J26" s="20">
        <v>0</v>
      </c>
      <c r="K26" s="20">
        <v>0</v>
      </c>
      <c r="L26" s="20">
        <v>0</v>
      </c>
      <c r="M26" s="20">
        <v>0</v>
      </c>
      <c r="N26" s="20">
        <v>0</v>
      </c>
      <c r="O26" s="20">
        <v>0</v>
      </c>
      <c r="P26" s="20">
        <v>88152</v>
      </c>
      <c r="Q26" s="3"/>
    </row>
    <row r="27" spans="2:17" s="1" customFormat="1" ht="19.5" customHeight="1" x14ac:dyDescent="0.25">
      <c r="B27" s="13" t="s">
        <v>39</v>
      </c>
      <c r="C27" s="14"/>
      <c r="D27" s="21">
        <v>19859</v>
      </c>
      <c r="E27" s="21">
        <v>16869</v>
      </c>
      <c r="F27" s="21">
        <v>26475</v>
      </c>
      <c r="G27" s="21">
        <v>21772</v>
      </c>
      <c r="H27" s="21">
        <v>0</v>
      </c>
      <c r="I27" s="21">
        <v>0</v>
      </c>
      <c r="J27" s="21">
        <v>0</v>
      </c>
      <c r="K27" s="21">
        <v>0</v>
      </c>
      <c r="L27" s="21">
        <v>0</v>
      </c>
      <c r="M27" s="21">
        <v>0</v>
      </c>
      <c r="N27" s="21">
        <v>0</v>
      </c>
      <c r="O27" s="21">
        <v>0</v>
      </c>
      <c r="P27" s="21">
        <v>84975</v>
      </c>
      <c r="Q27" s="3"/>
    </row>
    <row r="28" spans="2:17" s="1" customFormat="1" ht="19.5" customHeight="1" x14ac:dyDescent="0.25">
      <c r="B28" s="16"/>
      <c r="C28" s="14" t="s">
        <v>40</v>
      </c>
      <c r="D28" s="15">
        <v>12163</v>
      </c>
      <c r="E28" s="15">
        <v>10115</v>
      </c>
      <c r="F28" s="15">
        <v>16424</v>
      </c>
      <c r="G28" s="15">
        <v>14053</v>
      </c>
      <c r="H28" s="15">
        <v>0</v>
      </c>
      <c r="I28" s="15">
        <v>0</v>
      </c>
      <c r="J28" s="15">
        <v>0</v>
      </c>
      <c r="K28" s="15">
        <v>0</v>
      </c>
      <c r="L28" s="15">
        <v>0</v>
      </c>
      <c r="M28" s="15">
        <v>0</v>
      </c>
      <c r="N28" s="15">
        <v>0</v>
      </c>
      <c r="O28" s="15">
        <v>0</v>
      </c>
      <c r="P28" s="21">
        <v>52755</v>
      </c>
      <c r="Q28" s="3"/>
    </row>
    <row r="29" spans="2:17" s="1" customFormat="1" ht="19.5" customHeight="1" x14ac:dyDescent="0.25">
      <c r="B29" s="16"/>
      <c r="C29" s="14" t="s">
        <v>41</v>
      </c>
      <c r="D29" s="15">
        <v>7696</v>
      </c>
      <c r="E29" s="15">
        <v>6754</v>
      </c>
      <c r="F29" s="15">
        <v>10051</v>
      </c>
      <c r="G29" s="15">
        <v>7719</v>
      </c>
      <c r="H29" s="15">
        <v>0</v>
      </c>
      <c r="I29" s="15">
        <v>0</v>
      </c>
      <c r="J29" s="15">
        <v>0</v>
      </c>
      <c r="K29" s="15">
        <v>0</v>
      </c>
      <c r="L29" s="15">
        <v>0</v>
      </c>
      <c r="M29" s="15">
        <v>0</v>
      </c>
      <c r="N29" s="15">
        <v>0</v>
      </c>
      <c r="O29" s="15">
        <v>0</v>
      </c>
      <c r="P29" s="21">
        <v>32220</v>
      </c>
      <c r="Q29" s="3"/>
    </row>
    <row r="30" spans="2:17" s="1" customFormat="1" ht="19.5" customHeight="1" x14ac:dyDescent="0.25">
      <c r="B30" s="13" t="s">
        <v>42</v>
      </c>
      <c r="C30" s="14"/>
      <c r="D30" s="21">
        <v>580</v>
      </c>
      <c r="E30" s="21">
        <v>635</v>
      </c>
      <c r="F30" s="21">
        <v>1073</v>
      </c>
      <c r="G30" s="21">
        <v>883</v>
      </c>
      <c r="H30" s="21">
        <v>0</v>
      </c>
      <c r="I30" s="21">
        <v>0</v>
      </c>
      <c r="J30" s="21">
        <v>0</v>
      </c>
      <c r="K30" s="21">
        <v>0</v>
      </c>
      <c r="L30" s="21">
        <v>0</v>
      </c>
      <c r="M30" s="21">
        <v>0</v>
      </c>
      <c r="N30" s="21">
        <v>0</v>
      </c>
      <c r="O30" s="21">
        <v>0</v>
      </c>
      <c r="P30" s="21">
        <v>3171</v>
      </c>
      <c r="Q30" s="3"/>
    </row>
    <row r="31" spans="2:17" s="1" customFormat="1" ht="19.5" customHeight="1" x14ac:dyDescent="0.25">
      <c r="B31" s="16"/>
      <c r="C31" s="14" t="s">
        <v>43</v>
      </c>
      <c r="D31" s="15">
        <v>554</v>
      </c>
      <c r="E31" s="15">
        <v>561</v>
      </c>
      <c r="F31" s="15">
        <v>1020</v>
      </c>
      <c r="G31" s="15">
        <v>818</v>
      </c>
      <c r="H31" s="15">
        <v>0</v>
      </c>
      <c r="I31" s="15">
        <v>0</v>
      </c>
      <c r="J31" s="15">
        <v>0</v>
      </c>
      <c r="K31" s="15">
        <v>0</v>
      </c>
      <c r="L31" s="15">
        <v>0</v>
      </c>
      <c r="M31" s="15">
        <v>0</v>
      </c>
      <c r="N31" s="15">
        <v>0</v>
      </c>
      <c r="O31" s="15">
        <v>0</v>
      </c>
      <c r="P31" s="21">
        <v>2953</v>
      </c>
      <c r="Q31" s="3"/>
    </row>
    <row r="32" spans="2:17" s="1" customFormat="1" ht="19.5" customHeight="1" x14ac:dyDescent="0.25">
      <c r="B32" s="16"/>
      <c r="C32" s="14" t="s">
        <v>44</v>
      </c>
      <c r="D32" s="15">
        <v>16</v>
      </c>
      <c r="E32" s="15">
        <v>55</v>
      </c>
      <c r="F32" s="15">
        <v>37</v>
      </c>
      <c r="G32" s="15">
        <v>40</v>
      </c>
      <c r="H32" s="15">
        <v>0</v>
      </c>
      <c r="I32" s="15">
        <v>0</v>
      </c>
      <c r="J32" s="15">
        <v>0</v>
      </c>
      <c r="K32" s="15">
        <v>0</v>
      </c>
      <c r="L32" s="15">
        <v>0</v>
      </c>
      <c r="M32" s="15">
        <v>0</v>
      </c>
      <c r="N32" s="15">
        <v>0</v>
      </c>
      <c r="O32" s="15">
        <v>0</v>
      </c>
      <c r="P32" s="21">
        <v>148</v>
      </c>
      <c r="Q32" s="3"/>
    </row>
    <row r="33" spans="2:17" s="1" customFormat="1" ht="19.5" customHeight="1" x14ac:dyDescent="0.25">
      <c r="B33" s="16"/>
      <c r="C33" s="14" t="s">
        <v>45</v>
      </c>
      <c r="D33" s="15">
        <v>9</v>
      </c>
      <c r="E33" s="15">
        <v>12</v>
      </c>
      <c r="F33" s="15">
        <v>13</v>
      </c>
      <c r="G33" s="15">
        <v>16</v>
      </c>
      <c r="H33" s="15">
        <v>0</v>
      </c>
      <c r="I33" s="15">
        <v>0</v>
      </c>
      <c r="J33" s="15">
        <v>0</v>
      </c>
      <c r="K33" s="15">
        <v>0</v>
      </c>
      <c r="L33" s="15">
        <v>0</v>
      </c>
      <c r="M33" s="15">
        <v>0</v>
      </c>
      <c r="N33" s="15">
        <v>0</v>
      </c>
      <c r="O33" s="15">
        <v>0</v>
      </c>
      <c r="P33" s="21">
        <v>50</v>
      </c>
      <c r="Q33" s="3"/>
    </row>
    <row r="34" spans="2:17" s="1" customFormat="1" ht="19.5" customHeight="1" x14ac:dyDescent="0.25">
      <c r="B34" s="16"/>
      <c r="C34" s="14" t="s">
        <v>46</v>
      </c>
      <c r="D34" s="15">
        <v>1</v>
      </c>
      <c r="E34" s="15">
        <v>1</v>
      </c>
      <c r="F34" s="15">
        <v>2</v>
      </c>
      <c r="G34" s="15">
        <v>4</v>
      </c>
      <c r="H34" s="15">
        <v>0</v>
      </c>
      <c r="I34" s="15">
        <v>0</v>
      </c>
      <c r="J34" s="15">
        <v>0</v>
      </c>
      <c r="K34" s="15">
        <v>0</v>
      </c>
      <c r="L34" s="15">
        <v>0</v>
      </c>
      <c r="M34" s="15">
        <v>0</v>
      </c>
      <c r="N34" s="15">
        <v>0</v>
      </c>
      <c r="O34" s="15">
        <v>0</v>
      </c>
      <c r="P34" s="21">
        <v>8</v>
      </c>
      <c r="Q34" s="3"/>
    </row>
    <row r="35" spans="2:17" s="1" customFormat="1" ht="19.5" customHeight="1" x14ac:dyDescent="0.25">
      <c r="B35" s="16"/>
      <c r="C35" s="14" t="s">
        <v>47</v>
      </c>
      <c r="D35" s="15">
        <v>0</v>
      </c>
      <c r="E35" s="15">
        <v>6</v>
      </c>
      <c r="F35" s="15">
        <v>1</v>
      </c>
      <c r="G35" s="15">
        <v>5</v>
      </c>
      <c r="H35" s="15">
        <v>0</v>
      </c>
      <c r="I35" s="15">
        <v>0</v>
      </c>
      <c r="J35" s="15">
        <v>0</v>
      </c>
      <c r="K35" s="15">
        <v>0</v>
      </c>
      <c r="L35" s="15">
        <v>0</v>
      </c>
      <c r="M35" s="15">
        <v>0</v>
      </c>
      <c r="N35" s="15">
        <v>0</v>
      </c>
      <c r="O35" s="15">
        <v>0</v>
      </c>
      <c r="P35" s="21">
        <v>12</v>
      </c>
      <c r="Q35" s="3"/>
    </row>
    <row r="36" spans="2:17" s="1" customFormat="1" ht="19.5" customHeight="1" x14ac:dyDescent="0.25">
      <c r="B36" s="10" t="s">
        <v>48</v>
      </c>
      <c r="C36" s="11"/>
      <c r="D36" s="22">
        <v>3</v>
      </c>
      <c r="E36" s="22">
        <v>0</v>
      </c>
      <c r="F36" s="22">
        <v>0</v>
      </c>
      <c r="G36" s="22">
        <v>3</v>
      </c>
      <c r="H36" s="22">
        <v>0</v>
      </c>
      <c r="I36" s="22">
        <v>0</v>
      </c>
      <c r="J36" s="22">
        <v>0</v>
      </c>
      <c r="K36" s="22">
        <v>0</v>
      </c>
      <c r="L36" s="22">
        <v>0</v>
      </c>
      <c r="M36" s="22">
        <v>0</v>
      </c>
      <c r="N36" s="22">
        <v>0</v>
      </c>
      <c r="O36" s="22">
        <v>0</v>
      </c>
      <c r="P36" s="43">
        <v>6</v>
      </c>
      <c r="Q36" s="3"/>
    </row>
    <row r="37" spans="2:17" s="1" customFormat="1" ht="19.5" customHeight="1" x14ac:dyDescent="0.25">
      <c r="B37" s="1" t="s">
        <v>49</v>
      </c>
    </row>
    <row r="38" spans="2:17" s="1" customFormat="1" ht="19.5" customHeight="1" x14ac:dyDescent="0.25"/>
    <row r="39" spans="2:17" s="1" customFormat="1" ht="19.5" customHeight="1" x14ac:dyDescent="0.25"/>
    <row r="40" spans="2:17" s="1" customFormat="1" ht="19.5" customHeight="1" x14ac:dyDescent="0.25">
      <c r="B40" s="91" t="s">
        <v>14</v>
      </c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</row>
    <row r="41" spans="2:17" s="1" customFormat="1" ht="19.5" customHeight="1" x14ac:dyDescent="0.25">
      <c r="B41" s="19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</row>
    <row r="42" spans="2:17" s="1" customFormat="1" ht="19.5" customHeight="1" x14ac:dyDescent="0.25"/>
    <row r="43" spans="2:17" s="1" customFormat="1" ht="19.5" customHeight="1" x14ac:dyDescent="0.25">
      <c r="B43" s="6"/>
      <c r="C43" s="7" t="s">
        <v>36</v>
      </c>
      <c r="D43" s="109">
        <v>2023</v>
      </c>
      <c r="E43" s="110"/>
      <c r="F43" s="110"/>
      <c r="G43" s="110"/>
      <c r="H43" s="110"/>
      <c r="I43" s="110"/>
      <c r="J43" s="110"/>
      <c r="K43" s="110"/>
      <c r="L43" s="110"/>
      <c r="M43" s="110"/>
      <c r="N43" s="110"/>
      <c r="O43" s="110"/>
      <c r="P43" s="111"/>
      <c r="Q43" s="54"/>
    </row>
    <row r="44" spans="2:17" s="1" customFormat="1" ht="19.5" customHeight="1" x14ac:dyDescent="0.25">
      <c r="B44" s="12"/>
      <c r="C44" s="11"/>
      <c r="D44" s="48" t="s">
        <v>1</v>
      </c>
      <c r="E44" s="48" t="s">
        <v>2</v>
      </c>
      <c r="F44" s="48" t="s">
        <v>3</v>
      </c>
      <c r="G44" s="48" t="s">
        <v>4</v>
      </c>
      <c r="H44" s="48" t="s">
        <v>5</v>
      </c>
      <c r="I44" s="48" t="s">
        <v>6</v>
      </c>
      <c r="J44" s="48" t="s">
        <v>7</v>
      </c>
      <c r="K44" s="48" t="s">
        <v>8</v>
      </c>
      <c r="L44" s="48" t="s">
        <v>9</v>
      </c>
      <c r="M44" s="48" t="s">
        <v>10</v>
      </c>
      <c r="N44" s="48" t="s">
        <v>11</v>
      </c>
      <c r="O44" s="48" t="s">
        <v>12</v>
      </c>
      <c r="P44" s="49" t="s">
        <v>37</v>
      </c>
      <c r="Q44" s="2"/>
    </row>
    <row r="45" spans="2:17" s="1" customFormat="1" ht="19.5" customHeight="1" x14ac:dyDescent="0.25">
      <c r="B45" s="9" t="s">
        <v>38</v>
      </c>
      <c r="C45" s="8"/>
      <c r="D45" s="20">
        <v>142852</v>
      </c>
      <c r="E45" s="20">
        <v>129949</v>
      </c>
      <c r="F45" s="20">
        <v>198974</v>
      </c>
      <c r="G45" s="20">
        <v>160730</v>
      </c>
      <c r="H45" s="20">
        <v>0</v>
      </c>
      <c r="I45" s="20">
        <v>0</v>
      </c>
      <c r="J45" s="20">
        <v>0</v>
      </c>
      <c r="K45" s="20">
        <v>0</v>
      </c>
      <c r="L45" s="20">
        <v>0</v>
      </c>
      <c r="M45" s="20">
        <v>0</v>
      </c>
      <c r="N45" s="20">
        <v>0</v>
      </c>
      <c r="O45" s="20">
        <v>0</v>
      </c>
      <c r="P45" s="20">
        <v>632505</v>
      </c>
      <c r="Q45" s="3"/>
    </row>
    <row r="46" spans="2:17" s="1" customFormat="1" ht="19.5" customHeight="1" x14ac:dyDescent="0.25">
      <c r="B46" s="13" t="s">
        <v>39</v>
      </c>
      <c r="C46" s="14"/>
      <c r="D46" s="21">
        <v>130681</v>
      </c>
      <c r="E46" s="21">
        <v>119906</v>
      </c>
      <c r="F46" s="21">
        <v>186353</v>
      </c>
      <c r="G46" s="21">
        <v>151497</v>
      </c>
      <c r="H46" s="21">
        <v>0</v>
      </c>
      <c r="I46" s="21">
        <v>0</v>
      </c>
      <c r="J46" s="21">
        <v>0</v>
      </c>
      <c r="K46" s="21">
        <v>0</v>
      </c>
      <c r="L46" s="21">
        <v>0</v>
      </c>
      <c r="M46" s="21">
        <v>0</v>
      </c>
      <c r="N46" s="21">
        <v>0</v>
      </c>
      <c r="O46" s="21">
        <v>0</v>
      </c>
      <c r="P46" s="21">
        <v>588437</v>
      </c>
      <c r="Q46" s="3"/>
    </row>
    <row r="47" spans="2:17" s="1" customFormat="1" ht="19.5" customHeight="1" x14ac:dyDescent="0.25">
      <c r="B47" s="16"/>
      <c r="C47" s="14" t="s">
        <v>40</v>
      </c>
      <c r="D47" s="15">
        <v>103886</v>
      </c>
      <c r="E47" s="15">
        <v>95863</v>
      </c>
      <c r="F47" s="15">
        <v>146244</v>
      </c>
      <c r="G47" s="15">
        <v>118177</v>
      </c>
      <c r="H47" s="15">
        <v>0</v>
      </c>
      <c r="I47" s="15">
        <v>0</v>
      </c>
      <c r="J47" s="15">
        <v>0</v>
      </c>
      <c r="K47" s="15">
        <v>0</v>
      </c>
      <c r="L47" s="15">
        <v>0</v>
      </c>
      <c r="M47" s="15">
        <v>0</v>
      </c>
      <c r="N47" s="15">
        <v>0</v>
      </c>
      <c r="O47" s="15">
        <v>0</v>
      </c>
      <c r="P47" s="15">
        <v>464170</v>
      </c>
      <c r="Q47" s="3"/>
    </row>
    <row r="48" spans="2:17" s="1" customFormat="1" ht="19.5" customHeight="1" x14ac:dyDescent="0.25">
      <c r="B48" s="16"/>
      <c r="C48" s="14" t="s">
        <v>41</v>
      </c>
      <c r="D48" s="15">
        <v>26795</v>
      </c>
      <c r="E48" s="15">
        <v>24043</v>
      </c>
      <c r="F48" s="15">
        <v>40109</v>
      </c>
      <c r="G48" s="15">
        <v>33320</v>
      </c>
      <c r="H48" s="15">
        <v>0</v>
      </c>
      <c r="I48" s="15">
        <v>0</v>
      </c>
      <c r="J48" s="15">
        <v>0</v>
      </c>
      <c r="K48" s="15">
        <v>0</v>
      </c>
      <c r="L48" s="15">
        <v>0</v>
      </c>
      <c r="M48" s="15">
        <v>0</v>
      </c>
      <c r="N48" s="15">
        <v>0</v>
      </c>
      <c r="O48" s="15">
        <v>0</v>
      </c>
      <c r="P48" s="15">
        <v>124267</v>
      </c>
      <c r="Q48" s="3"/>
    </row>
    <row r="49" spans="2:20" s="1" customFormat="1" ht="19.5" customHeight="1" x14ac:dyDescent="0.25">
      <c r="B49" s="13" t="s">
        <v>42</v>
      </c>
      <c r="C49" s="14"/>
      <c r="D49" s="21">
        <v>10457</v>
      </c>
      <c r="E49" s="21">
        <v>8108</v>
      </c>
      <c r="F49" s="21">
        <v>10051</v>
      </c>
      <c r="G49" s="21">
        <v>7824</v>
      </c>
      <c r="H49" s="21">
        <v>0</v>
      </c>
      <c r="I49" s="21">
        <v>0</v>
      </c>
      <c r="J49" s="21">
        <v>0</v>
      </c>
      <c r="K49" s="21">
        <v>0</v>
      </c>
      <c r="L49" s="21">
        <v>0</v>
      </c>
      <c r="M49" s="21">
        <v>0</v>
      </c>
      <c r="N49" s="21">
        <v>0</v>
      </c>
      <c r="O49" s="21">
        <v>0</v>
      </c>
      <c r="P49" s="21">
        <v>36440</v>
      </c>
      <c r="Q49" s="3"/>
    </row>
    <row r="50" spans="2:20" s="1" customFormat="1" ht="19.5" customHeight="1" x14ac:dyDescent="0.25">
      <c r="B50" s="16"/>
      <c r="C50" s="14" t="s">
        <v>43</v>
      </c>
      <c r="D50" s="15">
        <v>633</v>
      </c>
      <c r="E50" s="15">
        <v>635</v>
      </c>
      <c r="F50" s="15">
        <v>1124</v>
      </c>
      <c r="G50" s="15">
        <v>894</v>
      </c>
      <c r="H50" s="15">
        <v>0</v>
      </c>
      <c r="I50" s="15">
        <v>0</v>
      </c>
      <c r="J50" s="15">
        <v>0</v>
      </c>
      <c r="K50" s="15">
        <v>0</v>
      </c>
      <c r="L50" s="15">
        <v>0</v>
      </c>
      <c r="M50" s="15">
        <v>0</v>
      </c>
      <c r="N50" s="15">
        <v>0</v>
      </c>
      <c r="O50" s="15">
        <v>0</v>
      </c>
      <c r="P50" s="15">
        <v>3286</v>
      </c>
      <c r="Q50" s="3"/>
    </row>
    <row r="51" spans="2:20" s="1" customFormat="1" ht="19.5" customHeight="1" x14ac:dyDescent="0.25">
      <c r="B51" s="16"/>
      <c r="C51" s="14" t="s">
        <v>44</v>
      </c>
      <c r="D51" s="15">
        <v>759</v>
      </c>
      <c r="E51" s="15">
        <v>820</v>
      </c>
      <c r="F51" s="15">
        <v>922</v>
      </c>
      <c r="G51" s="15">
        <v>688</v>
      </c>
      <c r="H51" s="15">
        <v>0</v>
      </c>
      <c r="I51" s="15">
        <v>0</v>
      </c>
      <c r="J51" s="15">
        <v>0</v>
      </c>
      <c r="K51" s="15">
        <v>0</v>
      </c>
      <c r="L51" s="15">
        <v>0</v>
      </c>
      <c r="M51" s="15">
        <v>0</v>
      </c>
      <c r="N51" s="15">
        <v>0</v>
      </c>
      <c r="O51" s="15">
        <v>0</v>
      </c>
      <c r="P51" s="15">
        <v>3189</v>
      </c>
      <c r="Q51" s="3"/>
    </row>
    <row r="52" spans="2:20" s="1" customFormat="1" ht="19.5" customHeight="1" x14ac:dyDescent="0.25">
      <c r="B52" s="16"/>
      <c r="C52" s="14" t="s">
        <v>45</v>
      </c>
      <c r="D52" s="15">
        <v>642</v>
      </c>
      <c r="E52" s="15">
        <v>703</v>
      </c>
      <c r="F52" s="15">
        <v>924</v>
      </c>
      <c r="G52" s="15">
        <v>649</v>
      </c>
      <c r="H52" s="15">
        <v>0</v>
      </c>
      <c r="I52" s="15">
        <v>0</v>
      </c>
      <c r="J52" s="15">
        <v>0</v>
      </c>
      <c r="K52" s="15">
        <v>0</v>
      </c>
      <c r="L52" s="15">
        <v>0</v>
      </c>
      <c r="M52" s="15">
        <v>0</v>
      </c>
      <c r="N52" s="15">
        <v>0</v>
      </c>
      <c r="O52" s="15">
        <v>0</v>
      </c>
      <c r="P52" s="15">
        <v>2918</v>
      </c>
      <c r="Q52" s="3"/>
    </row>
    <row r="53" spans="2:20" s="1" customFormat="1" ht="19.5" customHeight="1" x14ac:dyDescent="0.25">
      <c r="B53" s="16"/>
      <c r="C53" s="14" t="s">
        <v>46</v>
      </c>
      <c r="D53" s="15">
        <v>2428</v>
      </c>
      <c r="E53" s="15">
        <v>2384</v>
      </c>
      <c r="F53" s="15">
        <v>2930</v>
      </c>
      <c r="G53" s="15">
        <v>2048</v>
      </c>
      <c r="H53" s="15">
        <v>0</v>
      </c>
      <c r="I53" s="15">
        <v>0</v>
      </c>
      <c r="J53" s="15">
        <v>0</v>
      </c>
      <c r="K53" s="15">
        <v>0</v>
      </c>
      <c r="L53" s="15">
        <v>0</v>
      </c>
      <c r="M53" s="15">
        <v>0</v>
      </c>
      <c r="N53" s="15">
        <v>0</v>
      </c>
      <c r="O53" s="15">
        <v>0</v>
      </c>
      <c r="P53" s="15">
        <v>9790</v>
      </c>
      <c r="Q53" s="3"/>
    </row>
    <row r="54" spans="2:20" s="1" customFormat="1" ht="19.5" customHeight="1" x14ac:dyDescent="0.25">
      <c r="B54" s="16"/>
      <c r="C54" s="14" t="s">
        <v>47</v>
      </c>
      <c r="D54" s="15">
        <v>5995</v>
      </c>
      <c r="E54" s="15">
        <v>3566</v>
      </c>
      <c r="F54" s="15">
        <v>4151</v>
      </c>
      <c r="G54" s="15">
        <v>3545</v>
      </c>
      <c r="H54" s="15">
        <v>0</v>
      </c>
      <c r="I54" s="15">
        <v>0</v>
      </c>
      <c r="J54" s="15">
        <v>0</v>
      </c>
      <c r="K54" s="15">
        <v>0</v>
      </c>
      <c r="L54" s="15">
        <v>0</v>
      </c>
      <c r="M54" s="15">
        <v>0</v>
      </c>
      <c r="N54" s="15">
        <v>0</v>
      </c>
      <c r="O54" s="15">
        <v>0</v>
      </c>
      <c r="P54" s="15">
        <v>17257</v>
      </c>
      <c r="Q54" s="3"/>
    </row>
    <row r="55" spans="2:20" s="1" customFormat="1" ht="19.5" customHeight="1" x14ac:dyDescent="0.25">
      <c r="B55" s="10" t="s">
        <v>48</v>
      </c>
      <c r="C55" s="11"/>
      <c r="D55" s="22">
        <v>1714</v>
      </c>
      <c r="E55" s="22">
        <v>1935</v>
      </c>
      <c r="F55" s="22">
        <v>2570</v>
      </c>
      <c r="G55" s="22">
        <v>1409</v>
      </c>
      <c r="H55" s="22">
        <v>0</v>
      </c>
      <c r="I55" s="22">
        <v>0</v>
      </c>
      <c r="J55" s="22">
        <v>0</v>
      </c>
      <c r="K55" s="22">
        <v>0</v>
      </c>
      <c r="L55" s="22">
        <v>0</v>
      </c>
      <c r="M55" s="22">
        <v>0</v>
      </c>
      <c r="N55" s="22">
        <v>0</v>
      </c>
      <c r="O55" s="22">
        <v>0</v>
      </c>
      <c r="P55" s="43">
        <v>7628</v>
      </c>
      <c r="Q55" s="3"/>
    </row>
    <row r="56" spans="2:20" s="1" customFormat="1" ht="19.5" customHeight="1" x14ac:dyDescent="0.25">
      <c r="B56" s="1" t="s">
        <v>49</v>
      </c>
    </row>
    <row r="57" spans="2:20" s="1" customFormat="1" ht="19.5" customHeight="1" x14ac:dyDescent="0.25">
      <c r="B57" s="112"/>
      <c r="C57" s="113"/>
      <c r="D57" s="113"/>
      <c r="E57" s="113"/>
      <c r="F57" s="113"/>
      <c r="G57" s="113"/>
      <c r="H57" s="113"/>
      <c r="I57" s="113"/>
      <c r="J57" s="113"/>
      <c r="K57" s="113"/>
      <c r="L57" s="113"/>
      <c r="M57" s="113"/>
      <c r="N57" s="113"/>
      <c r="O57" s="113"/>
      <c r="P57" s="113"/>
      <c r="Q57" s="113"/>
      <c r="R57" s="113"/>
      <c r="S57" s="113"/>
      <c r="T57" s="113"/>
    </row>
    <row r="58" spans="2:20" s="1" customFormat="1" ht="19.5" customHeight="1" x14ac:dyDescent="0.25"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</row>
    <row r="59" spans="2:20" s="1" customFormat="1" ht="19.5" customHeight="1" x14ac:dyDescent="0.25">
      <c r="B59" s="91" t="s">
        <v>15</v>
      </c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</row>
    <row r="60" spans="2:20" s="1" customFormat="1" ht="19.5" customHeight="1" x14ac:dyDescent="0.25">
      <c r="B60" s="19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</row>
    <row r="61" spans="2:20" s="1" customFormat="1" ht="19.5" customHeight="1" x14ac:dyDescent="0.25"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</row>
    <row r="62" spans="2:20" s="1" customFormat="1" ht="19.5" customHeight="1" x14ac:dyDescent="0.25">
      <c r="B62" s="24"/>
      <c r="C62" s="27"/>
      <c r="D62" s="25" t="s">
        <v>1</v>
      </c>
      <c r="E62" s="28" t="s">
        <v>2</v>
      </c>
      <c r="F62" s="28" t="s">
        <v>3</v>
      </c>
      <c r="G62" s="28" t="s">
        <v>4</v>
      </c>
      <c r="H62" s="28" t="s">
        <v>5</v>
      </c>
      <c r="I62" s="28" t="s">
        <v>6</v>
      </c>
      <c r="J62" s="28" t="s">
        <v>7</v>
      </c>
      <c r="K62" s="28" t="s">
        <v>8</v>
      </c>
      <c r="L62" s="28" t="s">
        <v>9</v>
      </c>
      <c r="M62" s="28" t="s">
        <v>10</v>
      </c>
      <c r="N62" s="28" t="s">
        <v>11</v>
      </c>
      <c r="O62" s="28" t="s">
        <v>12</v>
      </c>
      <c r="P62" s="26" t="s">
        <v>37</v>
      </c>
      <c r="Q62" s="3"/>
    </row>
    <row r="63" spans="2:20" s="1" customFormat="1" ht="19.5" customHeight="1" x14ac:dyDescent="0.25">
      <c r="B63" s="24" t="s">
        <v>50</v>
      </c>
      <c r="C63" s="53"/>
      <c r="D63" s="55">
        <v>14.30991515694565</v>
      </c>
      <c r="E63" s="55">
        <v>13.469899729894037</v>
      </c>
      <c r="F63" s="55">
        <v>13.845024978137847</v>
      </c>
      <c r="G63" s="55">
        <v>14.096932744353886</v>
      </c>
      <c r="H63" s="55">
        <v>0</v>
      </c>
      <c r="I63" s="55">
        <v>0</v>
      </c>
      <c r="J63" s="55">
        <v>0</v>
      </c>
      <c r="K63" s="55">
        <v>0</v>
      </c>
      <c r="L63" s="55">
        <v>0</v>
      </c>
      <c r="M63" s="55">
        <v>0</v>
      </c>
      <c r="N63" s="55">
        <v>0</v>
      </c>
      <c r="O63" s="55">
        <v>0</v>
      </c>
      <c r="P63" s="55">
        <v>13.936964925178458</v>
      </c>
      <c r="Q63" s="3"/>
    </row>
    <row r="64" spans="2:20" s="1" customFormat="1" x14ac:dyDescent="0.25">
      <c r="B64" s="1" t="s">
        <v>49</v>
      </c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</row>
    <row r="65" spans="4:17" x14ac:dyDescent="0.25"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</row>
  </sheetData>
  <mergeCells count="4">
    <mergeCell ref="D5:P5"/>
    <mergeCell ref="D24:P24"/>
    <mergeCell ref="D43:P43"/>
    <mergeCell ref="B57:T57"/>
  </mergeCells>
  <pageMargins left="0.31496062992125984" right="0.31496062992125984" top="0.78740157480314965" bottom="0.78740157480314965" header="0.31496062992125984" footer="0.31496062992125984"/>
  <pageSetup paperSize="9" scale="41" fitToHeight="11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3">
    <pageSetUpPr fitToPage="1"/>
  </sheetPr>
  <dimension ref="B2:R22"/>
  <sheetViews>
    <sheetView topLeftCell="A19" workbookViewId="0">
      <selection activeCell="D6" sqref="D6"/>
    </sheetView>
  </sheetViews>
  <sheetFormatPr defaultRowHeight="15" x14ac:dyDescent="0.25"/>
  <cols>
    <col min="2" max="2" width="5.42578125" style="1" customWidth="1"/>
    <col min="3" max="3" width="34.28515625" style="1" bestFit="1" customWidth="1"/>
    <col min="4" max="15" width="10.7109375" style="1" customWidth="1"/>
    <col min="16" max="16" width="11.7109375" style="1" customWidth="1"/>
    <col min="17" max="17" width="13.5703125" style="1" customWidth="1"/>
    <col min="18" max="18" width="9.5703125" style="1" customWidth="1"/>
  </cols>
  <sheetData>
    <row r="2" spans="2:18" s="1" customFormat="1" ht="23.25" x14ac:dyDescent="0.25">
      <c r="B2" s="91" t="s">
        <v>16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</row>
    <row r="3" spans="2:18" s="1" customFormat="1" ht="18.75" x14ac:dyDescent="0.25">
      <c r="B3" s="19"/>
      <c r="D3" s="3"/>
    </row>
    <row r="4" spans="2:18" s="1" customFormat="1" x14ac:dyDescent="0.25">
      <c r="D4" s="3"/>
    </row>
    <row r="5" spans="2:18" s="1" customFormat="1" ht="21" x14ac:dyDescent="0.25">
      <c r="B5" s="6"/>
      <c r="C5" s="7" t="s">
        <v>36</v>
      </c>
      <c r="D5" s="109">
        <v>2023</v>
      </c>
      <c r="E5" s="110"/>
      <c r="F5" s="110"/>
      <c r="G5" s="110"/>
      <c r="H5" s="110"/>
      <c r="I5" s="110"/>
      <c r="J5" s="110"/>
      <c r="K5" s="110"/>
      <c r="L5" s="110"/>
      <c r="M5" s="110"/>
      <c r="N5" s="110"/>
      <c r="O5" s="110"/>
      <c r="P5" s="111"/>
      <c r="Q5" s="50"/>
    </row>
    <row r="6" spans="2:18" s="1" customFormat="1" ht="19.5" customHeight="1" x14ac:dyDescent="0.25">
      <c r="B6" s="12"/>
      <c r="C6" s="11"/>
      <c r="D6" s="48" t="s">
        <v>1</v>
      </c>
      <c r="E6" s="48" t="s">
        <v>2</v>
      </c>
      <c r="F6" s="48" t="s">
        <v>3</v>
      </c>
      <c r="G6" s="48" t="s">
        <v>4</v>
      </c>
      <c r="H6" s="48" t="s">
        <v>5</v>
      </c>
      <c r="I6" s="48" t="s">
        <v>6</v>
      </c>
      <c r="J6" s="48" t="s">
        <v>7</v>
      </c>
      <c r="K6" s="48" t="s">
        <v>8</v>
      </c>
      <c r="L6" s="48" t="s">
        <v>9</v>
      </c>
      <c r="M6" s="48" t="s">
        <v>10</v>
      </c>
      <c r="N6" s="48" t="s">
        <v>11</v>
      </c>
      <c r="O6" s="48" t="s">
        <v>12</v>
      </c>
      <c r="P6" s="49" t="s">
        <v>37</v>
      </c>
      <c r="Q6" s="2"/>
    </row>
    <row r="7" spans="2:18" s="1" customFormat="1" ht="20.100000000000001" customHeight="1" x14ac:dyDescent="0.25">
      <c r="B7" s="23" t="s">
        <v>38</v>
      </c>
      <c r="C7" s="8"/>
      <c r="D7" s="34">
        <f>D8+D9+D10</f>
        <v>103164</v>
      </c>
      <c r="E7" s="34">
        <f t="shared" ref="E7:O7" si="0">E8+E9+E10</f>
        <v>95313</v>
      </c>
      <c r="F7" s="34">
        <f t="shared" si="0"/>
        <v>145675</v>
      </c>
      <c r="G7" s="34">
        <f t="shared" si="0"/>
        <v>117635</v>
      </c>
      <c r="H7" s="34">
        <f t="shared" si="0"/>
        <v>0</v>
      </c>
      <c r="I7" s="34">
        <f t="shared" si="0"/>
        <v>0</v>
      </c>
      <c r="J7" s="34">
        <f t="shared" si="0"/>
        <v>0</v>
      </c>
      <c r="K7" s="34">
        <f t="shared" si="0"/>
        <v>0</v>
      </c>
      <c r="L7" s="34">
        <f t="shared" si="0"/>
        <v>0</v>
      </c>
      <c r="M7" s="34">
        <f t="shared" si="0"/>
        <v>0</v>
      </c>
      <c r="N7" s="34">
        <f t="shared" si="0"/>
        <v>0</v>
      </c>
      <c r="O7" s="34">
        <f t="shared" si="0"/>
        <v>0</v>
      </c>
      <c r="P7" s="35">
        <f>SUM(D7:O7)</f>
        <v>461787</v>
      </c>
      <c r="Q7" s="2"/>
    </row>
    <row r="8" spans="2:18" s="1" customFormat="1" ht="20.100000000000001" customHeight="1" x14ac:dyDescent="0.25">
      <c r="B8" s="16" t="s">
        <v>17</v>
      </c>
      <c r="C8" s="14"/>
      <c r="D8" s="15">
        <f>+[1]ZZ!B495</f>
        <v>58691</v>
      </c>
      <c r="E8" s="15">
        <f>+[1]ZZ!C495</f>
        <v>50044</v>
      </c>
      <c r="F8" s="15">
        <f>+[1]ZZ!D495</f>
        <v>78204</v>
      </c>
      <c r="G8" s="15">
        <f>+[1]ZZ!E495</f>
        <v>64262</v>
      </c>
      <c r="H8" s="15">
        <f>+[1]ZZ!F495</f>
        <v>0</v>
      </c>
      <c r="I8" s="15">
        <f>+[1]ZZ!G495</f>
        <v>0</v>
      </c>
      <c r="J8" s="15">
        <f>+[1]ZZ!H495</f>
        <v>0</v>
      </c>
      <c r="K8" s="15">
        <f>+[1]ZZ!I495</f>
        <v>0</v>
      </c>
      <c r="L8" s="15">
        <f>+[1]ZZ!J495</f>
        <v>0</v>
      </c>
      <c r="M8" s="15">
        <f>+[1]ZZ!K495</f>
        <v>0</v>
      </c>
      <c r="N8" s="15">
        <f>+[1]ZZ!L495</f>
        <v>0</v>
      </c>
      <c r="O8" s="15">
        <f>+[1]ZZ!M495</f>
        <v>0</v>
      </c>
      <c r="P8" s="15">
        <f>SUM(D8:O8)</f>
        <v>251201</v>
      </c>
      <c r="Q8" s="3"/>
    </row>
    <row r="9" spans="2:18" s="1" customFormat="1" ht="20.100000000000001" customHeight="1" x14ac:dyDescent="0.25">
      <c r="B9" s="30" t="s">
        <v>51</v>
      </c>
      <c r="C9" s="14"/>
      <c r="D9" s="15">
        <f>+[1]ZZ!B496</f>
        <v>42647</v>
      </c>
      <c r="E9" s="15">
        <f>+[1]ZZ!C496</f>
        <v>43486</v>
      </c>
      <c r="F9" s="15">
        <f>+[1]ZZ!D496</f>
        <v>64476</v>
      </c>
      <c r="G9" s="15">
        <f>+[1]ZZ!E496</f>
        <v>51042</v>
      </c>
      <c r="H9" s="15">
        <f>+[1]ZZ!F496</f>
        <v>0</v>
      </c>
      <c r="I9" s="15">
        <f>+[1]ZZ!G496</f>
        <v>0</v>
      </c>
      <c r="J9" s="15">
        <f>+[1]ZZ!H496</f>
        <v>0</v>
      </c>
      <c r="K9" s="15">
        <f>+[1]ZZ!I496</f>
        <v>0</v>
      </c>
      <c r="L9" s="15">
        <f>+[1]ZZ!J496</f>
        <v>0</v>
      </c>
      <c r="M9" s="15">
        <f>+[1]ZZ!K496</f>
        <v>0</v>
      </c>
      <c r="N9" s="15">
        <f>+[1]ZZ!L496</f>
        <v>0</v>
      </c>
      <c r="O9" s="15">
        <f>+[1]ZZ!M496</f>
        <v>0</v>
      </c>
      <c r="P9" s="15">
        <f t="shared" ref="P9:P10" si="1">SUM(D9:O9)</f>
        <v>201651</v>
      </c>
      <c r="Q9" s="3"/>
    </row>
    <row r="10" spans="2:18" s="1" customFormat="1" ht="20.100000000000001" customHeight="1" x14ac:dyDescent="0.25">
      <c r="B10" s="31" t="s">
        <v>52</v>
      </c>
      <c r="C10" s="32"/>
      <c r="D10" s="33">
        <f>+[1]ZZ!B497</f>
        <v>1826</v>
      </c>
      <c r="E10" s="33">
        <f>+[1]ZZ!C497</f>
        <v>1783</v>
      </c>
      <c r="F10" s="33">
        <f>+[1]ZZ!D497</f>
        <v>2995</v>
      </c>
      <c r="G10" s="33">
        <f>+[1]ZZ!E497</f>
        <v>2331</v>
      </c>
      <c r="H10" s="33">
        <f>+[1]ZZ!F497</f>
        <v>0</v>
      </c>
      <c r="I10" s="33">
        <f>+[1]ZZ!G497</f>
        <v>0</v>
      </c>
      <c r="J10" s="33">
        <f>+[1]ZZ!H497</f>
        <v>0</v>
      </c>
      <c r="K10" s="33">
        <f>+[1]ZZ!I497</f>
        <v>0</v>
      </c>
      <c r="L10" s="33">
        <f>+[1]ZZ!J497</f>
        <v>0</v>
      </c>
      <c r="M10" s="33">
        <f>+[1]ZZ!K497</f>
        <v>0</v>
      </c>
      <c r="N10" s="33">
        <f>+[1]ZZ!L497</f>
        <v>0</v>
      </c>
      <c r="O10" s="33">
        <f>+[1]ZZ!M497</f>
        <v>0</v>
      </c>
      <c r="P10" s="33">
        <f t="shared" si="1"/>
        <v>8935</v>
      </c>
      <c r="Q10" s="3"/>
    </row>
    <row r="11" spans="2:18" s="1" customFormat="1" x14ac:dyDescent="0.25">
      <c r="B11" s="1" t="s">
        <v>49</v>
      </c>
    </row>
    <row r="12" spans="2:18" s="1" customFormat="1" x14ac:dyDescent="0.25"/>
    <row r="13" spans="2:18" s="1" customFormat="1" x14ac:dyDescent="0.25"/>
    <row r="14" spans="2:18" s="1" customFormat="1" x14ac:dyDescent="0.25"/>
    <row r="15" spans="2:18" s="1" customFormat="1" ht="23.25" x14ac:dyDescent="0.25">
      <c r="B15" s="91" t="s">
        <v>16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</row>
    <row r="16" spans="2:18" s="1" customFormat="1" ht="18.75" x14ac:dyDescent="0.25">
      <c r="B16" s="19" t="s">
        <v>53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</row>
    <row r="17" spans="2:16" s="1" customFormat="1" x14ac:dyDescent="0.25"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</row>
    <row r="18" spans="2:16" s="1" customFormat="1" ht="19.5" customHeight="1" x14ac:dyDescent="0.25">
      <c r="B18" s="24" t="s">
        <v>54</v>
      </c>
      <c r="C18" s="27"/>
      <c r="D18" s="25" t="s">
        <v>1</v>
      </c>
      <c r="E18" s="28" t="s">
        <v>2</v>
      </c>
      <c r="F18" s="28" t="s">
        <v>3</v>
      </c>
      <c r="G18" s="28" t="s">
        <v>4</v>
      </c>
      <c r="H18" s="28" t="s">
        <v>5</v>
      </c>
      <c r="I18" s="28" t="s">
        <v>6</v>
      </c>
      <c r="J18" s="28" t="s">
        <v>7</v>
      </c>
      <c r="K18" s="28" t="s">
        <v>8</v>
      </c>
      <c r="L18" s="28" t="s">
        <v>9</v>
      </c>
      <c r="M18" s="28" t="s">
        <v>10</v>
      </c>
      <c r="N18" s="28" t="s">
        <v>11</v>
      </c>
      <c r="O18" s="28" t="s">
        <v>12</v>
      </c>
      <c r="P18" s="26" t="s">
        <v>37</v>
      </c>
    </row>
    <row r="19" spans="2:16" s="1" customFormat="1" ht="20.100000000000001" customHeight="1" x14ac:dyDescent="0.25">
      <c r="B19" s="56"/>
      <c r="C19" s="36" t="s">
        <v>17</v>
      </c>
      <c r="D19" s="103">
        <f>+[1]XX!D77</f>
        <v>56.890969718118725</v>
      </c>
      <c r="E19" s="61">
        <f>+[1]XX!E77</f>
        <v>52.504904892302207</v>
      </c>
      <c r="F19" s="61">
        <f>+[1]XX!F77</f>
        <v>53.683885361249359</v>
      </c>
      <c r="G19" s="61">
        <f>+[1]XX!G77</f>
        <v>54.628299400688576</v>
      </c>
      <c r="H19" s="61">
        <f>+[1]XX!H77</f>
        <v>0</v>
      </c>
      <c r="I19" s="61">
        <f>+[1]XX!I77</f>
        <v>0</v>
      </c>
      <c r="J19" s="61">
        <f>+[1]XX!J77</f>
        <v>0</v>
      </c>
      <c r="K19" s="61">
        <f>+[1]XX!K77</f>
        <v>0</v>
      </c>
      <c r="L19" s="61">
        <f>+[1]XX!L77</f>
        <v>0</v>
      </c>
      <c r="M19" s="61">
        <f>+[1]XX!M77</f>
        <v>0</v>
      </c>
      <c r="N19" s="61">
        <f>+[1]XX!N77</f>
        <v>0</v>
      </c>
      <c r="O19" s="61">
        <f>+[1]XX!O77</f>
        <v>0</v>
      </c>
      <c r="P19" s="61">
        <f>+[1]XX!P77</f>
        <v>54.397590230993941</v>
      </c>
    </row>
    <row r="20" spans="2:16" s="1" customFormat="1" ht="20.100000000000001" customHeight="1" x14ac:dyDescent="0.25">
      <c r="B20" s="57"/>
      <c r="C20" s="46" t="s">
        <v>55</v>
      </c>
      <c r="D20" s="15">
        <f>+[1]XX!D78</f>
        <v>41.33903299600636</v>
      </c>
      <c r="E20" s="29">
        <f>+[1]XX!E78</f>
        <v>45.624416396504145</v>
      </c>
      <c r="F20" s="29">
        <f>+[1]XX!F78</f>
        <v>44.26016818259825</v>
      </c>
      <c r="G20" s="29">
        <f>+[1]XX!G78</f>
        <v>43.390147490117734</v>
      </c>
      <c r="H20" s="29">
        <f>+[1]XX!H78</f>
        <v>0</v>
      </c>
      <c r="I20" s="29">
        <f>+[1]XX!I78</f>
        <v>0</v>
      </c>
      <c r="J20" s="29">
        <f>+[1]XX!J78</f>
        <v>0</v>
      </c>
      <c r="K20" s="29">
        <f>+[1]XX!K78</f>
        <v>0</v>
      </c>
      <c r="L20" s="29">
        <f>+[1]XX!L78</f>
        <v>0</v>
      </c>
      <c r="M20" s="29">
        <f>+[1]XX!M78</f>
        <v>0</v>
      </c>
      <c r="N20" s="29">
        <f>+[1]XX!N78</f>
        <v>0</v>
      </c>
      <c r="O20" s="29">
        <f>+[1]XX!O78</f>
        <v>0</v>
      </c>
      <c r="P20" s="29">
        <f>+[1]XX!P78</f>
        <v>43.667535032385061</v>
      </c>
    </row>
    <row r="21" spans="2:16" s="1" customFormat="1" ht="20.100000000000001" customHeight="1" x14ac:dyDescent="0.25">
      <c r="B21" s="58"/>
      <c r="C21" s="47" t="s">
        <v>56</v>
      </c>
      <c r="D21" s="33">
        <f>+[1]XX!D79</f>
        <v>1.7699972858749178</v>
      </c>
      <c r="E21" s="62">
        <f>+[1]XX!E79</f>
        <v>1.8706787111936463</v>
      </c>
      <c r="F21" s="62">
        <f>+[1]XX!F79</f>
        <v>2.0559464561523941</v>
      </c>
      <c r="G21" s="62">
        <f>+[1]XX!G79</f>
        <v>1.9815531091936924</v>
      </c>
      <c r="H21" s="62">
        <f>+[1]XX!H79</f>
        <v>0</v>
      </c>
      <c r="I21" s="62">
        <f>+[1]XX!I79</f>
        <v>0</v>
      </c>
      <c r="J21" s="62">
        <f>+[1]XX!J79</f>
        <v>0</v>
      </c>
      <c r="K21" s="62">
        <f>+[1]XX!K79</f>
        <v>0</v>
      </c>
      <c r="L21" s="62">
        <f>+[1]XX!L79</f>
        <v>0</v>
      </c>
      <c r="M21" s="62">
        <f>+[1]XX!M79</f>
        <v>0</v>
      </c>
      <c r="N21" s="62">
        <f>+[1]XX!N79</f>
        <v>0</v>
      </c>
      <c r="O21" s="62">
        <f>+[1]XX!O79</f>
        <v>0</v>
      </c>
      <c r="P21" s="62">
        <f>+[1]XX!P79</f>
        <v>1.9348747366209962</v>
      </c>
    </row>
    <row r="22" spans="2:16" x14ac:dyDescent="0.25">
      <c r="B22" s="1" t="s">
        <v>49</v>
      </c>
    </row>
  </sheetData>
  <mergeCells count="1">
    <mergeCell ref="D5:P5"/>
  </mergeCells>
  <pageMargins left="0.31496062992125984" right="0.31496062992125984" top="0.78740157480314965" bottom="0.78740157480314965" header="0.31496062992125984" footer="0.31496062992125984"/>
  <pageSetup paperSize="9" scale="41" fitToHeight="11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4">
    <pageSetUpPr fitToPage="1"/>
  </sheetPr>
  <dimension ref="B2:R49"/>
  <sheetViews>
    <sheetView topLeftCell="A37" workbookViewId="0">
      <selection activeCell="D46" sqref="D46"/>
    </sheetView>
  </sheetViews>
  <sheetFormatPr defaultRowHeight="15" x14ac:dyDescent="0.25"/>
  <cols>
    <col min="2" max="2" width="5.42578125" style="1" customWidth="1"/>
    <col min="3" max="3" width="34.28515625" style="1" bestFit="1" customWidth="1"/>
    <col min="4" max="15" width="10.7109375" style="1" customWidth="1"/>
    <col min="16" max="16" width="11.5703125" style="1" customWidth="1"/>
    <col min="17" max="17" width="13.5703125" style="1" customWidth="1"/>
    <col min="18" max="18" width="9.5703125" style="1" customWidth="1"/>
  </cols>
  <sheetData>
    <row r="2" spans="2:16" ht="23.25" x14ac:dyDescent="0.25">
      <c r="B2" s="91" t="s">
        <v>18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</row>
    <row r="3" spans="2:16" ht="18.75" x14ac:dyDescent="0.25">
      <c r="B3" s="19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</row>
    <row r="4" spans="2:16" x14ac:dyDescent="0.25"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</row>
    <row r="5" spans="2:16" ht="21" customHeight="1" x14ac:dyDescent="0.25">
      <c r="B5" s="6"/>
      <c r="C5" s="7" t="s">
        <v>36</v>
      </c>
      <c r="D5" s="109">
        <v>2023</v>
      </c>
      <c r="E5" s="110"/>
      <c r="F5" s="110"/>
      <c r="G5" s="110"/>
      <c r="H5" s="110"/>
      <c r="I5" s="110"/>
      <c r="J5" s="110"/>
      <c r="K5" s="110"/>
      <c r="L5" s="110"/>
      <c r="M5" s="110"/>
      <c r="N5" s="110"/>
      <c r="O5" s="110"/>
      <c r="P5" s="111"/>
    </row>
    <row r="6" spans="2:16" x14ac:dyDescent="0.25">
      <c r="B6" s="12"/>
      <c r="C6" s="11"/>
      <c r="D6" s="25" t="s">
        <v>1</v>
      </c>
      <c r="E6" s="28" t="s">
        <v>2</v>
      </c>
      <c r="F6" s="28" t="s">
        <v>3</v>
      </c>
      <c r="G6" s="28" t="s">
        <v>4</v>
      </c>
      <c r="H6" s="28" t="s">
        <v>5</v>
      </c>
      <c r="I6" s="28" t="s">
        <v>6</v>
      </c>
      <c r="J6" s="28" t="s">
        <v>7</v>
      </c>
      <c r="K6" s="28" t="s">
        <v>8</v>
      </c>
      <c r="L6" s="28" t="s">
        <v>9</v>
      </c>
      <c r="M6" s="28" t="s">
        <v>10</v>
      </c>
      <c r="N6" s="28" t="s">
        <v>11</v>
      </c>
      <c r="O6" s="28" t="s">
        <v>12</v>
      </c>
      <c r="P6" s="26" t="s">
        <v>37</v>
      </c>
    </row>
    <row r="7" spans="2:16" s="1" customFormat="1" ht="19.5" customHeight="1" x14ac:dyDescent="0.25">
      <c r="B7" s="56"/>
      <c r="C7" s="36" t="s">
        <v>57</v>
      </c>
      <c r="D7" s="101">
        <f>+[1]ZZ!B502</f>
        <v>2848</v>
      </c>
      <c r="E7" s="101">
        <f>+[1]ZZ!C502</f>
        <v>3056</v>
      </c>
      <c r="F7" s="101">
        <f>+[1]ZZ!D502</f>
        <v>4928</v>
      </c>
      <c r="G7" s="101">
        <f>+[1]ZZ!E502</f>
        <v>3858</v>
      </c>
      <c r="H7" s="101">
        <f>+[1]ZZ!F502</f>
        <v>0</v>
      </c>
      <c r="I7" s="101">
        <f>+[1]ZZ!G502</f>
        <v>0</v>
      </c>
      <c r="J7" s="101">
        <f>+[1]ZZ!H502</f>
        <v>0</v>
      </c>
      <c r="K7" s="101">
        <f>+[1]ZZ!I502</f>
        <v>0</v>
      </c>
      <c r="L7" s="101">
        <f>+[1]ZZ!J502</f>
        <v>0</v>
      </c>
      <c r="M7" s="101">
        <f>+[1]ZZ!K502</f>
        <v>0</v>
      </c>
      <c r="N7" s="101">
        <f>+[1]ZZ!L502</f>
        <v>0</v>
      </c>
      <c r="O7" s="101">
        <f>+[1]ZZ!M502</f>
        <v>0</v>
      </c>
      <c r="P7" s="101">
        <f>SUM(D7:O7)</f>
        <v>14690</v>
      </c>
    </row>
    <row r="8" spans="2:16" s="1" customFormat="1" ht="19.5" customHeight="1" x14ac:dyDescent="0.25">
      <c r="B8" s="57"/>
      <c r="C8" s="37" t="s">
        <v>58</v>
      </c>
      <c r="D8" s="15">
        <f>+[1]ZZ!B503</f>
        <v>753</v>
      </c>
      <c r="E8" s="15">
        <f>+[1]ZZ!C503</f>
        <v>638</v>
      </c>
      <c r="F8" s="15">
        <f>+[1]ZZ!D503</f>
        <v>584</v>
      </c>
      <c r="G8" s="15">
        <f>+[1]ZZ!E503</f>
        <v>557</v>
      </c>
      <c r="H8" s="15">
        <f>+[1]ZZ!F503</f>
        <v>0</v>
      </c>
      <c r="I8" s="15">
        <f>+[1]ZZ!G503</f>
        <v>0</v>
      </c>
      <c r="J8" s="15">
        <f>+[1]ZZ!H503</f>
        <v>0</v>
      </c>
      <c r="K8" s="15">
        <f>+[1]ZZ!I503</f>
        <v>0</v>
      </c>
      <c r="L8" s="15">
        <f>+[1]ZZ!J503</f>
        <v>0</v>
      </c>
      <c r="M8" s="15">
        <f>+[1]ZZ!K503</f>
        <v>0</v>
      </c>
      <c r="N8" s="15">
        <f>+[1]ZZ!L503</f>
        <v>0</v>
      </c>
      <c r="O8" s="15">
        <f>+[1]ZZ!M503</f>
        <v>0</v>
      </c>
      <c r="P8" s="15">
        <f t="shared" ref="P8:P11" si="0">SUM(D8:O8)</f>
        <v>2532</v>
      </c>
    </row>
    <row r="9" spans="2:16" s="1" customFormat="1" ht="19.5" customHeight="1" x14ac:dyDescent="0.25">
      <c r="B9" s="56"/>
      <c r="C9" s="36" t="s">
        <v>121</v>
      </c>
      <c r="D9" s="15">
        <f>+[1]ZZ!B504</f>
        <v>3748</v>
      </c>
      <c r="E9" s="15">
        <f>+[1]ZZ!C504</f>
        <v>3663</v>
      </c>
      <c r="F9" s="15">
        <f>+[1]ZZ!D504</f>
        <v>5402</v>
      </c>
      <c r="G9" s="15">
        <f>+[1]ZZ!E504</f>
        <v>4229</v>
      </c>
      <c r="H9" s="15">
        <f>+[1]ZZ!F504</f>
        <v>0</v>
      </c>
      <c r="I9" s="15">
        <f>+[1]ZZ!G504</f>
        <v>0</v>
      </c>
      <c r="J9" s="15">
        <f>+[1]ZZ!H504</f>
        <v>0</v>
      </c>
      <c r="K9" s="15">
        <f>+[1]ZZ!I504</f>
        <v>0</v>
      </c>
      <c r="L9" s="15">
        <f>+[1]ZZ!J504</f>
        <v>0</v>
      </c>
      <c r="M9" s="15">
        <f>+[1]ZZ!K504</f>
        <v>0</v>
      </c>
      <c r="N9" s="15">
        <f>+[1]ZZ!L504</f>
        <v>0</v>
      </c>
      <c r="O9" s="15">
        <f>+[1]ZZ!M504</f>
        <v>0</v>
      </c>
      <c r="P9" s="15">
        <f t="shared" ref="P9" si="1">SUM(D9:O9)</f>
        <v>17042</v>
      </c>
    </row>
    <row r="10" spans="2:16" s="1" customFormat="1" ht="19.5" customHeight="1" x14ac:dyDescent="0.25">
      <c r="B10" s="57"/>
      <c r="C10" s="37" t="s">
        <v>19</v>
      </c>
      <c r="D10" s="15">
        <f>+[1]ZZ!B505</f>
        <v>108439</v>
      </c>
      <c r="E10" s="15">
        <f>+[1]ZZ!C505</f>
        <v>99361</v>
      </c>
      <c r="F10" s="15">
        <f>+[1]ZZ!D505</f>
        <v>155004</v>
      </c>
      <c r="G10" s="15">
        <f>+[1]ZZ!E505</f>
        <v>126298</v>
      </c>
      <c r="H10" s="15">
        <f>+[1]ZZ!F505</f>
        <v>0</v>
      </c>
      <c r="I10" s="15">
        <f>+[1]ZZ!G505</f>
        <v>0</v>
      </c>
      <c r="J10" s="15">
        <f>+[1]ZZ!H505</f>
        <v>0</v>
      </c>
      <c r="K10" s="15">
        <f>+[1]ZZ!I505</f>
        <v>0</v>
      </c>
      <c r="L10" s="15">
        <f>+[1]ZZ!J505</f>
        <v>0</v>
      </c>
      <c r="M10" s="15">
        <f>+[1]ZZ!K505</f>
        <v>0</v>
      </c>
      <c r="N10" s="15">
        <f>+[1]ZZ!L505</f>
        <v>0</v>
      </c>
      <c r="O10" s="15">
        <f>+[1]ZZ!M505</f>
        <v>0</v>
      </c>
      <c r="P10" s="42">
        <f t="shared" si="0"/>
        <v>489102</v>
      </c>
    </row>
    <row r="11" spans="2:16" s="1" customFormat="1" ht="19.5" customHeight="1" x14ac:dyDescent="0.25">
      <c r="B11" s="58"/>
      <c r="C11" s="38" t="s">
        <v>20</v>
      </c>
      <c r="D11" s="41">
        <f>+[1]ZZ!B506</f>
        <v>14893</v>
      </c>
      <c r="E11" s="41">
        <f>+[1]ZZ!C506</f>
        <v>13188</v>
      </c>
      <c r="F11" s="41">
        <f>+[1]ZZ!D506</f>
        <v>20435</v>
      </c>
      <c r="G11" s="41">
        <f>+[1]ZZ!E506</f>
        <v>16555</v>
      </c>
      <c r="H11" s="41">
        <f>+[1]ZZ!F506</f>
        <v>0</v>
      </c>
      <c r="I11" s="41">
        <f>+[1]ZZ!G506</f>
        <v>0</v>
      </c>
      <c r="J11" s="41">
        <f>+[1]ZZ!H506</f>
        <v>0</v>
      </c>
      <c r="K11" s="41">
        <f>+[1]ZZ!I506</f>
        <v>0</v>
      </c>
      <c r="L11" s="41">
        <f>+[1]ZZ!J506</f>
        <v>0</v>
      </c>
      <c r="M11" s="41">
        <f>+[1]ZZ!K506</f>
        <v>0</v>
      </c>
      <c r="N11" s="41">
        <f>+[1]ZZ!L506</f>
        <v>0</v>
      </c>
      <c r="O11" s="41">
        <f>+[1]ZZ!M506</f>
        <v>0</v>
      </c>
      <c r="P11" s="33">
        <f t="shared" si="0"/>
        <v>65071</v>
      </c>
    </row>
    <row r="12" spans="2:16" x14ac:dyDescent="0.25">
      <c r="B12" s="1" t="s">
        <v>59</v>
      </c>
    </row>
    <row r="13" spans="2:16" x14ac:dyDescent="0.25"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</row>
    <row r="16" spans="2:16" ht="23.25" x14ac:dyDescent="0.25">
      <c r="B16" s="91" t="s">
        <v>18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</row>
    <row r="17" spans="2:16" ht="18.75" x14ac:dyDescent="0.25">
      <c r="B17" s="19" t="s">
        <v>53</v>
      </c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</row>
    <row r="18" spans="2:16" x14ac:dyDescent="0.25"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</row>
    <row r="19" spans="2:16" ht="21" x14ac:dyDescent="0.25">
      <c r="B19" s="6"/>
      <c r="C19" s="7" t="s">
        <v>60</v>
      </c>
      <c r="D19" s="109">
        <v>2023</v>
      </c>
      <c r="E19" s="110"/>
      <c r="F19" s="110"/>
      <c r="G19" s="110"/>
      <c r="H19" s="110"/>
      <c r="I19" s="110"/>
      <c r="J19" s="110"/>
      <c r="K19" s="110"/>
      <c r="L19" s="110"/>
      <c r="M19" s="110"/>
      <c r="N19" s="110"/>
      <c r="O19" s="110"/>
      <c r="P19" s="111"/>
    </row>
    <row r="20" spans="2:16" x14ac:dyDescent="0.25">
      <c r="B20" s="12"/>
      <c r="C20" s="11"/>
      <c r="D20" s="25" t="s">
        <v>1</v>
      </c>
      <c r="E20" s="28" t="s">
        <v>2</v>
      </c>
      <c r="F20" s="28" t="s">
        <v>3</v>
      </c>
      <c r="G20" s="28" t="s">
        <v>4</v>
      </c>
      <c r="H20" s="28" t="s">
        <v>5</v>
      </c>
      <c r="I20" s="28" t="s">
        <v>6</v>
      </c>
      <c r="J20" s="28" t="s">
        <v>7</v>
      </c>
      <c r="K20" s="28" t="s">
        <v>8</v>
      </c>
      <c r="L20" s="28" t="s">
        <v>9</v>
      </c>
      <c r="M20" s="28" t="s">
        <v>10</v>
      </c>
      <c r="N20" s="28" t="s">
        <v>11</v>
      </c>
      <c r="O20" s="28" t="s">
        <v>12</v>
      </c>
      <c r="P20" s="26" t="s">
        <v>37</v>
      </c>
    </row>
    <row r="21" spans="2:16" s="1" customFormat="1" ht="19.5" customHeight="1" x14ac:dyDescent="0.25">
      <c r="B21" s="60"/>
      <c r="C21" s="39" t="s">
        <v>57</v>
      </c>
      <c r="D21" s="103">
        <f>+[1]XX!D104</f>
        <v>2.179352775078244</v>
      </c>
      <c r="E21" s="61">
        <f>+[1]XX!E104</f>
        <v>2.5486631194435638</v>
      </c>
      <c r="F21" s="61">
        <f>+[1]XX!F104</f>
        <v>2.6444436097084565</v>
      </c>
      <c r="G21" s="61">
        <f>+[1]XX!G104</f>
        <v>2.5465850808926911</v>
      </c>
      <c r="H21" s="61">
        <f>+[1]XX!H104</f>
        <v>0</v>
      </c>
      <c r="I21" s="61">
        <f>+[1]XX!I104</f>
        <v>0</v>
      </c>
      <c r="J21" s="61">
        <f>+[1]XX!J104</f>
        <v>0</v>
      </c>
      <c r="K21" s="61">
        <f>+[1]XX!K104</f>
        <v>0</v>
      </c>
      <c r="L21" s="61">
        <f>+[1]XX!L104</f>
        <v>0</v>
      </c>
      <c r="M21" s="61">
        <f>+[1]XX!M104</f>
        <v>0</v>
      </c>
      <c r="N21" s="61">
        <f>+[1]XX!N104</f>
        <v>0</v>
      </c>
      <c r="O21" s="61">
        <f>+[1]XX!O104</f>
        <v>0</v>
      </c>
      <c r="P21" s="61">
        <f>+[1]XX!P104</f>
        <v>2.4964439693629057</v>
      </c>
    </row>
    <row r="22" spans="2:16" s="1" customFormat="1" ht="19.5" customHeight="1" x14ac:dyDescent="0.25">
      <c r="B22" s="56"/>
      <c r="C22" s="36" t="s">
        <v>58</v>
      </c>
      <c r="D22" s="15">
        <f>+[1]XX!D105</f>
        <v>0.57621230324224637</v>
      </c>
      <c r="E22" s="29">
        <f>+[1]XX!E105</f>
        <v>0.53208346538121531</v>
      </c>
      <c r="F22" s="29">
        <f>+[1]XX!F105</f>
        <v>0.31338373946220349</v>
      </c>
      <c r="G22" s="29">
        <f>+[1]XX!G105</f>
        <v>0.36766404615272907</v>
      </c>
      <c r="H22" s="29">
        <f>+[1]XX!H105</f>
        <v>0</v>
      </c>
      <c r="I22" s="29">
        <f>+[1]XX!I105</f>
        <v>0</v>
      </c>
      <c r="J22" s="29">
        <f>+[1]XX!J105</f>
        <v>0</v>
      </c>
      <c r="K22" s="29">
        <f>+[1]XX!K105</f>
        <v>0</v>
      </c>
      <c r="L22" s="29">
        <f>+[1]XX!L105</f>
        <v>0</v>
      </c>
      <c r="M22" s="29">
        <f>+[1]XX!M105</f>
        <v>0</v>
      </c>
      <c r="N22" s="29">
        <f>+[1]XX!N105</f>
        <v>0</v>
      </c>
      <c r="O22" s="29">
        <f>+[1]XX!O105</f>
        <v>0</v>
      </c>
      <c r="P22" s="29">
        <f>+[1]XX!P105</f>
        <v>0.43029245271796301</v>
      </c>
    </row>
    <row r="23" spans="2:16" s="1" customFormat="1" ht="19.5" customHeight="1" x14ac:dyDescent="0.25">
      <c r="B23" s="57"/>
      <c r="C23" s="37" t="s">
        <v>121</v>
      </c>
      <c r="D23" s="15">
        <f>+[1]XX!D106</f>
        <v>2.8680527391128012</v>
      </c>
      <c r="E23" s="29">
        <f>+[1]XX!E106</f>
        <v>3.0548929995162877</v>
      </c>
      <c r="F23" s="29">
        <f>+[1]XX!F106</f>
        <v>2.8987995900253818</v>
      </c>
      <c r="G23" s="29">
        <f>+[1]XX!G106</f>
        <v>2.7914744186353526</v>
      </c>
      <c r="H23" s="29">
        <f>+[1]XX!H106</f>
        <v>0</v>
      </c>
      <c r="I23" s="29">
        <f>+[1]XX!I106</f>
        <v>0</v>
      </c>
      <c r="J23" s="29">
        <f>+[1]XX!J106</f>
        <v>0</v>
      </c>
      <c r="K23" s="29">
        <f>+[1]XX!K106</f>
        <v>0</v>
      </c>
      <c r="L23" s="29">
        <f>+[1]XX!L106</f>
        <v>0</v>
      </c>
      <c r="M23" s="29">
        <f>+[1]XX!M106</f>
        <v>0</v>
      </c>
      <c r="N23" s="29">
        <f>+[1]XX!N106</f>
        <v>0</v>
      </c>
      <c r="O23" s="29">
        <f>+[1]XX!O106</f>
        <v>0</v>
      </c>
      <c r="P23" s="29">
        <f>+[1]XX!P106</f>
        <v>2.8961469112241409</v>
      </c>
    </row>
    <row r="24" spans="2:16" s="1" customFormat="1" ht="19.5" customHeight="1" x14ac:dyDescent="0.25">
      <c r="B24" s="57"/>
      <c r="C24" s="37" t="s">
        <v>19</v>
      </c>
      <c r="D24" s="15">
        <f>+[1]XX!D107</f>
        <v>82.979928222159302</v>
      </c>
      <c r="E24" s="29">
        <f>+[1]XX!E107</f>
        <v>82.865744833452865</v>
      </c>
      <c r="F24" s="29">
        <f>+[1]XX!F107</f>
        <v>83.177625259587984</v>
      </c>
      <c r="G24" s="29">
        <f>+[1]XX!G107</f>
        <v>83.366667326745741</v>
      </c>
      <c r="H24" s="29">
        <f>+[1]XX!H107</f>
        <v>0</v>
      </c>
      <c r="I24" s="29">
        <f>+[1]XX!I107</f>
        <v>0</v>
      </c>
      <c r="J24" s="29">
        <f>+[1]XX!J107</f>
        <v>0</v>
      </c>
      <c r="K24" s="29">
        <f>+[1]XX!K107</f>
        <v>0</v>
      </c>
      <c r="L24" s="29">
        <f>+[1]XX!L107</f>
        <v>0</v>
      </c>
      <c r="M24" s="29">
        <f>+[1]XX!M107</f>
        <v>0</v>
      </c>
      <c r="N24" s="29">
        <f>+[1]XX!N107</f>
        <v>0</v>
      </c>
      <c r="O24" s="29">
        <f>+[1]XX!O107</f>
        <v>0</v>
      </c>
      <c r="P24" s="29">
        <f>+[1]XX!P107</f>
        <v>83.118838550261117</v>
      </c>
    </row>
    <row r="25" spans="2:16" s="1" customFormat="1" ht="19.5" customHeight="1" x14ac:dyDescent="0.25">
      <c r="B25" s="58"/>
      <c r="C25" s="38" t="s">
        <v>20</v>
      </c>
      <c r="D25" s="33">
        <f>+[1]XX!D108</f>
        <v>11.396453960407404</v>
      </c>
      <c r="E25" s="62">
        <f>+[1]XX!E108</f>
        <v>10.998615582206062</v>
      </c>
      <c r="F25" s="62">
        <f>+[1]XX!F108</f>
        <v>10.965747801215972</v>
      </c>
      <c r="G25" s="62">
        <f>+[1]XX!G108</f>
        <v>10.927609127573483</v>
      </c>
      <c r="H25" s="62">
        <f>+[1]XX!H108</f>
        <v>0</v>
      </c>
      <c r="I25" s="62">
        <f>+[1]XX!I108</f>
        <v>0</v>
      </c>
      <c r="J25" s="62">
        <f>+[1]XX!J108</f>
        <v>0</v>
      </c>
      <c r="K25" s="62">
        <f>+[1]XX!K108</f>
        <v>0</v>
      </c>
      <c r="L25" s="62">
        <f>+[1]XX!L108</f>
        <v>0</v>
      </c>
      <c r="M25" s="62">
        <f>+[1]XX!M108</f>
        <v>0</v>
      </c>
      <c r="N25" s="62">
        <f>+[1]XX!N108</f>
        <v>0</v>
      </c>
      <c r="O25" s="62">
        <f>+[1]XX!O108</f>
        <v>0</v>
      </c>
      <c r="P25" s="62">
        <f>+[1]XX!P108</f>
        <v>11.058278116433874</v>
      </c>
    </row>
    <row r="26" spans="2:16" x14ac:dyDescent="0.25">
      <c r="B26" s="1" t="s">
        <v>49</v>
      </c>
    </row>
    <row r="30" spans="2:16" ht="23.25" x14ac:dyDescent="0.25">
      <c r="B30" s="91" t="s">
        <v>122</v>
      </c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</row>
    <row r="31" spans="2:16" ht="18.75" x14ac:dyDescent="0.25">
      <c r="B31" s="19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</row>
    <row r="32" spans="2:16" x14ac:dyDescent="0.25"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</row>
    <row r="33" spans="2:16" ht="21" x14ac:dyDescent="0.25">
      <c r="B33" s="6"/>
      <c r="C33" s="7" t="s">
        <v>36</v>
      </c>
      <c r="D33" s="109">
        <v>2023</v>
      </c>
      <c r="E33" s="110"/>
      <c r="F33" s="110"/>
      <c r="G33" s="110"/>
      <c r="H33" s="110"/>
      <c r="I33" s="110"/>
      <c r="J33" s="110"/>
      <c r="K33" s="110"/>
      <c r="L33" s="110"/>
      <c r="M33" s="110"/>
      <c r="N33" s="110"/>
      <c r="O33" s="110"/>
      <c r="P33" s="111"/>
    </row>
    <row r="34" spans="2:16" x14ac:dyDescent="0.25">
      <c r="B34" s="12"/>
      <c r="C34" s="11"/>
      <c r="D34" s="25" t="s">
        <v>1</v>
      </c>
      <c r="E34" s="28" t="s">
        <v>2</v>
      </c>
      <c r="F34" s="28" t="s">
        <v>3</v>
      </c>
      <c r="G34" s="28" t="s">
        <v>4</v>
      </c>
      <c r="H34" s="28" t="s">
        <v>5</v>
      </c>
      <c r="I34" s="28" t="s">
        <v>6</v>
      </c>
      <c r="J34" s="28" t="s">
        <v>7</v>
      </c>
      <c r="K34" s="28" t="s">
        <v>8</v>
      </c>
      <c r="L34" s="28" t="s">
        <v>9</v>
      </c>
      <c r="M34" s="28" t="s">
        <v>10</v>
      </c>
      <c r="N34" s="28" t="s">
        <v>11</v>
      </c>
      <c r="O34" s="28" t="s">
        <v>12</v>
      </c>
      <c r="P34" s="26" t="s">
        <v>37</v>
      </c>
    </row>
    <row r="35" spans="2:16" ht="19.5" customHeight="1" x14ac:dyDescent="0.25">
      <c r="B35" s="56"/>
      <c r="C35" s="36" t="s">
        <v>58</v>
      </c>
      <c r="D35" s="40">
        <f>[1]ZZ!B511</f>
        <v>19</v>
      </c>
      <c r="E35" s="40">
        <f>[1]ZZ!C511</f>
        <v>67</v>
      </c>
      <c r="F35" s="40">
        <f>[1]ZZ!D511</f>
        <v>41</v>
      </c>
      <c r="G35" s="40">
        <f>[1]ZZ!E511</f>
        <v>56</v>
      </c>
      <c r="H35" s="40">
        <f>[1]ZZ!F511</f>
        <v>0</v>
      </c>
      <c r="I35" s="40">
        <f>[1]ZZ!G511</f>
        <v>0</v>
      </c>
      <c r="J35" s="40">
        <f>[1]ZZ!H511</f>
        <v>0</v>
      </c>
      <c r="K35" s="40">
        <f>[1]ZZ!I511</f>
        <v>0</v>
      </c>
      <c r="L35" s="40">
        <f>[1]ZZ!J511</f>
        <v>0</v>
      </c>
      <c r="M35" s="40">
        <f>[1]ZZ!K511</f>
        <v>0</v>
      </c>
      <c r="N35" s="40">
        <f>[1]ZZ!L511</f>
        <v>0</v>
      </c>
      <c r="O35" s="40">
        <f>[1]ZZ!M511</f>
        <v>0</v>
      </c>
      <c r="P35" s="42">
        <f>[1]ZZ!N511</f>
        <v>183</v>
      </c>
    </row>
    <row r="36" spans="2:16" ht="19.5" customHeight="1" x14ac:dyDescent="0.25">
      <c r="B36" s="56"/>
      <c r="C36" s="36" t="s">
        <v>123</v>
      </c>
      <c r="D36" s="40">
        <f>[1]ZZ!B512</f>
        <v>16</v>
      </c>
      <c r="E36" s="40">
        <f>[1]ZZ!C512</f>
        <v>23</v>
      </c>
      <c r="F36" s="40">
        <f>[1]ZZ!D512</f>
        <v>3</v>
      </c>
      <c r="G36" s="40">
        <f>[1]ZZ!E512</f>
        <v>0</v>
      </c>
      <c r="H36" s="40">
        <f>[1]ZZ!F512</f>
        <v>0</v>
      </c>
      <c r="I36" s="40">
        <f>[1]ZZ!G512</f>
        <v>0</v>
      </c>
      <c r="J36" s="40">
        <f>[1]ZZ!H512</f>
        <v>0</v>
      </c>
      <c r="K36" s="40">
        <f>[1]ZZ!I512</f>
        <v>0</v>
      </c>
      <c r="L36" s="40">
        <f>[1]ZZ!J512</f>
        <v>0</v>
      </c>
      <c r="M36" s="40">
        <f>[1]ZZ!K512</f>
        <v>0</v>
      </c>
      <c r="N36" s="40">
        <f>[1]ZZ!L512</f>
        <v>0</v>
      </c>
      <c r="O36" s="40">
        <f>[1]ZZ!M512</f>
        <v>0</v>
      </c>
      <c r="P36" s="42">
        <f>[1]ZZ!N512</f>
        <v>42</v>
      </c>
    </row>
    <row r="37" spans="2:16" ht="19.5" customHeight="1" x14ac:dyDescent="0.25">
      <c r="B37" s="58"/>
      <c r="C37" s="38" t="s">
        <v>20</v>
      </c>
      <c r="D37" s="41">
        <f>[1]ZZ!B513</f>
        <v>12136</v>
      </c>
      <c r="E37" s="41">
        <f>[1]ZZ!C513</f>
        <v>9953</v>
      </c>
      <c r="F37" s="41">
        <f>[1]ZZ!D513</f>
        <v>12577</v>
      </c>
      <c r="G37" s="41">
        <f>[1]ZZ!E513</f>
        <v>9177</v>
      </c>
      <c r="H37" s="41">
        <f>[1]ZZ!F513</f>
        <v>0</v>
      </c>
      <c r="I37" s="41">
        <f>[1]ZZ!G513</f>
        <v>0</v>
      </c>
      <c r="J37" s="41">
        <f>[1]ZZ!H513</f>
        <v>0</v>
      </c>
      <c r="K37" s="41">
        <f>[1]ZZ!I513</f>
        <v>0</v>
      </c>
      <c r="L37" s="41">
        <f>[1]ZZ!J513</f>
        <v>0</v>
      </c>
      <c r="M37" s="41">
        <f>[1]ZZ!K513</f>
        <v>0</v>
      </c>
      <c r="N37" s="41">
        <f>[1]ZZ!L513</f>
        <v>0</v>
      </c>
      <c r="O37" s="41">
        <f>[1]ZZ!M513</f>
        <v>0</v>
      </c>
      <c r="P37" s="33">
        <f>[1]ZZ!N513</f>
        <v>43843</v>
      </c>
    </row>
    <row r="38" spans="2:16" x14ac:dyDescent="0.25">
      <c r="B38" s="1" t="s">
        <v>59</v>
      </c>
    </row>
    <row r="42" spans="2:16" ht="23.25" x14ac:dyDescent="0.25">
      <c r="B42" s="91" t="s">
        <v>122</v>
      </c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</row>
    <row r="43" spans="2:16" ht="18.75" x14ac:dyDescent="0.25">
      <c r="B43" s="19" t="s">
        <v>53</v>
      </c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</row>
    <row r="44" spans="2:16" x14ac:dyDescent="0.25"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</row>
    <row r="45" spans="2:16" ht="21" x14ac:dyDescent="0.25">
      <c r="B45" s="6"/>
      <c r="C45" s="7" t="s">
        <v>60</v>
      </c>
      <c r="D45" s="109">
        <v>2023</v>
      </c>
      <c r="E45" s="110"/>
      <c r="F45" s="110"/>
      <c r="G45" s="110"/>
      <c r="H45" s="110"/>
      <c r="I45" s="110"/>
      <c r="J45" s="110"/>
      <c r="K45" s="110"/>
      <c r="L45" s="110"/>
      <c r="M45" s="110"/>
      <c r="N45" s="110"/>
      <c r="O45" s="110"/>
      <c r="P45" s="111"/>
    </row>
    <row r="46" spans="2:16" x14ac:dyDescent="0.25">
      <c r="B46" s="12"/>
      <c r="C46" s="11"/>
      <c r="D46" s="25" t="s">
        <v>1</v>
      </c>
      <c r="E46" s="28" t="s">
        <v>2</v>
      </c>
      <c r="F46" s="28" t="s">
        <v>3</v>
      </c>
      <c r="G46" s="28" t="s">
        <v>4</v>
      </c>
      <c r="H46" s="28" t="s">
        <v>5</v>
      </c>
      <c r="I46" s="28" t="s">
        <v>6</v>
      </c>
      <c r="J46" s="28" t="s">
        <v>7</v>
      </c>
      <c r="K46" s="28" t="s">
        <v>8</v>
      </c>
      <c r="L46" s="28" t="s">
        <v>9</v>
      </c>
      <c r="M46" s="28" t="s">
        <v>10</v>
      </c>
      <c r="N46" s="28" t="s">
        <v>11</v>
      </c>
      <c r="O46" s="28" t="s">
        <v>12</v>
      </c>
      <c r="P46" s="26" t="s">
        <v>37</v>
      </c>
    </row>
    <row r="47" spans="2:16" ht="19.5" customHeight="1" x14ac:dyDescent="0.25">
      <c r="B47" s="56"/>
      <c r="C47" s="36" t="s">
        <v>58</v>
      </c>
      <c r="D47" s="40">
        <f>[1]XX!D125</f>
        <v>0.15610878317311644</v>
      </c>
      <c r="E47" s="40">
        <f>[1]XX!E125</f>
        <v>0.66713133525838886</v>
      </c>
      <c r="F47" s="40">
        <f>[1]XX!F125</f>
        <v>0.32485539973060773</v>
      </c>
      <c r="G47" s="40">
        <f>[1]XX!G125</f>
        <v>0.60652009097801363</v>
      </c>
      <c r="H47" s="40">
        <f>[1]XX!H125</f>
        <v>0</v>
      </c>
      <c r="I47" s="40">
        <f>[1]XX!I125</f>
        <v>0</v>
      </c>
      <c r="J47" s="40">
        <f>[1]XX!J125</f>
        <v>0</v>
      </c>
      <c r="K47" s="40">
        <f>[1]XX!K125</f>
        <v>0</v>
      </c>
      <c r="L47" s="40">
        <f>[1]XX!L125</f>
        <v>0</v>
      </c>
      <c r="M47" s="40">
        <f>[1]XX!M125</f>
        <v>0</v>
      </c>
      <c r="N47" s="40">
        <f>[1]XX!N125</f>
        <v>0</v>
      </c>
      <c r="O47" s="40">
        <f>[1]XX!O125</f>
        <v>0</v>
      </c>
      <c r="P47" s="42">
        <f>[1]XX!P125</f>
        <v>0.41526731415085771</v>
      </c>
    </row>
    <row r="48" spans="2:16" ht="19.5" customHeight="1" x14ac:dyDescent="0.25">
      <c r="B48" s="56"/>
      <c r="C48" s="36" t="s">
        <v>123</v>
      </c>
      <c r="D48" s="40">
        <f>[1]XX!D126</f>
        <v>0.13146002793525594</v>
      </c>
      <c r="E48" s="40">
        <f>[1]XX!E126</f>
        <v>0.22901523449168573</v>
      </c>
      <c r="F48" s="40">
        <f>[1]XX!F126</f>
        <v>2.3769907297361538E-2</v>
      </c>
      <c r="G48" s="40">
        <f>[1]XX!G126</f>
        <v>0</v>
      </c>
      <c r="H48" s="40">
        <f>[1]XX!H126</f>
        <v>0</v>
      </c>
      <c r="I48" s="40">
        <f>[1]XX!I126</f>
        <v>0</v>
      </c>
      <c r="J48" s="40">
        <f>[1]XX!J126</f>
        <v>0</v>
      </c>
      <c r="K48" s="40">
        <f>[1]XX!K126</f>
        <v>0</v>
      </c>
      <c r="L48" s="40">
        <f>[1]XX!L126</f>
        <v>0</v>
      </c>
      <c r="M48" s="40">
        <f>[1]XX!M126</f>
        <v>0</v>
      </c>
      <c r="N48" s="40">
        <f>[1]XX!N126</f>
        <v>0</v>
      </c>
      <c r="O48" s="40">
        <f>[1]XX!O126</f>
        <v>0</v>
      </c>
      <c r="P48" s="42">
        <f>[1]XX!P126</f>
        <v>9.5307252428065717E-2</v>
      </c>
    </row>
    <row r="49" spans="2:16" ht="19.5" customHeight="1" x14ac:dyDescent="0.25">
      <c r="B49" s="58"/>
      <c r="C49" s="38" t="s">
        <v>20</v>
      </c>
      <c r="D49" s="41">
        <f>[1]XX!D127</f>
        <v>99.712431188891628</v>
      </c>
      <c r="E49" s="41">
        <f>[1]XX!E127</f>
        <v>99.103853430249927</v>
      </c>
      <c r="F49" s="41">
        <f>[1]XX!F127</f>
        <v>99.651374692972027</v>
      </c>
      <c r="G49" s="41">
        <f>[1]XX!G127</f>
        <v>99.393479909021991</v>
      </c>
      <c r="H49" s="41">
        <f>[1]XX!H127</f>
        <v>0</v>
      </c>
      <c r="I49" s="41">
        <f>[1]XX!I127</f>
        <v>0</v>
      </c>
      <c r="J49" s="41">
        <f>[1]XX!J127</f>
        <v>0</v>
      </c>
      <c r="K49" s="41">
        <f>[1]XX!K127</f>
        <v>0</v>
      </c>
      <c r="L49" s="41">
        <f>[1]XX!L127</f>
        <v>0</v>
      </c>
      <c r="M49" s="41">
        <f>[1]XX!M127</f>
        <v>0</v>
      </c>
      <c r="N49" s="41">
        <f>[1]XX!N127</f>
        <v>0</v>
      </c>
      <c r="O49" s="41">
        <f>[1]XX!O127</f>
        <v>0</v>
      </c>
      <c r="P49" s="33">
        <f>[1]XX!P127</f>
        <v>99.489425433421076</v>
      </c>
    </row>
  </sheetData>
  <mergeCells count="4">
    <mergeCell ref="D5:P5"/>
    <mergeCell ref="D19:P19"/>
    <mergeCell ref="D33:P33"/>
    <mergeCell ref="D45:P45"/>
  </mergeCells>
  <pageMargins left="0.31496062992125984" right="0.31496062992125984" top="0.78740157480314965" bottom="0.78740157480314965" header="0.31496062992125984" footer="0.31496062992125984"/>
  <pageSetup paperSize="9" scale="41" fitToHeight="11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5">
    <pageSetUpPr fitToPage="1"/>
  </sheetPr>
  <dimension ref="B2:Q146"/>
  <sheetViews>
    <sheetView topLeftCell="A154" workbookViewId="0">
      <selection activeCell="E6" sqref="E6"/>
    </sheetView>
  </sheetViews>
  <sheetFormatPr defaultRowHeight="15" x14ac:dyDescent="0.25"/>
  <cols>
    <col min="2" max="2" width="5.42578125" style="1" customWidth="1"/>
    <col min="3" max="3" width="5" style="1" customWidth="1"/>
    <col min="4" max="4" width="33.28515625" style="1" customWidth="1"/>
    <col min="5" max="15" width="10.7109375" style="1" customWidth="1"/>
    <col min="16" max="16" width="13.5703125" style="1" customWidth="1"/>
    <col min="17" max="17" width="12.28515625" style="1" customWidth="1"/>
  </cols>
  <sheetData>
    <row r="2" spans="2:17" ht="23.25" x14ac:dyDescent="0.25">
      <c r="B2" s="91" t="s">
        <v>61</v>
      </c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</row>
    <row r="3" spans="2:17" ht="18.75" x14ac:dyDescent="0.25">
      <c r="B3" s="19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</row>
    <row r="5" spans="2:17" s="1" customFormat="1" ht="21" x14ac:dyDescent="0.25">
      <c r="B5" s="6"/>
      <c r="C5" s="64" t="s">
        <v>36</v>
      </c>
      <c r="D5" s="7"/>
      <c r="E5" s="51">
        <v>2023</v>
      </c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3"/>
    </row>
    <row r="6" spans="2:17" s="1" customFormat="1" ht="19.5" customHeight="1" x14ac:dyDescent="0.25">
      <c r="B6" s="12"/>
      <c r="C6" s="65"/>
      <c r="D6" s="11"/>
      <c r="E6" s="4" t="s">
        <v>1</v>
      </c>
      <c r="F6" s="4" t="s">
        <v>2</v>
      </c>
      <c r="G6" s="4" t="s">
        <v>3</v>
      </c>
      <c r="H6" s="4" t="s">
        <v>4</v>
      </c>
      <c r="I6" s="4" t="s">
        <v>5</v>
      </c>
      <c r="J6" s="4" t="s">
        <v>6</v>
      </c>
      <c r="K6" s="4" t="s">
        <v>7</v>
      </c>
      <c r="L6" s="4" t="s">
        <v>8</v>
      </c>
      <c r="M6" s="4" t="s">
        <v>9</v>
      </c>
      <c r="N6" s="4" t="s">
        <v>10</v>
      </c>
      <c r="O6" s="4" t="s">
        <v>11</v>
      </c>
      <c r="P6" s="4" t="s">
        <v>12</v>
      </c>
      <c r="Q6" s="5" t="s">
        <v>37</v>
      </c>
    </row>
    <row r="7" spans="2:17" s="1" customFormat="1" ht="19.5" customHeight="1" x14ac:dyDescent="0.25">
      <c r="B7" s="59" t="s">
        <v>38</v>
      </c>
      <c r="C7" s="63"/>
      <c r="D7" s="66"/>
      <c r="E7" s="67">
        <f t="shared" ref="E7:P7" si="0">E8+E44+E65+E138</f>
        <v>142852</v>
      </c>
      <c r="F7" s="67">
        <f t="shared" si="0"/>
        <v>129949</v>
      </c>
      <c r="G7" s="67">
        <f t="shared" si="0"/>
        <v>198974</v>
      </c>
      <c r="H7" s="67">
        <f t="shared" si="0"/>
        <v>160730</v>
      </c>
      <c r="I7" s="67">
        <f t="shared" si="0"/>
        <v>0</v>
      </c>
      <c r="J7" s="67">
        <f t="shared" si="0"/>
        <v>0</v>
      </c>
      <c r="K7" s="67">
        <f t="shared" si="0"/>
        <v>0</v>
      </c>
      <c r="L7" s="67">
        <f t="shared" si="0"/>
        <v>0</v>
      </c>
      <c r="M7" s="67">
        <f t="shared" si="0"/>
        <v>0</v>
      </c>
      <c r="N7" s="67">
        <f t="shared" si="0"/>
        <v>0</v>
      </c>
      <c r="O7" s="67">
        <f t="shared" si="0"/>
        <v>0</v>
      </c>
      <c r="P7" s="67">
        <f t="shared" si="0"/>
        <v>0</v>
      </c>
      <c r="Q7" s="68">
        <f>SUM(E7:P7)</f>
        <v>632505</v>
      </c>
    </row>
    <row r="8" spans="2:17" s="1" customFormat="1" ht="19.5" customHeight="1" x14ac:dyDescent="0.25">
      <c r="B8" s="69" t="s">
        <v>40</v>
      </c>
      <c r="C8" s="70"/>
      <c r="D8" s="92"/>
      <c r="E8" s="97">
        <f t="shared" ref="E8:P8" si="1">+E9+E43</f>
        <v>103886</v>
      </c>
      <c r="F8" s="97">
        <f t="shared" si="1"/>
        <v>95863</v>
      </c>
      <c r="G8" s="97">
        <f t="shared" si="1"/>
        <v>146244</v>
      </c>
      <c r="H8" s="97">
        <f t="shared" si="1"/>
        <v>118177</v>
      </c>
      <c r="I8" s="97">
        <f t="shared" si="1"/>
        <v>0</v>
      </c>
      <c r="J8" s="97">
        <f t="shared" si="1"/>
        <v>0</v>
      </c>
      <c r="K8" s="97">
        <f t="shared" si="1"/>
        <v>0</v>
      </c>
      <c r="L8" s="97">
        <f t="shared" si="1"/>
        <v>0</v>
      </c>
      <c r="M8" s="97">
        <f t="shared" si="1"/>
        <v>0</v>
      </c>
      <c r="N8" s="97">
        <f t="shared" si="1"/>
        <v>0</v>
      </c>
      <c r="O8" s="97">
        <f t="shared" si="1"/>
        <v>0</v>
      </c>
      <c r="P8" s="97">
        <f t="shared" si="1"/>
        <v>0</v>
      </c>
      <c r="Q8" s="97">
        <f>SUM(E8:P8)</f>
        <v>464170</v>
      </c>
    </row>
    <row r="9" spans="2:17" s="1" customFormat="1" ht="19.5" customHeight="1" x14ac:dyDescent="0.25">
      <c r="B9" s="16"/>
      <c r="C9" s="71" t="s">
        <v>62</v>
      </c>
      <c r="D9" s="14"/>
      <c r="E9" s="102">
        <f>+E10+E11+E14+E18+E23+E24+E25+E26+E29+E30+E33+E34+E35+E38+E39+E42</f>
        <v>102313</v>
      </c>
      <c r="F9" s="102">
        <f t="shared" ref="F9:P9" si="2">+F10+F11+F14+F18+F23+F24+F25+F26+F29+F30+F33+F34+F35+F38+F39+F42</f>
        <v>94515</v>
      </c>
      <c r="G9" s="102">
        <f t="shared" si="2"/>
        <v>144005</v>
      </c>
      <c r="H9" s="102">
        <f t="shared" si="2"/>
        <v>116600</v>
      </c>
      <c r="I9" s="102">
        <f t="shared" si="2"/>
        <v>0</v>
      </c>
      <c r="J9" s="102">
        <f t="shared" si="2"/>
        <v>0</v>
      </c>
      <c r="K9" s="102">
        <f t="shared" si="2"/>
        <v>0</v>
      </c>
      <c r="L9" s="102">
        <f t="shared" si="2"/>
        <v>0</v>
      </c>
      <c r="M9" s="102">
        <f t="shared" si="2"/>
        <v>0</v>
      </c>
      <c r="N9" s="102">
        <f t="shared" si="2"/>
        <v>0</v>
      </c>
      <c r="O9" s="102">
        <f t="shared" si="2"/>
        <v>0</v>
      </c>
      <c r="P9" s="102">
        <f t="shared" si="2"/>
        <v>0</v>
      </c>
      <c r="Q9" s="102">
        <f>SUM(E9:P9)</f>
        <v>457433</v>
      </c>
    </row>
    <row r="10" spans="2:17" s="1" customFormat="1" ht="19.5" customHeight="1" x14ac:dyDescent="0.25">
      <c r="B10" s="72"/>
      <c r="C10" s="73"/>
      <c r="D10" s="14" t="s">
        <v>79</v>
      </c>
      <c r="E10" s="15">
        <f>+[1]ZZ!B637</f>
        <v>370</v>
      </c>
      <c r="F10" s="15">
        <f>+[1]ZZ!C637</f>
        <v>406</v>
      </c>
      <c r="G10" s="15">
        <f>+[1]ZZ!D637</f>
        <v>593</v>
      </c>
      <c r="H10" s="15">
        <f>+[1]ZZ!E637</f>
        <v>450</v>
      </c>
      <c r="I10" s="15">
        <f>+[1]ZZ!F637</f>
        <v>0</v>
      </c>
      <c r="J10" s="15">
        <f>+[1]ZZ!G637</f>
        <v>0</v>
      </c>
      <c r="K10" s="15">
        <f>+[1]ZZ!H637</f>
        <v>0</v>
      </c>
      <c r="L10" s="15">
        <f>+[1]ZZ!I637</f>
        <v>0</v>
      </c>
      <c r="M10" s="15">
        <f>+[1]ZZ!J637</f>
        <v>0</v>
      </c>
      <c r="N10" s="15">
        <f>+[1]ZZ!K637</f>
        <v>0</v>
      </c>
      <c r="O10" s="15">
        <f>+[1]ZZ!L637</f>
        <v>0</v>
      </c>
      <c r="P10" s="15">
        <f>+[1]ZZ!M637</f>
        <v>0</v>
      </c>
      <c r="Q10" s="15">
        <f>SUM(E10:P10)</f>
        <v>1819</v>
      </c>
    </row>
    <row r="11" spans="2:17" s="1" customFormat="1" ht="19.5" customHeight="1" x14ac:dyDescent="0.25">
      <c r="B11" s="72"/>
      <c r="C11" s="73"/>
      <c r="D11" s="14" t="s">
        <v>76</v>
      </c>
      <c r="E11" s="15">
        <f>+[1]ZZ!B638</f>
        <v>905</v>
      </c>
      <c r="F11" s="15">
        <f>+[1]ZZ!C638</f>
        <v>849</v>
      </c>
      <c r="G11" s="15">
        <f>+[1]ZZ!D638</f>
        <v>1517</v>
      </c>
      <c r="H11" s="15">
        <f>+[1]ZZ!E638</f>
        <v>1155</v>
      </c>
      <c r="I11" s="15">
        <f>+[1]ZZ!F638</f>
        <v>0</v>
      </c>
      <c r="J11" s="15">
        <f>+[1]ZZ!G638</f>
        <v>0</v>
      </c>
      <c r="K11" s="15">
        <f>+[1]ZZ!H638</f>
        <v>0</v>
      </c>
      <c r="L11" s="15">
        <f>+[1]ZZ!I638</f>
        <v>0</v>
      </c>
      <c r="M11" s="15">
        <f>+[1]ZZ!J638</f>
        <v>0</v>
      </c>
      <c r="N11" s="15">
        <f>+[1]ZZ!K638</f>
        <v>0</v>
      </c>
      <c r="O11" s="15">
        <f>+[1]ZZ!L638</f>
        <v>0</v>
      </c>
      <c r="P11" s="15">
        <f>+[1]ZZ!M638</f>
        <v>0</v>
      </c>
      <c r="Q11" s="15">
        <f t="shared" ref="Q11:Q27" si="3">SUM(E11:P11)</f>
        <v>4426</v>
      </c>
    </row>
    <row r="12" spans="2:17" s="1" customFormat="1" ht="19.5" customHeight="1" x14ac:dyDescent="0.25">
      <c r="B12" s="72"/>
      <c r="C12" s="73"/>
      <c r="D12" s="14" t="s">
        <v>77</v>
      </c>
      <c r="E12" s="15">
        <f>+[1]ZZ!B639</f>
        <v>782</v>
      </c>
      <c r="F12" s="15">
        <f>+[1]ZZ!C639</f>
        <v>750</v>
      </c>
      <c r="G12" s="15">
        <f>+[1]ZZ!D639</f>
        <v>1355</v>
      </c>
      <c r="H12" s="15">
        <f>+[1]ZZ!E639</f>
        <v>1058</v>
      </c>
      <c r="I12" s="15">
        <f>+[1]ZZ!F639</f>
        <v>0</v>
      </c>
      <c r="J12" s="15">
        <f>+[1]ZZ!G639</f>
        <v>0</v>
      </c>
      <c r="K12" s="15">
        <f>+[1]ZZ!H639</f>
        <v>0</v>
      </c>
      <c r="L12" s="15">
        <f>+[1]ZZ!I639</f>
        <v>0</v>
      </c>
      <c r="M12" s="15">
        <f>+[1]ZZ!J639</f>
        <v>0</v>
      </c>
      <c r="N12" s="15">
        <f>+[1]ZZ!K639</f>
        <v>0</v>
      </c>
      <c r="O12" s="15">
        <f>+[1]ZZ!L639</f>
        <v>0</v>
      </c>
      <c r="P12" s="15">
        <f>+[1]ZZ!M639</f>
        <v>0</v>
      </c>
      <c r="Q12" s="15">
        <f t="shared" si="3"/>
        <v>3945</v>
      </c>
    </row>
    <row r="13" spans="2:17" s="1" customFormat="1" ht="19.5" customHeight="1" x14ac:dyDescent="0.25">
      <c r="B13" s="72"/>
      <c r="C13" s="73"/>
      <c r="D13" s="14" t="s">
        <v>80</v>
      </c>
      <c r="E13" s="15">
        <f>+[1]ZZ!B640</f>
        <v>123</v>
      </c>
      <c r="F13" s="15">
        <f>+[1]ZZ!C640</f>
        <v>99</v>
      </c>
      <c r="G13" s="15">
        <f>+[1]ZZ!D640</f>
        <v>162</v>
      </c>
      <c r="H13" s="15">
        <f>+[1]ZZ!E640</f>
        <v>97</v>
      </c>
      <c r="I13" s="15">
        <f>+[1]ZZ!F640</f>
        <v>0</v>
      </c>
      <c r="J13" s="15">
        <f>+[1]ZZ!G640</f>
        <v>0</v>
      </c>
      <c r="K13" s="15">
        <f>+[1]ZZ!H640</f>
        <v>0</v>
      </c>
      <c r="L13" s="15">
        <f>+[1]ZZ!I640</f>
        <v>0</v>
      </c>
      <c r="M13" s="15">
        <f>+[1]ZZ!J640</f>
        <v>0</v>
      </c>
      <c r="N13" s="15">
        <f>+[1]ZZ!K640</f>
        <v>0</v>
      </c>
      <c r="O13" s="15">
        <f>+[1]ZZ!L640</f>
        <v>0</v>
      </c>
      <c r="P13" s="15">
        <f>+[1]ZZ!M640</f>
        <v>0</v>
      </c>
      <c r="Q13" s="15">
        <f t="shared" si="3"/>
        <v>481</v>
      </c>
    </row>
    <row r="14" spans="2:17" s="1" customFormat="1" ht="19.5" customHeight="1" x14ac:dyDescent="0.25">
      <c r="B14" s="72"/>
      <c r="C14" s="73"/>
      <c r="D14" s="14" t="s">
        <v>81</v>
      </c>
      <c r="E14" s="15">
        <f>+[1]ZZ!B641</f>
        <v>1353</v>
      </c>
      <c r="F14" s="15">
        <f>+[1]ZZ!C641</f>
        <v>1333</v>
      </c>
      <c r="G14" s="15">
        <f>+[1]ZZ!D641</f>
        <v>1800</v>
      </c>
      <c r="H14" s="15">
        <f>+[1]ZZ!E641</f>
        <v>1573</v>
      </c>
      <c r="I14" s="15">
        <f>+[1]ZZ!F641</f>
        <v>0</v>
      </c>
      <c r="J14" s="15">
        <f>+[1]ZZ!G641</f>
        <v>0</v>
      </c>
      <c r="K14" s="15">
        <f>+[1]ZZ!H641</f>
        <v>0</v>
      </c>
      <c r="L14" s="15">
        <f>+[1]ZZ!I641</f>
        <v>0</v>
      </c>
      <c r="M14" s="15">
        <f>+[1]ZZ!J641</f>
        <v>0</v>
      </c>
      <c r="N14" s="15">
        <f>+[1]ZZ!K641</f>
        <v>0</v>
      </c>
      <c r="O14" s="15">
        <f>+[1]ZZ!L641</f>
        <v>0</v>
      </c>
      <c r="P14" s="15">
        <f>+[1]ZZ!M641</f>
        <v>0</v>
      </c>
      <c r="Q14" s="15">
        <f t="shared" si="3"/>
        <v>6059</v>
      </c>
    </row>
    <row r="15" spans="2:17" s="1" customFormat="1" ht="19.5" customHeight="1" x14ac:dyDescent="0.25">
      <c r="B15" s="72"/>
      <c r="C15" s="73"/>
      <c r="D15" s="14" t="s">
        <v>119</v>
      </c>
      <c r="E15" s="15">
        <f>+[1]ZZ!B642</f>
        <v>1327</v>
      </c>
      <c r="F15" s="15">
        <f>+[1]ZZ!C642</f>
        <v>1296</v>
      </c>
      <c r="G15" s="15">
        <f>+[1]ZZ!D642</f>
        <v>1679</v>
      </c>
      <c r="H15" s="15">
        <f>+[1]ZZ!E642</f>
        <v>1563</v>
      </c>
      <c r="I15" s="15">
        <f>+[1]ZZ!F642</f>
        <v>0</v>
      </c>
      <c r="J15" s="15">
        <f>+[1]ZZ!G642</f>
        <v>0</v>
      </c>
      <c r="K15" s="15">
        <f>+[1]ZZ!H642</f>
        <v>0</v>
      </c>
      <c r="L15" s="15">
        <f>+[1]ZZ!I642</f>
        <v>0</v>
      </c>
      <c r="M15" s="15">
        <f>+[1]ZZ!J642</f>
        <v>0</v>
      </c>
      <c r="N15" s="15">
        <f>+[1]ZZ!K642</f>
        <v>0</v>
      </c>
      <c r="O15" s="15">
        <f>+[1]ZZ!L642</f>
        <v>0</v>
      </c>
      <c r="P15" s="15">
        <f>+[1]ZZ!M642</f>
        <v>0</v>
      </c>
      <c r="Q15" s="15">
        <f t="shared" ref="Q15" si="4">SUM(E15:P15)</f>
        <v>5865</v>
      </c>
    </row>
    <row r="16" spans="2:17" s="1" customFormat="1" ht="19.5" customHeight="1" x14ac:dyDescent="0.25">
      <c r="B16" s="72"/>
      <c r="C16" s="73"/>
      <c r="D16" s="14" t="s">
        <v>82</v>
      </c>
      <c r="E16" s="15">
        <f>+[1]ZZ!B643</f>
        <v>26</v>
      </c>
      <c r="F16" s="15">
        <f>+[1]ZZ!C643</f>
        <v>26</v>
      </c>
      <c r="G16" s="15">
        <f>+[1]ZZ!D643</f>
        <v>21</v>
      </c>
      <c r="H16" s="15">
        <f>+[1]ZZ!E643</f>
        <v>9</v>
      </c>
      <c r="I16" s="15">
        <f>+[1]ZZ!F643</f>
        <v>0</v>
      </c>
      <c r="J16" s="15">
        <f>+[1]ZZ!G643</f>
        <v>0</v>
      </c>
      <c r="K16" s="15">
        <f>+[1]ZZ!H643</f>
        <v>0</v>
      </c>
      <c r="L16" s="15">
        <f>+[1]ZZ!I643</f>
        <v>0</v>
      </c>
      <c r="M16" s="15">
        <f>+[1]ZZ!J643</f>
        <v>0</v>
      </c>
      <c r="N16" s="15">
        <f>+[1]ZZ!K643</f>
        <v>0</v>
      </c>
      <c r="O16" s="15">
        <f>+[1]ZZ!L643</f>
        <v>0</v>
      </c>
      <c r="P16" s="15">
        <f>+[1]ZZ!M643</f>
        <v>0</v>
      </c>
      <c r="Q16" s="15">
        <f t="shared" si="3"/>
        <v>82</v>
      </c>
    </row>
    <row r="17" spans="2:17" s="1" customFormat="1" ht="19.5" customHeight="1" x14ac:dyDescent="0.25">
      <c r="B17" s="72"/>
      <c r="C17" s="73"/>
      <c r="D17" s="14" t="s">
        <v>83</v>
      </c>
      <c r="E17" s="15">
        <f>+[1]ZZ!B644</f>
        <v>0</v>
      </c>
      <c r="F17" s="15">
        <f>+[1]ZZ!C644</f>
        <v>11</v>
      </c>
      <c r="G17" s="15">
        <f>+[1]ZZ!D644</f>
        <v>100</v>
      </c>
      <c r="H17" s="15">
        <f>+[1]ZZ!E644</f>
        <v>1</v>
      </c>
      <c r="I17" s="15">
        <f>+[1]ZZ!F644</f>
        <v>0</v>
      </c>
      <c r="J17" s="15">
        <f>+[1]ZZ!G644</f>
        <v>0</v>
      </c>
      <c r="K17" s="15">
        <f>+[1]ZZ!H644</f>
        <v>0</v>
      </c>
      <c r="L17" s="15">
        <f>+[1]ZZ!I644</f>
        <v>0</v>
      </c>
      <c r="M17" s="15">
        <f>+[1]ZZ!J644</f>
        <v>0</v>
      </c>
      <c r="N17" s="15">
        <f>+[1]ZZ!K644</f>
        <v>0</v>
      </c>
      <c r="O17" s="15">
        <f>+[1]ZZ!L644</f>
        <v>0</v>
      </c>
      <c r="P17" s="15">
        <f>+[1]ZZ!M644</f>
        <v>0</v>
      </c>
      <c r="Q17" s="15">
        <f t="shared" si="3"/>
        <v>112</v>
      </c>
    </row>
    <row r="18" spans="2:17" s="1" customFormat="1" ht="19.5" customHeight="1" x14ac:dyDescent="0.25">
      <c r="B18" s="72"/>
      <c r="C18" s="73"/>
      <c r="D18" s="14" t="s">
        <v>78</v>
      </c>
      <c r="E18" s="15">
        <f>+[1]ZZ!B645</f>
        <v>25219</v>
      </c>
      <c r="F18" s="15">
        <f>+[1]ZZ!C645</f>
        <v>24492</v>
      </c>
      <c r="G18" s="15">
        <f>+[1]ZZ!D645</f>
        <v>38118</v>
      </c>
      <c r="H18" s="15">
        <f>+[1]ZZ!E645</f>
        <v>29820</v>
      </c>
      <c r="I18" s="15">
        <f>+[1]ZZ!F645</f>
        <v>0</v>
      </c>
      <c r="J18" s="15">
        <f>+[1]ZZ!G645</f>
        <v>0</v>
      </c>
      <c r="K18" s="15">
        <f>+[1]ZZ!H645</f>
        <v>0</v>
      </c>
      <c r="L18" s="15">
        <f>+[1]ZZ!I645</f>
        <v>0</v>
      </c>
      <c r="M18" s="15">
        <f>+[1]ZZ!J645</f>
        <v>0</v>
      </c>
      <c r="N18" s="15">
        <f>+[1]ZZ!K645</f>
        <v>0</v>
      </c>
      <c r="O18" s="15">
        <f>+[1]ZZ!L645</f>
        <v>0</v>
      </c>
      <c r="P18" s="15">
        <f>+[1]ZZ!M645</f>
        <v>0</v>
      </c>
      <c r="Q18" s="15">
        <f t="shared" si="3"/>
        <v>117649</v>
      </c>
    </row>
    <row r="19" spans="2:17" s="1" customFormat="1" ht="19.5" customHeight="1" x14ac:dyDescent="0.25">
      <c r="B19" s="72"/>
      <c r="C19" s="73"/>
      <c r="D19" s="14" t="s">
        <v>84</v>
      </c>
      <c r="E19" s="15">
        <f>+[1]ZZ!B646</f>
        <v>1</v>
      </c>
      <c r="F19" s="15">
        <f>+[1]ZZ!C646</f>
        <v>1</v>
      </c>
      <c r="G19" s="15">
        <f>+[1]ZZ!D646</f>
        <v>2</v>
      </c>
      <c r="H19" s="15">
        <f>+[1]ZZ!E646</f>
        <v>0</v>
      </c>
      <c r="I19" s="15">
        <f>+[1]ZZ!F646</f>
        <v>0</v>
      </c>
      <c r="J19" s="15">
        <f>+[1]ZZ!G646</f>
        <v>0</v>
      </c>
      <c r="K19" s="15">
        <f>+[1]ZZ!H646</f>
        <v>0</v>
      </c>
      <c r="L19" s="15">
        <f>+[1]ZZ!I646</f>
        <v>0</v>
      </c>
      <c r="M19" s="15">
        <f>+[1]ZZ!J646</f>
        <v>0</v>
      </c>
      <c r="N19" s="15">
        <f>+[1]ZZ!K646</f>
        <v>0</v>
      </c>
      <c r="O19" s="15">
        <f>+[1]ZZ!L646</f>
        <v>0</v>
      </c>
      <c r="P19" s="15">
        <f>+[1]ZZ!M646</f>
        <v>0</v>
      </c>
      <c r="Q19" s="15">
        <f t="shared" si="3"/>
        <v>4</v>
      </c>
    </row>
    <row r="20" spans="2:17" s="1" customFormat="1" ht="19.5" customHeight="1" x14ac:dyDescent="0.25">
      <c r="B20" s="72"/>
      <c r="C20" s="73"/>
      <c r="D20" s="14" t="s">
        <v>85</v>
      </c>
      <c r="E20" s="15">
        <f>+[1]ZZ!B647</f>
        <v>4</v>
      </c>
      <c r="F20" s="15">
        <f>+[1]ZZ!C647</f>
        <v>11</v>
      </c>
      <c r="G20" s="15">
        <f>+[1]ZZ!D647</f>
        <v>9</v>
      </c>
      <c r="H20" s="15">
        <f>+[1]ZZ!E647</f>
        <v>9</v>
      </c>
      <c r="I20" s="15">
        <f>+[1]ZZ!F647</f>
        <v>0</v>
      </c>
      <c r="J20" s="15">
        <f>+[1]ZZ!G647</f>
        <v>0</v>
      </c>
      <c r="K20" s="15">
        <f>+[1]ZZ!H647</f>
        <v>0</v>
      </c>
      <c r="L20" s="15">
        <f>+[1]ZZ!I647</f>
        <v>0</v>
      </c>
      <c r="M20" s="15">
        <f>+[1]ZZ!J647</f>
        <v>0</v>
      </c>
      <c r="N20" s="15">
        <f>+[1]ZZ!K647</f>
        <v>0</v>
      </c>
      <c r="O20" s="15">
        <f>+[1]ZZ!L647</f>
        <v>0</v>
      </c>
      <c r="P20" s="15">
        <f>+[1]ZZ!M647</f>
        <v>0</v>
      </c>
      <c r="Q20" s="15">
        <f t="shared" si="3"/>
        <v>33</v>
      </c>
    </row>
    <row r="21" spans="2:17" s="1" customFormat="1" ht="19.5" customHeight="1" x14ac:dyDescent="0.25">
      <c r="B21" s="72"/>
      <c r="C21" s="73"/>
      <c r="D21" s="14" t="s">
        <v>86</v>
      </c>
      <c r="E21" s="15">
        <f>+[1]ZZ!B648</f>
        <v>16709</v>
      </c>
      <c r="F21" s="15">
        <f>+[1]ZZ!C648</f>
        <v>15435</v>
      </c>
      <c r="G21" s="15">
        <f>+[1]ZZ!D648</f>
        <v>23899</v>
      </c>
      <c r="H21" s="15">
        <f>+[1]ZZ!E648</f>
        <v>19843</v>
      </c>
      <c r="I21" s="15">
        <f>+[1]ZZ!F648</f>
        <v>0</v>
      </c>
      <c r="J21" s="15">
        <f>+[1]ZZ!G648</f>
        <v>0</v>
      </c>
      <c r="K21" s="15">
        <f>+[1]ZZ!H648</f>
        <v>0</v>
      </c>
      <c r="L21" s="15">
        <f>+[1]ZZ!I648</f>
        <v>0</v>
      </c>
      <c r="M21" s="15">
        <f>+[1]ZZ!J648</f>
        <v>0</v>
      </c>
      <c r="N21" s="15">
        <f>+[1]ZZ!K648</f>
        <v>0</v>
      </c>
      <c r="O21" s="15">
        <f>+[1]ZZ!L648</f>
        <v>0</v>
      </c>
      <c r="P21" s="15">
        <f>+[1]ZZ!M648</f>
        <v>0</v>
      </c>
      <c r="Q21" s="15">
        <f t="shared" si="3"/>
        <v>75886</v>
      </c>
    </row>
    <row r="22" spans="2:17" s="1" customFormat="1" ht="19.5" customHeight="1" x14ac:dyDescent="0.25">
      <c r="B22" s="72"/>
      <c r="C22" s="73"/>
      <c r="D22" s="14" t="s">
        <v>87</v>
      </c>
      <c r="E22" s="15">
        <f>+[1]ZZ!B649</f>
        <v>8505</v>
      </c>
      <c r="F22" s="15">
        <f>+[1]ZZ!C649</f>
        <v>9045</v>
      </c>
      <c r="G22" s="15">
        <f>+[1]ZZ!D649</f>
        <v>14208</v>
      </c>
      <c r="H22" s="15">
        <f>+[1]ZZ!E649</f>
        <v>9968</v>
      </c>
      <c r="I22" s="15">
        <f>+[1]ZZ!F649</f>
        <v>0</v>
      </c>
      <c r="J22" s="15">
        <f>+[1]ZZ!G649</f>
        <v>0</v>
      </c>
      <c r="K22" s="15">
        <f>+[1]ZZ!H649</f>
        <v>0</v>
      </c>
      <c r="L22" s="15">
        <f>+[1]ZZ!I649</f>
        <v>0</v>
      </c>
      <c r="M22" s="15">
        <f>+[1]ZZ!J649</f>
        <v>0</v>
      </c>
      <c r="N22" s="15">
        <f>+[1]ZZ!K649</f>
        <v>0</v>
      </c>
      <c r="O22" s="15">
        <f>+[1]ZZ!L649</f>
        <v>0</v>
      </c>
      <c r="P22" s="15">
        <f>+[1]ZZ!M649</f>
        <v>0</v>
      </c>
      <c r="Q22" s="15">
        <f t="shared" si="3"/>
        <v>41726</v>
      </c>
    </row>
    <row r="23" spans="2:17" s="1" customFormat="1" ht="19.5" customHeight="1" x14ac:dyDescent="0.25">
      <c r="B23" s="72"/>
      <c r="C23" s="73"/>
      <c r="D23" s="14" t="s">
        <v>88</v>
      </c>
      <c r="E23" s="15">
        <f>+[1]ZZ!B650</f>
        <v>142</v>
      </c>
      <c r="F23" s="15">
        <f>+[1]ZZ!C650</f>
        <v>167</v>
      </c>
      <c r="G23" s="15">
        <f>+[1]ZZ!D650</f>
        <v>249</v>
      </c>
      <c r="H23" s="15">
        <f>+[1]ZZ!E650</f>
        <v>179</v>
      </c>
      <c r="I23" s="15">
        <f>+[1]ZZ!F650</f>
        <v>0</v>
      </c>
      <c r="J23" s="15">
        <f>+[1]ZZ!G650</f>
        <v>0</v>
      </c>
      <c r="K23" s="15">
        <f>+[1]ZZ!H650</f>
        <v>0</v>
      </c>
      <c r="L23" s="15">
        <f>+[1]ZZ!I650</f>
        <v>0</v>
      </c>
      <c r="M23" s="15">
        <f>+[1]ZZ!J650</f>
        <v>0</v>
      </c>
      <c r="N23" s="15">
        <f>+[1]ZZ!K650</f>
        <v>0</v>
      </c>
      <c r="O23" s="15">
        <f>+[1]ZZ!L650</f>
        <v>0</v>
      </c>
      <c r="P23" s="15">
        <f>+[1]ZZ!M650</f>
        <v>0</v>
      </c>
      <c r="Q23" s="15">
        <f t="shared" si="3"/>
        <v>737</v>
      </c>
    </row>
    <row r="24" spans="2:17" s="1" customFormat="1" ht="19.5" customHeight="1" x14ac:dyDescent="0.25">
      <c r="B24" s="72"/>
      <c r="C24" s="73"/>
      <c r="D24" s="14" t="s">
        <v>89</v>
      </c>
      <c r="E24" s="15">
        <f>+[1]ZZ!B651</f>
        <v>20561</v>
      </c>
      <c r="F24" s="15">
        <f>+[1]ZZ!C651</f>
        <v>16723</v>
      </c>
      <c r="G24" s="15">
        <f>+[1]ZZ!D651</f>
        <v>23308</v>
      </c>
      <c r="H24" s="15">
        <f>+[1]ZZ!E651</f>
        <v>18543</v>
      </c>
      <c r="I24" s="15">
        <f>+[1]ZZ!F651</f>
        <v>0</v>
      </c>
      <c r="J24" s="15">
        <f>+[1]ZZ!G651</f>
        <v>0</v>
      </c>
      <c r="K24" s="15">
        <f>+[1]ZZ!H651</f>
        <v>0</v>
      </c>
      <c r="L24" s="15">
        <f>+[1]ZZ!I651</f>
        <v>0</v>
      </c>
      <c r="M24" s="15">
        <f>+[1]ZZ!J651</f>
        <v>0</v>
      </c>
      <c r="N24" s="15">
        <f>+[1]ZZ!K651</f>
        <v>0</v>
      </c>
      <c r="O24" s="15">
        <f>+[1]ZZ!L651</f>
        <v>0</v>
      </c>
      <c r="P24" s="15">
        <f>+[1]ZZ!M651</f>
        <v>0</v>
      </c>
      <c r="Q24" s="15">
        <f t="shared" si="3"/>
        <v>79135</v>
      </c>
    </row>
    <row r="25" spans="2:17" s="1" customFormat="1" ht="19.5" customHeight="1" x14ac:dyDescent="0.25">
      <c r="B25" s="74"/>
      <c r="C25" s="75"/>
      <c r="D25" s="14" t="s">
        <v>90</v>
      </c>
      <c r="E25" s="15">
        <f>+[1]ZZ!B652</f>
        <v>3274</v>
      </c>
      <c r="F25" s="15">
        <f>+[1]ZZ!C652</f>
        <v>4183</v>
      </c>
      <c r="G25" s="15">
        <f>+[1]ZZ!D652</f>
        <v>6728</v>
      </c>
      <c r="H25" s="15">
        <f>+[1]ZZ!E652</f>
        <v>6553</v>
      </c>
      <c r="I25" s="15">
        <f>+[1]ZZ!F652</f>
        <v>0</v>
      </c>
      <c r="J25" s="15">
        <f>+[1]ZZ!G652</f>
        <v>0</v>
      </c>
      <c r="K25" s="15">
        <f>+[1]ZZ!H652</f>
        <v>0</v>
      </c>
      <c r="L25" s="15">
        <f>+[1]ZZ!I652</f>
        <v>0</v>
      </c>
      <c r="M25" s="15">
        <f>+[1]ZZ!J652</f>
        <v>0</v>
      </c>
      <c r="N25" s="15">
        <f>+[1]ZZ!K652</f>
        <v>0</v>
      </c>
      <c r="O25" s="15">
        <f>+[1]ZZ!L652</f>
        <v>0</v>
      </c>
      <c r="P25" s="15">
        <f>+[1]ZZ!M652</f>
        <v>0</v>
      </c>
      <c r="Q25" s="15">
        <f t="shared" si="3"/>
        <v>20738</v>
      </c>
    </row>
    <row r="26" spans="2:17" s="1" customFormat="1" ht="19.5" customHeight="1" x14ac:dyDescent="0.25">
      <c r="B26" s="74"/>
      <c r="C26" s="75"/>
      <c r="D26" s="14" t="s">
        <v>91</v>
      </c>
      <c r="E26" s="15">
        <f>+[1]ZZ!B653</f>
        <v>433</v>
      </c>
      <c r="F26" s="15">
        <f>+[1]ZZ!C653</f>
        <v>471</v>
      </c>
      <c r="G26" s="15">
        <f>+[1]ZZ!D653</f>
        <v>535</v>
      </c>
      <c r="H26" s="15">
        <f>+[1]ZZ!E653</f>
        <v>406</v>
      </c>
      <c r="I26" s="15">
        <f>+[1]ZZ!F653</f>
        <v>0</v>
      </c>
      <c r="J26" s="15">
        <f>+[1]ZZ!G653</f>
        <v>0</v>
      </c>
      <c r="K26" s="15">
        <f>+[1]ZZ!H653</f>
        <v>0</v>
      </c>
      <c r="L26" s="15">
        <f>+[1]ZZ!I653</f>
        <v>0</v>
      </c>
      <c r="M26" s="15">
        <f>+[1]ZZ!J653</f>
        <v>0</v>
      </c>
      <c r="N26" s="15">
        <f>+[1]ZZ!K653</f>
        <v>0</v>
      </c>
      <c r="O26" s="15">
        <f>+[1]ZZ!L653</f>
        <v>0</v>
      </c>
      <c r="P26" s="15">
        <f>+[1]ZZ!M653</f>
        <v>0</v>
      </c>
      <c r="Q26" s="15">
        <f t="shared" si="3"/>
        <v>1845</v>
      </c>
    </row>
    <row r="27" spans="2:17" s="1" customFormat="1" ht="19.5" customHeight="1" x14ac:dyDescent="0.25">
      <c r="B27" s="74"/>
      <c r="C27" s="75"/>
      <c r="D27" s="14" t="s">
        <v>92</v>
      </c>
      <c r="E27" s="15">
        <f>+[1]ZZ!B654</f>
        <v>354</v>
      </c>
      <c r="F27" s="15">
        <f>+[1]ZZ!C654</f>
        <v>359</v>
      </c>
      <c r="G27" s="15">
        <f>+[1]ZZ!D654</f>
        <v>417</v>
      </c>
      <c r="H27" s="15">
        <f>+[1]ZZ!E654</f>
        <v>315</v>
      </c>
      <c r="I27" s="15">
        <f>+[1]ZZ!F654</f>
        <v>0</v>
      </c>
      <c r="J27" s="15">
        <f>+[1]ZZ!G654</f>
        <v>0</v>
      </c>
      <c r="K27" s="15">
        <f>+[1]ZZ!H654</f>
        <v>0</v>
      </c>
      <c r="L27" s="15">
        <f>+[1]ZZ!I654</f>
        <v>0</v>
      </c>
      <c r="M27" s="15">
        <f>+[1]ZZ!J654</f>
        <v>0</v>
      </c>
      <c r="N27" s="15">
        <f>+[1]ZZ!K654</f>
        <v>0</v>
      </c>
      <c r="O27" s="15">
        <f>+[1]ZZ!L654</f>
        <v>0</v>
      </c>
      <c r="P27" s="15">
        <f>+[1]ZZ!M654</f>
        <v>0</v>
      </c>
      <c r="Q27" s="15">
        <f t="shared" si="3"/>
        <v>1445</v>
      </c>
    </row>
    <row r="28" spans="2:17" s="1" customFormat="1" ht="19.5" customHeight="1" x14ac:dyDescent="0.25">
      <c r="B28" s="74"/>
      <c r="C28" s="75"/>
      <c r="D28" s="14" t="s">
        <v>93</v>
      </c>
      <c r="E28" s="15">
        <f>+[1]ZZ!B655</f>
        <v>79</v>
      </c>
      <c r="F28" s="15">
        <f>+[1]ZZ!C655</f>
        <v>112</v>
      </c>
      <c r="G28" s="15">
        <f>+[1]ZZ!D655</f>
        <v>118</v>
      </c>
      <c r="H28" s="15">
        <f>+[1]ZZ!E655</f>
        <v>91</v>
      </c>
      <c r="I28" s="15">
        <f>+[1]ZZ!F655</f>
        <v>0</v>
      </c>
      <c r="J28" s="15">
        <f>+[1]ZZ!G655</f>
        <v>0</v>
      </c>
      <c r="K28" s="15">
        <f>+[1]ZZ!H655</f>
        <v>0</v>
      </c>
      <c r="L28" s="15">
        <f>+[1]ZZ!I655</f>
        <v>0</v>
      </c>
      <c r="M28" s="15">
        <f>+[1]ZZ!J655</f>
        <v>0</v>
      </c>
      <c r="N28" s="15">
        <f>+[1]ZZ!K655</f>
        <v>0</v>
      </c>
      <c r="O28" s="15">
        <f>+[1]ZZ!L655</f>
        <v>0</v>
      </c>
      <c r="P28" s="15">
        <f>+[1]ZZ!M655</f>
        <v>0</v>
      </c>
      <c r="Q28" s="15">
        <f t="shared" ref="Q28:Q43" si="5">SUM(E28:P28)</f>
        <v>400</v>
      </c>
    </row>
    <row r="29" spans="2:17" s="1" customFormat="1" ht="19.5" customHeight="1" x14ac:dyDescent="0.25">
      <c r="B29" s="74"/>
      <c r="C29" s="75"/>
      <c r="D29" s="14" t="s">
        <v>94</v>
      </c>
      <c r="E29" s="15">
        <f>+[1]ZZ!B656</f>
        <v>11491</v>
      </c>
      <c r="F29" s="15">
        <f>+[1]ZZ!C656</f>
        <v>8697</v>
      </c>
      <c r="G29" s="15">
        <f>+[1]ZZ!D656</f>
        <v>16239</v>
      </c>
      <c r="H29" s="15">
        <f>+[1]ZZ!E656</f>
        <v>13719</v>
      </c>
      <c r="I29" s="15">
        <f>+[1]ZZ!F656</f>
        <v>0</v>
      </c>
      <c r="J29" s="15">
        <f>+[1]ZZ!G656</f>
        <v>0</v>
      </c>
      <c r="K29" s="15">
        <f>+[1]ZZ!H656</f>
        <v>0</v>
      </c>
      <c r="L29" s="15">
        <f>+[1]ZZ!I656</f>
        <v>0</v>
      </c>
      <c r="M29" s="15">
        <f>+[1]ZZ!J656</f>
        <v>0</v>
      </c>
      <c r="N29" s="15">
        <f>+[1]ZZ!K656</f>
        <v>0</v>
      </c>
      <c r="O29" s="15">
        <f>+[1]ZZ!L656</f>
        <v>0</v>
      </c>
      <c r="P29" s="15">
        <f>+[1]ZZ!M656</f>
        <v>0</v>
      </c>
      <c r="Q29" s="15">
        <f t="shared" si="5"/>
        <v>50146</v>
      </c>
    </row>
    <row r="30" spans="2:17" s="1" customFormat="1" ht="19.5" customHeight="1" x14ac:dyDescent="0.25">
      <c r="B30" s="74"/>
      <c r="C30" s="75"/>
      <c r="D30" s="14" t="s">
        <v>95</v>
      </c>
      <c r="E30" s="15">
        <f>+[1]ZZ!B657</f>
        <v>205</v>
      </c>
      <c r="F30" s="15">
        <f>+[1]ZZ!C657</f>
        <v>259</v>
      </c>
      <c r="G30" s="15">
        <f>+[1]ZZ!D657</f>
        <v>577</v>
      </c>
      <c r="H30" s="15">
        <f>+[1]ZZ!E657</f>
        <v>457</v>
      </c>
      <c r="I30" s="15">
        <f>+[1]ZZ!F657</f>
        <v>0</v>
      </c>
      <c r="J30" s="15">
        <f>+[1]ZZ!G657</f>
        <v>0</v>
      </c>
      <c r="K30" s="15">
        <f>+[1]ZZ!H657</f>
        <v>0</v>
      </c>
      <c r="L30" s="15">
        <f>+[1]ZZ!I657</f>
        <v>0</v>
      </c>
      <c r="M30" s="15">
        <f>+[1]ZZ!J657</f>
        <v>0</v>
      </c>
      <c r="N30" s="15">
        <f>+[1]ZZ!K657</f>
        <v>0</v>
      </c>
      <c r="O30" s="15">
        <f>+[1]ZZ!L657</f>
        <v>0</v>
      </c>
      <c r="P30" s="15">
        <f>+[1]ZZ!M657</f>
        <v>0</v>
      </c>
      <c r="Q30" s="15">
        <f t="shared" si="5"/>
        <v>1498</v>
      </c>
    </row>
    <row r="31" spans="2:17" s="1" customFormat="1" ht="19.5" customHeight="1" x14ac:dyDescent="0.25">
      <c r="B31" s="74"/>
      <c r="C31" s="75"/>
      <c r="D31" s="14" t="s">
        <v>96</v>
      </c>
      <c r="E31" s="15">
        <f>+[1]ZZ!B658</f>
        <v>38</v>
      </c>
      <c r="F31" s="15">
        <f>+[1]ZZ!C658</f>
        <v>30</v>
      </c>
      <c r="G31" s="15">
        <f>+[1]ZZ!D658</f>
        <v>53</v>
      </c>
      <c r="H31" s="15">
        <f>+[1]ZZ!E658</f>
        <v>32</v>
      </c>
      <c r="I31" s="15">
        <f>+[1]ZZ!F658</f>
        <v>0</v>
      </c>
      <c r="J31" s="15">
        <f>+[1]ZZ!G658</f>
        <v>0</v>
      </c>
      <c r="K31" s="15">
        <f>+[1]ZZ!H658</f>
        <v>0</v>
      </c>
      <c r="L31" s="15">
        <f>+[1]ZZ!I658</f>
        <v>0</v>
      </c>
      <c r="M31" s="15">
        <f>+[1]ZZ!J658</f>
        <v>0</v>
      </c>
      <c r="N31" s="15">
        <f>+[1]ZZ!K658</f>
        <v>0</v>
      </c>
      <c r="O31" s="15">
        <f>+[1]ZZ!L658</f>
        <v>0</v>
      </c>
      <c r="P31" s="15">
        <f>+[1]ZZ!M658</f>
        <v>0</v>
      </c>
      <c r="Q31" s="15">
        <f t="shared" si="5"/>
        <v>153</v>
      </c>
    </row>
    <row r="32" spans="2:17" s="1" customFormat="1" ht="19.5" customHeight="1" x14ac:dyDescent="0.25">
      <c r="B32" s="74"/>
      <c r="C32" s="75"/>
      <c r="D32" s="14" t="s">
        <v>97</v>
      </c>
      <c r="E32" s="15">
        <f>+[1]ZZ!B659</f>
        <v>167</v>
      </c>
      <c r="F32" s="15">
        <f>+[1]ZZ!C659</f>
        <v>229</v>
      </c>
      <c r="G32" s="15">
        <f>+[1]ZZ!D659</f>
        <v>524</v>
      </c>
      <c r="H32" s="15">
        <f>+[1]ZZ!E659</f>
        <v>425</v>
      </c>
      <c r="I32" s="15">
        <f>+[1]ZZ!F659</f>
        <v>0</v>
      </c>
      <c r="J32" s="15">
        <f>+[1]ZZ!G659</f>
        <v>0</v>
      </c>
      <c r="K32" s="15">
        <f>+[1]ZZ!H659</f>
        <v>0</v>
      </c>
      <c r="L32" s="15">
        <f>+[1]ZZ!I659</f>
        <v>0</v>
      </c>
      <c r="M32" s="15">
        <f>+[1]ZZ!J659</f>
        <v>0</v>
      </c>
      <c r="N32" s="15">
        <f>+[1]ZZ!K659</f>
        <v>0</v>
      </c>
      <c r="O32" s="15">
        <f>+[1]ZZ!L659</f>
        <v>0</v>
      </c>
      <c r="P32" s="15">
        <f>+[1]ZZ!M659</f>
        <v>0</v>
      </c>
      <c r="Q32" s="15">
        <f t="shared" si="5"/>
        <v>1345</v>
      </c>
    </row>
    <row r="33" spans="2:17" s="1" customFormat="1" ht="19.5" customHeight="1" x14ac:dyDescent="0.25">
      <c r="B33" s="74"/>
      <c r="C33" s="75"/>
      <c r="D33" s="14" t="s">
        <v>120</v>
      </c>
      <c r="E33" s="15">
        <f>+[1]ZZ!B660</f>
        <v>441</v>
      </c>
      <c r="F33" s="15">
        <f>+[1]ZZ!C660</f>
        <v>384</v>
      </c>
      <c r="G33" s="15">
        <f>+[1]ZZ!D660</f>
        <v>577</v>
      </c>
      <c r="H33" s="15">
        <f>+[1]ZZ!E660</f>
        <v>328</v>
      </c>
      <c r="I33" s="15">
        <f>+[1]ZZ!F660</f>
        <v>0</v>
      </c>
      <c r="J33" s="15">
        <f>+[1]ZZ!G660</f>
        <v>0</v>
      </c>
      <c r="K33" s="15">
        <f>+[1]ZZ!H660</f>
        <v>0</v>
      </c>
      <c r="L33" s="15">
        <f>+[1]ZZ!I660</f>
        <v>0</v>
      </c>
      <c r="M33" s="15">
        <f>+[1]ZZ!J660</f>
        <v>0</v>
      </c>
      <c r="N33" s="15">
        <f>+[1]ZZ!K660</f>
        <v>0</v>
      </c>
      <c r="O33" s="15">
        <f>+[1]ZZ!L660</f>
        <v>0</v>
      </c>
      <c r="P33" s="15">
        <f>+[1]ZZ!M660</f>
        <v>0</v>
      </c>
      <c r="Q33" s="15">
        <f t="shared" ref="Q33" si="6">SUM(E33:P33)</f>
        <v>1730</v>
      </c>
    </row>
    <row r="34" spans="2:17" s="1" customFormat="1" ht="19.5" customHeight="1" x14ac:dyDescent="0.25">
      <c r="B34" s="74"/>
      <c r="C34" s="75"/>
      <c r="D34" s="14" t="s">
        <v>99</v>
      </c>
      <c r="E34" s="15">
        <f>+[1]ZZ!B661</f>
        <v>3383</v>
      </c>
      <c r="F34" s="15">
        <f>+[1]ZZ!C661</f>
        <v>3872</v>
      </c>
      <c r="G34" s="15">
        <f>+[1]ZZ!D661</f>
        <v>6046</v>
      </c>
      <c r="H34" s="15">
        <f>+[1]ZZ!E661</f>
        <v>4142</v>
      </c>
      <c r="I34" s="15">
        <f>+[1]ZZ!F661</f>
        <v>0</v>
      </c>
      <c r="J34" s="15">
        <f>+[1]ZZ!G661</f>
        <v>0</v>
      </c>
      <c r="K34" s="15">
        <f>+[1]ZZ!H661</f>
        <v>0</v>
      </c>
      <c r="L34" s="15">
        <f>+[1]ZZ!I661</f>
        <v>0</v>
      </c>
      <c r="M34" s="15">
        <f>+[1]ZZ!J661</f>
        <v>0</v>
      </c>
      <c r="N34" s="15">
        <f>+[1]ZZ!K661</f>
        <v>0</v>
      </c>
      <c r="O34" s="15">
        <f>+[1]ZZ!L661</f>
        <v>0</v>
      </c>
      <c r="P34" s="15">
        <f>+[1]ZZ!M661</f>
        <v>0</v>
      </c>
      <c r="Q34" s="15">
        <f t="shared" si="5"/>
        <v>17443</v>
      </c>
    </row>
    <row r="35" spans="2:17" s="1" customFormat="1" ht="19.5" customHeight="1" x14ac:dyDescent="0.25">
      <c r="B35" s="74"/>
      <c r="C35" s="75"/>
      <c r="D35" s="14" t="s">
        <v>100</v>
      </c>
      <c r="E35" s="15">
        <f>+[1]ZZ!B662</f>
        <v>3161</v>
      </c>
      <c r="F35" s="15">
        <f>+[1]ZZ!C662</f>
        <v>2916</v>
      </c>
      <c r="G35" s="15">
        <f>+[1]ZZ!D662</f>
        <v>4932</v>
      </c>
      <c r="H35" s="15">
        <f>+[1]ZZ!E662</f>
        <v>4399</v>
      </c>
      <c r="I35" s="15">
        <f>+[1]ZZ!F662</f>
        <v>0</v>
      </c>
      <c r="J35" s="15">
        <f>+[1]ZZ!G662</f>
        <v>0</v>
      </c>
      <c r="K35" s="15">
        <f>+[1]ZZ!H662</f>
        <v>0</v>
      </c>
      <c r="L35" s="15">
        <f>+[1]ZZ!I662</f>
        <v>0</v>
      </c>
      <c r="M35" s="15">
        <f>+[1]ZZ!J662</f>
        <v>0</v>
      </c>
      <c r="N35" s="15">
        <f>+[1]ZZ!K662</f>
        <v>0</v>
      </c>
      <c r="O35" s="15">
        <f>+[1]ZZ!L662</f>
        <v>0</v>
      </c>
      <c r="P35" s="15">
        <f>+[1]ZZ!M662</f>
        <v>0</v>
      </c>
      <c r="Q35" s="15">
        <f t="shared" si="5"/>
        <v>15408</v>
      </c>
    </row>
    <row r="36" spans="2:17" s="1" customFormat="1" ht="19.5" customHeight="1" x14ac:dyDescent="0.25">
      <c r="B36" s="74"/>
      <c r="C36" s="75"/>
      <c r="D36" s="14" t="s">
        <v>101</v>
      </c>
      <c r="E36" s="15">
        <f>+[1]ZZ!B663</f>
        <v>1420</v>
      </c>
      <c r="F36" s="15">
        <f>+[1]ZZ!C663</f>
        <v>1314</v>
      </c>
      <c r="G36" s="15">
        <f>+[1]ZZ!D663</f>
        <v>2331</v>
      </c>
      <c r="H36" s="15">
        <f>+[1]ZZ!E663</f>
        <v>2088</v>
      </c>
      <c r="I36" s="15">
        <f>+[1]ZZ!F663</f>
        <v>0</v>
      </c>
      <c r="J36" s="15">
        <f>+[1]ZZ!G663</f>
        <v>0</v>
      </c>
      <c r="K36" s="15">
        <f>+[1]ZZ!H663</f>
        <v>0</v>
      </c>
      <c r="L36" s="15">
        <f>+[1]ZZ!I663</f>
        <v>0</v>
      </c>
      <c r="M36" s="15">
        <f>+[1]ZZ!J663</f>
        <v>0</v>
      </c>
      <c r="N36" s="15">
        <f>+[1]ZZ!K663</f>
        <v>0</v>
      </c>
      <c r="O36" s="15">
        <f>+[1]ZZ!L663</f>
        <v>0</v>
      </c>
      <c r="P36" s="15">
        <f>+[1]ZZ!M663</f>
        <v>0</v>
      </c>
      <c r="Q36" s="15">
        <f t="shared" si="5"/>
        <v>7153</v>
      </c>
    </row>
    <row r="37" spans="2:17" s="1" customFormat="1" ht="19.5" customHeight="1" x14ac:dyDescent="0.25">
      <c r="B37" s="74"/>
      <c r="C37" s="75"/>
      <c r="D37" s="14" t="s">
        <v>102</v>
      </c>
      <c r="E37" s="15">
        <f>+[1]ZZ!B664</f>
        <v>1741</v>
      </c>
      <c r="F37" s="15">
        <f>+[1]ZZ!C664</f>
        <v>1602</v>
      </c>
      <c r="G37" s="15">
        <f>+[1]ZZ!D664</f>
        <v>2601</v>
      </c>
      <c r="H37" s="15">
        <f>+[1]ZZ!E664</f>
        <v>2311</v>
      </c>
      <c r="I37" s="15">
        <f>+[1]ZZ!F664</f>
        <v>0</v>
      </c>
      <c r="J37" s="15">
        <f>+[1]ZZ!G664</f>
        <v>0</v>
      </c>
      <c r="K37" s="15">
        <f>+[1]ZZ!H664</f>
        <v>0</v>
      </c>
      <c r="L37" s="15">
        <f>+[1]ZZ!I664</f>
        <v>0</v>
      </c>
      <c r="M37" s="15">
        <f>+[1]ZZ!J664</f>
        <v>0</v>
      </c>
      <c r="N37" s="15">
        <f>+[1]ZZ!K664</f>
        <v>0</v>
      </c>
      <c r="O37" s="15">
        <f>+[1]ZZ!L664</f>
        <v>0</v>
      </c>
      <c r="P37" s="15">
        <f>+[1]ZZ!M664</f>
        <v>0</v>
      </c>
      <c r="Q37" s="15">
        <f t="shared" si="5"/>
        <v>8255</v>
      </c>
    </row>
    <row r="38" spans="2:17" s="1" customFormat="1" ht="19.5" customHeight="1" x14ac:dyDescent="0.25">
      <c r="B38" s="74"/>
      <c r="C38" s="75"/>
      <c r="D38" s="14" t="s">
        <v>103</v>
      </c>
      <c r="E38" s="15">
        <f>+[1]ZZ!B665</f>
        <v>5607</v>
      </c>
      <c r="F38" s="15">
        <f>+[1]ZZ!C665</f>
        <v>6452</v>
      </c>
      <c r="G38" s="15">
        <f>+[1]ZZ!D665</f>
        <v>9677</v>
      </c>
      <c r="H38" s="15">
        <f>+[1]ZZ!E665</f>
        <v>6120</v>
      </c>
      <c r="I38" s="15">
        <f>+[1]ZZ!F665</f>
        <v>0</v>
      </c>
      <c r="J38" s="15">
        <f>+[1]ZZ!G665</f>
        <v>0</v>
      </c>
      <c r="K38" s="15">
        <f>+[1]ZZ!H665</f>
        <v>0</v>
      </c>
      <c r="L38" s="15">
        <f>+[1]ZZ!I665</f>
        <v>0</v>
      </c>
      <c r="M38" s="15">
        <f>+[1]ZZ!J665</f>
        <v>0</v>
      </c>
      <c r="N38" s="15">
        <f>+[1]ZZ!K665</f>
        <v>0</v>
      </c>
      <c r="O38" s="15">
        <f>+[1]ZZ!L665</f>
        <v>0</v>
      </c>
      <c r="P38" s="15">
        <f>+[1]ZZ!M665</f>
        <v>0</v>
      </c>
      <c r="Q38" s="15">
        <f t="shared" si="5"/>
        <v>27856</v>
      </c>
    </row>
    <row r="39" spans="2:17" s="1" customFormat="1" ht="19.5" customHeight="1" x14ac:dyDescent="0.25">
      <c r="B39" s="74"/>
      <c r="C39" s="75"/>
      <c r="D39" s="14" t="s">
        <v>104</v>
      </c>
      <c r="E39" s="15">
        <f>+[1]ZZ!B666</f>
        <v>9004</v>
      </c>
      <c r="F39" s="15">
        <f>+[1]ZZ!C666</f>
        <v>9576</v>
      </c>
      <c r="G39" s="15">
        <f>+[1]ZZ!D666</f>
        <v>12954</v>
      </c>
      <c r="H39" s="15">
        <f>+[1]ZZ!E666</f>
        <v>11121</v>
      </c>
      <c r="I39" s="15">
        <f>+[1]ZZ!F666</f>
        <v>0</v>
      </c>
      <c r="J39" s="15">
        <f>+[1]ZZ!G666</f>
        <v>0</v>
      </c>
      <c r="K39" s="15">
        <f>+[1]ZZ!H666</f>
        <v>0</v>
      </c>
      <c r="L39" s="15">
        <f>+[1]ZZ!I666</f>
        <v>0</v>
      </c>
      <c r="M39" s="15">
        <f>+[1]ZZ!J666</f>
        <v>0</v>
      </c>
      <c r="N39" s="15">
        <f>+[1]ZZ!K666</f>
        <v>0</v>
      </c>
      <c r="O39" s="15">
        <f>+[1]ZZ!L666</f>
        <v>0</v>
      </c>
      <c r="P39" s="15">
        <f>+[1]ZZ!M666</f>
        <v>0</v>
      </c>
      <c r="Q39" s="15">
        <f t="shared" si="5"/>
        <v>42655</v>
      </c>
    </row>
    <row r="40" spans="2:17" s="1" customFormat="1" ht="19.5" customHeight="1" x14ac:dyDescent="0.25">
      <c r="B40" s="74"/>
      <c r="C40" s="75"/>
      <c r="D40" s="14" t="s">
        <v>105</v>
      </c>
      <c r="E40" s="15">
        <f>+[1]ZZ!B667</f>
        <v>8984</v>
      </c>
      <c r="F40" s="15">
        <f>+[1]ZZ!C667</f>
        <v>9539</v>
      </c>
      <c r="G40" s="15">
        <f>+[1]ZZ!D667</f>
        <v>12924</v>
      </c>
      <c r="H40" s="15">
        <f>+[1]ZZ!E667</f>
        <v>11078</v>
      </c>
      <c r="I40" s="15">
        <f>+[1]ZZ!F667</f>
        <v>0</v>
      </c>
      <c r="J40" s="15">
        <f>+[1]ZZ!G667</f>
        <v>0</v>
      </c>
      <c r="K40" s="15">
        <f>+[1]ZZ!H667</f>
        <v>0</v>
      </c>
      <c r="L40" s="15">
        <f>+[1]ZZ!I667</f>
        <v>0</v>
      </c>
      <c r="M40" s="15">
        <f>+[1]ZZ!J667</f>
        <v>0</v>
      </c>
      <c r="N40" s="15">
        <f>+[1]ZZ!K667</f>
        <v>0</v>
      </c>
      <c r="O40" s="15">
        <f>+[1]ZZ!L667</f>
        <v>0</v>
      </c>
      <c r="P40" s="15">
        <f>+[1]ZZ!M667</f>
        <v>0</v>
      </c>
      <c r="Q40" s="15">
        <f t="shared" si="5"/>
        <v>42525</v>
      </c>
    </row>
    <row r="41" spans="2:17" s="1" customFormat="1" ht="19.5" customHeight="1" x14ac:dyDescent="0.25">
      <c r="B41" s="74"/>
      <c r="C41" s="75"/>
      <c r="D41" s="14" t="s">
        <v>106</v>
      </c>
      <c r="E41" s="15">
        <f>+[1]ZZ!B668</f>
        <v>20</v>
      </c>
      <c r="F41" s="15">
        <f>+[1]ZZ!C668</f>
        <v>37</v>
      </c>
      <c r="G41" s="15">
        <f>+[1]ZZ!D668</f>
        <v>30</v>
      </c>
      <c r="H41" s="15">
        <f>+[1]ZZ!E668</f>
        <v>43</v>
      </c>
      <c r="I41" s="15">
        <f>+[1]ZZ!F668</f>
        <v>0</v>
      </c>
      <c r="J41" s="15">
        <f>+[1]ZZ!G668</f>
        <v>0</v>
      </c>
      <c r="K41" s="15">
        <f>+[1]ZZ!H668</f>
        <v>0</v>
      </c>
      <c r="L41" s="15">
        <f>+[1]ZZ!I668</f>
        <v>0</v>
      </c>
      <c r="M41" s="15">
        <f>+[1]ZZ!J668</f>
        <v>0</v>
      </c>
      <c r="N41" s="15">
        <f>+[1]ZZ!K668</f>
        <v>0</v>
      </c>
      <c r="O41" s="15">
        <f>+[1]ZZ!L668</f>
        <v>0</v>
      </c>
      <c r="P41" s="15">
        <f>+[1]ZZ!M668</f>
        <v>0</v>
      </c>
      <c r="Q41" s="15">
        <f t="shared" si="5"/>
        <v>130</v>
      </c>
    </row>
    <row r="42" spans="2:17" s="1" customFormat="1" ht="19.5" customHeight="1" x14ac:dyDescent="0.25">
      <c r="B42" s="74"/>
      <c r="C42" s="75"/>
      <c r="D42" s="14" t="s">
        <v>107</v>
      </c>
      <c r="E42" s="15">
        <f>+[1]ZZ!B669</f>
        <v>16764</v>
      </c>
      <c r="F42" s="15">
        <f>+[1]ZZ!C669</f>
        <v>13735</v>
      </c>
      <c r="G42" s="15">
        <f>+[1]ZZ!D669</f>
        <v>20155</v>
      </c>
      <c r="H42" s="15">
        <f>+[1]ZZ!E669</f>
        <v>17635</v>
      </c>
      <c r="I42" s="15">
        <f>+[1]ZZ!F669</f>
        <v>0</v>
      </c>
      <c r="J42" s="15">
        <f>+[1]ZZ!G669</f>
        <v>0</v>
      </c>
      <c r="K42" s="15">
        <f>+[1]ZZ!H669</f>
        <v>0</v>
      </c>
      <c r="L42" s="15">
        <f>+[1]ZZ!I669</f>
        <v>0</v>
      </c>
      <c r="M42" s="15">
        <f>+[1]ZZ!J669</f>
        <v>0</v>
      </c>
      <c r="N42" s="15">
        <f>+[1]ZZ!K669</f>
        <v>0</v>
      </c>
      <c r="O42" s="15">
        <f>+[1]ZZ!L669</f>
        <v>0</v>
      </c>
      <c r="P42" s="15">
        <f>+[1]ZZ!M669</f>
        <v>0</v>
      </c>
      <c r="Q42" s="15">
        <f t="shared" si="5"/>
        <v>68289</v>
      </c>
    </row>
    <row r="43" spans="2:17" s="1" customFormat="1" ht="19.5" customHeight="1" x14ac:dyDescent="0.25">
      <c r="B43" s="76"/>
      <c r="C43" s="77" t="s">
        <v>63</v>
      </c>
      <c r="D43" s="32"/>
      <c r="E43" s="43">
        <f>+[1]ZZ!B670</f>
        <v>1573</v>
      </c>
      <c r="F43" s="43">
        <f>+[1]ZZ!C670</f>
        <v>1348</v>
      </c>
      <c r="G43" s="43">
        <f>+[1]ZZ!D670</f>
        <v>2239</v>
      </c>
      <c r="H43" s="43">
        <f>+[1]ZZ!E670</f>
        <v>1577</v>
      </c>
      <c r="I43" s="43">
        <f>+[1]ZZ!F670</f>
        <v>0</v>
      </c>
      <c r="J43" s="43">
        <f>+[1]ZZ!G670</f>
        <v>0</v>
      </c>
      <c r="K43" s="43">
        <f>+[1]ZZ!H670</f>
        <v>0</v>
      </c>
      <c r="L43" s="43">
        <f>+[1]ZZ!I670</f>
        <v>0</v>
      </c>
      <c r="M43" s="43">
        <f>+[1]ZZ!J670</f>
        <v>0</v>
      </c>
      <c r="N43" s="43">
        <f>+[1]ZZ!K670</f>
        <v>0</v>
      </c>
      <c r="O43" s="43">
        <f>+[1]ZZ!L670</f>
        <v>0</v>
      </c>
      <c r="P43" s="43">
        <f>+[1]ZZ!M670</f>
        <v>0</v>
      </c>
      <c r="Q43" s="43">
        <f t="shared" si="5"/>
        <v>6737</v>
      </c>
    </row>
    <row r="44" spans="2:17" s="1" customFormat="1" ht="19.5" customHeight="1" x14ac:dyDescent="0.25">
      <c r="B44" s="69" t="s">
        <v>41</v>
      </c>
      <c r="C44" s="70"/>
      <c r="D44" s="92"/>
      <c r="E44" s="93">
        <f t="shared" ref="E44:P44" si="7">+E45+E64</f>
        <v>26795</v>
      </c>
      <c r="F44" s="93">
        <f t="shared" si="7"/>
        <v>24043</v>
      </c>
      <c r="G44" s="93">
        <f t="shared" si="7"/>
        <v>40109</v>
      </c>
      <c r="H44" s="93">
        <f t="shared" si="7"/>
        <v>33320</v>
      </c>
      <c r="I44" s="93">
        <f t="shared" si="7"/>
        <v>0</v>
      </c>
      <c r="J44" s="93">
        <f t="shared" si="7"/>
        <v>0</v>
      </c>
      <c r="K44" s="93">
        <f t="shared" si="7"/>
        <v>0</v>
      </c>
      <c r="L44" s="93">
        <f t="shared" si="7"/>
        <v>0</v>
      </c>
      <c r="M44" s="93">
        <f t="shared" si="7"/>
        <v>0</v>
      </c>
      <c r="N44" s="93">
        <f t="shared" si="7"/>
        <v>0</v>
      </c>
      <c r="O44" s="93">
        <f t="shared" si="7"/>
        <v>0</v>
      </c>
      <c r="P44" s="93">
        <f t="shared" si="7"/>
        <v>0</v>
      </c>
      <c r="Q44" s="93">
        <f>SUM(E44:P44)</f>
        <v>124267</v>
      </c>
    </row>
    <row r="45" spans="2:17" s="1" customFormat="1" ht="19.5" customHeight="1" x14ac:dyDescent="0.25">
      <c r="B45" s="16"/>
      <c r="C45" s="71" t="s">
        <v>62</v>
      </c>
      <c r="D45" s="14"/>
      <c r="E45" s="21">
        <f>+E46+E47+E50+E51+E52+E53+E54+E55+E56+E57+E58+E61+E62+E63</f>
        <v>26465</v>
      </c>
      <c r="F45" s="21">
        <f t="shared" ref="F45:P45" si="8">+F46+F47+F50+F51+F52+F53+F54+F55+F56+F57+F58+F61+F62+F63</f>
        <v>23742</v>
      </c>
      <c r="G45" s="21">
        <f t="shared" si="8"/>
        <v>39687</v>
      </c>
      <c r="H45" s="21">
        <f t="shared" si="8"/>
        <v>32997</v>
      </c>
      <c r="I45" s="21">
        <f t="shared" si="8"/>
        <v>0</v>
      </c>
      <c r="J45" s="21">
        <f t="shared" si="8"/>
        <v>0</v>
      </c>
      <c r="K45" s="21">
        <f t="shared" si="8"/>
        <v>0</v>
      </c>
      <c r="L45" s="21">
        <f t="shared" si="8"/>
        <v>0</v>
      </c>
      <c r="M45" s="21">
        <f t="shared" si="8"/>
        <v>0</v>
      </c>
      <c r="N45" s="21">
        <f t="shared" si="8"/>
        <v>0</v>
      </c>
      <c r="O45" s="21">
        <f t="shared" si="8"/>
        <v>0</v>
      </c>
      <c r="P45" s="21">
        <f t="shared" si="8"/>
        <v>0</v>
      </c>
      <c r="Q45" s="21">
        <f t="shared" ref="Q45:Q64" si="9">SUM(E45:P45)</f>
        <v>122891</v>
      </c>
    </row>
    <row r="46" spans="2:17" s="1" customFormat="1" ht="19.5" customHeight="1" x14ac:dyDescent="0.25">
      <c r="B46" s="74"/>
      <c r="C46" s="75"/>
      <c r="D46" s="14" t="s">
        <v>81</v>
      </c>
      <c r="E46" s="15">
        <f>+[1]ZZ!B673</f>
        <v>2</v>
      </c>
      <c r="F46" s="15">
        <f>+[1]ZZ!C673</f>
        <v>0</v>
      </c>
      <c r="G46" s="15">
        <f>+[1]ZZ!D673</f>
        <v>1</v>
      </c>
      <c r="H46" s="15">
        <f>+[1]ZZ!E673</f>
        <v>3</v>
      </c>
      <c r="I46" s="15">
        <f>+[1]ZZ!F673</f>
        <v>0</v>
      </c>
      <c r="J46" s="15">
        <f>+[1]ZZ!G673</f>
        <v>0</v>
      </c>
      <c r="K46" s="15">
        <f>+[1]ZZ!H673</f>
        <v>0</v>
      </c>
      <c r="L46" s="15">
        <f>+[1]ZZ!I673</f>
        <v>0</v>
      </c>
      <c r="M46" s="15">
        <f>+[1]ZZ!J673</f>
        <v>0</v>
      </c>
      <c r="N46" s="15">
        <f>+[1]ZZ!K673</f>
        <v>0</v>
      </c>
      <c r="O46" s="15">
        <f>+[1]ZZ!L673</f>
        <v>0</v>
      </c>
      <c r="P46" s="15">
        <f>+[1]ZZ!M673</f>
        <v>0</v>
      </c>
      <c r="Q46" s="15">
        <f t="shared" si="9"/>
        <v>6</v>
      </c>
    </row>
    <row r="47" spans="2:17" s="1" customFormat="1" ht="19.5" customHeight="1" x14ac:dyDescent="0.25">
      <c r="B47" s="74"/>
      <c r="C47" s="75"/>
      <c r="D47" s="14" t="s">
        <v>78</v>
      </c>
      <c r="E47" s="15">
        <f>+[1]ZZ!B674</f>
        <v>12111</v>
      </c>
      <c r="F47" s="15">
        <f>+[1]ZZ!C674</f>
        <v>11464</v>
      </c>
      <c r="G47" s="15">
        <f>+[1]ZZ!D674</f>
        <v>17992</v>
      </c>
      <c r="H47" s="15">
        <f>+[1]ZZ!E674</f>
        <v>13797</v>
      </c>
      <c r="I47" s="15">
        <f>+[1]ZZ!F674</f>
        <v>0</v>
      </c>
      <c r="J47" s="15">
        <f>+[1]ZZ!G674</f>
        <v>0</v>
      </c>
      <c r="K47" s="15">
        <f>+[1]ZZ!H674</f>
        <v>0</v>
      </c>
      <c r="L47" s="15">
        <f>+[1]ZZ!I674</f>
        <v>0</v>
      </c>
      <c r="M47" s="15">
        <f>+[1]ZZ!J674</f>
        <v>0</v>
      </c>
      <c r="N47" s="15">
        <f>+[1]ZZ!K674</f>
        <v>0</v>
      </c>
      <c r="O47" s="15">
        <f>+[1]ZZ!L674</f>
        <v>0</v>
      </c>
      <c r="P47" s="15">
        <f>+[1]ZZ!M674</f>
        <v>0</v>
      </c>
      <c r="Q47" s="15">
        <f t="shared" si="9"/>
        <v>55364</v>
      </c>
    </row>
    <row r="48" spans="2:17" s="1" customFormat="1" ht="19.5" customHeight="1" x14ac:dyDescent="0.25">
      <c r="B48" s="74"/>
      <c r="C48" s="75"/>
      <c r="D48" s="14" t="s">
        <v>85</v>
      </c>
      <c r="E48" s="15">
        <f>+[1]ZZ!B675</f>
        <v>216</v>
      </c>
      <c r="F48" s="15">
        <f>+[1]ZZ!C675</f>
        <v>284</v>
      </c>
      <c r="G48" s="15">
        <f>+[1]ZZ!D675</f>
        <v>426</v>
      </c>
      <c r="H48" s="15">
        <f>+[1]ZZ!E675</f>
        <v>210</v>
      </c>
      <c r="I48" s="15">
        <f>+[1]ZZ!F675</f>
        <v>0</v>
      </c>
      <c r="J48" s="15">
        <f>+[1]ZZ!G675</f>
        <v>0</v>
      </c>
      <c r="K48" s="15">
        <f>+[1]ZZ!H675</f>
        <v>0</v>
      </c>
      <c r="L48" s="15">
        <f>+[1]ZZ!I675</f>
        <v>0</v>
      </c>
      <c r="M48" s="15">
        <f>+[1]ZZ!J675</f>
        <v>0</v>
      </c>
      <c r="N48" s="15">
        <f>+[1]ZZ!K675</f>
        <v>0</v>
      </c>
      <c r="O48" s="15">
        <f>+[1]ZZ!L675</f>
        <v>0</v>
      </c>
      <c r="P48" s="15">
        <f>+[1]ZZ!M675</f>
        <v>0</v>
      </c>
      <c r="Q48" s="15">
        <f t="shared" si="9"/>
        <v>1136</v>
      </c>
    </row>
    <row r="49" spans="2:17" s="1" customFormat="1" ht="19.5" customHeight="1" x14ac:dyDescent="0.25">
      <c r="B49" s="74"/>
      <c r="C49" s="75"/>
      <c r="D49" s="14" t="s">
        <v>86</v>
      </c>
      <c r="E49" s="15">
        <f>+[1]ZZ!B676</f>
        <v>11895</v>
      </c>
      <c r="F49" s="15">
        <f>+[1]ZZ!C676</f>
        <v>11180</v>
      </c>
      <c r="G49" s="15">
        <f>+[1]ZZ!D676</f>
        <v>17566</v>
      </c>
      <c r="H49" s="15">
        <f>+[1]ZZ!E676</f>
        <v>13587</v>
      </c>
      <c r="I49" s="15">
        <f>+[1]ZZ!F676</f>
        <v>0</v>
      </c>
      <c r="J49" s="15">
        <f>+[1]ZZ!G676</f>
        <v>0</v>
      </c>
      <c r="K49" s="15">
        <f>+[1]ZZ!H676</f>
        <v>0</v>
      </c>
      <c r="L49" s="15">
        <f>+[1]ZZ!I676</f>
        <v>0</v>
      </c>
      <c r="M49" s="15">
        <f>+[1]ZZ!J676</f>
        <v>0</v>
      </c>
      <c r="N49" s="15">
        <f>+[1]ZZ!K676</f>
        <v>0</v>
      </c>
      <c r="O49" s="15">
        <f>+[1]ZZ!L676</f>
        <v>0</v>
      </c>
      <c r="P49" s="15">
        <f>+[1]ZZ!M676</f>
        <v>0</v>
      </c>
      <c r="Q49" s="15">
        <f t="shared" si="9"/>
        <v>54228</v>
      </c>
    </row>
    <row r="50" spans="2:17" s="1" customFormat="1" ht="19.5" customHeight="1" x14ac:dyDescent="0.25">
      <c r="B50" s="74"/>
      <c r="C50" s="75"/>
      <c r="D50" s="14" t="s">
        <v>88</v>
      </c>
      <c r="E50" s="15">
        <f>+[1]ZZ!B677</f>
        <v>1323</v>
      </c>
      <c r="F50" s="15">
        <f>+[1]ZZ!C677</f>
        <v>1385</v>
      </c>
      <c r="G50" s="15">
        <f>+[1]ZZ!D677</f>
        <v>2407</v>
      </c>
      <c r="H50" s="15">
        <f>+[1]ZZ!E677</f>
        <v>1845</v>
      </c>
      <c r="I50" s="15">
        <f>+[1]ZZ!F677</f>
        <v>0</v>
      </c>
      <c r="J50" s="15">
        <f>+[1]ZZ!G677</f>
        <v>0</v>
      </c>
      <c r="K50" s="15">
        <f>+[1]ZZ!H677</f>
        <v>0</v>
      </c>
      <c r="L50" s="15">
        <f>+[1]ZZ!I677</f>
        <v>0</v>
      </c>
      <c r="M50" s="15">
        <f>+[1]ZZ!J677</f>
        <v>0</v>
      </c>
      <c r="N50" s="15">
        <f>+[1]ZZ!K677</f>
        <v>0</v>
      </c>
      <c r="O50" s="15">
        <f>+[1]ZZ!L677</f>
        <v>0</v>
      </c>
      <c r="P50" s="15">
        <f>+[1]ZZ!M677</f>
        <v>0</v>
      </c>
      <c r="Q50" s="15">
        <f t="shared" si="9"/>
        <v>6960</v>
      </c>
    </row>
    <row r="51" spans="2:17" s="1" customFormat="1" ht="19.5" customHeight="1" x14ac:dyDescent="0.25">
      <c r="B51" s="74"/>
      <c r="C51" s="75"/>
      <c r="D51" s="14" t="s">
        <v>89</v>
      </c>
      <c r="E51" s="15">
        <f>+[1]ZZ!B678</f>
        <v>2138</v>
      </c>
      <c r="F51" s="15">
        <f>+[1]ZZ!C678</f>
        <v>1865</v>
      </c>
      <c r="G51" s="15">
        <f>+[1]ZZ!D678</f>
        <v>6698</v>
      </c>
      <c r="H51" s="15">
        <f>+[1]ZZ!E678</f>
        <v>5847</v>
      </c>
      <c r="I51" s="15">
        <f>+[1]ZZ!F678</f>
        <v>0</v>
      </c>
      <c r="J51" s="15">
        <f>+[1]ZZ!G678</f>
        <v>0</v>
      </c>
      <c r="K51" s="15">
        <f>+[1]ZZ!H678</f>
        <v>0</v>
      </c>
      <c r="L51" s="15">
        <f>+[1]ZZ!I678</f>
        <v>0</v>
      </c>
      <c r="M51" s="15">
        <f>+[1]ZZ!J678</f>
        <v>0</v>
      </c>
      <c r="N51" s="15">
        <f>+[1]ZZ!K678</f>
        <v>0</v>
      </c>
      <c r="O51" s="15">
        <f>+[1]ZZ!L678</f>
        <v>0</v>
      </c>
      <c r="P51" s="15">
        <f>+[1]ZZ!M678</f>
        <v>0</v>
      </c>
      <c r="Q51" s="15">
        <f t="shared" si="9"/>
        <v>16548</v>
      </c>
    </row>
    <row r="52" spans="2:17" s="1" customFormat="1" ht="19.5" customHeight="1" x14ac:dyDescent="0.25">
      <c r="B52" s="74"/>
      <c r="C52" s="75"/>
      <c r="D52" s="14" t="s">
        <v>110</v>
      </c>
      <c r="E52" s="15">
        <f>+[1]ZZ!B679</f>
        <v>783</v>
      </c>
      <c r="F52" s="15">
        <f>+[1]ZZ!C679</f>
        <v>787</v>
      </c>
      <c r="G52" s="15">
        <f>+[1]ZZ!D679</f>
        <v>952</v>
      </c>
      <c r="H52" s="15">
        <f>+[1]ZZ!E679</f>
        <v>810</v>
      </c>
      <c r="I52" s="15">
        <f>+[1]ZZ!F679</f>
        <v>0</v>
      </c>
      <c r="J52" s="15">
        <f>+[1]ZZ!G679</f>
        <v>0</v>
      </c>
      <c r="K52" s="15">
        <f>+[1]ZZ!H679</f>
        <v>0</v>
      </c>
      <c r="L52" s="15">
        <f>+[1]ZZ!I679</f>
        <v>0</v>
      </c>
      <c r="M52" s="15">
        <f>+[1]ZZ!J679</f>
        <v>0</v>
      </c>
      <c r="N52" s="15">
        <f>+[1]ZZ!K679</f>
        <v>0</v>
      </c>
      <c r="O52" s="15">
        <f>+[1]ZZ!L679</f>
        <v>0</v>
      </c>
      <c r="P52" s="15">
        <f>+[1]ZZ!M679</f>
        <v>0</v>
      </c>
      <c r="Q52" s="15">
        <f t="shared" si="9"/>
        <v>3332</v>
      </c>
    </row>
    <row r="53" spans="2:17" s="1" customFormat="1" ht="19.5" customHeight="1" x14ac:dyDescent="0.25">
      <c r="B53" s="74"/>
      <c r="C53" s="75"/>
      <c r="D53" s="14" t="s">
        <v>111</v>
      </c>
      <c r="E53" s="15">
        <f>+[1]ZZ!B680</f>
        <v>172</v>
      </c>
      <c r="F53" s="15">
        <f>+[1]ZZ!C680</f>
        <v>145</v>
      </c>
      <c r="G53" s="15">
        <f>+[1]ZZ!D680</f>
        <v>165</v>
      </c>
      <c r="H53" s="15">
        <f>+[1]ZZ!E680</f>
        <v>180</v>
      </c>
      <c r="I53" s="15">
        <f>+[1]ZZ!F680</f>
        <v>0</v>
      </c>
      <c r="J53" s="15">
        <f>+[1]ZZ!G680</f>
        <v>0</v>
      </c>
      <c r="K53" s="15">
        <f>+[1]ZZ!H680</f>
        <v>0</v>
      </c>
      <c r="L53" s="15">
        <f>+[1]ZZ!I680</f>
        <v>0</v>
      </c>
      <c r="M53" s="15">
        <f>+[1]ZZ!J680</f>
        <v>0</v>
      </c>
      <c r="N53" s="15">
        <f>+[1]ZZ!K680</f>
        <v>0</v>
      </c>
      <c r="O53" s="15">
        <f>+[1]ZZ!L680</f>
        <v>0</v>
      </c>
      <c r="P53" s="15">
        <f>+[1]ZZ!M680</f>
        <v>0</v>
      </c>
      <c r="Q53" s="15">
        <f t="shared" si="9"/>
        <v>662</v>
      </c>
    </row>
    <row r="54" spans="2:17" s="1" customFormat="1" ht="19.5" customHeight="1" x14ac:dyDescent="0.25">
      <c r="B54" s="74"/>
      <c r="C54" s="75"/>
      <c r="D54" s="14" t="s">
        <v>112</v>
      </c>
      <c r="E54" s="15">
        <f>+[1]ZZ!B681</f>
        <v>4</v>
      </c>
      <c r="F54" s="15">
        <f>+[1]ZZ!C681</f>
        <v>2</v>
      </c>
      <c r="G54" s="15">
        <f>+[1]ZZ!D681</f>
        <v>1</v>
      </c>
      <c r="H54" s="15">
        <f>+[1]ZZ!E681</f>
        <v>2</v>
      </c>
      <c r="I54" s="15">
        <f>+[1]ZZ!F681</f>
        <v>0</v>
      </c>
      <c r="J54" s="15">
        <f>+[1]ZZ!G681</f>
        <v>0</v>
      </c>
      <c r="K54" s="15">
        <f>+[1]ZZ!H681</f>
        <v>0</v>
      </c>
      <c r="L54" s="15">
        <f>+[1]ZZ!I681</f>
        <v>0</v>
      </c>
      <c r="M54" s="15">
        <f>+[1]ZZ!J681</f>
        <v>0</v>
      </c>
      <c r="N54" s="15">
        <f>+[1]ZZ!K681</f>
        <v>0</v>
      </c>
      <c r="O54" s="15">
        <f>+[1]ZZ!L681</f>
        <v>0</v>
      </c>
      <c r="P54" s="15">
        <f>+[1]ZZ!M681</f>
        <v>0</v>
      </c>
      <c r="Q54" s="15">
        <f t="shared" si="9"/>
        <v>9</v>
      </c>
    </row>
    <row r="55" spans="2:17" s="1" customFormat="1" ht="19.5" customHeight="1" x14ac:dyDescent="0.25">
      <c r="B55" s="74"/>
      <c r="C55" s="75"/>
      <c r="D55" s="14" t="s">
        <v>114</v>
      </c>
      <c r="E55" s="15">
        <f>+[1]ZZ!B682</f>
        <v>125</v>
      </c>
      <c r="F55" s="15">
        <f>+[1]ZZ!C682</f>
        <v>112</v>
      </c>
      <c r="G55" s="15">
        <f>+[1]ZZ!D682</f>
        <v>224</v>
      </c>
      <c r="H55" s="15">
        <f>+[1]ZZ!E682</f>
        <v>159</v>
      </c>
      <c r="I55" s="15">
        <f>+[1]ZZ!F682</f>
        <v>0</v>
      </c>
      <c r="J55" s="15">
        <f>+[1]ZZ!G682</f>
        <v>0</v>
      </c>
      <c r="K55" s="15">
        <f>+[1]ZZ!H682</f>
        <v>0</v>
      </c>
      <c r="L55" s="15">
        <f>+[1]ZZ!I682</f>
        <v>0</v>
      </c>
      <c r="M55" s="15">
        <f>+[1]ZZ!J682</f>
        <v>0</v>
      </c>
      <c r="N55" s="15">
        <f>+[1]ZZ!K682</f>
        <v>0</v>
      </c>
      <c r="O55" s="15">
        <f>+[1]ZZ!L682</f>
        <v>0</v>
      </c>
      <c r="P55" s="15">
        <f>+[1]ZZ!M682</f>
        <v>0</v>
      </c>
      <c r="Q55" s="15">
        <f t="shared" si="9"/>
        <v>620</v>
      </c>
    </row>
    <row r="56" spans="2:17" s="1" customFormat="1" ht="19.5" customHeight="1" x14ac:dyDescent="0.25">
      <c r="B56" s="74"/>
      <c r="C56" s="75"/>
      <c r="D56" s="14" t="s">
        <v>120</v>
      </c>
      <c r="E56" s="15">
        <f>+[1]ZZ!B683</f>
        <v>622</v>
      </c>
      <c r="F56" s="15">
        <f>+[1]ZZ!C683</f>
        <v>555</v>
      </c>
      <c r="G56" s="15">
        <f>+[1]ZZ!D683</f>
        <v>599</v>
      </c>
      <c r="H56" s="15">
        <f>+[1]ZZ!E683</f>
        <v>459</v>
      </c>
      <c r="I56" s="15">
        <f>+[1]ZZ!F683</f>
        <v>0</v>
      </c>
      <c r="J56" s="15">
        <f>+[1]ZZ!G683</f>
        <v>0</v>
      </c>
      <c r="K56" s="15">
        <f>+[1]ZZ!H683</f>
        <v>0</v>
      </c>
      <c r="L56" s="15">
        <f>+[1]ZZ!I683</f>
        <v>0</v>
      </c>
      <c r="M56" s="15">
        <f>+[1]ZZ!J683</f>
        <v>0</v>
      </c>
      <c r="N56" s="15">
        <f>+[1]ZZ!K683</f>
        <v>0</v>
      </c>
      <c r="O56" s="15">
        <f>+[1]ZZ!L683</f>
        <v>0</v>
      </c>
      <c r="P56" s="15">
        <f>+[1]ZZ!M683</f>
        <v>0</v>
      </c>
      <c r="Q56" s="15">
        <f t="shared" si="9"/>
        <v>2235</v>
      </c>
    </row>
    <row r="57" spans="2:17" s="1" customFormat="1" ht="19.5" customHeight="1" x14ac:dyDescent="0.25">
      <c r="B57" s="74"/>
      <c r="C57" s="75"/>
      <c r="D57" s="14" t="s">
        <v>99</v>
      </c>
      <c r="E57" s="15">
        <f>+[1]ZZ!B684</f>
        <v>661</v>
      </c>
      <c r="F57" s="15">
        <f>+[1]ZZ!C684</f>
        <v>429</v>
      </c>
      <c r="G57" s="15">
        <f>+[1]ZZ!D684</f>
        <v>571</v>
      </c>
      <c r="H57" s="15">
        <f>+[1]ZZ!E684</f>
        <v>452</v>
      </c>
      <c r="I57" s="15">
        <f>+[1]ZZ!F684</f>
        <v>0</v>
      </c>
      <c r="J57" s="15">
        <f>+[1]ZZ!G684</f>
        <v>0</v>
      </c>
      <c r="K57" s="15">
        <f>+[1]ZZ!H684</f>
        <v>0</v>
      </c>
      <c r="L57" s="15">
        <f>+[1]ZZ!I684</f>
        <v>0</v>
      </c>
      <c r="M57" s="15">
        <f>+[1]ZZ!J684</f>
        <v>0</v>
      </c>
      <c r="N57" s="15">
        <f>+[1]ZZ!K684</f>
        <v>0</v>
      </c>
      <c r="O57" s="15">
        <f>+[1]ZZ!L684</f>
        <v>0</v>
      </c>
      <c r="P57" s="15">
        <f>+[1]ZZ!M684</f>
        <v>0</v>
      </c>
      <c r="Q57" s="15">
        <f t="shared" si="9"/>
        <v>2113</v>
      </c>
    </row>
    <row r="58" spans="2:17" s="1" customFormat="1" ht="19.5" customHeight="1" x14ac:dyDescent="0.25">
      <c r="B58" s="74"/>
      <c r="C58" s="75"/>
      <c r="D58" s="14" t="s">
        <v>100</v>
      </c>
      <c r="E58" s="15">
        <f>+[1]ZZ!B685</f>
        <v>425</v>
      </c>
      <c r="F58" s="15">
        <f>+[1]ZZ!C685</f>
        <v>438</v>
      </c>
      <c r="G58" s="15">
        <f>+[1]ZZ!D685</f>
        <v>480</v>
      </c>
      <c r="H58" s="15">
        <f>+[1]ZZ!E685</f>
        <v>328</v>
      </c>
      <c r="I58" s="15">
        <f>+[1]ZZ!F685</f>
        <v>0</v>
      </c>
      <c r="J58" s="15">
        <f>+[1]ZZ!G685</f>
        <v>0</v>
      </c>
      <c r="K58" s="15">
        <f>+[1]ZZ!H685</f>
        <v>0</v>
      </c>
      <c r="L58" s="15">
        <f>+[1]ZZ!I685</f>
        <v>0</v>
      </c>
      <c r="M58" s="15">
        <f>+[1]ZZ!J685</f>
        <v>0</v>
      </c>
      <c r="N58" s="15">
        <f>+[1]ZZ!K685</f>
        <v>0</v>
      </c>
      <c r="O58" s="15">
        <f>+[1]ZZ!L685</f>
        <v>0</v>
      </c>
      <c r="P58" s="15">
        <f>+[1]ZZ!M685</f>
        <v>0</v>
      </c>
      <c r="Q58" s="15">
        <f t="shared" si="9"/>
        <v>1671</v>
      </c>
    </row>
    <row r="59" spans="2:17" s="1" customFormat="1" ht="19.5" customHeight="1" x14ac:dyDescent="0.25">
      <c r="B59" s="74"/>
      <c r="C59" s="75"/>
      <c r="D59" s="14" t="s">
        <v>101</v>
      </c>
      <c r="E59" s="15">
        <f>+[1]ZZ!B686</f>
        <v>251</v>
      </c>
      <c r="F59" s="15">
        <f>+[1]ZZ!C686</f>
        <v>184</v>
      </c>
      <c r="G59" s="15">
        <f>+[1]ZZ!D686</f>
        <v>246</v>
      </c>
      <c r="H59" s="15">
        <f>+[1]ZZ!E686</f>
        <v>158</v>
      </c>
      <c r="I59" s="15">
        <f>+[1]ZZ!F686</f>
        <v>0</v>
      </c>
      <c r="J59" s="15">
        <f>+[1]ZZ!G686</f>
        <v>0</v>
      </c>
      <c r="K59" s="15">
        <f>+[1]ZZ!H686</f>
        <v>0</v>
      </c>
      <c r="L59" s="15">
        <f>+[1]ZZ!I686</f>
        <v>0</v>
      </c>
      <c r="M59" s="15">
        <f>+[1]ZZ!J686</f>
        <v>0</v>
      </c>
      <c r="N59" s="15">
        <f>+[1]ZZ!K686</f>
        <v>0</v>
      </c>
      <c r="O59" s="15">
        <f>+[1]ZZ!L686</f>
        <v>0</v>
      </c>
      <c r="P59" s="15">
        <f>+[1]ZZ!M686</f>
        <v>0</v>
      </c>
      <c r="Q59" s="15">
        <f t="shared" si="9"/>
        <v>839</v>
      </c>
    </row>
    <row r="60" spans="2:17" s="1" customFormat="1" ht="19.5" customHeight="1" x14ac:dyDescent="0.25">
      <c r="B60" s="74"/>
      <c r="C60" s="75"/>
      <c r="D60" s="14" t="s">
        <v>102</v>
      </c>
      <c r="E60" s="15">
        <f>+[1]ZZ!B687</f>
        <v>174</v>
      </c>
      <c r="F60" s="15">
        <f>+[1]ZZ!C687</f>
        <v>254</v>
      </c>
      <c r="G60" s="15">
        <f>+[1]ZZ!D687</f>
        <v>234</v>
      </c>
      <c r="H60" s="15">
        <f>+[1]ZZ!E687</f>
        <v>170</v>
      </c>
      <c r="I60" s="15">
        <f>+[1]ZZ!F687</f>
        <v>0</v>
      </c>
      <c r="J60" s="15">
        <f>+[1]ZZ!G687</f>
        <v>0</v>
      </c>
      <c r="K60" s="15">
        <f>+[1]ZZ!H687</f>
        <v>0</v>
      </c>
      <c r="L60" s="15">
        <f>+[1]ZZ!I687</f>
        <v>0</v>
      </c>
      <c r="M60" s="15">
        <f>+[1]ZZ!J687</f>
        <v>0</v>
      </c>
      <c r="N60" s="15">
        <f>+[1]ZZ!K687</f>
        <v>0</v>
      </c>
      <c r="O60" s="15">
        <f>+[1]ZZ!L687</f>
        <v>0</v>
      </c>
      <c r="P60" s="15">
        <f>+[1]ZZ!M687</f>
        <v>0</v>
      </c>
      <c r="Q60" s="15">
        <f t="shared" si="9"/>
        <v>832</v>
      </c>
    </row>
    <row r="61" spans="2:17" s="1" customFormat="1" ht="19.5" customHeight="1" x14ac:dyDescent="0.25">
      <c r="B61" s="74"/>
      <c r="C61" s="75"/>
      <c r="D61" s="14" t="s">
        <v>103</v>
      </c>
      <c r="E61" s="15">
        <f>+[1]ZZ!B688</f>
        <v>1376</v>
      </c>
      <c r="F61" s="15">
        <f>+[1]ZZ!C688</f>
        <v>1197</v>
      </c>
      <c r="G61" s="15">
        <f>+[1]ZZ!D688</f>
        <v>1992</v>
      </c>
      <c r="H61" s="15">
        <f>+[1]ZZ!E688</f>
        <v>2043</v>
      </c>
      <c r="I61" s="15">
        <f>+[1]ZZ!F688</f>
        <v>0</v>
      </c>
      <c r="J61" s="15">
        <f>+[1]ZZ!G688</f>
        <v>0</v>
      </c>
      <c r="K61" s="15">
        <f>+[1]ZZ!H688</f>
        <v>0</v>
      </c>
      <c r="L61" s="15">
        <f>+[1]ZZ!I688</f>
        <v>0</v>
      </c>
      <c r="M61" s="15">
        <f>+[1]ZZ!J688</f>
        <v>0</v>
      </c>
      <c r="N61" s="15">
        <f>+[1]ZZ!K688</f>
        <v>0</v>
      </c>
      <c r="O61" s="15">
        <f>+[1]ZZ!L688</f>
        <v>0</v>
      </c>
      <c r="P61" s="15">
        <f>+[1]ZZ!M688</f>
        <v>0</v>
      </c>
      <c r="Q61" s="15">
        <f t="shared" si="9"/>
        <v>6608</v>
      </c>
    </row>
    <row r="62" spans="2:17" s="1" customFormat="1" ht="19.5" customHeight="1" x14ac:dyDescent="0.25">
      <c r="B62" s="72"/>
      <c r="C62" s="73"/>
      <c r="D62" s="14" t="s">
        <v>104</v>
      </c>
      <c r="E62" s="15">
        <f>+[1]ZZ!B689</f>
        <v>3441</v>
      </c>
      <c r="F62" s="15">
        <f>+[1]ZZ!C689</f>
        <v>2816</v>
      </c>
      <c r="G62" s="15">
        <f>+[1]ZZ!D689</f>
        <v>4364</v>
      </c>
      <c r="H62" s="15">
        <f>+[1]ZZ!E689</f>
        <v>3200</v>
      </c>
      <c r="I62" s="15">
        <f>+[1]ZZ!F689</f>
        <v>0</v>
      </c>
      <c r="J62" s="15">
        <f>+[1]ZZ!G689</f>
        <v>0</v>
      </c>
      <c r="K62" s="15">
        <f>+[1]ZZ!H689</f>
        <v>0</v>
      </c>
      <c r="L62" s="15">
        <f>+[1]ZZ!I689</f>
        <v>0</v>
      </c>
      <c r="M62" s="15">
        <f>+[1]ZZ!J689</f>
        <v>0</v>
      </c>
      <c r="N62" s="15">
        <f>+[1]ZZ!K689</f>
        <v>0</v>
      </c>
      <c r="O62" s="15">
        <f>+[1]ZZ!L689</f>
        <v>0</v>
      </c>
      <c r="P62" s="15">
        <f>+[1]ZZ!M689</f>
        <v>0</v>
      </c>
      <c r="Q62" s="15">
        <f t="shared" si="9"/>
        <v>13821</v>
      </c>
    </row>
    <row r="63" spans="2:17" s="1" customFormat="1" ht="19.5" customHeight="1" x14ac:dyDescent="0.25">
      <c r="B63" s="72"/>
      <c r="C63" s="73"/>
      <c r="D63" s="14" t="s">
        <v>107</v>
      </c>
      <c r="E63" s="15">
        <f>+[1]ZZ!B690</f>
        <v>3282</v>
      </c>
      <c r="F63" s="15">
        <f>+[1]ZZ!C690</f>
        <v>2547</v>
      </c>
      <c r="G63" s="15">
        <f>+[1]ZZ!D690</f>
        <v>3241</v>
      </c>
      <c r="H63" s="15">
        <f>+[1]ZZ!E690</f>
        <v>3872</v>
      </c>
      <c r="I63" s="15">
        <f>+[1]ZZ!F690</f>
        <v>0</v>
      </c>
      <c r="J63" s="15">
        <f>+[1]ZZ!G690</f>
        <v>0</v>
      </c>
      <c r="K63" s="15">
        <f>+[1]ZZ!H690</f>
        <v>0</v>
      </c>
      <c r="L63" s="15">
        <f>+[1]ZZ!I690</f>
        <v>0</v>
      </c>
      <c r="M63" s="15">
        <f>+[1]ZZ!J690</f>
        <v>0</v>
      </c>
      <c r="N63" s="15">
        <f>+[1]ZZ!K690</f>
        <v>0</v>
      </c>
      <c r="O63" s="15">
        <f>+[1]ZZ!L690</f>
        <v>0</v>
      </c>
      <c r="P63" s="15">
        <f>+[1]ZZ!M690</f>
        <v>0</v>
      </c>
      <c r="Q63" s="15">
        <f t="shared" si="9"/>
        <v>12942</v>
      </c>
    </row>
    <row r="64" spans="2:17" s="1" customFormat="1" ht="19.5" customHeight="1" x14ac:dyDescent="0.25">
      <c r="B64" s="76"/>
      <c r="C64" s="77" t="s">
        <v>63</v>
      </c>
      <c r="D64" s="95"/>
      <c r="E64" s="43">
        <f>+[1]ZZ!B691</f>
        <v>330</v>
      </c>
      <c r="F64" s="43">
        <f>+[1]ZZ!C691</f>
        <v>301</v>
      </c>
      <c r="G64" s="43">
        <f>+[1]ZZ!D691</f>
        <v>422</v>
      </c>
      <c r="H64" s="43">
        <f>+[1]ZZ!E691</f>
        <v>323</v>
      </c>
      <c r="I64" s="43">
        <f>+[1]ZZ!F691</f>
        <v>0</v>
      </c>
      <c r="J64" s="43">
        <f>+[1]ZZ!G691</f>
        <v>0</v>
      </c>
      <c r="K64" s="43">
        <f>+[1]ZZ!H691</f>
        <v>0</v>
      </c>
      <c r="L64" s="43">
        <f>+[1]ZZ!I691</f>
        <v>0</v>
      </c>
      <c r="M64" s="43">
        <f>+[1]ZZ!J691</f>
        <v>0</v>
      </c>
      <c r="N64" s="43">
        <f>+[1]ZZ!K691</f>
        <v>0</v>
      </c>
      <c r="O64" s="43">
        <f>+[1]ZZ!L691</f>
        <v>0</v>
      </c>
      <c r="P64" s="43">
        <f>+[1]ZZ!M691</f>
        <v>0</v>
      </c>
      <c r="Q64" s="33">
        <f t="shared" si="9"/>
        <v>1376</v>
      </c>
    </row>
    <row r="65" spans="2:17" s="1" customFormat="1" ht="19.5" customHeight="1" x14ac:dyDescent="0.25">
      <c r="B65" s="78" t="s">
        <v>42</v>
      </c>
      <c r="C65" s="79"/>
      <c r="D65" s="96"/>
      <c r="E65" s="97">
        <f>E66+E78+E87+E96+E107</f>
        <v>10457</v>
      </c>
      <c r="F65" s="97">
        <f t="shared" ref="F65:P65" si="10">F66+F78+F87+F96+F107</f>
        <v>8108</v>
      </c>
      <c r="G65" s="97">
        <f t="shared" si="10"/>
        <v>10051</v>
      </c>
      <c r="H65" s="97">
        <f t="shared" si="10"/>
        <v>7824</v>
      </c>
      <c r="I65" s="97">
        <f t="shared" si="10"/>
        <v>0</v>
      </c>
      <c r="J65" s="97">
        <f t="shared" si="10"/>
        <v>0</v>
      </c>
      <c r="K65" s="97">
        <f t="shared" si="10"/>
        <v>0</v>
      </c>
      <c r="L65" s="97">
        <f t="shared" si="10"/>
        <v>0</v>
      </c>
      <c r="M65" s="97">
        <f t="shared" si="10"/>
        <v>0</v>
      </c>
      <c r="N65" s="97">
        <f t="shared" si="10"/>
        <v>0</v>
      </c>
      <c r="O65" s="97">
        <f t="shared" si="10"/>
        <v>0</v>
      </c>
      <c r="P65" s="97">
        <f t="shared" si="10"/>
        <v>0</v>
      </c>
      <c r="Q65" s="97">
        <f>SUM(E65:P65)</f>
        <v>36440</v>
      </c>
    </row>
    <row r="66" spans="2:17" s="1" customFormat="1" ht="19.5" customHeight="1" x14ac:dyDescent="0.25">
      <c r="B66" s="80"/>
      <c r="C66" s="81" t="s">
        <v>43</v>
      </c>
      <c r="D66" s="98"/>
      <c r="E66" s="94">
        <f>+E67+E77</f>
        <v>633</v>
      </c>
      <c r="F66" s="94">
        <f t="shared" ref="F66:P66" si="11">+F67+F77</f>
        <v>635</v>
      </c>
      <c r="G66" s="94">
        <f t="shared" si="11"/>
        <v>1124</v>
      </c>
      <c r="H66" s="94">
        <f t="shared" si="11"/>
        <v>894</v>
      </c>
      <c r="I66" s="94">
        <f t="shared" si="11"/>
        <v>0</v>
      </c>
      <c r="J66" s="94">
        <f t="shared" si="11"/>
        <v>0</v>
      </c>
      <c r="K66" s="94">
        <f t="shared" si="11"/>
        <v>0</v>
      </c>
      <c r="L66" s="94">
        <f t="shared" si="11"/>
        <v>0</v>
      </c>
      <c r="M66" s="94">
        <f t="shared" si="11"/>
        <v>0</v>
      </c>
      <c r="N66" s="94">
        <f t="shared" si="11"/>
        <v>0</v>
      </c>
      <c r="O66" s="94">
        <f t="shared" si="11"/>
        <v>0</v>
      </c>
      <c r="P66" s="94">
        <f t="shared" si="11"/>
        <v>0</v>
      </c>
      <c r="Q66" s="94">
        <f>SUM(E66:P66)</f>
        <v>3286</v>
      </c>
    </row>
    <row r="67" spans="2:17" s="1" customFormat="1" ht="19.5" customHeight="1" x14ac:dyDescent="0.25">
      <c r="B67" s="16"/>
      <c r="C67" s="71" t="s">
        <v>62</v>
      </c>
      <c r="D67" s="14"/>
      <c r="E67" s="21">
        <f>+E68+E69+E70+E71+E72+E73+E74</f>
        <v>629</v>
      </c>
      <c r="F67" s="21">
        <f t="shared" ref="F67:P67" si="12">+F68+F69+F70+F71+F72+F73+F74</f>
        <v>633</v>
      </c>
      <c r="G67" s="21">
        <f t="shared" si="12"/>
        <v>1123</v>
      </c>
      <c r="H67" s="21">
        <f t="shared" si="12"/>
        <v>889</v>
      </c>
      <c r="I67" s="21">
        <f t="shared" si="12"/>
        <v>0</v>
      </c>
      <c r="J67" s="21">
        <f t="shared" si="12"/>
        <v>0</v>
      </c>
      <c r="K67" s="21">
        <f t="shared" si="12"/>
        <v>0</v>
      </c>
      <c r="L67" s="21">
        <f t="shared" si="12"/>
        <v>0</v>
      </c>
      <c r="M67" s="21">
        <f t="shared" si="12"/>
        <v>0</v>
      </c>
      <c r="N67" s="21">
        <f t="shared" si="12"/>
        <v>0</v>
      </c>
      <c r="O67" s="21">
        <f t="shared" si="12"/>
        <v>0</v>
      </c>
      <c r="P67" s="21">
        <f t="shared" si="12"/>
        <v>0</v>
      </c>
      <c r="Q67" s="21">
        <f t="shared" ref="Q67:Q141" si="13">SUM(E67:P67)</f>
        <v>3274</v>
      </c>
    </row>
    <row r="68" spans="2:17" s="1" customFormat="1" ht="19.5" customHeight="1" x14ac:dyDescent="0.25">
      <c r="B68" s="16"/>
      <c r="C68" s="71"/>
      <c r="D68" s="14" t="s">
        <v>108</v>
      </c>
      <c r="E68" s="21">
        <f>+[1]ZZ!B696</f>
        <v>0</v>
      </c>
      <c r="F68" s="21">
        <f>+[1]ZZ!C696</f>
        <v>0</v>
      </c>
      <c r="G68" s="21">
        <f>+[1]ZZ!D696</f>
        <v>3</v>
      </c>
      <c r="H68" s="21">
        <f>+[1]ZZ!E696</f>
        <v>0</v>
      </c>
      <c r="I68" s="21">
        <f>+[1]ZZ!F696</f>
        <v>0</v>
      </c>
      <c r="J68" s="21">
        <f>+[1]ZZ!G696</f>
        <v>0</v>
      </c>
      <c r="K68" s="21">
        <f>+[1]ZZ!H696</f>
        <v>0</v>
      </c>
      <c r="L68" s="21">
        <f>+[1]ZZ!I696</f>
        <v>0</v>
      </c>
      <c r="M68" s="21">
        <f>+[1]ZZ!J696</f>
        <v>0</v>
      </c>
      <c r="N68" s="21">
        <f>+[1]ZZ!K696</f>
        <v>0</v>
      </c>
      <c r="O68" s="21">
        <f>+[1]ZZ!L696</f>
        <v>0</v>
      </c>
      <c r="P68" s="21">
        <f>+[1]ZZ!M696</f>
        <v>0</v>
      </c>
      <c r="Q68" s="15">
        <f t="shared" si="13"/>
        <v>3</v>
      </c>
    </row>
    <row r="69" spans="2:17" s="1" customFormat="1" ht="19.5" customHeight="1" x14ac:dyDescent="0.25">
      <c r="B69" s="16"/>
      <c r="C69" s="71"/>
      <c r="D69" s="14" t="s">
        <v>113</v>
      </c>
      <c r="E69" s="21">
        <f>+[1]ZZ!B697</f>
        <v>378</v>
      </c>
      <c r="F69" s="21">
        <f>+[1]ZZ!C697</f>
        <v>385</v>
      </c>
      <c r="G69" s="21">
        <f>+[1]ZZ!D697</f>
        <v>745</v>
      </c>
      <c r="H69" s="21">
        <f>+[1]ZZ!E697</f>
        <v>632</v>
      </c>
      <c r="I69" s="21">
        <f>+[1]ZZ!F697</f>
        <v>0</v>
      </c>
      <c r="J69" s="21">
        <f>+[1]ZZ!G697</f>
        <v>0</v>
      </c>
      <c r="K69" s="21">
        <f>+[1]ZZ!H697</f>
        <v>0</v>
      </c>
      <c r="L69" s="21">
        <f>+[1]ZZ!I697</f>
        <v>0</v>
      </c>
      <c r="M69" s="21">
        <f>+[1]ZZ!J697</f>
        <v>0</v>
      </c>
      <c r="N69" s="21">
        <f>+[1]ZZ!K697</f>
        <v>0</v>
      </c>
      <c r="O69" s="21">
        <f>+[1]ZZ!L697</f>
        <v>0</v>
      </c>
      <c r="P69" s="21">
        <f>+[1]ZZ!M697</f>
        <v>0</v>
      </c>
      <c r="Q69" s="15">
        <f t="shared" ref="Q69" si="14">SUM(E69:P69)</f>
        <v>2140</v>
      </c>
    </row>
    <row r="70" spans="2:17" s="1" customFormat="1" ht="19.5" customHeight="1" x14ac:dyDescent="0.25">
      <c r="B70" s="72"/>
      <c r="C70" s="73"/>
      <c r="D70" s="14" t="s">
        <v>88</v>
      </c>
      <c r="E70" s="21">
        <f>+[1]ZZ!B698</f>
        <v>0</v>
      </c>
      <c r="F70" s="21">
        <f>+[1]ZZ!C698</f>
        <v>0</v>
      </c>
      <c r="G70" s="21">
        <f>+[1]ZZ!D698</f>
        <v>4</v>
      </c>
      <c r="H70" s="21">
        <f>+[1]ZZ!E698</f>
        <v>1</v>
      </c>
      <c r="I70" s="21">
        <f>+[1]ZZ!F698</f>
        <v>0</v>
      </c>
      <c r="J70" s="21">
        <f>+[1]ZZ!G698</f>
        <v>0</v>
      </c>
      <c r="K70" s="21">
        <f>+[1]ZZ!H698</f>
        <v>0</v>
      </c>
      <c r="L70" s="21">
        <f>+[1]ZZ!I698</f>
        <v>0</v>
      </c>
      <c r="M70" s="21">
        <f>+[1]ZZ!J698</f>
        <v>0</v>
      </c>
      <c r="N70" s="21">
        <f>+[1]ZZ!K698</f>
        <v>0</v>
      </c>
      <c r="O70" s="21">
        <f>+[1]ZZ!L698</f>
        <v>0</v>
      </c>
      <c r="P70" s="21">
        <f>+[1]ZZ!M698</f>
        <v>0</v>
      </c>
      <c r="Q70" s="15">
        <f t="shared" si="13"/>
        <v>5</v>
      </c>
    </row>
    <row r="71" spans="2:17" s="1" customFormat="1" ht="19.5" customHeight="1" x14ac:dyDescent="0.25">
      <c r="B71" s="74"/>
      <c r="C71" s="75"/>
      <c r="D71" s="14" t="s">
        <v>111</v>
      </c>
      <c r="E71" s="21">
        <f>+[1]ZZ!B699</f>
        <v>59</v>
      </c>
      <c r="F71" s="21">
        <f>+[1]ZZ!C699</f>
        <v>48</v>
      </c>
      <c r="G71" s="21">
        <f>+[1]ZZ!D699</f>
        <v>69</v>
      </c>
      <c r="H71" s="21">
        <f>+[1]ZZ!E699</f>
        <v>53</v>
      </c>
      <c r="I71" s="21">
        <f>+[1]ZZ!F699</f>
        <v>0</v>
      </c>
      <c r="J71" s="21">
        <f>+[1]ZZ!G699</f>
        <v>0</v>
      </c>
      <c r="K71" s="21">
        <f>+[1]ZZ!H699</f>
        <v>0</v>
      </c>
      <c r="L71" s="21">
        <f>+[1]ZZ!I699</f>
        <v>0</v>
      </c>
      <c r="M71" s="21">
        <f>+[1]ZZ!J699</f>
        <v>0</v>
      </c>
      <c r="N71" s="21">
        <f>+[1]ZZ!K699</f>
        <v>0</v>
      </c>
      <c r="O71" s="21">
        <f>+[1]ZZ!L699</f>
        <v>0</v>
      </c>
      <c r="P71" s="21">
        <f>+[1]ZZ!M699</f>
        <v>0</v>
      </c>
      <c r="Q71" s="15">
        <f t="shared" si="13"/>
        <v>229</v>
      </c>
    </row>
    <row r="72" spans="2:17" s="1" customFormat="1" ht="19.5" customHeight="1" x14ac:dyDescent="0.25">
      <c r="B72" s="74"/>
      <c r="C72" s="75"/>
      <c r="D72" s="14" t="s">
        <v>114</v>
      </c>
      <c r="E72" s="15">
        <f>+[1]ZZ!B700</f>
        <v>20</v>
      </c>
      <c r="F72" s="15">
        <f>+[1]ZZ!C700</f>
        <v>26</v>
      </c>
      <c r="G72" s="15">
        <f>+[1]ZZ!D700</f>
        <v>32</v>
      </c>
      <c r="H72" s="15">
        <f>+[1]ZZ!E700</f>
        <v>23</v>
      </c>
      <c r="I72" s="15">
        <f>+[1]ZZ!F700</f>
        <v>0</v>
      </c>
      <c r="J72" s="15">
        <f>+[1]ZZ!G700</f>
        <v>0</v>
      </c>
      <c r="K72" s="15">
        <f>+[1]ZZ!H700</f>
        <v>0</v>
      </c>
      <c r="L72" s="15">
        <f>+[1]ZZ!I700</f>
        <v>0</v>
      </c>
      <c r="M72" s="15">
        <f>+[1]ZZ!J700</f>
        <v>0</v>
      </c>
      <c r="N72" s="15">
        <f>+[1]ZZ!K700</f>
        <v>0</v>
      </c>
      <c r="O72" s="15">
        <f>+[1]ZZ!L700</f>
        <v>0</v>
      </c>
      <c r="P72" s="15">
        <f>+[1]ZZ!M700</f>
        <v>0</v>
      </c>
      <c r="Q72" s="15">
        <f>SUM(E72:P72)</f>
        <v>101</v>
      </c>
    </row>
    <row r="73" spans="2:17" s="1" customFormat="1" ht="19.5" customHeight="1" x14ac:dyDescent="0.25">
      <c r="B73" s="74"/>
      <c r="C73" s="75"/>
      <c r="D73" s="14" t="s">
        <v>120</v>
      </c>
      <c r="E73" s="15">
        <f>+[1]ZZ!B701</f>
        <v>172</v>
      </c>
      <c r="F73" s="15">
        <f>+[1]ZZ!C701</f>
        <v>163</v>
      </c>
      <c r="G73" s="15">
        <f>+[1]ZZ!D701</f>
        <v>264</v>
      </c>
      <c r="H73" s="15">
        <f>+[1]ZZ!E701</f>
        <v>176</v>
      </c>
      <c r="I73" s="15">
        <f>+[1]ZZ!F701</f>
        <v>0</v>
      </c>
      <c r="J73" s="15">
        <f>+[1]ZZ!G701</f>
        <v>0</v>
      </c>
      <c r="K73" s="15">
        <f>+[1]ZZ!H701</f>
        <v>0</v>
      </c>
      <c r="L73" s="15">
        <f>+[1]ZZ!I701</f>
        <v>0</v>
      </c>
      <c r="M73" s="15">
        <f>+[1]ZZ!J701</f>
        <v>0</v>
      </c>
      <c r="N73" s="15">
        <f>+[1]ZZ!K701</f>
        <v>0</v>
      </c>
      <c r="O73" s="15">
        <f>+[1]ZZ!L701</f>
        <v>0</v>
      </c>
      <c r="P73" s="15">
        <f>+[1]ZZ!M701</f>
        <v>0</v>
      </c>
      <c r="Q73" s="15">
        <f>SUM(E73:P73)</f>
        <v>775</v>
      </c>
    </row>
    <row r="74" spans="2:17" s="1" customFormat="1" ht="19.5" customHeight="1" x14ac:dyDescent="0.25">
      <c r="B74" s="107"/>
      <c r="C74" s="108"/>
      <c r="D74" s="14" t="s">
        <v>100</v>
      </c>
      <c r="E74" s="15">
        <f>+[1]ZZ!B702</f>
        <v>0</v>
      </c>
      <c r="F74" s="15">
        <f>+[1]ZZ!C702</f>
        <v>11</v>
      </c>
      <c r="G74" s="15">
        <f>+[1]ZZ!D702</f>
        <v>6</v>
      </c>
      <c r="H74" s="15">
        <f>+[1]ZZ!E702</f>
        <v>4</v>
      </c>
      <c r="I74" s="15">
        <f>+[1]ZZ!F702</f>
        <v>0</v>
      </c>
      <c r="J74" s="15">
        <f>+[1]ZZ!G702</f>
        <v>0</v>
      </c>
      <c r="K74" s="15">
        <f>+[1]ZZ!H702</f>
        <v>0</v>
      </c>
      <c r="L74" s="15">
        <f>+[1]ZZ!I702</f>
        <v>0</v>
      </c>
      <c r="M74" s="15">
        <f>+[1]ZZ!J702</f>
        <v>0</v>
      </c>
      <c r="N74" s="15">
        <f>+[1]ZZ!K702</f>
        <v>0</v>
      </c>
      <c r="O74" s="15">
        <f>+[1]ZZ!L702</f>
        <v>0</v>
      </c>
      <c r="P74" s="15">
        <f>+[1]ZZ!M702</f>
        <v>0</v>
      </c>
      <c r="Q74" s="15">
        <f t="shared" ref="Q74:Q76" si="15">SUM(E74:P74)</f>
        <v>21</v>
      </c>
    </row>
    <row r="75" spans="2:17" s="1" customFormat="1" ht="19.5" customHeight="1" x14ac:dyDescent="0.25">
      <c r="B75" s="107"/>
      <c r="C75" s="108"/>
      <c r="D75" s="14" t="s">
        <v>101</v>
      </c>
      <c r="E75" s="15">
        <f>+[1]ZZ!B703</f>
        <v>0</v>
      </c>
      <c r="F75" s="15">
        <f>+[1]ZZ!C703</f>
        <v>9</v>
      </c>
      <c r="G75" s="15">
        <f>+[1]ZZ!D703</f>
        <v>4</v>
      </c>
      <c r="H75" s="15">
        <f>+[1]ZZ!E703</f>
        <v>1</v>
      </c>
      <c r="I75" s="15">
        <f>+[1]ZZ!F703</f>
        <v>0</v>
      </c>
      <c r="J75" s="15">
        <f>+[1]ZZ!G703</f>
        <v>0</v>
      </c>
      <c r="K75" s="15">
        <f>+[1]ZZ!H703</f>
        <v>0</v>
      </c>
      <c r="L75" s="15">
        <f>+[1]ZZ!I703</f>
        <v>0</v>
      </c>
      <c r="M75" s="15">
        <f>+[1]ZZ!J703</f>
        <v>0</v>
      </c>
      <c r="N75" s="15">
        <f>+[1]ZZ!K703</f>
        <v>0</v>
      </c>
      <c r="O75" s="15">
        <f>+[1]ZZ!L703</f>
        <v>0</v>
      </c>
      <c r="P75" s="15">
        <f>+[1]ZZ!M703</f>
        <v>0</v>
      </c>
      <c r="Q75" s="15">
        <f t="shared" si="15"/>
        <v>14</v>
      </c>
    </row>
    <row r="76" spans="2:17" s="1" customFormat="1" ht="19.5" customHeight="1" x14ac:dyDescent="0.25">
      <c r="B76" s="107"/>
      <c r="C76" s="108"/>
      <c r="D76" s="14" t="s">
        <v>102</v>
      </c>
      <c r="E76" s="15">
        <f>+[1]ZZ!B704</f>
        <v>0</v>
      </c>
      <c r="F76" s="15">
        <f>+[1]ZZ!C704</f>
        <v>2</v>
      </c>
      <c r="G76" s="15">
        <f>+[1]ZZ!D704</f>
        <v>2</v>
      </c>
      <c r="H76" s="15">
        <f>+[1]ZZ!E704</f>
        <v>3</v>
      </c>
      <c r="I76" s="15">
        <f>+[1]ZZ!F704</f>
        <v>0</v>
      </c>
      <c r="J76" s="15">
        <f>+[1]ZZ!G704</f>
        <v>0</v>
      </c>
      <c r="K76" s="15">
        <f>+[1]ZZ!H704</f>
        <v>0</v>
      </c>
      <c r="L76" s="15">
        <f>+[1]ZZ!I704</f>
        <v>0</v>
      </c>
      <c r="M76" s="15">
        <f>+[1]ZZ!J704</f>
        <v>0</v>
      </c>
      <c r="N76" s="15">
        <f>+[1]ZZ!K704</f>
        <v>0</v>
      </c>
      <c r="O76" s="15">
        <f>+[1]ZZ!L704</f>
        <v>0</v>
      </c>
      <c r="P76" s="15">
        <f>+[1]ZZ!M704</f>
        <v>0</v>
      </c>
      <c r="Q76" s="15">
        <f t="shared" si="15"/>
        <v>7</v>
      </c>
    </row>
    <row r="77" spans="2:17" s="1" customFormat="1" ht="19.5" customHeight="1" x14ac:dyDescent="0.25">
      <c r="B77" s="82"/>
      <c r="C77" s="77" t="s">
        <v>63</v>
      </c>
      <c r="D77" s="32"/>
      <c r="E77" s="43">
        <f>+[1]ZZ!B705</f>
        <v>4</v>
      </c>
      <c r="F77" s="43">
        <f>+[1]ZZ!C705</f>
        <v>2</v>
      </c>
      <c r="G77" s="43">
        <f>+[1]ZZ!D705</f>
        <v>1</v>
      </c>
      <c r="H77" s="43">
        <f>+[1]ZZ!E705</f>
        <v>5</v>
      </c>
      <c r="I77" s="43">
        <f>+[1]ZZ!F705</f>
        <v>0</v>
      </c>
      <c r="J77" s="43">
        <f>+[1]ZZ!G705</f>
        <v>0</v>
      </c>
      <c r="K77" s="43">
        <f>+[1]ZZ!H705</f>
        <v>0</v>
      </c>
      <c r="L77" s="43">
        <f>+[1]ZZ!I705</f>
        <v>0</v>
      </c>
      <c r="M77" s="43">
        <f>+[1]ZZ!J705</f>
        <v>0</v>
      </c>
      <c r="N77" s="43">
        <f>+[1]ZZ!K705</f>
        <v>0</v>
      </c>
      <c r="O77" s="43">
        <f>+[1]ZZ!L705</f>
        <v>0</v>
      </c>
      <c r="P77" s="43">
        <f>+[1]ZZ!M705</f>
        <v>0</v>
      </c>
      <c r="Q77" s="43">
        <f t="shared" si="13"/>
        <v>12</v>
      </c>
    </row>
    <row r="78" spans="2:17" s="1" customFormat="1" ht="19.5" customHeight="1" x14ac:dyDescent="0.25">
      <c r="B78" s="83"/>
      <c r="C78" s="81" t="s">
        <v>44</v>
      </c>
      <c r="D78" s="98"/>
      <c r="E78" s="94">
        <f>+E79+E86</f>
        <v>759</v>
      </c>
      <c r="F78" s="94">
        <f t="shared" ref="F78:P78" si="16">+F79+F86</f>
        <v>820</v>
      </c>
      <c r="G78" s="94">
        <f t="shared" si="16"/>
        <v>922</v>
      </c>
      <c r="H78" s="94">
        <f t="shared" si="16"/>
        <v>688</v>
      </c>
      <c r="I78" s="94">
        <f t="shared" si="16"/>
        <v>0</v>
      </c>
      <c r="J78" s="94">
        <f t="shared" si="16"/>
        <v>0</v>
      </c>
      <c r="K78" s="94">
        <f t="shared" si="16"/>
        <v>0</v>
      </c>
      <c r="L78" s="94">
        <f t="shared" si="16"/>
        <v>0</v>
      </c>
      <c r="M78" s="94">
        <f t="shared" si="16"/>
        <v>0</v>
      </c>
      <c r="N78" s="94">
        <f t="shared" si="16"/>
        <v>0</v>
      </c>
      <c r="O78" s="94">
        <f t="shared" si="16"/>
        <v>0</v>
      </c>
      <c r="P78" s="94">
        <f t="shared" si="16"/>
        <v>0</v>
      </c>
      <c r="Q78" s="94">
        <f t="shared" si="13"/>
        <v>3189</v>
      </c>
    </row>
    <row r="79" spans="2:17" s="1" customFormat="1" ht="19.5" customHeight="1" x14ac:dyDescent="0.25">
      <c r="B79" s="72"/>
      <c r="C79" s="71" t="s">
        <v>62</v>
      </c>
      <c r="D79" s="14"/>
      <c r="E79" s="21">
        <f>+E80+E81+E82+E83+E84+E85</f>
        <v>741</v>
      </c>
      <c r="F79" s="21">
        <f t="shared" ref="F79:P79" si="17">+F80+F81+F82+F83+F84+F85</f>
        <v>765</v>
      </c>
      <c r="G79" s="21">
        <f t="shared" si="17"/>
        <v>882</v>
      </c>
      <c r="H79" s="21">
        <f t="shared" si="17"/>
        <v>648</v>
      </c>
      <c r="I79" s="21">
        <f t="shared" si="17"/>
        <v>0</v>
      </c>
      <c r="J79" s="21">
        <f t="shared" si="17"/>
        <v>0</v>
      </c>
      <c r="K79" s="21">
        <f t="shared" si="17"/>
        <v>0</v>
      </c>
      <c r="L79" s="21">
        <f t="shared" si="17"/>
        <v>0</v>
      </c>
      <c r="M79" s="21">
        <f t="shared" si="17"/>
        <v>0</v>
      </c>
      <c r="N79" s="21">
        <f t="shared" si="17"/>
        <v>0</v>
      </c>
      <c r="O79" s="21">
        <f t="shared" si="17"/>
        <v>0</v>
      </c>
      <c r="P79" s="21">
        <f t="shared" si="17"/>
        <v>0</v>
      </c>
      <c r="Q79" s="21">
        <f t="shared" si="13"/>
        <v>3036</v>
      </c>
    </row>
    <row r="80" spans="2:17" s="1" customFormat="1" ht="19.5" customHeight="1" x14ac:dyDescent="0.25">
      <c r="B80" s="74"/>
      <c r="C80" s="75"/>
      <c r="D80" s="14" t="s">
        <v>108</v>
      </c>
      <c r="E80" s="15">
        <f>+[1]ZZ!B708</f>
        <v>2</v>
      </c>
      <c r="F80" s="15">
        <f>+[1]ZZ!C708</f>
        <v>2</v>
      </c>
      <c r="G80" s="15">
        <f>+[1]ZZ!D708</f>
        <v>10</v>
      </c>
      <c r="H80" s="15">
        <f>+[1]ZZ!E708</f>
        <v>4</v>
      </c>
      <c r="I80" s="15">
        <f>+[1]ZZ!F708</f>
        <v>0</v>
      </c>
      <c r="J80" s="15">
        <f>+[1]ZZ!G708</f>
        <v>0</v>
      </c>
      <c r="K80" s="15">
        <f>+[1]ZZ!H708</f>
        <v>0</v>
      </c>
      <c r="L80" s="15">
        <f>+[1]ZZ!I708</f>
        <v>0</v>
      </c>
      <c r="M80" s="15">
        <f>+[1]ZZ!J708</f>
        <v>0</v>
      </c>
      <c r="N80" s="15">
        <f>+[1]ZZ!K708</f>
        <v>0</v>
      </c>
      <c r="O80" s="15">
        <f>+[1]ZZ!L708</f>
        <v>0</v>
      </c>
      <c r="P80" s="15">
        <f>+[1]ZZ!M708</f>
        <v>0</v>
      </c>
      <c r="Q80" s="15">
        <f t="shared" si="13"/>
        <v>18</v>
      </c>
    </row>
    <row r="81" spans="2:17" s="1" customFormat="1" ht="19.5" customHeight="1" x14ac:dyDescent="0.25">
      <c r="B81" s="74"/>
      <c r="C81" s="75"/>
      <c r="D81" s="14" t="s">
        <v>81</v>
      </c>
      <c r="E81" s="15">
        <f>+[1]ZZ!B709</f>
        <v>45</v>
      </c>
      <c r="F81" s="15">
        <f>+[1]ZZ!C709</f>
        <v>16</v>
      </c>
      <c r="G81" s="15">
        <f>+[1]ZZ!D709</f>
        <v>40</v>
      </c>
      <c r="H81" s="15">
        <f>+[1]ZZ!E709</f>
        <v>20</v>
      </c>
      <c r="I81" s="15">
        <f>+[1]ZZ!F709</f>
        <v>0</v>
      </c>
      <c r="J81" s="15">
        <f>+[1]ZZ!G709</f>
        <v>0</v>
      </c>
      <c r="K81" s="15">
        <f>+[1]ZZ!H709</f>
        <v>0</v>
      </c>
      <c r="L81" s="15">
        <f>+[1]ZZ!I709</f>
        <v>0</v>
      </c>
      <c r="M81" s="15">
        <f>+[1]ZZ!J709</f>
        <v>0</v>
      </c>
      <c r="N81" s="15">
        <f>+[1]ZZ!K709</f>
        <v>0</v>
      </c>
      <c r="O81" s="15">
        <f>+[1]ZZ!L709</f>
        <v>0</v>
      </c>
      <c r="P81" s="15">
        <f>+[1]ZZ!M709</f>
        <v>0</v>
      </c>
      <c r="Q81" s="15">
        <f t="shared" si="13"/>
        <v>121</v>
      </c>
    </row>
    <row r="82" spans="2:17" s="1" customFormat="1" ht="19.5" customHeight="1" x14ac:dyDescent="0.25">
      <c r="B82" s="74"/>
      <c r="C82" s="75"/>
      <c r="D82" s="14" t="s">
        <v>88</v>
      </c>
      <c r="E82" s="15">
        <f>+[1]ZZ!B710</f>
        <v>1</v>
      </c>
      <c r="F82" s="15">
        <f>+[1]ZZ!C710</f>
        <v>2</v>
      </c>
      <c r="G82" s="15">
        <f>+[1]ZZ!D710</f>
        <v>0</v>
      </c>
      <c r="H82" s="15">
        <f>+[1]ZZ!E710</f>
        <v>2</v>
      </c>
      <c r="I82" s="15">
        <f>+[1]ZZ!F710</f>
        <v>0</v>
      </c>
      <c r="J82" s="15">
        <f>+[1]ZZ!G710</f>
        <v>0</v>
      </c>
      <c r="K82" s="15">
        <f>+[1]ZZ!H710</f>
        <v>0</v>
      </c>
      <c r="L82" s="15">
        <f>+[1]ZZ!I710</f>
        <v>0</v>
      </c>
      <c r="M82" s="15">
        <f>+[1]ZZ!J710</f>
        <v>0</v>
      </c>
      <c r="N82" s="15">
        <f>+[1]ZZ!K710</f>
        <v>0</v>
      </c>
      <c r="O82" s="15">
        <f>+[1]ZZ!L710</f>
        <v>0</v>
      </c>
      <c r="P82" s="15">
        <f>+[1]ZZ!M710</f>
        <v>0</v>
      </c>
      <c r="Q82" s="15">
        <f t="shared" si="13"/>
        <v>5</v>
      </c>
    </row>
    <row r="83" spans="2:17" s="1" customFormat="1" ht="19.5" customHeight="1" x14ac:dyDescent="0.25">
      <c r="B83" s="74"/>
      <c r="C83" s="75"/>
      <c r="D83" s="14" t="s">
        <v>111</v>
      </c>
      <c r="E83" s="15">
        <f>+[1]ZZ!B711</f>
        <v>69</v>
      </c>
      <c r="F83" s="15">
        <f>+[1]ZZ!C711</f>
        <v>90</v>
      </c>
      <c r="G83" s="15">
        <f>+[1]ZZ!D711</f>
        <v>103</v>
      </c>
      <c r="H83" s="15">
        <f>+[1]ZZ!E711</f>
        <v>91</v>
      </c>
      <c r="I83" s="15">
        <f>+[1]ZZ!F711</f>
        <v>0</v>
      </c>
      <c r="J83" s="15">
        <f>+[1]ZZ!G711</f>
        <v>0</v>
      </c>
      <c r="K83" s="15">
        <f>+[1]ZZ!H711</f>
        <v>0</v>
      </c>
      <c r="L83" s="15">
        <f>+[1]ZZ!I711</f>
        <v>0</v>
      </c>
      <c r="M83" s="15">
        <f>+[1]ZZ!J711</f>
        <v>0</v>
      </c>
      <c r="N83" s="15">
        <f>+[1]ZZ!K711</f>
        <v>0</v>
      </c>
      <c r="O83" s="15">
        <f>+[1]ZZ!L711</f>
        <v>0</v>
      </c>
      <c r="P83" s="15">
        <f>+[1]ZZ!M711</f>
        <v>0</v>
      </c>
      <c r="Q83" s="15">
        <f t="shared" si="13"/>
        <v>353</v>
      </c>
    </row>
    <row r="84" spans="2:17" s="1" customFormat="1" ht="19.5" customHeight="1" x14ac:dyDescent="0.25">
      <c r="B84" s="74"/>
      <c r="C84" s="75"/>
      <c r="D84" s="14" t="s">
        <v>114</v>
      </c>
      <c r="E84" s="15">
        <f>+[1]ZZ!B712</f>
        <v>172</v>
      </c>
      <c r="F84" s="15">
        <f>+[1]ZZ!C712</f>
        <v>192</v>
      </c>
      <c r="G84" s="15">
        <f>+[1]ZZ!D712</f>
        <v>246</v>
      </c>
      <c r="H84" s="15">
        <f>+[1]ZZ!E712</f>
        <v>165</v>
      </c>
      <c r="I84" s="15">
        <f>+[1]ZZ!F712</f>
        <v>0</v>
      </c>
      <c r="J84" s="15">
        <f>+[1]ZZ!G712</f>
        <v>0</v>
      </c>
      <c r="K84" s="15">
        <f>+[1]ZZ!H712</f>
        <v>0</v>
      </c>
      <c r="L84" s="15">
        <f>+[1]ZZ!I712</f>
        <v>0</v>
      </c>
      <c r="M84" s="15">
        <f>+[1]ZZ!J712</f>
        <v>0</v>
      </c>
      <c r="N84" s="15">
        <f>+[1]ZZ!K712</f>
        <v>0</v>
      </c>
      <c r="O84" s="15">
        <f>+[1]ZZ!L712</f>
        <v>0</v>
      </c>
      <c r="P84" s="15">
        <f>+[1]ZZ!M712</f>
        <v>0</v>
      </c>
      <c r="Q84" s="15">
        <f>SUM(E84:P84)</f>
        <v>775</v>
      </c>
    </row>
    <row r="85" spans="2:17" s="1" customFormat="1" ht="19.5" customHeight="1" x14ac:dyDescent="0.25">
      <c r="B85" s="72"/>
      <c r="C85" s="73"/>
      <c r="D85" s="14" t="s">
        <v>98</v>
      </c>
      <c r="E85" s="15">
        <f>+[1]ZZ!B713</f>
        <v>452</v>
      </c>
      <c r="F85" s="15">
        <f>+[1]ZZ!C713</f>
        <v>463</v>
      </c>
      <c r="G85" s="15">
        <f>+[1]ZZ!D713</f>
        <v>483</v>
      </c>
      <c r="H85" s="15">
        <f>+[1]ZZ!E713</f>
        <v>366</v>
      </c>
      <c r="I85" s="15">
        <f>+[1]ZZ!F713</f>
        <v>0</v>
      </c>
      <c r="J85" s="15">
        <f>+[1]ZZ!G713</f>
        <v>0</v>
      </c>
      <c r="K85" s="15">
        <f>+[1]ZZ!H713</f>
        <v>0</v>
      </c>
      <c r="L85" s="15">
        <f>+[1]ZZ!I713</f>
        <v>0</v>
      </c>
      <c r="M85" s="15">
        <f>+[1]ZZ!J713</f>
        <v>0</v>
      </c>
      <c r="N85" s="15">
        <f>+[1]ZZ!K713</f>
        <v>0</v>
      </c>
      <c r="O85" s="15">
        <f>+[1]ZZ!L713</f>
        <v>0</v>
      </c>
      <c r="P85" s="15">
        <f>+[1]ZZ!M713</f>
        <v>0</v>
      </c>
      <c r="Q85" s="15">
        <f>SUM(E85:P85)</f>
        <v>1764</v>
      </c>
    </row>
    <row r="86" spans="2:17" s="1" customFormat="1" ht="19.5" customHeight="1" x14ac:dyDescent="0.25">
      <c r="B86" s="84"/>
      <c r="C86" s="77" t="s">
        <v>63</v>
      </c>
      <c r="D86" s="95"/>
      <c r="E86" s="43">
        <f>+[1]ZZ!B714</f>
        <v>18</v>
      </c>
      <c r="F86" s="43">
        <f>+[1]ZZ!C714</f>
        <v>55</v>
      </c>
      <c r="G86" s="43">
        <f>+[1]ZZ!D714</f>
        <v>40</v>
      </c>
      <c r="H86" s="43">
        <f>+[1]ZZ!E714</f>
        <v>40</v>
      </c>
      <c r="I86" s="43">
        <f>+[1]ZZ!F714</f>
        <v>0</v>
      </c>
      <c r="J86" s="43">
        <f>+[1]ZZ!G714</f>
        <v>0</v>
      </c>
      <c r="K86" s="43">
        <f>+[1]ZZ!H714</f>
        <v>0</v>
      </c>
      <c r="L86" s="43">
        <f>+[1]ZZ!I714</f>
        <v>0</v>
      </c>
      <c r="M86" s="43">
        <f>+[1]ZZ!J714</f>
        <v>0</v>
      </c>
      <c r="N86" s="43">
        <f>+[1]ZZ!K714</f>
        <v>0</v>
      </c>
      <c r="O86" s="43">
        <f>+[1]ZZ!L714</f>
        <v>0</v>
      </c>
      <c r="P86" s="43">
        <f>+[1]ZZ!M714</f>
        <v>0</v>
      </c>
      <c r="Q86" s="43">
        <f t="shared" si="13"/>
        <v>153</v>
      </c>
    </row>
    <row r="87" spans="2:17" s="1" customFormat="1" ht="19.5" customHeight="1" x14ac:dyDescent="0.25">
      <c r="B87" s="85"/>
      <c r="C87" s="81" t="s">
        <v>45</v>
      </c>
      <c r="D87" s="99"/>
      <c r="E87" s="94">
        <f>+E88+E95</f>
        <v>642</v>
      </c>
      <c r="F87" s="94">
        <f t="shared" ref="F87:P87" si="18">+F88+F95</f>
        <v>703</v>
      </c>
      <c r="G87" s="94">
        <f t="shared" si="18"/>
        <v>924</v>
      </c>
      <c r="H87" s="94">
        <f t="shared" si="18"/>
        <v>649</v>
      </c>
      <c r="I87" s="94">
        <f t="shared" si="18"/>
        <v>0</v>
      </c>
      <c r="J87" s="94">
        <f t="shared" si="18"/>
        <v>0</v>
      </c>
      <c r="K87" s="94">
        <f t="shared" si="18"/>
        <v>0</v>
      </c>
      <c r="L87" s="94">
        <f t="shared" si="18"/>
        <v>0</v>
      </c>
      <c r="M87" s="94">
        <f t="shared" si="18"/>
        <v>0</v>
      </c>
      <c r="N87" s="94">
        <f t="shared" si="18"/>
        <v>0</v>
      </c>
      <c r="O87" s="94">
        <f t="shared" si="18"/>
        <v>0</v>
      </c>
      <c r="P87" s="94">
        <f t="shared" si="18"/>
        <v>0</v>
      </c>
      <c r="Q87" s="94">
        <f t="shared" si="13"/>
        <v>2918</v>
      </c>
    </row>
    <row r="88" spans="2:17" s="1" customFormat="1" ht="19.5" customHeight="1" x14ac:dyDescent="0.25">
      <c r="B88" s="74"/>
      <c r="C88" s="71" t="s">
        <v>64</v>
      </c>
      <c r="D88" s="100"/>
      <c r="E88" s="21">
        <f>+E89+E91+E92+E93+E94</f>
        <v>633</v>
      </c>
      <c r="F88" s="21">
        <f t="shared" ref="F88:P88" si="19">+F89+F91+F92+F93+F94</f>
        <v>689</v>
      </c>
      <c r="G88" s="21">
        <f t="shared" si="19"/>
        <v>910</v>
      </c>
      <c r="H88" s="21">
        <f t="shared" si="19"/>
        <v>631</v>
      </c>
      <c r="I88" s="21">
        <f t="shared" si="19"/>
        <v>0</v>
      </c>
      <c r="J88" s="21">
        <f t="shared" si="19"/>
        <v>0</v>
      </c>
      <c r="K88" s="21">
        <f t="shared" si="19"/>
        <v>0</v>
      </c>
      <c r="L88" s="21">
        <f t="shared" si="19"/>
        <v>0</v>
      </c>
      <c r="M88" s="21">
        <f t="shared" si="19"/>
        <v>0</v>
      </c>
      <c r="N88" s="21">
        <f t="shared" si="19"/>
        <v>0</v>
      </c>
      <c r="O88" s="21">
        <f t="shared" si="19"/>
        <v>0</v>
      </c>
      <c r="P88" s="21">
        <f t="shared" si="19"/>
        <v>0</v>
      </c>
      <c r="Q88" s="21">
        <f t="shared" si="13"/>
        <v>2863</v>
      </c>
    </row>
    <row r="89" spans="2:17" s="1" customFormat="1" ht="19.5" customHeight="1" x14ac:dyDescent="0.25">
      <c r="B89" s="74"/>
      <c r="C89" s="75"/>
      <c r="D89" s="14" t="s">
        <v>108</v>
      </c>
      <c r="E89" s="15">
        <f>+[1]ZZ!B717</f>
        <v>0</v>
      </c>
      <c r="F89" s="15">
        <f>+[1]ZZ!C717</f>
        <v>1</v>
      </c>
      <c r="G89" s="15">
        <f>+[1]ZZ!D717</f>
        <v>2</v>
      </c>
      <c r="H89" s="15">
        <f>+[1]ZZ!E717</f>
        <v>1</v>
      </c>
      <c r="I89" s="15">
        <f>+[1]ZZ!F717</f>
        <v>0</v>
      </c>
      <c r="J89" s="15">
        <f>+[1]ZZ!G717</f>
        <v>0</v>
      </c>
      <c r="K89" s="15">
        <f>+[1]ZZ!H717</f>
        <v>0</v>
      </c>
      <c r="L89" s="15">
        <f>+[1]ZZ!I717</f>
        <v>0</v>
      </c>
      <c r="M89" s="15">
        <f>+[1]ZZ!J717</f>
        <v>0</v>
      </c>
      <c r="N89" s="15">
        <f>+[1]ZZ!K717</f>
        <v>0</v>
      </c>
      <c r="O89" s="15">
        <f>+[1]ZZ!L717</f>
        <v>0</v>
      </c>
      <c r="P89" s="15">
        <f>+[1]ZZ!M717</f>
        <v>0</v>
      </c>
      <c r="Q89" s="15">
        <f t="shared" si="13"/>
        <v>4</v>
      </c>
    </row>
    <row r="90" spans="2:17" s="1" customFormat="1" ht="19.5" customHeight="1" x14ac:dyDescent="0.25">
      <c r="B90" s="74"/>
      <c r="C90" s="75"/>
      <c r="D90" s="14" t="s">
        <v>35</v>
      </c>
      <c r="E90" s="15">
        <f>+[1]ZZ!B718</f>
        <v>0</v>
      </c>
      <c r="F90" s="15">
        <f>+[1]ZZ!C718</f>
        <v>0</v>
      </c>
      <c r="G90" s="15">
        <f>+[1]ZZ!D718</f>
        <v>0</v>
      </c>
      <c r="H90" s="15">
        <f>+[1]ZZ!E718</f>
        <v>0</v>
      </c>
      <c r="I90" s="15">
        <f>+[1]ZZ!F718</f>
        <v>0</v>
      </c>
      <c r="J90" s="15">
        <f>+[1]ZZ!G718</f>
        <v>0</v>
      </c>
      <c r="K90" s="15">
        <f>+[1]ZZ!H718</f>
        <v>0</v>
      </c>
      <c r="L90" s="15">
        <f>+[1]ZZ!I718</f>
        <v>0</v>
      </c>
      <c r="M90" s="15">
        <f>+[1]ZZ!J718</f>
        <v>0</v>
      </c>
      <c r="N90" s="15">
        <f>+[1]ZZ!K718</f>
        <v>0</v>
      </c>
      <c r="O90" s="15">
        <f>+[1]ZZ!L718</f>
        <v>0</v>
      </c>
      <c r="P90" s="15">
        <f>+[1]ZZ!M718</f>
        <v>0</v>
      </c>
      <c r="Q90" s="15">
        <f t="shared" si="13"/>
        <v>0</v>
      </c>
    </row>
    <row r="91" spans="2:17" s="1" customFormat="1" ht="19.5" customHeight="1" x14ac:dyDescent="0.25">
      <c r="B91" s="74"/>
      <c r="C91" s="75"/>
      <c r="D91" s="14" t="s">
        <v>88</v>
      </c>
      <c r="E91" s="15">
        <f>+[1]ZZ!B719</f>
        <v>0</v>
      </c>
      <c r="F91" s="15">
        <f>+[1]ZZ!C719</f>
        <v>0</v>
      </c>
      <c r="G91" s="15">
        <f>+[1]ZZ!D719</f>
        <v>0</v>
      </c>
      <c r="H91" s="15">
        <f>+[1]ZZ!E719</f>
        <v>0</v>
      </c>
      <c r="I91" s="15">
        <f>+[1]ZZ!F719</f>
        <v>0</v>
      </c>
      <c r="J91" s="15">
        <f>+[1]ZZ!G719</f>
        <v>0</v>
      </c>
      <c r="K91" s="15">
        <f>+[1]ZZ!H719</f>
        <v>0</v>
      </c>
      <c r="L91" s="15">
        <f>+[1]ZZ!I719</f>
        <v>0</v>
      </c>
      <c r="M91" s="15">
        <f>+[1]ZZ!J719</f>
        <v>0</v>
      </c>
      <c r="N91" s="15">
        <f>+[1]ZZ!K719</f>
        <v>0</v>
      </c>
      <c r="O91" s="15">
        <f>+[1]ZZ!L719</f>
        <v>0</v>
      </c>
      <c r="P91" s="15">
        <f>+[1]ZZ!M719</f>
        <v>0</v>
      </c>
      <c r="Q91" s="15">
        <f t="shared" si="13"/>
        <v>0</v>
      </c>
    </row>
    <row r="92" spans="2:17" s="1" customFormat="1" ht="19.5" customHeight="1" x14ac:dyDescent="0.25">
      <c r="B92" s="74"/>
      <c r="C92" s="75"/>
      <c r="D92" s="14" t="s">
        <v>111</v>
      </c>
      <c r="E92" s="15">
        <f>+[1]ZZ!B720</f>
        <v>102</v>
      </c>
      <c r="F92" s="15">
        <f>+[1]ZZ!C720</f>
        <v>116</v>
      </c>
      <c r="G92" s="15">
        <f>+[1]ZZ!D720</f>
        <v>121</v>
      </c>
      <c r="H92" s="15">
        <f>+[1]ZZ!E720</f>
        <v>71</v>
      </c>
      <c r="I92" s="15">
        <f>+[1]ZZ!F720</f>
        <v>0</v>
      </c>
      <c r="J92" s="15">
        <f>+[1]ZZ!G720</f>
        <v>0</v>
      </c>
      <c r="K92" s="15">
        <f>+[1]ZZ!H720</f>
        <v>0</v>
      </c>
      <c r="L92" s="15">
        <f>+[1]ZZ!I720</f>
        <v>0</v>
      </c>
      <c r="M92" s="15">
        <f>+[1]ZZ!J720</f>
        <v>0</v>
      </c>
      <c r="N92" s="15">
        <f>+[1]ZZ!K720</f>
        <v>0</v>
      </c>
      <c r="O92" s="15">
        <f>+[1]ZZ!L720</f>
        <v>0</v>
      </c>
      <c r="P92" s="15">
        <f>+[1]ZZ!M720</f>
        <v>0</v>
      </c>
      <c r="Q92" s="15">
        <f t="shared" si="13"/>
        <v>410</v>
      </c>
    </row>
    <row r="93" spans="2:17" s="1" customFormat="1" ht="19.5" customHeight="1" x14ac:dyDescent="0.25">
      <c r="B93" s="74"/>
      <c r="C93" s="75"/>
      <c r="D93" s="14" t="s">
        <v>114</v>
      </c>
      <c r="E93" s="15">
        <f>+[1]ZZ!B721</f>
        <v>415</v>
      </c>
      <c r="F93" s="15">
        <f>+[1]ZZ!C721</f>
        <v>455</v>
      </c>
      <c r="G93" s="15">
        <f>+[1]ZZ!D721</f>
        <v>628</v>
      </c>
      <c r="H93" s="15">
        <f>+[1]ZZ!E721</f>
        <v>452</v>
      </c>
      <c r="I93" s="15">
        <f>+[1]ZZ!F721</f>
        <v>0</v>
      </c>
      <c r="J93" s="15">
        <f>+[1]ZZ!G721</f>
        <v>0</v>
      </c>
      <c r="K93" s="15">
        <f>+[1]ZZ!H721</f>
        <v>0</v>
      </c>
      <c r="L93" s="15">
        <f>+[1]ZZ!I721</f>
        <v>0</v>
      </c>
      <c r="M93" s="15">
        <f>+[1]ZZ!J721</f>
        <v>0</v>
      </c>
      <c r="N93" s="15">
        <f>+[1]ZZ!K721</f>
        <v>0</v>
      </c>
      <c r="O93" s="15">
        <f>+[1]ZZ!L721</f>
        <v>0</v>
      </c>
      <c r="P93" s="15">
        <f>+[1]ZZ!M721</f>
        <v>0</v>
      </c>
      <c r="Q93" s="15">
        <f>SUM(E93:P93)</f>
        <v>1950</v>
      </c>
    </row>
    <row r="94" spans="2:17" s="1" customFormat="1" ht="19.5" customHeight="1" x14ac:dyDescent="0.25">
      <c r="B94" s="74"/>
      <c r="C94" s="75"/>
      <c r="D94" s="14" t="s">
        <v>98</v>
      </c>
      <c r="E94" s="15">
        <f>+[1]ZZ!B722</f>
        <v>116</v>
      </c>
      <c r="F94" s="15">
        <f>+[1]ZZ!C722</f>
        <v>117</v>
      </c>
      <c r="G94" s="15">
        <f>+[1]ZZ!D722</f>
        <v>159</v>
      </c>
      <c r="H94" s="15">
        <f>+[1]ZZ!E722</f>
        <v>107</v>
      </c>
      <c r="I94" s="15">
        <f>+[1]ZZ!F722</f>
        <v>0</v>
      </c>
      <c r="J94" s="15">
        <f>+[1]ZZ!G722</f>
        <v>0</v>
      </c>
      <c r="K94" s="15">
        <f>+[1]ZZ!H722</f>
        <v>0</v>
      </c>
      <c r="L94" s="15">
        <f>+[1]ZZ!I722</f>
        <v>0</v>
      </c>
      <c r="M94" s="15">
        <f>+[1]ZZ!J722</f>
        <v>0</v>
      </c>
      <c r="N94" s="15">
        <f>+[1]ZZ!K722</f>
        <v>0</v>
      </c>
      <c r="O94" s="15">
        <f>+[1]ZZ!L722</f>
        <v>0</v>
      </c>
      <c r="P94" s="15">
        <f>+[1]ZZ!M722</f>
        <v>0</v>
      </c>
      <c r="Q94" s="15">
        <f>SUM(E94:P94)</f>
        <v>499</v>
      </c>
    </row>
    <row r="95" spans="2:17" s="1" customFormat="1" ht="19.5" customHeight="1" x14ac:dyDescent="0.25">
      <c r="B95" s="84"/>
      <c r="C95" s="77" t="s">
        <v>63</v>
      </c>
      <c r="D95" s="32"/>
      <c r="E95" s="15">
        <f>+[1]ZZ!B723</f>
        <v>9</v>
      </c>
      <c r="F95" s="15">
        <f>+[1]ZZ!C723</f>
        <v>14</v>
      </c>
      <c r="G95" s="15">
        <f>+[1]ZZ!D723</f>
        <v>14</v>
      </c>
      <c r="H95" s="15">
        <f>+[1]ZZ!E723</f>
        <v>18</v>
      </c>
      <c r="I95" s="15">
        <f>+[1]ZZ!F723</f>
        <v>0</v>
      </c>
      <c r="J95" s="15">
        <f>+[1]ZZ!G723</f>
        <v>0</v>
      </c>
      <c r="K95" s="15">
        <f>+[1]ZZ!H723</f>
        <v>0</v>
      </c>
      <c r="L95" s="15">
        <f>+[1]ZZ!I723</f>
        <v>0</v>
      </c>
      <c r="M95" s="15">
        <f>+[1]ZZ!J723</f>
        <v>0</v>
      </c>
      <c r="N95" s="15">
        <f>+[1]ZZ!K723</f>
        <v>0</v>
      </c>
      <c r="O95" s="15">
        <f>+[1]ZZ!L723</f>
        <v>0</v>
      </c>
      <c r="P95" s="15">
        <f>+[1]ZZ!M723</f>
        <v>0</v>
      </c>
      <c r="Q95" s="43">
        <f t="shared" si="13"/>
        <v>55</v>
      </c>
    </row>
    <row r="96" spans="2:17" s="1" customFormat="1" ht="19.5" customHeight="1" x14ac:dyDescent="0.25">
      <c r="B96" s="85"/>
      <c r="C96" s="81" t="s">
        <v>46</v>
      </c>
      <c r="D96" s="99"/>
      <c r="E96" s="94">
        <f t="shared" ref="E96:P96" si="20">+E97+E106</f>
        <v>2428</v>
      </c>
      <c r="F96" s="94">
        <f t="shared" si="20"/>
        <v>2384</v>
      </c>
      <c r="G96" s="94">
        <f t="shared" si="20"/>
        <v>2930</v>
      </c>
      <c r="H96" s="94">
        <f t="shared" si="20"/>
        <v>2048</v>
      </c>
      <c r="I96" s="94">
        <f t="shared" si="20"/>
        <v>0</v>
      </c>
      <c r="J96" s="94">
        <f t="shared" si="20"/>
        <v>0</v>
      </c>
      <c r="K96" s="94">
        <f t="shared" si="20"/>
        <v>0</v>
      </c>
      <c r="L96" s="94">
        <f t="shared" si="20"/>
        <v>0</v>
      </c>
      <c r="M96" s="94">
        <f t="shared" si="20"/>
        <v>0</v>
      </c>
      <c r="N96" s="94">
        <f t="shared" si="20"/>
        <v>0</v>
      </c>
      <c r="O96" s="94">
        <f t="shared" si="20"/>
        <v>0</v>
      </c>
      <c r="P96" s="94">
        <f t="shared" si="20"/>
        <v>0</v>
      </c>
      <c r="Q96" s="94">
        <f t="shared" si="13"/>
        <v>9790</v>
      </c>
    </row>
    <row r="97" spans="2:17" s="1" customFormat="1" ht="19.5" customHeight="1" x14ac:dyDescent="0.25">
      <c r="B97" s="72"/>
      <c r="C97" s="71" t="s">
        <v>62</v>
      </c>
      <c r="D97" s="100"/>
      <c r="E97" s="21">
        <f>+E98+E99+E100+E101+E102+E103+E104+E105</f>
        <v>2428</v>
      </c>
      <c r="F97" s="21">
        <f t="shared" ref="F97:P97" si="21">+F98+F99+F100+F101+F102+F103+F104+F105</f>
        <v>2383</v>
      </c>
      <c r="G97" s="21">
        <f t="shared" si="21"/>
        <v>2930</v>
      </c>
      <c r="H97" s="21">
        <f t="shared" si="21"/>
        <v>2045</v>
      </c>
      <c r="I97" s="21">
        <f t="shared" si="21"/>
        <v>0</v>
      </c>
      <c r="J97" s="21">
        <f t="shared" si="21"/>
        <v>0</v>
      </c>
      <c r="K97" s="21">
        <f t="shared" si="21"/>
        <v>0</v>
      </c>
      <c r="L97" s="21">
        <f t="shared" si="21"/>
        <v>0</v>
      </c>
      <c r="M97" s="21">
        <f t="shared" si="21"/>
        <v>0</v>
      </c>
      <c r="N97" s="21">
        <f t="shared" si="21"/>
        <v>0</v>
      </c>
      <c r="O97" s="21">
        <f t="shared" si="21"/>
        <v>0</v>
      </c>
      <c r="P97" s="21">
        <f t="shared" si="21"/>
        <v>0</v>
      </c>
      <c r="Q97" s="21">
        <f t="shared" si="13"/>
        <v>9786</v>
      </c>
    </row>
    <row r="98" spans="2:17" s="1" customFormat="1" ht="19.5" customHeight="1" x14ac:dyDescent="0.25">
      <c r="B98" s="72"/>
      <c r="C98" s="73"/>
      <c r="D98" s="14" t="s">
        <v>108</v>
      </c>
      <c r="E98" s="15">
        <f>+[1]ZZ!B725</f>
        <v>0</v>
      </c>
      <c r="F98" s="15">
        <f>+[1]ZZ!C725</f>
        <v>0</v>
      </c>
      <c r="G98" s="15">
        <f>+[1]ZZ!D725</f>
        <v>3</v>
      </c>
      <c r="H98" s="15">
        <f>+[1]ZZ!E725</f>
        <v>1</v>
      </c>
      <c r="I98" s="15">
        <f>+[1]ZZ!F725</f>
        <v>0</v>
      </c>
      <c r="J98" s="15">
        <f>+[1]ZZ!G725</f>
        <v>0</v>
      </c>
      <c r="K98" s="15">
        <f>+[1]ZZ!H725</f>
        <v>0</v>
      </c>
      <c r="L98" s="15">
        <f>+[1]ZZ!I725</f>
        <v>0</v>
      </c>
      <c r="M98" s="15">
        <f>+[1]ZZ!J725</f>
        <v>0</v>
      </c>
      <c r="N98" s="15">
        <f>+[1]ZZ!K725</f>
        <v>0</v>
      </c>
      <c r="O98" s="15">
        <f>+[1]ZZ!L725</f>
        <v>0</v>
      </c>
      <c r="P98" s="15">
        <f>+[1]ZZ!M725</f>
        <v>0</v>
      </c>
      <c r="Q98" s="15">
        <f t="shared" si="13"/>
        <v>4</v>
      </c>
    </row>
    <row r="99" spans="2:17" s="1" customFormat="1" ht="19.5" customHeight="1" x14ac:dyDescent="0.25">
      <c r="B99" s="72"/>
      <c r="C99" s="73"/>
      <c r="D99" s="14" t="s">
        <v>35</v>
      </c>
      <c r="E99" s="15">
        <f>+[1]ZZ!B726</f>
        <v>45</v>
      </c>
      <c r="F99" s="15">
        <f>+[1]ZZ!C726</f>
        <v>81</v>
      </c>
      <c r="G99" s="15">
        <f>+[1]ZZ!D726</f>
        <v>58</v>
      </c>
      <c r="H99" s="15">
        <f>+[1]ZZ!E726</f>
        <v>44</v>
      </c>
      <c r="I99" s="15">
        <f>+[1]ZZ!F726</f>
        <v>0</v>
      </c>
      <c r="J99" s="15">
        <f>+[1]ZZ!G726</f>
        <v>0</v>
      </c>
      <c r="K99" s="15">
        <f>+[1]ZZ!H726</f>
        <v>0</v>
      </c>
      <c r="L99" s="15">
        <f>+[1]ZZ!I726</f>
        <v>0</v>
      </c>
      <c r="M99" s="15">
        <f>+[1]ZZ!J726</f>
        <v>0</v>
      </c>
      <c r="N99" s="15">
        <f>+[1]ZZ!K726</f>
        <v>0</v>
      </c>
      <c r="O99" s="15">
        <f>+[1]ZZ!L726</f>
        <v>0</v>
      </c>
      <c r="P99" s="15">
        <f>+[1]ZZ!M726</f>
        <v>0</v>
      </c>
      <c r="Q99" s="15">
        <f t="shared" ref="Q99" si="22">SUM(E99:P99)</f>
        <v>228</v>
      </c>
    </row>
    <row r="100" spans="2:17" s="1" customFormat="1" ht="19.5" customHeight="1" x14ac:dyDescent="0.25">
      <c r="B100" s="74"/>
      <c r="C100" s="75"/>
      <c r="D100" s="14" t="s">
        <v>88</v>
      </c>
      <c r="E100" s="15">
        <f>+[1]ZZ!B727</f>
        <v>0</v>
      </c>
      <c r="F100" s="15">
        <f>+[1]ZZ!C727</f>
        <v>0</v>
      </c>
      <c r="G100" s="15">
        <f>+[1]ZZ!D727</f>
        <v>0</v>
      </c>
      <c r="H100" s="15">
        <f>+[1]ZZ!E727</f>
        <v>4</v>
      </c>
      <c r="I100" s="15">
        <f>+[1]ZZ!F727</f>
        <v>0</v>
      </c>
      <c r="J100" s="15">
        <f>+[1]ZZ!G727</f>
        <v>0</v>
      </c>
      <c r="K100" s="15">
        <f>+[1]ZZ!H727</f>
        <v>0</v>
      </c>
      <c r="L100" s="15">
        <f>+[1]ZZ!I727</f>
        <v>0</v>
      </c>
      <c r="M100" s="15">
        <f>+[1]ZZ!J727</f>
        <v>0</v>
      </c>
      <c r="N100" s="15">
        <f>+[1]ZZ!K727</f>
        <v>0</v>
      </c>
      <c r="O100" s="15">
        <f>+[1]ZZ!L727</f>
        <v>0</v>
      </c>
      <c r="P100" s="15">
        <f>+[1]ZZ!M727</f>
        <v>0</v>
      </c>
      <c r="Q100" s="15">
        <f t="shared" si="13"/>
        <v>4</v>
      </c>
    </row>
    <row r="101" spans="2:17" s="1" customFormat="1" ht="19.5" customHeight="1" x14ac:dyDescent="0.25">
      <c r="B101" s="74"/>
      <c r="C101" s="75"/>
      <c r="D101" s="14" t="s">
        <v>111</v>
      </c>
      <c r="E101" s="15">
        <f>+[1]ZZ!B728</f>
        <v>304</v>
      </c>
      <c r="F101" s="15">
        <f>+[1]ZZ!C728</f>
        <v>348</v>
      </c>
      <c r="G101" s="15">
        <f>+[1]ZZ!D728</f>
        <v>420</v>
      </c>
      <c r="H101" s="15">
        <f>+[1]ZZ!E728</f>
        <v>329</v>
      </c>
      <c r="I101" s="15">
        <f>+[1]ZZ!F728</f>
        <v>0</v>
      </c>
      <c r="J101" s="15">
        <f>+[1]ZZ!G728</f>
        <v>0</v>
      </c>
      <c r="K101" s="15">
        <f>+[1]ZZ!H728</f>
        <v>0</v>
      </c>
      <c r="L101" s="15">
        <f>+[1]ZZ!I728</f>
        <v>0</v>
      </c>
      <c r="M101" s="15">
        <f>+[1]ZZ!J728</f>
        <v>0</v>
      </c>
      <c r="N101" s="15">
        <f>+[1]ZZ!K728</f>
        <v>0</v>
      </c>
      <c r="O101" s="15">
        <f>+[1]ZZ!L728</f>
        <v>0</v>
      </c>
      <c r="P101" s="15">
        <f>+[1]ZZ!M728</f>
        <v>0</v>
      </c>
      <c r="Q101" s="15">
        <f t="shared" si="13"/>
        <v>1401</v>
      </c>
    </row>
    <row r="102" spans="2:17" s="1" customFormat="1" ht="19.5" customHeight="1" x14ac:dyDescent="0.25">
      <c r="B102" s="74"/>
      <c r="C102" s="75"/>
      <c r="D102" s="14" t="s">
        <v>114</v>
      </c>
      <c r="E102" s="15">
        <f>+[1]ZZ!B729</f>
        <v>1037</v>
      </c>
      <c r="F102" s="15">
        <f>+[1]ZZ!C729</f>
        <v>1016</v>
      </c>
      <c r="G102" s="15">
        <f>+[1]ZZ!D729</f>
        <v>1333</v>
      </c>
      <c r="H102" s="15">
        <f>+[1]ZZ!E729</f>
        <v>884</v>
      </c>
      <c r="I102" s="15">
        <f>+[1]ZZ!F729</f>
        <v>0</v>
      </c>
      <c r="J102" s="15">
        <f>+[1]ZZ!G729</f>
        <v>0</v>
      </c>
      <c r="K102" s="15">
        <f>+[1]ZZ!H729</f>
        <v>0</v>
      </c>
      <c r="L102" s="15">
        <f>+[1]ZZ!I729</f>
        <v>0</v>
      </c>
      <c r="M102" s="15">
        <f>+[1]ZZ!J729</f>
        <v>0</v>
      </c>
      <c r="N102" s="15">
        <f>+[1]ZZ!K729</f>
        <v>0</v>
      </c>
      <c r="O102" s="15">
        <f>+[1]ZZ!L729</f>
        <v>0</v>
      </c>
      <c r="P102" s="15">
        <f>+[1]ZZ!M729</f>
        <v>0</v>
      </c>
      <c r="Q102" s="15">
        <f>SUM(E102:P102)</f>
        <v>4270</v>
      </c>
    </row>
    <row r="103" spans="2:17" s="1" customFormat="1" ht="19.5" customHeight="1" x14ac:dyDescent="0.25">
      <c r="B103" s="74"/>
      <c r="C103" s="75"/>
      <c r="D103" s="14" t="s">
        <v>98</v>
      </c>
      <c r="E103" s="15">
        <f>+[1]ZZ!B730</f>
        <v>625</v>
      </c>
      <c r="F103" s="15">
        <f>+[1]ZZ!C730</f>
        <v>561</v>
      </c>
      <c r="G103" s="15">
        <f>+[1]ZZ!D730</f>
        <v>722</v>
      </c>
      <c r="H103" s="15">
        <f>+[1]ZZ!E730</f>
        <v>475</v>
      </c>
      <c r="I103" s="15">
        <f>+[1]ZZ!F730</f>
        <v>0</v>
      </c>
      <c r="J103" s="15">
        <f>+[1]ZZ!G730</f>
        <v>0</v>
      </c>
      <c r="K103" s="15">
        <f>+[1]ZZ!H730</f>
        <v>0</v>
      </c>
      <c r="L103" s="15">
        <f>+[1]ZZ!I730</f>
        <v>0</v>
      </c>
      <c r="M103" s="15">
        <f>+[1]ZZ!J730</f>
        <v>0</v>
      </c>
      <c r="N103" s="15">
        <f>+[1]ZZ!K730</f>
        <v>0</v>
      </c>
      <c r="O103" s="15">
        <f>+[1]ZZ!L730</f>
        <v>0</v>
      </c>
      <c r="P103" s="15">
        <f>+[1]ZZ!M730</f>
        <v>0</v>
      </c>
      <c r="Q103" s="15">
        <f>SUM(E103:P103)</f>
        <v>2383</v>
      </c>
    </row>
    <row r="104" spans="2:17" s="1" customFormat="1" ht="19.5" customHeight="1" x14ac:dyDescent="0.25">
      <c r="B104" s="74"/>
      <c r="C104" s="75"/>
      <c r="D104" s="14" t="s">
        <v>117</v>
      </c>
      <c r="E104" s="15">
        <f>+[1]ZZ!B731</f>
        <v>0</v>
      </c>
      <c r="F104" s="15">
        <f>+[1]ZZ!C731</f>
        <v>0</v>
      </c>
      <c r="G104" s="15">
        <f>+[1]ZZ!D731</f>
        <v>0</v>
      </c>
      <c r="H104" s="15">
        <f>+[1]ZZ!E731</f>
        <v>0</v>
      </c>
      <c r="I104" s="15">
        <f>+[1]ZZ!F731</f>
        <v>0</v>
      </c>
      <c r="J104" s="15">
        <f>+[1]ZZ!G731</f>
        <v>0</v>
      </c>
      <c r="K104" s="15">
        <f>+[1]ZZ!H731</f>
        <v>0</v>
      </c>
      <c r="L104" s="15">
        <f>+[1]ZZ!I731</f>
        <v>0</v>
      </c>
      <c r="M104" s="15">
        <f>+[1]ZZ!J731</f>
        <v>0</v>
      </c>
      <c r="N104" s="15">
        <f>+[1]ZZ!K731</f>
        <v>0</v>
      </c>
      <c r="O104" s="15">
        <f>+[1]ZZ!L731</f>
        <v>0</v>
      </c>
      <c r="P104" s="15">
        <f>+[1]ZZ!M731</f>
        <v>0</v>
      </c>
      <c r="Q104" s="15">
        <f>SUM(E104:P104)</f>
        <v>0</v>
      </c>
    </row>
    <row r="105" spans="2:17" s="1" customFormat="1" ht="19.5" customHeight="1" x14ac:dyDescent="0.25">
      <c r="B105" s="74"/>
      <c r="C105" s="75"/>
      <c r="D105" s="14" t="s">
        <v>118</v>
      </c>
      <c r="E105" s="15">
        <f>+[1]ZZ!B732</f>
        <v>417</v>
      </c>
      <c r="F105" s="15">
        <f>+[1]ZZ!C732</f>
        <v>377</v>
      </c>
      <c r="G105" s="15">
        <f>+[1]ZZ!D732</f>
        <v>394</v>
      </c>
      <c r="H105" s="15">
        <f>+[1]ZZ!E732</f>
        <v>308</v>
      </c>
      <c r="I105" s="15">
        <f>+[1]ZZ!F732</f>
        <v>0</v>
      </c>
      <c r="J105" s="15">
        <f>+[1]ZZ!G732</f>
        <v>0</v>
      </c>
      <c r="K105" s="15">
        <f>+[1]ZZ!H732</f>
        <v>0</v>
      </c>
      <c r="L105" s="15">
        <f>+[1]ZZ!I732</f>
        <v>0</v>
      </c>
      <c r="M105" s="15">
        <f>+[1]ZZ!J732</f>
        <v>0</v>
      </c>
      <c r="N105" s="15">
        <f>+[1]ZZ!K732</f>
        <v>0</v>
      </c>
      <c r="O105" s="15">
        <f>+[1]ZZ!L732</f>
        <v>0</v>
      </c>
      <c r="P105" s="15">
        <f>+[1]ZZ!M732</f>
        <v>0</v>
      </c>
      <c r="Q105" s="15">
        <f t="shared" si="13"/>
        <v>1496</v>
      </c>
    </row>
    <row r="106" spans="2:17" s="1" customFormat="1" ht="19.5" customHeight="1" x14ac:dyDescent="0.25">
      <c r="B106" s="84"/>
      <c r="C106" s="77" t="s">
        <v>63</v>
      </c>
      <c r="D106" s="32"/>
      <c r="E106" s="43">
        <f>+[1]ZZ!B733</f>
        <v>0</v>
      </c>
      <c r="F106" s="43">
        <f>+[1]ZZ!C733</f>
        <v>1</v>
      </c>
      <c r="G106" s="43">
        <f>+[1]ZZ!D733</f>
        <v>0</v>
      </c>
      <c r="H106" s="43">
        <f>+[1]ZZ!E733</f>
        <v>3</v>
      </c>
      <c r="I106" s="43">
        <f>+[1]ZZ!F733</f>
        <v>0</v>
      </c>
      <c r="J106" s="43">
        <f>+[1]ZZ!G733</f>
        <v>0</v>
      </c>
      <c r="K106" s="43">
        <f>+[1]ZZ!H733</f>
        <v>0</v>
      </c>
      <c r="L106" s="43">
        <f>+[1]ZZ!I733</f>
        <v>0</v>
      </c>
      <c r="M106" s="43">
        <f>+[1]ZZ!J733</f>
        <v>0</v>
      </c>
      <c r="N106" s="43">
        <f>+[1]ZZ!K733</f>
        <v>0</v>
      </c>
      <c r="O106" s="43">
        <f>+[1]ZZ!L733</f>
        <v>0</v>
      </c>
      <c r="P106" s="43">
        <f>+[1]ZZ!M733</f>
        <v>0</v>
      </c>
      <c r="Q106" s="43">
        <f t="shared" si="13"/>
        <v>4</v>
      </c>
    </row>
    <row r="107" spans="2:17" s="1" customFormat="1" ht="19.5" customHeight="1" x14ac:dyDescent="0.25">
      <c r="B107" s="85"/>
      <c r="C107" s="81" t="s">
        <v>47</v>
      </c>
      <c r="D107" s="99"/>
      <c r="E107" s="94">
        <f t="shared" ref="E107:P107" si="23">+E108+E118</f>
        <v>5995</v>
      </c>
      <c r="F107" s="94">
        <f t="shared" si="23"/>
        <v>3566</v>
      </c>
      <c r="G107" s="94">
        <f t="shared" si="23"/>
        <v>4151</v>
      </c>
      <c r="H107" s="94">
        <f t="shared" si="23"/>
        <v>3545</v>
      </c>
      <c r="I107" s="94">
        <f t="shared" si="23"/>
        <v>0</v>
      </c>
      <c r="J107" s="94">
        <f t="shared" si="23"/>
        <v>0</v>
      </c>
      <c r="K107" s="94">
        <f t="shared" si="23"/>
        <v>0</v>
      </c>
      <c r="L107" s="94">
        <f t="shared" si="23"/>
        <v>0</v>
      </c>
      <c r="M107" s="94">
        <f t="shared" si="23"/>
        <v>0</v>
      </c>
      <c r="N107" s="94">
        <f t="shared" si="23"/>
        <v>0</v>
      </c>
      <c r="O107" s="94">
        <f t="shared" si="23"/>
        <v>0</v>
      </c>
      <c r="P107" s="94">
        <f t="shared" si="23"/>
        <v>0</v>
      </c>
      <c r="Q107" s="94">
        <f t="shared" si="13"/>
        <v>17257</v>
      </c>
    </row>
    <row r="108" spans="2:17" s="1" customFormat="1" ht="19.5" customHeight="1" x14ac:dyDescent="0.25">
      <c r="B108" s="72"/>
      <c r="C108" s="71" t="s">
        <v>62</v>
      </c>
      <c r="D108" s="100"/>
      <c r="E108" s="21">
        <f>+E109+E110+E111+E112+E115+E116+E117</f>
        <v>5995</v>
      </c>
      <c r="F108" s="21">
        <f t="shared" ref="F108:P108" si="24">+F109+F110+F111+F112+F115+F116+F117</f>
        <v>3560</v>
      </c>
      <c r="G108" s="21">
        <f t="shared" si="24"/>
        <v>4151</v>
      </c>
      <c r="H108" s="21">
        <f t="shared" si="24"/>
        <v>3543</v>
      </c>
      <c r="I108" s="21">
        <f t="shared" si="24"/>
        <v>0</v>
      </c>
      <c r="J108" s="21">
        <f t="shared" si="24"/>
        <v>0</v>
      </c>
      <c r="K108" s="21">
        <f t="shared" si="24"/>
        <v>0</v>
      </c>
      <c r="L108" s="21">
        <f t="shared" si="24"/>
        <v>0</v>
      </c>
      <c r="M108" s="21">
        <f t="shared" si="24"/>
        <v>0</v>
      </c>
      <c r="N108" s="21">
        <f t="shared" si="24"/>
        <v>0</v>
      </c>
      <c r="O108" s="21">
        <f t="shared" si="24"/>
        <v>0</v>
      </c>
      <c r="P108" s="21">
        <f t="shared" si="24"/>
        <v>0</v>
      </c>
      <c r="Q108" s="21">
        <f t="shared" si="13"/>
        <v>17249</v>
      </c>
    </row>
    <row r="109" spans="2:17" s="1" customFormat="1" ht="19.5" customHeight="1" x14ac:dyDescent="0.25">
      <c r="B109" s="72"/>
      <c r="C109" s="73"/>
      <c r="D109" s="14" t="s">
        <v>35</v>
      </c>
      <c r="E109" s="15">
        <f>+[1]ZZ!B736</f>
        <v>764</v>
      </c>
      <c r="F109" s="15">
        <f>+[1]ZZ!C736</f>
        <v>416</v>
      </c>
      <c r="G109" s="15">
        <f>+[1]ZZ!D736</f>
        <v>479</v>
      </c>
      <c r="H109" s="15">
        <f>+[1]ZZ!E736</f>
        <v>434</v>
      </c>
      <c r="I109" s="15">
        <f>+[1]ZZ!F736</f>
        <v>0</v>
      </c>
      <c r="J109" s="15">
        <f>+[1]ZZ!G736</f>
        <v>0</v>
      </c>
      <c r="K109" s="15">
        <f>+[1]ZZ!H736</f>
        <v>0</v>
      </c>
      <c r="L109" s="15">
        <f>+[1]ZZ!I736</f>
        <v>0</v>
      </c>
      <c r="M109" s="15">
        <f>+[1]ZZ!J736</f>
        <v>0</v>
      </c>
      <c r="N109" s="15">
        <f>+[1]ZZ!K736</f>
        <v>0</v>
      </c>
      <c r="O109" s="15">
        <f>+[1]ZZ!L736</f>
        <v>0</v>
      </c>
      <c r="P109" s="15">
        <f>+[1]ZZ!M736</f>
        <v>0</v>
      </c>
      <c r="Q109" s="15">
        <f t="shared" si="13"/>
        <v>2093</v>
      </c>
    </row>
    <row r="110" spans="2:17" s="1" customFormat="1" ht="19.5" customHeight="1" x14ac:dyDescent="0.25">
      <c r="B110" s="74"/>
      <c r="C110" s="75"/>
      <c r="D110" s="14" t="s">
        <v>88</v>
      </c>
      <c r="E110" s="15">
        <f>+[1]ZZ!B737</f>
        <v>0</v>
      </c>
      <c r="F110" s="15">
        <f>+[1]ZZ!C737</f>
        <v>0</v>
      </c>
      <c r="G110" s="15">
        <f>+[1]ZZ!D737</f>
        <v>0</v>
      </c>
      <c r="H110" s="15">
        <f>+[1]ZZ!E737</f>
        <v>0</v>
      </c>
      <c r="I110" s="15">
        <f>+[1]ZZ!F737</f>
        <v>0</v>
      </c>
      <c r="J110" s="15">
        <f>+[1]ZZ!G737</f>
        <v>0</v>
      </c>
      <c r="K110" s="15">
        <f>+[1]ZZ!H737</f>
        <v>0</v>
      </c>
      <c r="L110" s="15">
        <f>+[1]ZZ!I737</f>
        <v>0</v>
      </c>
      <c r="M110" s="15">
        <f>+[1]ZZ!J737</f>
        <v>0</v>
      </c>
      <c r="N110" s="15">
        <f>+[1]ZZ!K737</f>
        <v>0</v>
      </c>
      <c r="O110" s="15">
        <f>+[1]ZZ!L737</f>
        <v>0</v>
      </c>
      <c r="P110" s="15">
        <f>+[1]ZZ!M737</f>
        <v>0</v>
      </c>
      <c r="Q110" s="15">
        <f t="shared" si="13"/>
        <v>0</v>
      </c>
    </row>
    <row r="111" spans="2:17" s="1" customFormat="1" ht="19.5" customHeight="1" x14ac:dyDescent="0.25">
      <c r="B111" s="74"/>
      <c r="C111" s="75"/>
      <c r="D111" s="14" t="s">
        <v>111</v>
      </c>
      <c r="E111" s="15">
        <f>+[1]ZZ!B738</f>
        <v>237</v>
      </c>
      <c r="F111" s="15">
        <f>+[1]ZZ!C738</f>
        <v>182</v>
      </c>
      <c r="G111" s="15">
        <f>+[1]ZZ!D738</f>
        <v>220</v>
      </c>
      <c r="H111" s="15">
        <f>+[1]ZZ!E738</f>
        <v>164</v>
      </c>
      <c r="I111" s="15">
        <f>+[1]ZZ!F738</f>
        <v>0</v>
      </c>
      <c r="J111" s="15">
        <f>+[1]ZZ!G738</f>
        <v>0</v>
      </c>
      <c r="K111" s="15">
        <f>+[1]ZZ!H738</f>
        <v>0</v>
      </c>
      <c r="L111" s="15">
        <f>+[1]ZZ!I738</f>
        <v>0</v>
      </c>
      <c r="M111" s="15">
        <f>+[1]ZZ!J738</f>
        <v>0</v>
      </c>
      <c r="N111" s="15">
        <f>+[1]ZZ!K738</f>
        <v>0</v>
      </c>
      <c r="O111" s="15">
        <f>+[1]ZZ!L738</f>
        <v>0</v>
      </c>
      <c r="P111" s="15">
        <f>+[1]ZZ!M738</f>
        <v>0</v>
      </c>
      <c r="Q111" s="15">
        <f t="shared" si="13"/>
        <v>803</v>
      </c>
    </row>
    <row r="112" spans="2:17" s="1" customFormat="1" ht="19.5" customHeight="1" x14ac:dyDescent="0.25">
      <c r="B112" s="74"/>
      <c r="C112" s="75"/>
      <c r="D112" s="14" t="s">
        <v>114</v>
      </c>
      <c r="E112" s="15">
        <f>+[1]ZZ!B739</f>
        <v>602</v>
      </c>
      <c r="F112" s="15">
        <f>+[1]ZZ!C739</f>
        <v>467</v>
      </c>
      <c r="G112" s="15">
        <f>+[1]ZZ!D739</f>
        <v>558</v>
      </c>
      <c r="H112" s="15">
        <f>+[1]ZZ!E739</f>
        <v>513</v>
      </c>
      <c r="I112" s="15">
        <f>+[1]ZZ!F739</f>
        <v>0</v>
      </c>
      <c r="J112" s="15">
        <f>+[1]ZZ!G739</f>
        <v>0</v>
      </c>
      <c r="K112" s="15">
        <f>+[1]ZZ!H739</f>
        <v>0</v>
      </c>
      <c r="L112" s="15">
        <f>+[1]ZZ!I739</f>
        <v>0</v>
      </c>
      <c r="M112" s="15">
        <f>+[1]ZZ!J739</f>
        <v>0</v>
      </c>
      <c r="N112" s="15">
        <f>+[1]ZZ!K739</f>
        <v>0</v>
      </c>
      <c r="O112" s="15">
        <f>+[1]ZZ!L739</f>
        <v>0</v>
      </c>
      <c r="P112" s="15">
        <f>+[1]ZZ!M739</f>
        <v>0</v>
      </c>
      <c r="Q112" s="15">
        <f t="shared" si="13"/>
        <v>2140</v>
      </c>
    </row>
    <row r="113" spans="2:17" s="1" customFormat="1" ht="19.5" hidden="1" customHeight="1" x14ac:dyDescent="0.25">
      <c r="B113" s="74"/>
      <c r="C113" s="75"/>
      <c r="D113" s="14" t="s">
        <v>115</v>
      </c>
      <c r="E113" s="15">
        <f>+[1]ZZ!B740</f>
        <v>0</v>
      </c>
      <c r="F113" s="15">
        <f>+[1]ZZ!C740</f>
        <v>1</v>
      </c>
      <c r="G113" s="15">
        <f>+[1]ZZ!D740</f>
        <v>0</v>
      </c>
      <c r="H113" s="15">
        <f>+[1]ZZ!E740</f>
        <v>0</v>
      </c>
      <c r="I113" s="15">
        <f>+[1]ZZ!F740</f>
        <v>0</v>
      </c>
      <c r="J113" s="15">
        <f>+[1]ZZ!G740</f>
        <v>0</v>
      </c>
      <c r="K113" s="15">
        <f>+[1]ZZ!H740</f>
        <v>0</v>
      </c>
      <c r="L113" s="15">
        <f>+[1]ZZ!I740</f>
        <v>0</v>
      </c>
      <c r="M113" s="15">
        <f>+[1]ZZ!J740</f>
        <v>0</v>
      </c>
      <c r="N113" s="15">
        <f>+[1]ZZ!K740</f>
        <v>0</v>
      </c>
      <c r="O113" s="15">
        <f>+[1]ZZ!L740</f>
        <v>0</v>
      </c>
      <c r="P113" s="15">
        <f>+[1]ZZ!M740</f>
        <v>0</v>
      </c>
      <c r="Q113" s="15">
        <f t="shared" si="13"/>
        <v>1</v>
      </c>
    </row>
    <row r="114" spans="2:17" s="1" customFormat="1" ht="19.5" hidden="1" customHeight="1" x14ac:dyDescent="0.25">
      <c r="B114" s="74"/>
      <c r="C114" s="75"/>
      <c r="D114" s="14" t="s">
        <v>116</v>
      </c>
      <c r="E114" s="15">
        <f>+[1]ZZ!B741</f>
        <v>602</v>
      </c>
      <c r="F114" s="15">
        <f>+[1]ZZ!C741</f>
        <v>466</v>
      </c>
      <c r="G114" s="15">
        <f>+[1]ZZ!D741</f>
        <v>558</v>
      </c>
      <c r="H114" s="15">
        <f>+[1]ZZ!E741</f>
        <v>513</v>
      </c>
      <c r="I114" s="15">
        <f>+[1]ZZ!F741</f>
        <v>0</v>
      </c>
      <c r="J114" s="15">
        <f>+[1]ZZ!G741</f>
        <v>0</v>
      </c>
      <c r="K114" s="15">
        <f>+[1]ZZ!H741</f>
        <v>0</v>
      </c>
      <c r="L114" s="15">
        <f>+[1]ZZ!I741</f>
        <v>0</v>
      </c>
      <c r="M114" s="15">
        <f>+[1]ZZ!J741</f>
        <v>0</v>
      </c>
      <c r="N114" s="15">
        <f>+[1]ZZ!K741</f>
        <v>0</v>
      </c>
      <c r="O114" s="15">
        <f>+[1]ZZ!L741</f>
        <v>0</v>
      </c>
      <c r="P114" s="15">
        <f>+[1]ZZ!M741</f>
        <v>0</v>
      </c>
      <c r="Q114" s="15">
        <f t="shared" si="13"/>
        <v>2139</v>
      </c>
    </row>
    <row r="115" spans="2:17" s="1" customFormat="1" ht="19.5" customHeight="1" x14ac:dyDescent="0.25">
      <c r="B115" s="74"/>
      <c r="C115" s="75"/>
      <c r="D115" s="14" t="s">
        <v>98</v>
      </c>
      <c r="E115" s="15">
        <f>+[1]ZZ!B742</f>
        <v>1530</v>
      </c>
      <c r="F115" s="15">
        <f>+[1]ZZ!C742</f>
        <v>1176</v>
      </c>
      <c r="G115" s="15">
        <f>+[1]ZZ!D742</f>
        <v>1013</v>
      </c>
      <c r="H115" s="15">
        <f>+[1]ZZ!E742</f>
        <v>626</v>
      </c>
      <c r="I115" s="15">
        <f>+[1]ZZ!F742</f>
        <v>0</v>
      </c>
      <c r="J115" s="15">
        <f>+[1]ZZ!G742</f>
        <v>0</v>
      </c>
      <c r="K115" s="15">
        <f>+[1]ZZ!H742</f>
        <v>0</v>
      </c>
      <c r="L115" s="15">
        <f>+[1]ZZ!I742</f>
        <v>0</v>
      </c>
      <c r="M115" s="15">
        <f>+[1]ZZ!J742</f>
        <v>0</v>
      </c>
      <c r="N115" s="15">
        <f>+[1]ZZ!K742</f>
        <v>0</v>
      </c>
      <c r="O115" s="15">
        <f>+[1]ZZ!L742</f>
        <v>0</v>
      </c>
      <c r="P115" s="15">
        <f>+[1]ZZ!M742</f>
        <v>0</v>
      </c>
      <c r="Q115" s="15">
        <f t="shared" si="13"/>
        <v>4345</v>
      </c>
    </row>
    <row r="116" spans="2:17" s="1" customFormat="1" ht="19.5" customHeight="1" x14ac:dyDescent="0.25">
      <c r="B116" s="74"/>
      <c r="C116" s="75"/>
      <c r="D116" s="14" t="s">
        <v>117</v>
      </c>
      <c r="E116" s="15">
        <f>+[1]ZZ!B743</f>
        <v>1198</v>
      </c>
      <c r="F116" s="15">
        <f>+[1]ZZ!C743</f>
        <v>489</v>
      </c>
      <c r="G116" s="15">
        <f>+[1]ZZ!D743</f>
        <v>882</v>
      </c>
      <c r="H116" s="15">
        <f>+[1]ZZ!E743</f>
        <v>797</v>
      </c>
      <c r="I116" s="15">
        <f>+[1]ZZ!F743</f>
        <v>0</v>
      </c>
      <c r="J116" s="15">
        <f>+[1]ZZ!G743</f>
        <v>0</v>
      </c>
      <c r="K116" s="15">
        <f>+[1]ZZ!H743</f>
        <v>0</v>
      </c>
      <c r="L116" s="15">
        <f>+[1]ZZ!I743</f>
        <v>0</v>
      </c>
      <c r="M116" s="15">
        <f>+[1]ZZ!J743</f>
        <v>0</v>
      </c>
      <c r="N116" s="15">
        <f>+[1]ZZ!K743</f>
        <v>0</v>
      </c>
      <c r="O116" s="15">
        <f>+[1]ZZ!L743</f>
        <v>0</v>
      </c>
      <c r="P116" s="15">
        <f>+[1]ZZ!M743</f>
        <v>0</v>
      </c>
      <c r="Q116" s="15">
        <f t="shared" si="13"/>
        <v>3366</v>
      </c>
    </row>
    <row r="117" spans="2:17" s="1" customFormat="1" ht="19.5" customHeight="1" x14ac:dyDescent="0.25">
      <c r="B117" s="74"/>
      <c r="C117" s="75"/>
      <c r="D117" s="14" t="s">
        <v>118</v>
      </c>
      <c r="E117" s="15">
        <f>+[1]ZZ!B744</f>
        <v>1664</v>
      </c>
      <c r="F117" s="15">
        <f>+[1]ZZ!C744</f>
        <v>830</v>
      </c>
      <c r="G117" s="15">
        <f>+[1]ZZ!D744</f>
        <v>999</v>
      </c>
      <c r="H117" s="15">
        <f>+[1]ZZ!E744</f>
        <v>1009</v>
      </c>
      <c r="I117" s="15">
        <f>+[1]ZZ!F744</f>
        <v>0</v>
      </c>
      <c r="J117" s="15">
        <f>+[1]ZZ!G744</f>
        <v>0</v>
      </c>
      <c r="K117" s="15">
        <f>+[1]ZZ!H744</f>
        <v>0</v>
      </c>
      <c r="L117" s="15">
        <f>+[1]ZZ!I744</f>
        <v>0</v>
      </c>
      <c r="M117" s="15">
        <f>+[1]ZZ!J744</f>
        <v>0</v>
      </c>
      <c r="N117" s="15">
        <f>+[1]ZZ!K744</f>
        <v>0</v>
      </c>
      <c r="O117" s="15">
        <f>+[1]ZZ!L744</f>
        <v>0</v>
      </c>
      <c r="P117" s="15">
        <f>+[1]ZZ!M744</f>
        <v>0</v>
      </c>
      <c r="Q117" s="15">
        <f t="shared" si="13"/>
        <v>4502</v>
      </c>
    </row>
    <row r="118" spans="2:17" s="1" customFormat="1" ht="19.5" customHeight="1" x14ac:dyDescent="0.25">
      <c r="B118" s="82"/>
      <c r="C118" s="77" t="s">
        <v>63</v>
      </c>
      <c r="D118" s="32"/>
      <c r="E118" s="43">
        <f>+[1]ZZ!B745</f>
        <v>0</v>
      </c>
      <c r="F118" s="43">
        <f>+[1]ZZ!C745</f>
        <v>6</v>
      </c>
      <c r="G118" s="43">
        <f>+[1]ZZ!D745</f>
        <v>0</v>
      </c>
      <c r="H118" s="43">
        <f>+[1]ZZ!E745</f>
        <v>2</v>
      </c>
      <c r="I118" s="43">
        <f>+[1]ZZ!F745</f>
        <v>0</v>
      </c>
      <c r="J118" s="43">
        <f>+[1]ZZ!G745</f>
        <v>0</v>
      </c>
      <c r="K118" s="43">
        <f>+[1]ZZ!H745</f>
        <v>0</v>
      </c>
      <c r="L118" s="43">
        <f>+[1]ZZ!I745</f>
        <v>0</v>
      </c>
      <c r="M118" s="43">
        <f>+[1]ZZ!J745</f>
        <v>0</v>
      </c>
      <c r="N118" s="43">
        <f>+[1]ZZ!K745</f>
        <v>0</v>
      </c>
      <c r="O118" s="43">
        <f>+[1]ZZ!L745</f>
        <v>0</v>
      </c>
      <c r="P118" s="43">
        <f>+[1]ZZ!M745</f>
        <v>0</v>
      </c>
      <c r="Q118" s="43">
        <f t="shared" si="13"/>
        <v>8</v>
      </c>
    </row>
    <row r="119" spans="2:17" s="1" customFormat="1" ht="19.5" customHeight="1" x14ac:dyDescent="0.25">
      <c r="B119" s="69" t="s">
        <v>65</v>
      </c>
      <c r="C119" s="86"/>
      <c r="D119" s="92"/>
      <c r="E119" s="93">
        <f>+E120+E137</f>
        <v>10457</v>
      </c>
      <c r="F119" s="93">
        <f t="shared" ref="F119:P119" si="25">+F120+F137</f>
        <v>8108</v>
      </c>
      <c r="G119" s="93">
        <f t="shared" si="25"/>
        <v>10051</v>
      </c>
      <c r="H119" s="93">
        <f t="shared" si="25"/>
        <v>7824</v>
      </c>
      <c r="I119" s="93">
        <f t="shared" si="25"/>
        <v>0</v>
      </c>
      <c r="J119" s="93">
        <f t="shared" si="25"/>
        <v>0</v>
      </c>
      <c r="K119" s="93">
        <f t="shared" si="25"/>
        <v>0</v>
      </c>
      <c r="L119" s="93">
        <f t="shared" si="25"/>
        <v>0</v>
      </c>
      <c r="M119" s="93">
        <f t="shared" si="25"/>
        <v>0</v>
      </c>
      <c r="N119" s="93">
        <f t="shared" si="25"/>
        <v>0</v>
      </c>
      <c r="O119" s="93">
        <f t="shared" si="25"/>
        <v>0</v>
      </c>
      <c r="P119" s="93">
        <f t="shared" si="25"/>
        <v>0</v>
      </c>
      <c r="Q119" s="93">
        <f t="shared" si="13"/>
        <v>36440</v>
      </c>
    </row>
    <row r="120" spans="2:17" s="1" customFormat="1" ht="19.5" customHeight="1" x14ac:dyDescent="0.25">
      <c r="B120" s="16"/>
      <c r="C120" s="71" t="s">
        <v>62</v>
      </c>
      <c r="D120" s="100"/>
      <c r="E120" s="21">
        <f>+E121+E122+E123+E124+E125+E126+E127+E130+E135+E136+E132+E131</f>
        <v>10426</v>
      </c>
      <c r="F120" s="21">
        <f t="shared" ref="F120:K120" si="26">+F121+F122+F123+F124+F125+F126+F127+F130+F135+F136+F132+F131</f>
        <v>8030</v>
      </c>
      <c r="G120" s="21">
        <f t="shared" si="26"/>
        <v>9996</v>
      </c>
      <c r="H120" s="21">
        <f t="shared" si="26"/>
        <v>7756</v>
      </c>
      <c r="I120" s="21">
        <f t="shared" si="26"/>
        <v>0</v>
      </c>
      <c r="J120" s="21">
        <f t="shared" si="26"/>
        <v>0</v>
      </c>
      <c r="K120" s="21">
        <f t="shared" si="26"/>
        <v>0</v>
      </c>
      <c r="L120" s="21">
        <f t="shared" ref="L120:P120" si="27">+L121+L122+L123+L124+L125+L126+L127+L130+L135+L136+L132</f>
        <v>0</v>
      </c>
      <c r="M120" s="21">
        <f t="shared" si="27"/>
        <v>0</v>
      </c>
      <c r="N120" s="21">
        <f t="shared" si="27"/>
        <v>0</v>
      </c>
      <c r="O120" s="21">
        <f t="shared" si="27"/>
        <v>0</v>
      </c>
      <c r="P120" s="21">
        <f t="shared" si="27"/>
        <v>0</v>
      </c>
      <c r="Q120" s="21">
        <f t="shared" si="13"/>
        <v>36208</v>
      </c>
    </row>
    <row r="121" spans="2:17" s="1" customFormat="1" ht="19.5" customHeight="1" x14ac:dyDescent="0.25">
      <c r="B121" s="72"/>
      <c r="C121" s="73"/>
      <c r="D121" s="14" t="s">
        <v>108</v>
      </c>
      <c r="E121" s="15">
        <f>+[1]ZZ!B748</f>
        <v>2</v>
      </c>
      <c r="F121" s="15">
        <f>+[1]ZZ!C748</f>
        <v>3</v>
      </c>
      <c r="G121" s="15">
        <f>+[1]ZZ!D748</f>
        <v>18</v>
      </c>
      <c r="H121" s="15">
        <f>+[1]ZZ!E748</f>
        <v>6</v>
      </c>
      <c r="I121" s="15">
        <f>+[1]ZZ!F748</f>
        <v>0</v>
      </c>
      <c r="J121" s="15">
        <f>+[1]ZZ!G748</f>
        <v>0</v>
      </c>
      <c r="K121" s="15">
        <f>+[1]ZZ!H748</f>
        <v>0</v>
      </c>
      <c r="L121" s="15">
        <f>+[1]ZZ!I748</f>
        <v>0</v>
      </c>
      <c r="M121" s="15">
        <f>+[1]ZZ!J748</f>
        <v>0</v>
      </c>
      <c r="N121" s="15">
        <f>+[1]ZZ!K748</f>
        <v>0</v>
      </c>
      <c r="O121" s="15">
        <f>+[1]ZZ!L748</f>
        <v>0</v>
      </c>
      <c r="P121" s="15">
        <f>+[1]ZZ!M748</f>
        <v>0</v>
      </c>
      <c r="Q121" s="15">
        <f t="shared" si="13"/>
        <v>29</v>
      </c>
    </row>
    <row r="122" spans="2:17" s="1" customFormat="1" ht="19.5" customHeight="1" x14ac:dyDescent="0.25">
      <c r="B122" s="72"/>
      <c r="C122" s="73"/>
      <c r="D122" s="14" t="s">
        <v>109</v>
      </c>
      <c r="E122" s="15">
        <f>+[1]ZZ!B749</f>
        <v>45</v>
      </c>
      <c r="F122" s="15">
        <f>+[1]ZZ!C749</f>
        <v>16</v>
      </c>
      <c r="G122" s="15">
        <f>+[1]ZZ!D749</f>
        <v>40</v>
      </c>
      <c r="H122" s="15">
        <f>+[1]ZZ!E749</f>
        <v>20</v>
      </c>
      <c r="I122" s="15">
        <f>+[1]ZZ!F749</f>
        <v>0</v>
      </c>
      <c r="J122" s="15">
        <f>+[1]ZZ!G749</f>
        <v>0</v>
      </c>
      <c r="K122" s="15">
        <f>+[1]ZZ!H749</f>
        <v>0</v>
      </c>
      <c r="L122" s="15">
        <f>+[1]ZZ!I749</f>
        <v>0</v>
      </c>
      <c r="M122" s="15">
        <f>+[1]ZZ!J749</f>
        <v>0</v>
      </c>
      <c r="N122" s="15">
        <f>+[1]ZZ!K749</f>
        <v>0</v>
      </c>
      <c r="O122" s="15">
        <f>+[1]ZZ!L749</f>
        <v>0</v>
      </c>
      <c r="P122" s="15">
        <f>+[1]ZZ!M749</f>
        <v>0</v>
      </c>
      <c r="Q122" s="15">
        <f t="shared" si="13"/>
        <v>121</v>
      </c>
    </row>
    <row r="123" spans="2:17" s="1" customFormat="1" ht="19.5" customHeight="1" x14ac:dyDescent="0.25">
      <c r="B123" s="72"/>
      <c r="C123" s="73"/>
      <c r="D123" s="14" t="s">
        <v>35</v>
      </c>
      <c r="E123" s="15">
        <f>+[1]ZZ!B750</f>
        <v>809</v>
      </c>
      <c r="F123" s="15">
        <f>+[1]ZZ!C750</f>
        <v>497</v>
      </c>
      <c r="G123" s="15">
        <f>+[1]ZZ!D750</f>
        <v>537</v>
      </c>
      <c r="H123" s="15">
        <f>+[1]ZZ!E750</f>
        <v>478</v>
      </c>
      <c r="I123" s="15">
        <f>+[1]ZZ!F750</f>
        <v>0</v>
      </c>
      <c r="J123" s="15">
        <f>+[1]ZZ!G750</f>
        <v>0</v>
      </c>
      <c r="K123" s="15">
        <f>+[1]ZZ!H750</f>
        <v>0</v>
      </c>
      <c r="L123" s="15">
        <f>+[1]ZZ!I750</f>
        <v>0</v>
      </c>
      <c r="M123" s="15">
        <f>+[1]ZZ!J750</f>
        <v>0</v>
      </c>
      <c r="N123" s="15">
        <f>+[1]ZZ!K750</f>
        <v>0</v>
      </c>
      <c r="O123" s="15">
        <f>+[1]ZZ!L750</f>
        <v>0</v>
      </c>
      <c r="P123" s="15">
        <f>+[1]ZZ!M750</f>
        <v>0</v>
      </c>
      <c r="Q123" s="15">
        <f t="shared" si="13"/>
        <v>2321</v>
      </c>
    </row>
    <row r="124" spans="2:17" s="1" customFormat="1" ht="19.5" customHeight="1" x14ac:dyDescent="0.25">
      <c r="B124" s="74"/>
      <c r="C124" s="75"/>
      <c r="D124" s="14" t="s">
        <v>113</v>
      </c>
      <c r="E124" s="15">
        <f>+[1]ZZ!B751</f>
        <v>378</v>
      </c>
      <c r="F124" s="15">
        <f>+[1]ZZ!C751</f>
        <v>385</v>
      </c>
      <c r="G124" s="15">
        <f>+[1]ZZ!D751</f>
        <v>745</v>
      </c>
      <c r="H124" s="15">
        <f>+[1]ZZ!E751</f>
        <v>632</v>
      </c>
      <c r="I124" s="15">
        <f>+[1]ZZ!F751</f>
        <v>0</v>
      </c>
      <c r="J124" s="15">
        <f>+[1]ZZ!G751</f>
        <v>0</v>
      </c>
      <c r="K124" s="15">
        <f>+[1]ZZ!H751</f>
        <v>0</v>
      </c>
      <c r="L124" s="15">
        <f>+[1]ZZ!I751</f>
        <v>0</v>
      </c>
      <c r="M124" s="15">
        <f>+[1]ZZ!J751</f>
        <v>0</v>
      </c>
      <c r="N124" s="15">
        <f>+[1]ZZ!K751</f>
        <v>0</v>
      </c>
      <c r="O124" s="15">
        <f>+[1]ZZ!L751</f>
        <v>0</v>
      </c>
      <c r="P124" s="15">
        <f>+[1]ZZ!M751</f>
        <v>0</v>
      </c>
      <c r="Q124" s="15">
        <f t="shared" si="13"/>
        <v>2140</v>
      </c>
    </row>
    <row r="125" spans="2:17" s="1" customFormat="1" ht="19.5" customHeight="1" x14ac:dyDescent="0.25">
      <c r="B125" s="74"/>
      <c r="C125" s="75"/>
      <c r="D125" s="14" t="s">
        <v>88</v>
      </c>
      <c r="E125" s="15">
        <f>+[1]ZZ!B752</f>
        <v>1</v>
      </c>
      <c r="F125" s="15">
        <f>+[1]ZZ!C752</f>
        <v>2</v>
      </c>
      <c r="G125" s="15">
        <f>+[1]ZZ!D752</f>
        <v>4</v>
      </c>
      <c r="H125" s="15">
        <f>+[1]ZZ!E752</f>
        <v>7</v>
      </c>
      <c r="I125" s="15">
        <f>+[1]ZZ!F752</f>
        <v>0</v>
      </c>
      <c r="J125" s="15">
        <f>+[1]ZZ!G752</f>
        <v>0</v>
      </c>
      <c r="K125" s="15">
        <f>+[1]ZZ!H752</f>
        <v>0</v>
      </c>
      <c r="L125" s="15">
        <f>+[1]ZZ!I752</f>
        <v>0</v>
      </c>
      <c r="M125" s="15">
        <f>+[1]ZZ!J752</f>
        <v>0</v>
      </c>
      <c r="N125" s="15">
        <f>+[1]ZZ!K752</f>
        <v>0</v>
      </c>
      <c r="O125" s="15">
        <f>+[1]ZZ!L752</f>
        <v>0</v>
      </c>
      <c r="P125" s="15">
        <f>+[1]ZZ!M752</f>
        <v>0</v>
      </c>
      <c r="Q125" s="15">
        <f t="shared" si="13"/>
        <v>14</v>
      </c>
    </row>
    <row r="126" spans="2:17" s="1" customFormat="1" ht="19.5" customHeight="1" x14ac:dyDescent="0.25">
      <c r="B126" s="74"/>
      <c r="C126" s="75"/>
      <c r="D126" s="14" t="s">
        <v>111</v>
      </c>
      <c r="E126" s="15">
        <f>+[1]ZZ!B753</f>
        <v>771</v>
      </c>
      <c r="F126" s="15">
        <f>+[1]ZZ!C753</f>
        <v>784</v>
      </c>
      <c r="G126" s="15">
        <f>+[1]ZZ!D753</f>
        <v>933</v>
      </c>
      <c r="H126" s="15">
        <f>+[1]ZZ!E753</f>
        <v>708</v>
      </c>
      <c r="I126" s="15">
        <f>+[1]ZZ!F753</f>
        <v>0</v>
      </c>
      <c r="J126" s="15">
        <f>+[1]ZZ!G753</f>
        <v>0</v>
      </c>
      <c r="K126" s="15">
        <f>+[1]ZZ!H753</f>
        <v>0</v>
      </c>
      <c r="L126" s="15">
        <f>+[1]ZZ!I753</f>
        <v>0</v>
      </c>
      <c r="M126" s="15">
        <f>+[1]ZZ!J753</f>
        <v>0</v>
      </c>
      <c r="N126" s="15">
        <f>+[1]ZZ!K753</f>
        <v>0</v>
      </c>
      <c r="O126" s="15">
        <f>+[1]ZZ!L753</f>
        <v>0</v>
      </c>
      <c r="P126" s="15">
        <f>+[1]ZZ!M753</f>
        <v>0</v>
      </c>
      <c r="Q126" s="15">
        <f t="shared" si="13"/>
        <v>3196</v>
      </c>
    </row>
    <row r="127" spans="2:17" s="1" customFormat="1" ht="19.5" customHeight="1" x14ac:dyDescent="0.25">
      <c r="B127" s="74"/>
      <c r="C127" s="75"/>
      <c r="D127" s="14" t="s">
        <v>114</v>
      </c>
      <c r="E127" s="15">
        <f>+[1]ZZ!B754</f>
        <v>2246</v>
      </c>
      <c r="F127" s="15">
        <f>+[1]ZZ!C754</f>
        <v>2156</v>
      </c>
      <c r="G127" s="15">
        <f>+[1]ZZ!D754</f>
        <v>2797</v>
      </c>
      <c r="H127" s="15">
        <f>+[1]ZZ!E754</f>
        <v>2037</v>
      </c>
      <c r="I127" s="15">
        <f>+[1]ZZ!F754</f>
        <v>0</v>
      </c>
      <c r="J127" s="15">
        <f>+[1]ZZ!G754</f>
        <v>0</v>
      </c>
      <c r="K127" s="15">
        <f>+[1]ZZ!H754</f>
        <v>0</v>
      </c>
      <c r="L127" s="15">
        <f>+[1]ZZ!I754</f>
        <v>0</v>
      </c>
      <c r="M127" s="15">
        <f>+[1]ZZ!J754</f>
        <v>0</v>
      </c>
      <c r="N127" s="15">
        <f>+[1]ZZ!K754</f>
        <v>0</v>
      </c>
      <c r="O127" s="15">
        <f>+[1]ZZ!L754</f>
        <v>0</v>
      </c>
      <c r="P127" s="15">
        <f>+[1]ZZ!M754</f>
        <v>0</v>
      </c>
      <c r="Q127" s="15">
        <f t="shared" si="13"/>
        <v>9236</v>
      </c>
    </row>
    <row r="128" spans="2:17" s="1" customFormat="1" ht="19.5" hidden="1" customHeight="1" x14ac:dyDescent="0.25">
      <c r="B128" s="74"/>
      <c r="C128" s="75"/>
      <c r="D128" s="14" t="s">
        <v>115</v>
      </c>
      <c r="E128" s="15">
        <f>+[1]ZZ!B755</f>
        <v>0</v>
      </c>
      <c r="F128" s="15">
        <f>+[1]ZZ!C755</f>
        <v>0</v>
      </c>
      <c r="G128" s="15">
        <f>+[1]ZZ!D755</f>
        <v>0</v>
      </c>
      <c r="H128" s="15">
        <f>+[1]ZZ!E755</f>
        <v>0</v>
      </c>
      <c r="I128" s="15">
        <f>+[1]ZZ!F755</f>
        <v>0</v>
      </c>
      <c r="J128" s="15">
        <f>+[1]ZZ!G755</f>
        <v>0</v>
      </c>
      <c r="K128" s="15">
        <f>+[1]ZZ!H755</f>
        <v>0</v>
      </c>
      <c r="L128" s="15">
        <f>+[1]ZZ!I755</f>
        <v>0</v>
      </c>
      <c r="M128" s="15">
        <f>+[1]ZZ!J755</f>
        <v>0</v>
      </c>
      <c r="N128" s="15">
        <f>+[1]ZZ!K755</f>
        <v>0</v>
      </c>
      <c r="O128" s="15">
        <f>+[1]ZZ!L755</f>
        <v>0</v>
      </c>
      <c r="P128" s="15">
        <f>+[1]ZZ!M755</f>
        <v>0</v>
      </c>
      <c r="Q128" s="15">
        <f t="shared" si="13"/>
        <v>0</v>
      </c>
    </row>
    <row r="129" spans="2:17" s="1" customFormat="1" ht="19.5" hidden="1" customHeight="1" x14ac:dyDescent="0.25">
      <c r="B129" s="74"/>
      <c r="C129" s="75"/>
      <c r="D129" s="14" t="s">
        <v>116</v>
      </c>
      <c r="E129" s="15">
        <f>+[1]ZZ!B756</f>
        <v>0</v>
      </c>
      <c r="F129" s="15">
        <f>+[1]ZZ!C756</f>
        <v>0</v>
      </c>
      <c r="G129" s="15">
        <f>+[1]ZZ!D756</f>
        <v>0</v>
      </c>
      <c r="H129" s="15">
        <f>+[1]ZZ!E756</f>
        <v>0</v>
      </c>
      <c r="I129" s="15">
        <f>+[1]ZZ!F756</f>
        <v>0</v>
      </c>
      <c r="J129" s="15">
        <f>+[1]ZZ!G756</f>
        <v>0</v>
      </c>
      <c r="K129" s="15">
        <f>+[1]ZZ!H756</f>
        <v>0</v>
      </c>
      <c r="L129" s="15">
        <f>+[1]ZZ!I756</f>
        <v>0</v>
      </c>
      <c r="M129" s="15">
        <f>+[1]ZZ!J756</f>
        <v>0</v>
      </c>
      <c r="N129" s="15">
        <f>+[1]ZZ!K756</f>
        <v>0</v>
      </c>
      <c r="O129" s="15">
        <f>+[1]ZZ!L756</f>
        <v>0</v>
      </c>
      <c r="P129" s="15">
        <f>+[1]ZZ!M756</f>
        <v>0</v>
      </c>
      <c r="Q129" s="15">
        <f t="shared" si="13"/>
        <v>0</v>
      </c>
    </row>
    <row r="130" spans="2:17" s="1" customFormat="1" ht="19.5" customHeight="1" x14ac:dyDescent="0.25">
      <c r="B130" s="74"/>
      <c r="C130" s="75"/>
      <c r="D130" s="14" t="s">
        <v>98</v>
      </c>
      <c r="E130" s="15">
        <f>+[1]ZZ!B757</f>
        <v>2723</v>
      </c>
      <c r="F130" s="15">
        <f>+[1]ZZ!C757</f>
        <v>2317</v>
      </c>
      <c r="G130" s="15">
        <f>+[1]ZZ!D757</f>
        <v>2377</v>
      </c>
      <c r="H130" s="15">
        <f>+[1]ZZ!E757</f>
        <v>1574</v>
      </c>
      <c r="I130" s="15">
        <f>+[1]ZZ!F757</f>
        <v>0</v>
      </c>
      <c r="J130" s="15">
        <f>+[1]ZZ!G757</f>
        <v>0</v>
      </c>
      <c r="K130" s="15">
        <f>+[1]ZZ!H757</f>
        <v>0</v>
      </c>
      <c r="L130" s="15">
        <f>+[1]ZZ!I757</f>
        <v>0</v>
      </c>
      <c r="M130" s="15">
        <f>+[1]ZZ!J757</f>
        <v>0</v>
      </c>
      <c r="N130" s="15">
        <f>+[1]ZZ!K757</f>
        <v>0</v>
      </c>
      <c r="O130" s="15">
        <f>+[1]ZZ!L757</f>
        <v>0</v>
      </c>
      <c r="P130" s="15">
        <f>+[1]ZZ!M757</f>
        <v>0</v>
      </c>
      <c r="Q130" s="15">
        <f t="shared" si="13"/>
        <v>8991</v>
      </c>
    </row>
    <row r="131" spans="2:17" s="1" customFormat="1" ht="19.5" customHeight="1" x14ac:dyDescent="0.25">
      <c r="B131" s="74"/>
      <c r="C131" s="75"/>
      <c r="D131" s="14" t="s">
        <v>120</v>
      </c>
      <c r="E131" s="15">
        <f>+[1]ZZ!B758</f>
        <v>172</v>
      </c>
      <c r="F131" s="15">
        <f>+[1]ZZ!C758</f>
        <v>163</v>
      </c>
      <c r="G131" s="15">
        <f>+[1]ZZ!D758</f>
        <v>264</v>
      </c>
      <c r="H131" s="15">
        <f>+[1]ZZ!E758</f>
        <v>176</v>
      </c>
      <c r="I131" s="15">
        <f>+[1]ZZ!F758</f>
        <v>0</v>
      </c>
      <c r="J131" s="15">
        <f>+[1]ZZ!G758</f>
        <v>0</v>
      </c>
      <c r="K131" s="15">
        <f>+[1]ZZ!H758</f>
        <v>0</v>
      </c>
      <c r="L131" s="15">
        <f>+[1]ZZ!I758</f>
        <v>0</v>
      </c>
      <c r="M131" s="15">
        <f>+[1]ZZ!J758</f>
        <v>0</v>
      </c>
      <c r="N131" s="15">
        <f>+[1]ZZ!K758</f>
        <v>0</v>
      </c>
      <c r="O131" s="15">
        <f>+[1]ZZ!L758</f>
        <v>0</v>
      </c>
      <c r="P131" s="15">
        <f>+[1]ZZ!M758</f>
        <v>0</v>
      </c>
      <c r="Q131" s="15">
        <f t="shared" si="13"/>
        <v>775</v>
      </c>
    </row>
    <row r="132" spans="2:17" s="1" customFormat="1" ht="19.5" customHeight="1" x14ac:dyDescent="0.25">
      <c r="B132" s="74"/>
      <c r="C132" s="75"/>
      <c r="D132" s="14" t="s">
        <v>100</v>
      </c>
      <c r="E132" s="15">
        <f>+[1]ZZ!B759</f>
        <v>0</v>
      </c>
      <c r="F132" s="15">
        <f>+[1]ZZ!C759</f>
        <v>11</v>
      </c>
      <c r="G132" s="15">
        <f>+[1]ZZ!D759</f>
        <v>6</v>
      </c>
      <c r="H132" s="15">
        <f>+[1]ZZ!E759</f>
        <v>4</v>
      </c>
      <c r="I132" s="15">
        <f>+[1]ZZ!F759</f>
        <v>0</v>
      </c>
      <c r="J132" s="15">
        <f>+[1]ZZ!G759</f>
        <v>0</v>
      </c>
      <c r="K132" s="15">
        <f>+[1]ZZ!H759</f>
        <v>0</v>
      </c>
      <c r="L132" s="15">
        <f>+[1]ZZ!I759</f>
        <v>0</v>
      </c>
      <c r="M132" s="15">
        <f>+[1]ZZ!J759</f>
        <v>0</v>
      </c>
      <c r="N132" s="15">
        <f>+[1]ZZ!K759</f>
        <v>0</v>
      </c>
      <c r="O132" s="15">
        <f>+[1]ZZ!L759</f>
        <v>0</v>
      </c>
      <c r="P132" s="15">
        <f>+[1]ZZ!M759</f>
        <v>0</v>
      </c>
      <c r="Q132" s="15">
        <f t="shared" ref="Q132:Q134" si="28">SUM(E132:P132)</f>
        <v>21</v>
      </c>
    </row>
    <row r="133" spans="2:17" s="1" customFormat="1" ht="19.5" customHeight="1" x14ac:dyDescent="0.25">
      <c r="B133" s="74"/>
      <c r="C133" s="75"/>
      <c r="D133" s="14" t="s">
        <v>101</v>
      </c>
      <c r="E133" s="15">
        <f>+[1]ZZ!B760</f>
        <v>0</v>
      </c>
      <c r="F133" s="15">
        <f>+[1]ZZ!C760</f>
        <v>9</v>
      </c>
      <c r="G133" s="15">
        <f>+[1]ZZ!D760</f>
        <v>4</v>
      </c>
      <c r="H133" s="15">
        <f>+[1]ZZ!E760</f>
        <v>1</v>
      </c>
      <c r="I133" s="15">
        <f>+[1]ZZ!F760</f>
        <v>0</v>
      </c>
      <c r="J133" s="15">
        <f>+[1]ZZ!G760</f>
        <v>0</v>
      </c>
      <c r="K133" s="15">
        <f>+[1]ZZ!H760</f>
        <v>0</v>
      </c>
      <c r="L133" s="15">
        <f>+[1]ZZ!I760</f>
        <v>0</v>
      </c>
      <c r="M133" s="15">
        <f>+[1]ZZ!J760</f>
        <v>0</v>
      </c>
      <c r="N133" s="15">
        <f>+[1]ZZ!K760</f>
        <v>0</v>
      </c>
      <c r="O133" s="15">
        <f>+[1]ZZ!L760</f>
        <v>0</v>
      </c>
      <c r="P133" s="15">
        <f>+[1]ZZ!M760</f>
        <v>0</v>
      </c>
      <c r="Q133" s="15">
        <f t="shared" si="28"/>
        <v>14</v>
      </c>
    </row>
    <row r="134" spans="2:17" s="1" customFormat="1" ht="19.5" customHeight="1" x14ac:dyDescent="0.25">
      <c r="B134" s="74"/>
      <c r="C134" s="75"/>
      <c r="D134" s="14" t="s">
        <v>102</v>
      </c>
      <c r="E134" s="15">
        <f>+[1]ZZ!B761</f>
        <v>0</v>
      </c>
      <c r="F134" s="15">
        <f>+[1]ZZ!C761</f>
        <v>2</v>
      </c>
      <c r="G134" s="15">
        <f>+[1]ZZ!D761</f>
        <v>2</v>
      </c>
      <c r="H134" s="15">
        <f>+[1]ZZ!E761</f>
        <v>3</v>
      </c>
      <c r="I134" s="15">
        <f>+[1]ZZ!F761</f>
        <v>0</v>
      </c>
      <c r="J134" s="15">
        <f>+[1]ZZ!G761</f>
        <v>0</v>
      </c>
      <c r="K134" s="15">
        <f>+[1]ZZ!H761</f>
        <v>0</v>
      </c>
      <c r="L134" s="15">
        <f>+[1]ZZ!I761</f>
        <v>0</v>
      </c>
      <c r="M134" s="15">
        <f>+[1]ZZ!J761</f>
        <v>0</v>
      </c>
      <c r="N134" s="15">
        <f>+[1]ZZ!K761</f>
        <v>0</v>
      </c>
      <c r="O134" s="15">
        <f>+[1]ZZ!L761</f>
        <v>0</v>
      </c>
      <c r="P134" s="15">
        <f>+[1]ZZ!M761</f>
        <v>0</v>
      </c>
      <c r="Q134" s="15">
        <f t="shared" si="28"/>
        <v>7</v>
      </c>
    </row>
    <row r="135" spans="2:17" s="1" customFormat="1" ht="19.5" customHeight="1" x14ac:dyDescent="0.25">
      <c r="B135" s="72"/>
      <c r="C135" s="73"/>
      <c r="D135" s="14" t="s">
        <v>117</v>
      </c>
      <c r="E135" s="15">
        <f>+[1]ZZ!B762</f>
        <v>1198</v>
      </c>
      <c r="F135" s="15">
        <f>+[1]ZZ!C762</f>
        <v>489</v>
      </c>
      <c r="G135" s="15">
        <f>+[1]ZZ!D762</f>
        <v>882</v>
      </c>
      <c r="H135" s="15">
        <f>+[1]ZZ!E762</f>
        <v>797</v>
      </c>
      <c r="I135" s="15">
        <f>+[1]ZZ!F762</f>
        <v>0</v>
      </c>
      <c r="J135" s="15">
        <f>+[1]ZZ!G762</f>
        <v>0</v>
      </c>
      <c r="K135" s="15">
        <f>+[1]ZZ!H762</f>
        <v>0</v>
      </c>
      <c r="L135" s="15">
        <f>+[1]ZZ!I762</f>
        <v>0</v>
      </c>
      <c r="M135" s="15">
        <f>+[1]ZZ!J762</f>
        <v>0</v>
      </c>
      <c r="N135" s="15">
        <f>+[1]ZZ!K762</f>
        <v>0</v>
      </c>
      <c r="O135" s="15">
        <f>+[1]ZZ!L762</f>
        <v>0</v>
      </c>
      <c r="P135" s="15">
        <f>+[1]ZZ!M762</f>
        <v>0</v>
      </c>
      <c r="Q135" s="15">
        <f t="shared" si="13"/>
        <v>3366</v>
      </c>
    </row>
    <row r="136" spans="2:17" s="1" customFormat="1" ht="19.5" customHeight="1" x14ac:dyDescent="0.25">
      <c r="B136" s="16"/>
      <c r="C136" s="87"/>
      <c r="D136" s="14" t="s">
        <v>118</v>
      </c>
      <c r="E136" s="15">
        <f>+[1]ZZ!B763</f>
        <v>2081</v>
      </c>
      <c r="F136" s="15">
        <f>+[1]ZZ!C763</f>
        <v>1207</v>
      </c>
      <c r="G136" s="15">
        <f>+[1]ZZ!D763</f>
        <v>1393</v>
      </c>
      <c r="H136" s="15">
        <f>+[1]ZZ!E763</f>
        <v>1317</v>
      </c>
      <c r="I136" s="15">
        <f>+[1]ZZ!F763</f>
        <v>0</v>
      </c>
      <c r="J136" s="15">
        <f>+[1]ZZ!G763</f>
        <v>0</v>
      </c>
      <c r="K136" s="15">
        <f>+[1]ZZ!H763</f>
        <v>0</v>
      </c>
      <c r="L136" s="15">
        <f>+[1]ZZ!I763</f>
        <v>0</v>
      </c>
      <c r="M136" s="15">
        <f>+[1]ZZ!J763</f>
        <v>0</v>
      </c>
      <c r="N136" s="15">
        <f>+[1]ZZ!K763</f>
        <v>0</v>
      </c>
      <c r="O136" s="15">
        <f>+[1]ZZ!L763</f>
        <v>0</v>
      </c>
      <c r="P136" s="15">
        <f>+[1]ZZ!M763</f>
        <v>0</v>
      </c>
      <c r="Q136" s="15">
        <f t="shared" si="13"/>
        <v>5998</v>
      </c>
    </row>
    <row r="137" spans="2:17" s="1" customFormat="1" ht="19.5" customHeight="1" x14ac:dyDescent="0.25">
      <c r="B137" s="76"/>
      <c r="C137" s="77" t="s">
        <v>63</v>
      </c>
      <c r="D137" s="32"/>
      <c r="E137" s="43">
        <f>+[1]ZZ!B764</f>
        <v>31</v>
      </c>
      <c r="F137" s="43">
        <f>+[1]ZZ!C764</f>
        <v>78</v>
      </c>
      <c r="G137" s="43">
        <f>+[1]ZZ!D764</f>
        <v>55</v>
      </c>
      <c r="H137" s="43">
        <f>+[1]ZZ!E764</f>
        <v>68</v>
      </c>
      <c r="I137" s="43">
        <f>+[1]ZZ!F764</f>
        <v>0</v>
      </c>
      <c r="J137" s="43">
        <f>+[1]ZZ!G764</f>
        <v>0</v>
      </c>
      <c r="K137" s="43">
        <f>+[1]ZZ!H764</f>
        <v>0</v>
      </c>
      <c r="L137" s="43">
        <f>+[1]ZZ!I764</f>
        <v>0</v>
      </c>
      <c r="M137" s="43">
        <f>+[1]ZZ!J764</f>
        <v>0</v>
      </c>
      <c r="N137" s="43">
        <f>+[1]ZZ!K764</f>
        <v>0</v>
      </c>
      <c r="O137" s="43">
        <f>+[1]ZZ!L764</f>
        <v>0</v>
      </c>
      <c r="P137" s="43">
        <f>+[1]ZZ!M764</f>
        <v>0</v>
      </c>
      <c r="Q137" s="43">
        <f t="shared" si="13"/>
        <v>232</v>
      </c>
    </row>
    <row r="138" spans="2:17" s="1" customFormat="1" ht="19.5" customHeight="1" x14ac:dyDescent="0.25">
      <c r="B138" s="69" t="s">
        <v>66</v>
      </c>
      <c r="C138" s="88"/>
      <c r="D138" s="92"/>
      <c r="E138" s="93">
        <f t="shared" ref="E138:P138" si="29">+E139+E146</f>
        <v>1714</v>
      </c>
      <c r="F138" s="93">
        <f t="shared" si="29"/>
        <v>1935</v>
      </c>
      <c r="G138" s="93">
        <f t="shared" si="29"/>
        <v>2570</v>
      </c>
      <c r="H138" s="93">
        <f t="shared" si="29"/>
        <v>1409</v>
      </c>
      <c r="I138" s="93">
        <f t="shared" si="29"/>
        <v>0</v>
      </c>
      <c r="J138" s="93">
        <f t="shared" si="29"/>
        <v>0</v>
      </c>
      <c r="K138" s="93">
        <f t="shared" si="29"/>
        <v>0</v>
      </c>
      <c r="L138" s="93">
        <f t="shared" si="29"/>
        <v>0</v>
      </c>
      <c r="M138" s="93">
        <f t="shared" si="29"/>
        <v>0</v>
      </c>
      <c r="N138" s="93">
        <f t="shared" si="29"/>
        <v>0</v>
      </c>
      <c r="O138" s="93">
        <f t="shared" si="29"/>
        <v>0</v>
      </c>
      <c r="P138" s="93">
        <f t="shared" si="29"/>
        <v>0</v>
      </c>
      <c r="Q138" s="93">
        <f t="shared" si="13"/>
        <v>7628</v>
      </c>
    </row>
    <row r="139" spans="2:17" s="1" customFormat="1" ht="19.5" customHeight="1" x14ac:dyDescent="0.25">
      <c r="B139" s="16"/>
      <c r="C139" s="71" t="s">
        <v>62</v>
      </c>
      <c r="D139" s="14"/>
      <c r="E139" s="21">
        <f>+E140+E141+E142+E143+E144+E145</f>
        <v>1689</v>
      </c>
      <c r="F139" s="21">
        <f t="shared" ref="F139:P139" si="30">+F140+F141+F142+F143+F144+F145</f>
        <v>1929</v>
      </c>
      <c r="G139" s="21">
        <f t="shared" si="30"/>
        <v>2570</v>
      </c>
      <c r="H139" s="21">
        <f t="shared" si="30"/>
        <v>1407</v>
      </c>
      <c r="I139" s="21">
        <f t="shared" si="30"/>
        <v>0</v>
      </c>
      <c r="J139" s="21">
        <f t="shared" si="30"/>
        <v>0</v>
      </c>
      <c r="K139" s="21">
        <f t="shared" si="30"/>
        <v>0</v>
      </c>
      <c r="L139" s="21">
        <f t="shared" si="30"/>
        <v>0</v>
      </c>
      <c r="M139" s="21">
        <f t="shared" si="30"/>
        <v>0</v>
      </c>
      <c r="N139" s="21">
        <f t="shared" si="30"/>
        <v>0</v>
      </c>
      <c r="O139" s="21">
        <f t="shared" si="30"/>
        <v>0</v>
      </c>
      <c r="P139" s="21">
        <f t="shared" si="30"/>
        <v>0</v>
      </c>
      <c r="Q139" s="21">
        <f t="shared" si="13"/>
        <v>7595</v>
      </c>
    </row>
    <row r="140" spans="2:17" s="1" customFormat="1" ht="19.5" customHeight="1" x14ac:dyDescent="0.25">
      <c r="B140" s="16"/>
      <c r="C140" s="87"/>
      <c r="D140" s="14" t="s">
        <v>31</v>
      </c>
      <c r="E140" s="15">
        <f>+[1]ZZ!B767</f>
        <v>414</v>
      </c>
      <c r="F140" s="15">
        <f>+[1]ZZ!C767</f>
        <v>371</v>
      </c>
      <c r="G140" s="15">
        <f>+[1]ZZ!D767</f>
        <v>291</v>
      </c>
      <c r="H140" s="15">
        <f>+[1]ZZ!E767</f>
        <v>197</v>
      </c>
      <c r="I140" s="15">
        <f>+[1]ZZ!F767</f>
        <v>0</v>
      </c>
      <c r="J140" s="15">
        <f>+[1]ZZ!G767</f>
        <v>0</v>
      </c>
      <c r="K140" s="15">
        <f>+[1]ZZ!H767</f>
        <v>0</v>
      </c>
      <c r="L140" s="15">
        <f>+[1]ZZ!I767</f>
        <v>0</v>
      </c>
      <c r="M140" s="15">
        <f>+[1]ZZ!J767</f>
        <v>0</v>
      </c>
      <c r="N140" s="15">
        <f>+[1]ZZ!K767</f>
        <v>0</v>
      </c>
      <c r="O140" s="15">
        <f>+[1]ZZ!L767</f>
        <v>0</v>
      </c>
      <c r="P140" s="15">
        <f>+[1]ZZ!M767</f>
        <v>0</v>
      </c>
      <c r="Q140" s="15">
        <f t="shared" si="13"/>
        <v>1273</v>
      </c>
    </row>
    <row r="141" spans="2:17" s="1" customFormat="1" ht="19.5" customHeight="1" x14ac:dyDescent="0.25">
      <c r="B141" s="16"/>
      <c r="C141" s="87"/>
      <c r="D141" s="14" t="s">
        <v>32</v>
      </c>
      <c r="E141" s="15">
        <f>+[1]ZZ!B768</f>
        <v>28</v>
      </c>
      <c r="F141" s="15">
        <f>+[1]ZZ!C768</f>
        <v>22</v>
      </c>
      <c r="G141" s="15">
        <f>+[1]ZZ!D768</f>
        <v>39</v>
      </c>
      <c r="H141" s="15">
        <f>+[1]ZZ!E768</f>
        <v>46</v>
      </c>
      <c r="I141" s="15">
        <f>+[1]ZZ!F768</f>
        <v>0</v>
      </c>
      <c r="J141" s="15">
        <f>+[1]ZZ!G768</f>
        <v>0</v>
      </c>
      <c r="K141" s="15">
        <f>+[1]ZZ!H768</f>
        <v>0</v>
      </c>
      <c r="L141" s="15">
        <f>+[1]ZZ!I768</f>
        <v>0</v>
      </c>
      <c r="M141" s="15">
        <f>+[1]ZZ!J768</f>
        <v>0</v>
      </c>
      <c r="N141" s="15">
        <f>+[1]ZZ!K768</f>
        <v>0</v>
      </c>
      <c r="O141" s="15">
        <f>+[1]ZZ!L768</f>
        <v>0</v>
      </c>
      <c r="P141" s="15">
        <f>+[1]ZZ!M768</f>
        <v>0</v>
      </c>
      <c r="Q141" s="15">
        <f t="shared" si="13"/>
        <v>135</v>
      </c>
    </row>
    <row r="142" spans="2:17" s="1" customFormat="1" ht="19.5" customHeight="1" x14ac:dyDescent="0.25">
      <c r="B142" s="16"/>
      <c r="C142" s="87"/>
      <c r="D142" s="14" t="s">
        <v>114</v>
      </c>
      <c r="E142" s="15">
        <f>+[1]ZZ!B769</f>
        <v>438</v>
      </c>
      <c r="F142" s="15">
        <f>+[1]ZZ!C769</f>
        <v>592</v>
      </c>
      <c r="G142" s="15">
        <f>+[1]ZZ!D769</f>
        <v>870</v>
      </c>
      <c r="H142" s="15">
        <f>+[1]ZZ!E769</f>
        <v>303</v>
      </c>
      <c r="I142" s="15">
        <f>+[1]ZZ!F769</f>
        <v>0</v>
      </c>
      <c r="J142" s="15">
        <f>+[1]ZZ!G769</f>
        <v>0</v>
      </c>
      <c r="K142" s="15">
        <f>+[1]ZZ!H769</f>
        <v>0</v>
      </c>
      <c r="L142" s="15">
        <f>+[1]ZZ!I769</f>
        <v>0</v>
      </c>
      <c r="M142" s="15">
        <f>+[1]ZZ!J769</f>
        <v>0</v>
      </c>
      <c r="N142" s="15">
        <f>+[1]ZZ!K769</f>
        <v>0</v>
      </c>
      <c r="O142" s="15">
        <f>+[1]ZZ!L769</f>
        <v>0</v>
      </c>
      <c r="P142" s="15">
        <f>+[1]ZZ!M769</f>
        <v>0</v>
      </c>
      <c r="Q142" s="15">
        <f>SUM(E142:P142)</f>
        <v>2203</v>
      </c>
    </row>
    <row r="143" spans="2:17" s="1" customFormat="1" ht="19.5" customHeight="1" x14ac:dyDescent="0.25">
      <c r="B143" s="16"/>
      <c r="C143" s="87"/>
      <c r="D143" s="14" t="s">
        <v>30</v>
      </c>
      <c r="E143" s="15">
        <f>+[1]ZZ!B770</f>
        <v>655</v>
      </c>
      <c r="F143" s="15">
        <f>+[1]ZZ!C770</f>
        <v>882</v>
      </c>
      <c r="G143" s="15">
        <f>+[1]ZZ!D770</f>
        <v>1256</v>
      </c>
      <c r="H143" s="15">
        <f>+[1]ZZ!E770</f>
        <v>749</v>
      </c>
      <c r="I143" s="15">
        <f>+[1]ZZ!F770</f>
        <v>0</v>
      </c>
      <c r="J143" s="15">
        <f>+[1]ZZ!G770</f>
        <v>0</v>
      </c>
      <c r="K143" s="15">
        <f>+[1]ZZ!H770</f>
        <v>0</v>
      </c>
      <c r="L143" s="15">
        <f>+[1]ZZ!I770</f>
        <v>0</v>
      </c>
      <c r="M143" s="15">
        <f>+[1]ZZ!J770</f>
        <v>0</v>
      </c>
      <c r="N143" s="15">
        <f>+[1]ZZ!K770</f>
        <v>0</v>
      </c>
      <c r="O143" s="15">
        <f>+[1]ZZ!L770</f>
        <v>0</v>
      </c>
      <c r="P143" s="15">
        <f>+[1]ZZ!M770</f>
        <v>0</v>
      </c>
      <c r="Q143" s="15">
        <f>SUM(E143:P143)</f>
        <v>3542</v>
      </c>
    </row>
    <row r="144" spans="2:17" s="1" customFormat="1" ht="19.5" customHeight="1" x14ac:dyDescent="0.25">
      <c r="B144" s="16"/>
      <c r="C144" s="87"/>
      <c r="D144" s="14" t="s">
        <v>33</v>
      </c>
      <c r="E144" s="15">
        <f>+[1]ZZ!B771</f>
        <v>31</v>
      </c>
      <c r="F144" s="15">
        <f>+[1]ZZ!C771</f>
        <v>5</v>
      </c>
      <c r="G144" s="15">
        <f>+[1]ZZ!D771</f>
        <v>23</v>
      </c>
      <c r="H144" s="15">
        <f>+[1]ZZ!E771</f>
        <v>21</v>
      </c>
      <c r="I144" s="15">
        <f>+[1]ZZ!F771</f>
        <v>0</v>
      </c>
      <c r="J144" s="15">
        <f>+[1]ZZ!G771</f>
        <v>0</v>
      </c>
      <c r="K144" s="15">
        <f>+[1]ZZ!H771</f>
        <v>0</v>
      </c>
      <c r="L144" s="15">
        <f>+[1]ZZ!I771</f>
        <v>0</v>
      </c>
      <c r="M144" s="15">
        <f>+[1]ZZ!J771</f>
        <v>0</v>
      </c>
      <c r="N144" s="15">
        <f>+[1]ZZ!K771</f>
        <v>0</v>
      </c>
      <c r="O144" s="15">
        <f>+[1]ZZ!L771</f>
        <v>0</v>
      </c>
      <c r="P144" s="15">
        <f>+[1]ZZ!M771</f>
        <v>0</v>
      </c>
      <c r="Q144" s="15">
        <f>SUM(E144:P144)</f>
        <v>80</v>
      </c>
    </row>
    <row r="145" spans="2:17" s="1" customFormat="1" ht="19.5" customHeight="1" x14ac:dyDescent="0.25">
      <c r="B145" s="16"/>
      <c r="C145" s="87"/>
      <c r="D145" s="14" t="s">
        <v>34</v>
      </c>
      <c r="E145" s="15">
        <f>+[1]ZZ!B772</f>
        <v>123</v>
      </c>
      <c r="F145" s="15">
        <f>+[1]ZZ!C772</f>
        <v>57</v>
      </c>
      <c r="G145" s="15">
        <f>+[1]ZZ!D772</f>
        <v>91</v>
      </c>
      <c r="H145" s="15">
        <f>+[1]ZZ!E772</f>
        <v>91</v>
      </c>
      <c r="I145" s="15">
        <f>+[1]ZZ!F772</f>
        <v>0</v>
      </c>
      <c r="J145" s="15">
        <f>+[1]ZZ!G772</f>
        <v>0</v>
      </c>
      <c r="K145" s="15">
        <f>+[1]ZZ!H772</f>
        <v>0</v>
      </c>
      <c r="L145" s="15">
        <f>+[1]ZZ!I772</f>
        <v>0</v>
      </c>
      <c r="M145" s="15">
        <f>+[1]ZZ!J772</f>
        <v>0</v>
      </c>
      <c r="N145" s="15">
        <f>+[1]ZZ!K772</f>
        <v>0</v>
      </c>
      <c r="O145" s="15">
        <f>+[1]ZZ!L772</f>
        <v>0</v>
      </c>
      <c r="P145" s="15">
        <f>+[1]ZZ!M772</f>
        <v>0</v>
      </c>
      <c r="Q145" s="15">
        <f t="shared" ref="Q145:Q146" si="31">SUM(E145:P145)</f>
        <v>362</v>
      </c>
    </row>
    <row r="146" spans="2:17" s="1" customFormat="1" ht="19.5" customHeight="1" x14ac:dyDescent="0.25">
      <c r="B146" s="76"/>
      <c r="C146" s="77" t="s">
        <v>63</v>
      </c>
      <c r="D146" s="32"/>
      <c r="E146" s="43">
        <f>+[1]ZZ!B773</f>
        <v>25</v>
      </c>
      <c r="F146" s="43">
        <f>+[1]ZZ!C773</f>
        <v>6</v>
      </c>
      <c r="G146" s="43">
        <f>+[1]ZZ!D773</f>
        <v>0</v>
      </c>
      <c r="H146" s="43">
        <f>+[1]ZZ!E773</f>
        <v>2</v>
      </c>
      <c r="I146" s="43">
        <f>+[1]ZZ!F773</f>
        <v>0</v>
      </c>
      <c r="J146" s="43">
        <f>+[1]ZZ!G773</f>
        <v>0</v>
      </c>
      <c r="K146" s="43">
        <f>+[1]ZZ!H773</f>
        <v>0</v>
      </c>
      <c r="L146" s="43">
        <f>+[1]ZZ!I773</f>
        <v>0</v>
      </c>
      <c r="M146" s="43">
        <f>+[1]ZZ!J773</f>
        <v>0</v>
      </c>
      <c r="N146" s="43">
        <f>+[1]ZZ!K773</f>
        <v>0</v>
      </c>
      <c r="O146" s="43">
        <f>+[1]ZZ!L773</f>
        <v>0</v>
      </c>
      <c r="P146" s="43">
        <f>+[1]ZZ!M773</f>
        <v>0</v>
      </c>
      <c r="Q146" s="43">
        <f t="shared" si="31"/>
        <v>33</v>
      </c>
    </row>
  </sheetData>
  <pageMargins left="0.31496062992125984" right="0.31496062992125984" top="0.78740157480314965" bottom="0.78740157480314965" header="0.31496062992125984" footer="0.31496062992125984"/>
  <pageSetup paperSize="9" scale="41" fitToHeight="11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6">
    <pageSetUpPr fitToPage="1"/>
  </sheetPr>
  <dimension ref="B2:Q19"/>
  <sheetViews>
    <sheetView workbookViewId="0">
      <selection activeCell="D6" sqref="D6"/>
    </sheetView>
  </sheetViews>
  <sheetFormatPr defaultRowHeight="15" x14ac:dyDescent="0.25"/>
  <cols>
    <col min="2" max="2" width="5.42578125" style="1" customWidth="1"/>
    <col min="3" max="3" width="34.28515625" style="1" bestFit="1" customWidth="1"/>
    <col min="4" max="4" width="9.5703125" style="1" bestFit="1" customWidth="1"/>
    <col min="5" max="5" width="9.140625" style="1"/>
    <col min="6" max="6" width="10.5703125" style="1" bestFit="1" customWidth="1"/>
    <col min="7" max="7" width="9.140625" style="1"/>
    <col min="8" max="14" width="10.5703125" style="1" bestFit="1" customWidth="1"/>
    <col min="15" max="15" width="11.28515625" style="1" customWidth="1"/>
    <col min="16" max="16" width="13.5703125" style="1" customWidth="1"/>
    <col min="17" max="17" width="9.5703125" style="1" customWidth="1"/>
  </cols>
  <sheetData>
    <row r="2" spans="2:17" ht="23.25" x14ac:dyDescent="0.25">
      <c r="B2" s="91" t="s">
        <v>21</v>
      </c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</row>
    <row r="3" spans="2:17" ht="18.75" x14ac:dyDescent="0.25">
      <c r="B3" s="19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</row>
    <row r="5" spans="2:17" ht="21" x14ac:dyDescent="0.25">
      <c r="B5" s="6"/>
      <c r="C5" s="7" t="s">
        <v>36</v>
      </c>
      <c r="D5" s="51">
        <v>2023</v>
      </c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3"/>
      <c r="Q5" s="23"/>
    </row>
    <row r="6" spans="2:17" ht="19.5" customHeight="1" x14ac:dyDescent="0.25">
      <c r="B6" s="12"/>
      <c r="C6" s="11"/>
      <c r="D6" s="4" t="s">
        <v>1</v>
      </c>
      <c r="E6" s="4" t="s">
        <v>2</v>
      </c>
      <c r="F6" s="4" t="s">
        <v>3</v>
      </c>
      <c r="G6" s="4" t="s">
        <v>4</v>
      </c>
      <c r="H6" s="4" t="s">
        <v>5</v>
      </c>
      <c r="I6" s="4" t="s">
        <v>6</v>
      </c>
      <c r="J6" s="4" t="s">
        <v>7</v>
      </c>
      <c r="K6" s="4" t="s">
        <v>8</v>
      </c>
      <c r="L6" s="4" t="s">
        <v>9</v>
      </c>
      <c r="M6" s="4" t="s">
        <v>10</v>
      </c>
      <c r="N6" s="4" t="s">
        <v>11</v>
      </c>
      <c r="O6" s="4" t="s">
        <v>12</v>
      </c>
      <c r="P6" s="5" t="s">
        <v>37</v>
      </c>
      <c r="Q6" s="2"/>
    </row>
    <row r="7" spans="2:17" s="1" customFormat="1" ht="19.5" customHeight="1" x14ac:dyDescent="0.25">
      <c r="B7" s="9" t="s">
        <v>38</v>
      </c>
      <c r="C7" s="8"/>
      <c r="D7" s="20">
        <f>+D8+D11+D17</f>
        <v>33048</v>
      </c>
      <c r="E7" s="20">
        <f t="shared" ref="E7:O7" si="0">+E8+E11+E17</f>
        <v>34535</v>
      </c>
      <c r="F7" s="20">
        <f t="shared" si="0"/>
        <v>44663</v>
      </c>
      <c r="G7" s="20">
        <f t="shared" si="0"/>
        <v>34007</v>
      </c>
      <c r="H7" s="20">
        <f t="shared" si="0"/>
        <v>0</v>
      </c>
      <c r="I7" s="20">
        <f t="shared" si="0"/>
        <v>0</v>
      </c>
      <c r="J7" s="20">
        <f t="shared" si="0"/>
        <v>0</v>
      </c>
      <c r="K7" s="20">
        <f t="shared" si="0"/>
        <v>0</v>
      </c>
      <c r="L7" s="20">
        <f t="shared" si="0"/>
        <v>0</v>
      </c>
      <c r="M7" s="20">
        <f t="shared" si="0"/>
        <v>0</v>
      </c>
      <c r="N7" s="20">
        <f t="shared" si="0"/>
        <v>0</v>
      </c>
      <c r="O7" s="20">
        <f t="shared" si="0"/>
        <v>0</v>
      </c>
      <c r="P7" s="20">
        <f>SUM(D7:O7)</f>
        <v>146253</v>
      </c>
      <c r="Q7" s="3"/>
    </row>
    <row r="8" spans="2:17" s="1" customFormat="1" ht="19.5" customHeight="1" x14ac:dyDescent="0.25">
      <c r="B8" s="13" t="s">
        <v>39</v>
      </c>
      <c r="C8" s="14"/>
      <c r="D8" s="21">
        <f>+D9+D10</f>
        <v>31732</v>
      </c>
      <c r="E8" s="21">
        <f t="shared" ref="E8:O8" si="1">+E9+E10</f>
        <v>32582</v>
      </c>
      <c r="F8" s="21">
        <f t="shared" si="1"/>
        <v>42656</v>
      </c>
      <c r="G8" s="21">
        <f t="shared" si="1"/>
        <v>32672</v>
      </c>
      <c r="H8" s="21">
        <f t="shared" si="1"/>
        <v>0</v>
      </c>
      <c r="I8" s="21">
        <f t="shared" si="1"/>
        <v>0</v>
      </c>
      <c r="J8" s="21">
        <f t="shared" si="1"/>
        <v>0</v>
      </c>
      <c r="K8" s="21">
        <f t="shared" si="1"/>
        <v>0</v>
      </c>
      <c r="L8" s="21">
        <f t="shared" si="1"/>
        <v>0</v>
      </c>
      <c r="M8" s="21">
        <f t="shared" si="1"/>
        <v>0</v>
      </c>
      <c r="N8" s="21">
        <f t="shared" si="1"/>
        <v>0</v>
      </c>
      <c r="O8" s="21">
        <f t="shared" si="1"/>
        <v>0</v>
      </c>
      <c r="P8" s="21">
        <f>SUM(D8:O8)</f>
        <v>139642</v>
      </c>
      <c r="Q8" s="3"/>
    </row>
    <row r="9" spans="2:17" s="1" customFormat="1" ht="19.5" customHeight="1" x14ac:dyDescent="0.25">
      <c r="B9" s="16"/>
      <c r="C9" s="14" t="s">
        <v>40</v>
      </c>
      <c r="D9" s="15">
        <f>+[1]ZZ!B518</f>
        <v>26972</v>
      </c>
      <c r="E9" s="15">
        <f>+[1]ZZ!C518</f>
        <v>27230</v>
      </c>
      <c r="F9" s="15">
        <f>+[1]ZZ!D518</f>
        <v>35782</v>
      </c>
      <c r="G9" s="15">
        <f>+[1]ZZ!E518</f>
        <v>27756</v>
      </c>
      <c r="H9" s="15">
        <f>+[1]ZZ!F518</f>
        <v>0</v>
      </c>
      <c r="I9" s="15">
        <f>+[1]ZZ!G518</f>
        <v>0</v>
      </c>
      <c r="J9" s="15">
        <f>+[1]ZZ!H518</f>
        <v>0</v>
      </c>
      <c r="K9" s="15">
        <f>+[1]ZZ!I518</f>
        <v>0</v>
      </c>
      <c r="L9" s="15">
        <f>+[1]ZZ!J518</f>
        <v>0</v>
      </c>
      <c r="M9" s="15">
        <f>+[1]ZZ!K518</f>
        <v>0</v>
      </c>
      <c r="N9" s="15">
        <f>+[1]ZZ!L518</f>
        <v>0</v>
      </c>
      <c r="O9" s="15">
        <f>+[1]ZZ!M518</f>
        <v>0</v>
      </c>
      <c r="P9" s="15">
        <f>SUM(D9:O9)</f>
        <v>117740</v>
      </c>
      <c r="Q9" s="3"/>
    </row>
    <row r="10" spans="2:17" s="1" customFormat="1" ht="19.5" customHeight="1" x14ac:dyDescent="0.25">
      <c r="B10" s="16"/>
      <c r="C10" s="14" t="s">
        <v>41</v>
      </c>
      <c r="D10" s="15">
        <f>+[1]ZZ!B519</f>
        <v>4760</v>
      </c>
      <c r="E10" s="15">
        <f>+[1]ZZ!C519</f>
        <v>5352</v>
      </c>
      <c r="F10" s="15">
        <f>+[1]ZZ!D519</f>
        <v>6874</v>
      </c>
      <c r="G10" s="15">
        <f>+[1]ZZ!E519</f>
        <v>4916</v>
      </c>
      <c r="H10" s="15">
        <f>+[1]ZZ!F519</f>
        <v>0</v>
      </c>
      <c r="I10" s="15">
        <f>+[1]ZZ!G519</f>
        <v>0</v>
      </c>
      <c r="J10" s="15">
        <f>+[1]ZZ!H519</f>
        <v>0</v>
      </c>
      <c r="K10" s="15">
        <f>+[1]ZZ!I519</f>
        <v>0</v>
      </c>
      <c r="L10" s="15">
        <f>+[1]ZZ!J519</f>
        <v>0</v>
      </c>
      <c r="M10" s="15">
        <f>+[1]ZZ!K519</f>
        <v>0</v>
      </c>
      <c r="N10" s="15">
        <f>+[1]ZZ!L519</f>
        <v>0</v>
      </c>
      <c r="O10" s="15">
        <f>+[1]ZZ!M519</f>
        <v>0</v>
      </c>
      <c r="P10" s="15">
        <f t="shared" ref="P10:P19" si="2">SUM(D10:O10)</f>
        <v>21902</v>
      </c>
      <c r="Q10" s="3"/>
    </row>
    <row r="11" spans="2:17" s="1" customFormat="1" ht="19.5" customHeight="1" x14ac:dyDescent="0.25">
      <c r="B11" s="13" t="s">
        <v>42</v>
      </c>
      <c r="C11" s="14"/>
      <c r="D11" s="21">
        <f>SUM(D12:D16)</f>
        <v>1026</v>
      </c>
      <c r="E11" s="21">
        <f t="shared" ref="E11:O11" si="3">SUM(E12:E16)</f>
        <v>1650</v>
      </c>
      <c r="F11" s="21">
        <f t="shared" si="3"/>
        <v>1792</v>
      </c>
      <c r="G11" s="21">
        <f t="shared" si="3"/>
        <v>1001</v>
      </c>
      <c r="H11" s="21">
        <f t="shared" si="3"/>
        <v>0</v>
      </c>
      <c r="I11" s="21">
        <f t="shared" si="3"/>
        <v>0</v>
      </c>
      <c r="J11" s="21">
        <f t="shared" si="3"/>
        <v>0</v>
      </c>
      <c r="K11" s="21">
        <f t="shared" si="3"/>
        <v>0</v>
      </c>
      <c r="L11" s="21">
        <f t="shared" si="3"/>
        <v>0</v>
      </c>
      <c r="M11" s="21">
        <f t="shared" si="3"/>
        <v>0</v>
      </c>
      <c r="N11" s="21">
        <f t="shared" si="3"/>
        <v>0</v>
      </c>
      <c r="O11" s="21">
        <f t="shared" si="3"/>
        <v>0</v>
      </c>
      <c r="P11" s="21">
        <f>SUM(D11:O11)</f>
        <v>5469</v>
      </c>
      <c r="Q11" s="3"/>
    </row>
    <row r="12" spans="2:17" s="1" customFormat="1" ht="19.5" customHeight="1" x14ac:dyDescent="0.25">
      <c r="B12" s="16"/>
      <c r="C12" s="14" t="s">
        <v>43</v>
      </c>
      <c r="D12" s="15">
        <f>+[1]ZZ!B520</f>
        <v>89</v>
      </c>
      <c r="E12" s="15">
        <f>+[1]ZZ!C520</f>
        <v>106</v>
      </c>
      <c r="F12" s="15">
        <f>+[1]ZZ!D520</f>
        <v>122</v>
      </c>
      <c r="G12" s="15">
        <f>+[1]ZZ!E520</f>
        <v>34</v>
      </c>
      <c r="H12" s="15">
        <f>+[1]ZZ!F520</f>
        <v>0</v>
      </c>
      <c r="I12" s="15">
        <f>+[1]ZZ!G520</f>
        <v>0</v>
      </c>
      <c r="J12" s="15">
        <f>+[1]ZZ!H520</f>
        <v>0</v>
      </c>
      <c r="K12" s="15">
        <f>+[1]ZZ!I520</f>
        <v>0</v>
      </c>
      <c r="L12" s="15">
        <f>+[1]ZZ!J520</f>
        <v>0</v>
      </c>
      <c r="M12" s="15">
        <f>+[1]ZZ!K520</f>
        <v>0</v>
      </c>
      <c r="N12" s="15">
        <f>+[1]ZZ!L520</f>
        <v>0</v>
      </c>
      <c r="O12" s="15">
        <f>+[1]ZZ!M520</f>
        <v>0</v>
      </c>
      <c r="P12" s="15">
        <f t="shared" si="2"/>
        <v>351</v>
      </c>
      <c r="Q12" s="3"/>
    </row>
    <row r="13" spans="2:17" s="1" customFormat="1" ht="19.5" customHeight="1" x14ac:dyDescent="0.25">
      <c r="B13" s="16"/>
      <c r="C13" s="14" t="s">
        <v>67</v>
      </c>
      <c r="D13" s="15">
        <f>+[1]ZZ!B521</f>
        <v>135</v>
      </c>
      <c r="E13" s="15">
        <f>+[1]ZZ!C521</f>
        <v>291</v>
      </c>
      <c r="F13" s="15">
        <f>+[1]ZZ!D521</f>
        <v>247</v>
      </c>
      <c r="G13" s="15">
        <f>+[1]ZZ!E521</f>
        <v>144</v>
      </c>
      <c r="H13" s="15">
        <f>+[1]ZZ!F521</f>
        <v>0</v>
      </c>
      <c r="I13" s="15">
        <f>+[1]ZZ!G521</f>
        <v>0</v>
      </c>
      <c r="J13" s="15">
        <f>+[1]ZZ!H521</f>
        <v>0</v>
      </c>
      <c r="K13" s="15">
        <f>+[1]ZZ!I521</f>
        <v>0</v>
      </c>
      <c r="L13" s="15">
        <f>+[1]ZZ!J521</f>
        <v>0</v>
      </c>
      <c r="M13" s="15">
        <f>+[1]ZZ!K521</f>
        <v>0</v>
      </c>
      <c r="N13" s="15">
        <f>+[1]ZZ!L521</f>
        <v>0</v>
      </c>
      <c r="O13" s="15">
        <f>+[1]ZZ!M521</f>
        <v>0</v>
      </c>
      <c r="P13" s="15">
        <f t="shared" si="2"/>
        <v>817</v>
      </c>
      <c r="Q13" s="3"/>
    </row>
    <row r="14" spans="2:17" s="1" customFormat="1" ht="19.5" customHeight="1" x14ac:dyDescent="0.25">
      <c r="B14" s="16"/>
      <c r="C14" s="14" t="s">
        <v>45</v>
      </c>
      <c r="D14" s="15">
        <f>+[1]ZZ!B522</f>
        <v>184</v>
      </c>
      <c r="E14" s="15">
        <f>+[1]ZZ!C522</f>
        <v>164</v>
      </c>
      <c r="F14" s="15">
        <f>+[1]ZZ!D522</f>
        <v>47</v>
      </c>
      <c r="G14" s="15">
        <f>+[1]ZZ!E522</f>
        <v>11</v>
      </c>
      <c r="H14" s="15">
        <f>+[1]ZZ!F522</f>
        <v>0</v>
      </c>
      <c r="I14" s="15">
        <f>+[1]ZZ!G522</f>
        <v>0</v>
      </c>
      <c r="J14" s="15">
        <f>+[1]ZZ!H522</f>
        <v>0</v>
      </c>
      <c r="K14" s="15">
        <f>+[1]ZZ!I522</f>
        <v>0</v>
      </c>
      <c r="L14" s="15">
        <f>+[1]ZZ!J522</f>
        <v>0</v>
      </c>
      <c r="M14" s="15">
        <f>+[1]ZZ!K522</f>
        <v>0</v>
      </c>
      <c r="N14" s="15">
        <f>+[1]ZZ!L522</f>
        <v>0</v>
      </c>
      <c r="O14" s="15">
        <f>+[1]ZZ!M522</f>
        <v>0</v>
      </c>
      <c r="P14" s="15">
        <f t="shared" si="2"/>
        <v>406</v>
      </c>
      <c r="Q14" s="3"/>
    </row>
    <row r="15" spans="2:17" s="1" customFormat="1" ht="19.5" customHeight="1" x14ac:dyDescent="0.25">
      <c r="B15" s="16"/>
      <c r="C15" s="14" t="s">
        <v>46</v>
      </c>
      <c r="D15" s="15">
        <f>+[1]ZZ!B523</f>
        <v>359</v>
      </c>
      <c r="E15" s="15">
        <f>+[1]ZZ!C523</f>
        <v>217</v>
      </c>
      <c r="F15" s="15">
        <f>+[1]ZZ!D523</f>
        <v>518</v>
      </c>
      <c r="G15" s="15">
        <f>+[1]ZZ!E523</f>
        <v>387</v>
      </c>
      <c r="H15" s="15">
        <f>+[1]ZZ!F523</f>
        <v>0</v>
      </c>
      <c r="I15" s="15">
        <f>+[1]ZZ!G523</f>
        <v>0</v>
      </c>
      <c r="J15" s="15">
        <f>+[1]ZZ!H523</f>
        <v>0</v>
      </c>
      <c r="K15" s="15">
        <f>+[1]ZZ!I523</f>
        <v>0</v>
      </c>
      <c r="L15" s="15">
        <f>+[1]ZZ!J523</f>
        <v>0</v>
      </c>
      <c r="M15" s="15">
        <f>+[1]ZZ!K523</f>
        <v>0</v>
      </c>
      <c r="N15" s="15">
        <f>+[1]ZZ!L523</f>
        <v>0</v>
      </c>
      <c r="O15" s="15">
        <f>+[1]ZZ!M523</f>
        <v>0</v>
      </c>
      <c r="P15" s="15">
        <f t="shared" si="2"/>
        <v>1481</v>
      </c>
      <c r="Q15" s="3"/>
    </row>
    <row r="16" spans="2:17" s="1" customFormat="1" ht="19.5" customHeight="1" x14ac:dyDescent="0.25">
      <c r="B16" s="16"/>
      <c r="C16" s="14" t="s">
        <v>47</v>
      </c>
      <c r="D16" s="15">
        <f>+[1]ZZ!B524</f>
        <v>259</v>
      </c>
      <c r="E16" s="15">
        <f>+[1]ZZ!C524</f>
        <v>872</v>
      </c>
      <c r="F16" s="15">
        <f>+[1]ZZ!D524</f>
        <v>858</v>
      </c>
      <c r="G16" s="15">
        <f>+[1]ZZ!E524</f>
        <v>425</v>
      </c>
      <c r="H16" s="15">
        <f>+[1]ZZ!F524</f>
        <v>0</v>
      </c>
      <c r="I16" s="15">
        <f>+[1]ZZ!G524</f>
        <v>0</v>
      </c>
      <c r="J16" s="15">
        <f>+[1]ZZ!H524</f>
        <v>0</v>
      </c>
      <c r="K16" s="15">
        <f>+[1]ZZ!I524</f>
        <v>0</v>
      </c>
      <c r="L16" s="15">
        <f>+[1]ZZ!J524</f>
        <v>0</v>
      </c>
      <c r="M16" s="15">
        <f>+[1]ZZ!K524</f>
        <v>0</v>
      </c>
      <c r="N16" s="15">
        <f>+[1]ZZ!L524</f>
        <v>0</v>
      </c>
      <c r="O16" s="15">
        <f>+[1]ZZ!M524</f>
        <v>0</v>
      </c>
      <c r="P16" s="15">
        <f t="shared" si="2"/>
        <v>2414</v>
      </c>
      <c r="Q16" s="3"/>
    </row>
    <row r="17" spans="2:17" s="1" customFormat="1" ht="19.5" customHeight="1" x14ac:dyDescent="0.25">
      <c r="B17" s="13" t="s">
        <v>48</v>
      </c>
      <c r="C17" s="14"/>
      <c r="D17" s="21">
        <f>+D18+D19</f>
        <v>290</v>
      </c>
      <c r="E17" s="21">
        <f t="shared" ref="E17:O17" si="4">+E18+E19</f>
        <v>303</v>
      </c>
      <c r="F17" s="21">
        <f t="shared" si="4"/>
        <v>215</v>
      </c>
      <c r="G17" s="21">
        <f t="shared" si="4"/>
        <v>334</v>
      </c>
      <c r="H17" s="21">
        <f t="shared" si="4"/>
        <v>0</v>
      </c>
      <c r="I17" s="21">
        <f t="shared" si="4"/>
        <v>0</v>
      </c>
      <c r="J17" s="21">
        <f t="shared" si="4"/>
        <v>0</v>
      </c>
      <c r="K17" s="21">
        <f t="shared" si="4"/>
        <v>0</v>
      </c>
      <c r="L17" s="21">
        <f t="shared" si="4"/>
        <v>0</v>
      </c>
      <c r="M17" s="21">
        <f t="shared" si="4"/>
        <v>0</v>
      </c>
      <c r="N17" s="21">
        <f t="shared" si="4"/>
        <v>0</v>
      </c>
      <c r="O17" s="21">
        <f t="shared" si="4"/>
        <v>0</v>
      </c>
      <c r="P17" s="21">
        <f t="shared" si="2"/>
        <v>1142</v>
      </c>
      <c r="Q17" s="3"/>
    </row>
    <row r="18" spans="2:17" s="1" customFormat="1" ht="19.5" customHeight="1" x14ac:dyDescent="0.25">
      <c r="B18" s="44"/>
      <c r="C18" s="45" t="s">
        <v>68</v>
      </c>
      <c r="D18" s="42">
        <f>+[1]ZZ!B526</f>
        <v>82</v>
      </c>
      <c r="E18" s="42">
        <f>+[1]ZZ!C526</f>
        <v>96</v>
      </c>
      <c r="F18" s="42">
        <f>+[1]ZZ!D526</f>
        <v>104</v>
      </c>
      <c r="G18" s="42">
        <f>+[1]ZZ!E526</f>
        <v>133</v>
      </c>
      <c r="H18" s="42">
        <f>+[1]ZZ!F526</f>
        <v>0</v>
      </c>
      <c r="I18" s="42">
        <f>+[1]ZZ!G526</f>
        <v>0</v>
      </c>
      <c r="J18" s="42">
        <f>+[1]ZZ!H526</f>
        <v>0</v>
      </c>
      <c r="K18" s="42">
        <f>+[1]ZZ!I526</f>
        <v>0</v>
      </c>
      <c r="L18" s="42">
        <f>+[1]ZZ!J526</f>
        <v>0</v>
      </c>
      <c r="M18" s="42">
        <f>+[1]ZZ!K526</f>
        <v>0</v>
      </c>
      <c r="N18" s="42">
        <f>+[1]ZZ!L526</f>
        <v>0</v>
      </c>
      <c r="O18" s="42">
        <f>+[1]ZZ!M526</f>
        <v>0</v>
      </c>
      <c r="P18" s="15">
        <f t="shared" si="2"/>
        <v>415</v>
      </c>
      <c r="Q18" s="3"/>
    </row>
    <row r="19" spans="2:17" s="1" customFormat="1" ht="19.5" customHeight="1" x14ac:dyDescent="0.25">
      <c r="B19" s="10"/>
      <c r="C19" s="11" t="s">
        <v>69</v>
      </c>
      <c r="D19" s="41">
        <f>+[1]ZZ!B527</f>
        <v>208</v>
      </c>
      <c r="E19" s="41">
        <f>+[1]ZZ!C527</f>
        <v>207</v>
      </c>
      <c r="F19" s="41">
        <f>+[1]ZZ!D527</f>
        <v>111</v>
      </c>
      <c r="G19" s="41">
        <f>+[1]ZZ!E527</f>
        <v>201</v>
      </c>
      <c r="H19" s="41">
        <f>+[1]ZZ!F527</f>
        <v>0</v>
      </c>
      <c r="I19" s="41">
        <f>+[1]ZZ!G527</f>
        <v>0</v>
      </c>
      <c r="J19" s="41">
        <f>+[1]ZZ!H527</f>
        <v>0</v>
      </c>
      <c r="K19" s="41">
        <f>+[1]ZZ!I527</f>
        <v>0</v>
      </c>
      <c r="L19" s="41">
        <f>+[1]ZZ!J527</f>
        <v>0</v>
      </c>
      <c r="M19" s="41">
        <f>+[1]ZZ!K527</f>
        <v>0</v>
      </c>
      <c r="N19" s="41">
        <f>+[1]ZZ!L527</f>
        <v>0</v>
      </c>
      <c r="O19" s="41">
        <f>+[1]ZZ!M527</f>
        <v>0</v>
      </c>
      <c r="P19" s="33">
        <f t="shared" si="2"/>
        <v>727</v>
      </c>
      <c r="Q19" s="3"/>
    </row>
  </sheetData>
  <pageMargins left="0.31496062992125984" right="0.31496062992125984" top="0.78740157480314965" bottom="0.78740157480314965" header="0.31496062992125984" footer="0.31496062992125984"/>
  <pageSetup paperSize="9" scale="41" fitToHeight="11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7">
    <pageSetUpPr fitToPage="1"/>
  </sheetPr>
  <dimension ref="B3:Q20"/>
  <sheetViews>
    <sheetView topLeftCell="A16" workbookViewId="0">
      <selection activeCell="D7" sqref="D7"/>
    </sheetView>
  </sheetViews>
  <sheetFormatPr defaultRowHeight="15" x14ac:dyDescent="0.25"/>
  <cols>
    <col min="2" max="2" width="5.42578125" style="1" customWidth="1"/>
    <col min="3" max="3" width="34.28515625" style="1" bestFit="1" customWidth="1"/>
    <col min="4" max="4" width="12.5703125" style="1" bestFit="1" customWidth="1"/>
    <col min="5" max="5" width="9.140625" style="1"/>
    <col min="6" max="6" width="10.5703125" style="1" bestFit="1" customWidth="1"/>
    <col min="7" max="7" width="9.140625" style="1"/>
    <col min="8" max="14" width="10.5703125" style="1" bestFit="1" customWidth="1"/>
    <col min="15" max="15" width="11.28515625" style="1" customWidth="1"/>
    <col min="16" max="16" width="13.5703125" style="1" customWidth="1"/>
    <col min="17" max="17" width="9.5703125" style="1" customWidth="1"/>
  </cols>
  <sheetData>
    <row r="3" spans="2:17" ht="23.25" x14ac:dyDescent="0.25">
      <c r="B3" s="91" t="s">
        <v>22</v>
      </c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</row>
    <row r="4" spans="2:17" ht="18.75" x14ac:dyDescent="0.25">
      <c r="B4" s="19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</row>
    <row r="6" spans="2:17" ht="21" x14ac:dyDescent="0.25">
      <c r="B6" s="6"/>
      <c r="C6" s="7" t="s">
        <v>36</v>
      </c>
      <c r="D6" s="51">
        <v>2023</v>
      </c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3"/>
      <c r="Q6" s="23"/>
    </row>
    <row r="7" spans="2:17" ht="19.5" customHeight="1" x14ac:dyDescent="0.25">
      <c r="B7" s="12"/>
      <c r="C7" s="11"/>
      <c r="D7" s="4" t="s">
        <v>1</v>
      </c>
      <c r="E7" s="4" t="s">
        <v>2</v>
      </c>
      <c r="F7" s="4" t="s">
        <v>3</v>
      </c>
      <c r="G7" s="4" t="s">
        <v>4</v>
      </c>
      <c r="H7" s="4" t="s">
        <v>5</v>
      </c>
      <c r="I7" s="4" t="s">
        <v>6</v>
      </c>
      <c r="J7" s="4" t="s">
        <v>7</v>
      </c>
      <c r="K7" s="4" t="s">
        <v>8</v>
      </c>
      <c r="L7" s="4" t="s">
        <v>9</v>
      </c>
      <c r="M7" s="4" t="s">
        <v>10</v>
      </c>
      <c r="N7" s="4" t="s">
        <v>11</v>
      </c>
      <c r="O7" s="4" t="s">
        <v>12</v>
      </c>
      <c r="P7" s="5" t="s">
        <v>37</v>
      </c>
      <c r="Q7" s="2"/>
    </row>
    <row r="8" spans="2:17" s="1" customFormat="1" ht="19.5" customHeight="1" x14ac:dyDescent="0.25">
      <c r="B8" s="9" t="s">
        <v>38</v>
      </c>
      <c r="C8" s="8"/>
      <c r="D8" s="20">
        <f>+D9+D12+D18</f>
        <v>152666</v>
      </c>
      <c r="E8" s="20">
        <f t="shared" ref="E8:O8" si="0">+E9+E12+E18</f>
        <v>161518</v>
      </c>
      <c r="F8" s="20">
        <f t="shared" si="0"/>
        <v>221835</v>
      </c>
      <c r="G8" s="20">
        <f t="shared" si="0"/>
        <v>178853</v>
      </c>
      <c r="H8" s="20">
        <f t="shared" si="0"/>
        <v>0</v>
      </c>
      <c r="I8" s="20">
        <f t="shared" si="0"/>
        <v>0</v>
      </c>
      <c r="J8" s="20">
        <f t="shared" si="0"/>
        <v>0</v>
      </c>
      <c r="K8" s="20">
        <f t="shared" si="0"/>
        <v>0</v>
      </c>
      <c r="L8" s="20">
        <f t="shared" si="0"/>
        <v>0</v>
      </c>
      <c r="M8" s="20">
        <f t="shared" si="0"/>
        <v>0</v>
      </c>
      <c r="N8" s="20">
        <f t="shared" si="0"/>
        <v>0</v>
      </c>
      <c r="O8" s="20">
        <f t="shared" si="0"/>
        <v>0</v>
      </c>
      <c r="P8" s="20">
        <f>SUM(D8:O8)</f>
        <v>714872</v>
      </c>
      <c r="Q8" s="3"/>
    </row>
    <row r="9" spans="2:17" s="1" customFormat="1" ht="19.5" customHeight="1" x14ac:dyDescent="0.25">
      <c r="B9" s="13" t="s">
        <v>39</v>
      </c>
      <c r="C9" s="14"/>
      <c r="D9" s="21">
        <f>+D10+D11</f>
        <v>147835</v>
      </c>
      <c r="E9" s="21">
        <f t="shared" ref="E9:O9" si="1">+E10+E11</f>
        <v>152120</v>
      </c>
      <c r="F9" s="21">
        <f t="shared" si="1"/>
        <v>207552</v>
      </c>
      <c r="G9" s="21">
        <f t="shared" si="1"/>
        <v>169970</v>
      </c>
      <c r="H9" s="21">
        <f t="shared" si="1"/>
        <v>0</v>
      </c>
      <c r="I9" s="21">
        <f t="shared" si="1"/>
        <v>0</v>
      </c>
      <c r="J9" s="21">
        <f t="shared" si="1"/>
        <v>0</v>
      </c>
      <c r="K9" s="21">
        <f t="shared" si="1"/>
        <v>0</v>
      </c>
      <c r="L9" s="21">
        <f t="shared" si="1"/>
        <v>0</v>
      </c>
      <c r="M9" s="21">
        <f t="shared" si="1"/>
        <v>0</v>
      </c>
      <c r="N9" s="21">
        <f t="shared" si="1"/>
        <v>0</v>
      </c>
      <c r="O9" s="21">
        <f t="shared" si="1"/>
        <v>0</v>
      </c>
      <c r="P9" s="21">
        <f>SUM(D9:O9)</f>
        <v>677477</v>
      </c>
      <c r="Q9" s="3"/>
    </row>
    <row r="10" spans="2:17" s="1" customFormat="1" ht="19.5" customHeight="1" x14ac:dyDescent="0.25">
      <c r="B10" s="16"/>
      <c r="C10" s="14" t="s">
        <v>40</v>
      </c>
      <c r="D10" s="15">
        <f>+[1]ZZ!B411</f>
        <v>125060</v>
      </c>
      <c r="E10" s="15">
        <f>+[1]ZZ!C411</f>
        <v>123694</v>
      </c>
      <c r="F10" s="15">
        <f>+[1]ZZ!D411</f>
        <v>167662</v>
      </c>
      <c r="G10" s="15">
        <f>+[1]ZZ!E411</f>
        <v>137549</v>
      </c>
      <c r="H10" s="15">
        <f>+[1]ZZ!F411</f>
        <v>0</v>
      </c>
      <c r="I10" s="15">
        <f>+[1]ZZ!G411</f>
        <v>0</v>
      </c>
      <c r="J10" s="15">
        <f>+[1]ZZ!H411</f>
        <v>0</v>
      </c>
      <c r="K10" s="15">
        <f>+[1]ZZ!I411</f>
        <v>0</v>
      </c>
      <c r="L10" s="15">
        <f>+[1]ZZ!J411</f>
        <v>0</v>
      </c>
      <c r="M10" s="15">
        <f>+[1]ZZ!K411</f>
        <v>0</v>
      </c>
      <c r="N10" s="15">
        <f>+[1]ZZ!L411</f>
        <v>0</v>
      </c>
      <c r="O10" s="15">
        <f>+[1]ZZ!M411</f>
        <v>0</v>
      </c>
      <c r="P10" s="15">
        <f>SUM(D10:O10)</f>
        <v>553965</v>
      </c>
      <c r="Q10" s="3"/>
    </row>
    <row r="11" spans="2:17" s="1" customFormat="1" ht="19.5" customHeight="1" x14ac:dyDescent="0.25">
      <c r="B11" s="16"/>
      <c r="C11" s="14" t="s">
        <v>41</v>
      </c>
      <c r="D11" s="15">
        <f>+[1]ZZ!B412</f>
        <v>22775</v>
      </c>
      <c r="E11" s="15">
        <f>+[1]ZZ!C412</f>
        <v>28426</v>
      </c>
      <c r="F11" s="15">
        <f>+[1]ZZ!D412</f>
        <v>39890</v>
      </c>
      <c r="G11" s="15">
        <f>+[1]ZZ!E412</f>
        <v>32421</v>
      </c>
      <c r="H11" s="15">
        <f>+[1]ZZ!F412</f>
        <v>0</v>
      </c>
      <c r="I11" s="15">
        <f>+[1]ZZ!G412</f>
        <v>0</v>
      </c>
      <c r="J11" s="15">
        <f>+[1]ZZ!H412</f>
        <v>0</v>
      </c>
      <c r="K11" s="15">
        <f>+[1]ZZ!I412</f>
        <v>0</v>
      </c>
      <c r="L11" s="15">
        <f>+[1]ZZ!J412</f>
        <v>0</v>
      </c>
      <c r="M11" s="15">
        <f>+[1]ZZ!K412</f>
        <v>0</v>
      </c>
      <c r="N11" s="15">
        <f>+[1]ZZ!L412</f>
        <v>0</v>
      </c>
      <c r="O11" s="15">
        <f>+[1]ZZ!M412</f>
        <v>0</v>
      </c>
      <c r="P11" s="15">
        <f t="shared" ref="P11:P20" si="2">SUM(D11:O11)</f>
        <v>123512</v>
      </c>
      <c r="Q11" s="3"/>
    </row>
    <row r="12" spans="2:17" s="1" customFormat="1" ht="19.5" customHeight="1" x14ac:dyDescent="0.25">
      <c r="B12" s="13" t="s">
        <v>42</v>
      </c>
      <c r="C12" s="14"/>
      <c r="D12" s="21">
        <f>SUM(D13:D17)</f>
        <v>4049</v>
      </c>
      <c r="E12" s="21">
        <f t="shared" ref="E12:O12" si="3">SUM(E13:E17)</f>
        <v>8123</v>
      </c>
      <c r="F12" s="21">
        <f t="shared" si="3"/>
        <v>12325</v>
      </c>
      <c r="G12" s="21">
        <f t="shared" si="3"/>
        <v>7255</v>
      </c>
      <c r="H12" s="21">
        <f t="shared" si="3"/>
        <v>0</v>
      </c>
      <c r="I12" s="21">
        <f t="shared" si="3"/>
        <v>0</v>
      </c>
      <c r="J12" s="21">
        <f t="shared" si="3"/>
        <v>0</v>
      </c>
      <c r="K12" s="21">
        <f t="shared" si="3"/>
        <v>0</v>
      </c>
      <c r="L12" s="21">
        <f t="shared" si="3"/>
        <v>0</v>
      </c>
      <c r="M12" s="21">
        <f t="shared" si="3"/>
        <v>0</v>
      </c>
      <c r="N12" s="21">
        <f t="shared" si="3"/>
        <v>0</v>
      </c>
      <c r="O12" s="21">
        <f t="shared" si="3"/>
        <v>0</v>
      </c>
      <c r="P12" s="21">
        <f t="shared" si="2"/>
        <v>31752</v>
      </c>
      <c r="Q12" s="3"/>
    </row>
    <row r="13" spans="2:17" s="1" customFormat="1" ht="19.5" customHeight="1" x14ac:dyDescent="0.25">
      <c r="B13" s="16"/>
      <c r="C13" s="14" t="s">
        <v>43</v>
      </c>
      <c r="D13" s="15">
        <f>+[1]ZZ!B413</f>
        <v>218</v>
      </c>
      <c r="E13" s="15">
        <f>+[1]ZZ!C413</f>
        <v>194</v>
      </c>
      <c r="F13" s="15">
        <f>+[1]ZZ!D413</f>
        <v>153</v>
      </c>
      <c r="G13" s="15">
        <f>+[1]ZZ!E413</f>
        <v>61</v>
      </c>
      <c r="H13" s="15">
        <f>+[1]ZZ!F413</f>
        <v>0</v>
      </c>
      <c r="I13" s="15">
        <f>+[1]ZZ!G413</f>
        <v>0</v>
      </c>
      <c r="J13" s="15">
        <f>+[1]ZZ!H413</f>
        <v>0</v>
      </c>
      <c r="K13" s="15">
        <f>+[1]ZZ!I413</f>
        <v>0</v>
      </c>
      <c r="L13" s="15">
        <f>+[1]ZZ!J413</f>
        <v>0</v>
      </c>
      <c r="M13" s="15">
        <f>+[1]ZZ!K413</f>
        <v>0</v>
      </c>
      <c r="N13" s="15">
        <f>+[1]ZZ!L413</f>
        <v>0</v>
      </c>
      <c r="O13" s="15">
        <f>+[1]ZZ!M413</f>
        <v>0</v>
      </c>
      <c r="P13" s="15">
        <f t="shared" si="2"/>
        <v>626</v>
      </c>
      <c r="Q13" s="3"/>
    </row>
    <row r="14" spans="2:17" s="1" customFormat="1" ht="19.5" customHeight="1" x14ac:dyDescent="0.25">
      <c r="B14" s="16"/>
      <c r="C14" s="14" t="s">
        <v>44</v>
      </c>
      <c r="D14" s="15">
        <f>+[1]ZZ!B414</f>
        <v>1019</v>
      </c>
      <c r="E14" s="15">
        <f>+[1]ZZ!C414</f>
        <v>1366</v>
      </c>
      <c r="F14" s="15">
        <f>+[1]ZZ!D414</f>
        <v>1689</v>
      </c>
      <c r="G14" s="15">
        <f>+[1]ZZ!E414</f>
        <v>1202</v>
      </c>
      <c r="H14" s="15">
        <f>+[1]ZZ!F414</f>
        <v>0</v>
      </c>
      <c r="I14" s="15">
        <f>+[1]ZZ!G414</f>
        <v>0</v>
      </c>
      <c r="J14" s="15">
        <f>+[1]ZZ!H414</f>
        <v>0</v>
      </c>
      <c r="K14" s="15">
        <f>+[1]ZZ!I414</f>
        <v>0</v>
      </c>
      <c r="L14" s="15">
        <f>+[1]ZZ!J414</f>
        <v>0</v>
      </c>
      <c r="M14" s="15">
        <f>+[1]ZZ!K414</f>
        <v>0</v>
      </c>
      <c r="N14" s="15">
        <f>+[1]ZZ!L414</f>
        <v>0</v>
      </c>
      <c r="O14" s="15">
        <f>+[1]ZZ!M414</f>
        <v>0</v>
      </c>
      <c r="P14" s="15">
        <f t="shared" si="2"/>
        <v>5276</v>
      </c>
      <c r="Q14" s="3"/>
    </row>
    <row r="15" spans="2:17" s="1" customFormat="1" ht="19.5" customHeight="1" x14ac:dyDescent="0.25">
      <c r="B15" s="16"/>
      <c r="C15" s="14" t="s">
        <v>45</v>
      </c>
      <c r="D15" s="15">
        <f>+[1]ZZ!B415</f>
        <v>216</v>
      </c>
      <c r="E15" s="15">
        <f>+[1]ZZ!C415</f>
        <v>358</v>
      </c>
      <c r="F15" s="15">
        <f>+[1]ZZ!D415</f>
        <v>420</v>
      </c>
      <c r="G15" s="15">
        <f>+[1]ZZ!E415</f>
        <v>195</v>
      </c>
      <c r="H15" s="15">
        <f>+[1]ZZ!F415</f>
        <v>0</v>
      </c>
      <c r="I15" s="15">
        <f>+[1]ZZ!G415</f>
        <v>0</v>
      </c>
      <c r="J15" s="15">
        <f>+[1]ZZ!H415</f>
        <v>0</v>
      </c>
      <c r="K15" s="15">
        <f>+[1]ZZ!I415</f>
        <v>0</v>
      </c>
      <c r="L15" s="15">
        <f>+[1]ZZ!J415</f>
        <v>0</v>
      </c>
      <c r="M15" s="15">
        <f>+[1]ZZ!K415</f>
        <v>0</v>
      </c>
      <c r="N15" s="15">
        <f>+[1]ZZ!L415</f>
        <v>0</v>
      </c>
      <c r="O15" s="15">
        <f>+[1]ZZ!M415</f>
        <v>0</v>
      </c>
      <c r="P15" s="15">
        <f t="shared" si="2"/>
        <v>1189</v>
      </c>
      <c r="Q15" s="3"/>
    </row>
    <row r="16" spans="2:17" s="1" customFormat="1" ht="19.5" customHeight="1" x14ac:dyDescent="0.25">
      <c r="B16" s="16"/>
      <c r="C16" s="14" t="s">
        <v>46</v>
      </c>
      <c r="D16" s="15">
        <f>+[1]ZZ!B416</f>
        <v>1116</v>
      </c>
      <c r="E16" s="15">
        <f>+[1]ZZ!C416</f>
        <v>1920</v>
      </c>
      <c r="F16" s="15">
        <f>+[1]ZZ!D416</f>
        <v>3574</v>
      </c>
      <c r="G16" s="15">
        <f>+[1]ZZ!E416</f>
        <v>2121</v>
      </c>
      <c r="H16" s="15">
        <f>+[1]ZZ!F416</f>
        <v>0</v>
      </c>
      <c r="I16" s="15">
        <f>+[1]ZZ!G416</f>
        <v>0</v>
      </c>
      <c r="J16" s="15">
        <f>+[1]ZZ!H416</f>
        <v>0</v>
      </c>
      <c r="K16" s="15">
        <f>+[1]ZZ!I416</f>
        <v>0</v>
      </c>
      <c r="L16" s="15">
        <f>+[1]ZZ!J416</f>
        <v>0</v>
      </c>
      <c r="M16" s="15">
        <f>+[1]ZZ!K416</f>
        <v>0</v>
      </c>
      <c r="N16" s="15">
        <f>+[1]ZZ!L416</f>
        <v>0</v>
      </c>
      <c r="O16" s="15">
        <f>+[1]ZZ!M416</f>
        <v>0</v>
      </c>
      <c r="P16" s="15">
        <f t="shared" si="2"/>
        <v>8731</v>
      </c>
      <c r="Q16" s="3"/>
    </row>
    <row r="17" spans="2:17" s="1" customFormat="1" ht="19.5" customHeight="1" x14ac:dyDescent="0.25">
      <c r="B17" s="16"/>
      <c r="C17" s="14" t="s">
        <v>47</v>
      </c>
      <c r="D17" s="15">
        <f>+[1]ZZ!B417</f>
        <v>1480</v>
      </c>
      <c r="E17" s="15">
        <f>+[1]ZZ!C417</f>
        <v>4285</v>
      </c>
      <c r="F17" s="15">
        <f>+[1]ZZ!D417</f>
        <v>6489</v>
      </c>
      <c r="G17" s="15">
        <f>+[1]ZZ!E417</f>
        <v>3676</v>
      </c>
      <c r="H17" s="15">
        <f>+[1]ZZ!F417</f>
        <v>0</v>
      </c>
      <c r="I17" s="15">
        <f>+[1]ZZ!G417</f>
        <v>0</v>
      </c>
      <c r="J17" s="15">
        <f>+[1]ZZ!H417</f>
        <v>0</v>
      </c>
      <c r="K17" s="15">
        <f>+[1]ZZ!I417</f>
        <v>0</v>
      </c>
      <c r="L17" s="15">
        <f>+[1]ZZ!J417</f>
        <v>0</v>
      </c>
      <c r="M17" s="15">
        <f>+[1]ZZ!K417</f>
        <v>0</v>
      </c>
      <c r="N17" s="15">
        <f>+[1]ZZ!L417</f>
        <v>0</v>
      </c>
      <c r="O17" s="15">
        <f>+[1]ZZ!M417</f>
        <v>0</v>
      </c>
      <c r="P17" s="15">
        <f t="shared" si="2"/>
        <v>15930</v>
      </c>
      <c r="Q17" s="3"/>
    </row>
    <row r="18" spans="2:17" s="1" customFormat="1" ht="19.5" customHeight="1" x14ac:dyDescent="0.25">
      <c r="B18" s="13" t="s">
        <v>48</v>
      </c>
      <c r="C18" s="14"/>
      <c r="D18" s="21">
        <f>+D19+D20</f>
        <v>782</v>
      </c>
      <c r="E18" s="21">
        <f t="shared" ref="E18:O18" si="4">+E19+E20</f>
        <v>1275</v>
      </c>
      <c r="F18" s="21">
        <f t="shared" si="4"/>
        <v>1958</v>
      </c>
      <c r="G18" s="21">
        <f t="shared" si="4"/>
        <v>1628</v>
      </c>
      <c r="H18" s="21">
        <f t="shared" si="4"/>
        <v>0</v>
      </c>
      <c r="I18" s="21">
        <f t="shared" si="4"/>
        <v>0</v>
      </c>
      <c r="J18" s="21">
        <f t="shared" si="4"/>
        <v>0</v>
      </c>
      <c r="K18" s="21">
        <f t="shared" si="4"/>
        <v>0</v>
      </c>
      <c r="L18" s="21">
        <f t="shared" si="4"/>
        <v>0</v>
      </c>
      <c r="M18" s="21">
        <f t="shared" si="4"/>
        <v>0</v>
      </c>
      <c r="N18" s="21">
        <f t="shared" si="4"/>
        <v>0</v>
      </c>
      <c r="O18" s="21">
        <f t="shared" si="4"/>
        <v>0</v>
      </c>
      <c r="P18" s="21">
        <f t="shared" si="2"/>
        <v>5643</v>
      </c>
      <c r="Q18" s="3"/>
    </row>
    <row r="19" spans="2:17" s="1" customFormat="1" ht="19.5" customHeight="1" x14ac:dyDescent="0.25">
      <c r="B19" s="44"/>
      <c r="C19" s="45" t="s">
        <v>68</v>
      </c>
      <c r="D19" s="42">
        <f>+[1]ZZ!B419</f>
        <v>69</v>
      </c>
      <c r="E19" s="42">
        <f>+[1]ZZ!C419</f>
        <v>175</v>
      </c>
      <c r="F19" s="42">
        <f>+[1]ZZ!D419</f>
        <v>233</v>
      </c>
      <c r="G19" s="42">
        <f>+[1]ZZ!E419</f>
        <v>214</v>
      </c>
      <c r="H19" s="42">
        <f>+[1]ZZ!F419</f>
        <v>0</v>
      </c>
      <c r="I19" s="42">
        <f>+[1]ZZ!G419</f>
        <v>0</v>
      </c>
      <c r="J19" s="42">
        <f>+[1]ZZ!H419</f>
        <v>0</v>
      </c>
      <c r="K19" s="42">
        <f>+[1]ZZ!I419</f>
        <v>0</v>
      </c>
      <c r="L19" s="42">
        <f>+[1]ZZ!J419</f>
        <v>0</v>
      </c>
      <c r="M19" s="42">
        <f>+[1]ZZ!K419</f>
        <v>0</v>
      </c>
      <c r="N19" s="42">
        <f>+[1]ZZ!L419</f>
        <v>0</v>
      </c>
      <c r="O19" s="42">
        <f>+[1]ZZ!M419</f>
        <v>0</v>
      </c>
      <c r="P19" s="15">
        <f t="shared" si="2"/>
        <v>691</v>
      </c>
      <c r="Q19" s="3"/>
    </row>
    <row r="20" spans="2:17" s="1" customFormat="1" ht="19.5" customHeight="1" x14ac:dyDescent="0.25">
      <c r="B20" s="10"/>
      <c r="C20" s="11" t="s">
        <v>69</v>
      </c>
      <c r="D20" s="41">
        <f>+[1]ZZ!B420</f>
        <v>713</v>
      </c>
      <c r="E20" s="41">
        <f>+[1]ZZ!C420</f>
        <v>1100</v>
      </c>
      <c r="F20" s="41">
        <f>+[1]ZZ!D420</f>
        <v>1725</v>
      </c>
      <c r="G20" s="41">
        <f>+[1]ZZ!E420</f>
        <v>1414</v>
      </c>
      <c r="H20" s="41">
        <f>+[1]ZZ!F420</f>
        <v>0</v>
      </c>
      <c r="I20" s="41">
        <f>+[1]ZZ!G420</f>
        <v>0</v>
      </c>
      <c r="J20" s="41">
        <f>+[1]ZZ!H420</f>
        <v>0</v>
      </c>
      <c r="K20" s="41">
        <f>+[1]ZZ!I420</f>
        <v>0</v>
      </c>
      <c r="L20" s="41">
        <f>+[1]ZZ!J420</f>
        <v>0</v>
      </c>
      <c r="M20" s="41">
        <f>+[1]ZZ!K420</f>
        <v>0</v>
      </c>
      <c r="N20" s="41">
        <f>+[1]ZZ!L420</f>
        <v>0</v>
      </c>
      <c r="O20" s="41">
        <f>+[1]ZZ!M420</f>
        <v>0</v>
      </c>
      <c r="P20" s="33">
        <f t="shared" si="2"/>
        <v>4952</v>
      </c>
      <c r="Q20" s="3"/>
    </row>
  </sheetData>
  <pageMargins left="0.31496062992125984" right="0.31496062992125984" top="0.78740157480314965" bottom="0.78740157480314965" header="0.31496062992125984" footer="0.31496062992125984"/>
  <pageSetup paperSize="9" scale="41" fitToHeight="11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8">
    <pageSetUpPr fitToPage="1"/>
  </sheetPr>
  <dimension ref="B2:Q30"/>
  <sheetViews>
    <sheetView topLeftCell="A22" workbookViewId="0">
      <selection activeCell="D29" sqref="D29"/>
    </sheetView>
  </sheetViews>
  <sheetFormatPr defaultRowHeight="15" x14ac:dyDescent="0.25"/>
  <cols>
    <col min="2" max="2" width="5.42578125" style="1" customWidth="1"/>
    <col min="3" max="3" width="34.28515625" style="1" bestFit="1" customWidth="1"/>
    <col min="4" max="4" width="9.5703125" style="1" bestFit="1" customWidth="1"/>
    <col min="5" max="14" width="10.5703125" style="1" bestFit="1" customWidth="1"/>
    <col min="15" max="15" width="11.28515625" style="1" customWidth="1"/>
    <col min="16" max="16" width="13.5703125" style="1" customWidth="1"/>
    <col min="17" max="17" width="9.5703125" style="1" customWidth="1"/>
  </cols>
  <sheetData>
    <row r="2" spans="2:17" ht="23.25" x14ac:dyDescent="0.25">
      <c r="B2" s="91" t="s">
        <v>70</v>
      </c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</row>
    <row r="3" spans="2:17" ht="18.75" x14ac:dyDescent="0.25">
      <c r="B3" s="19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</row>
    <row r="4" spans="2:17" x14ac:dyDescent="0.25">
      <c r="P4" s="1" t="s">
        <v>36</v>
      </c>
    </row>
    <row r="5" spans="2:17" ht="21" x14ac:dyDescent="0.25">
      <c r="B5" s="6"/>
      <c r="C5" s="7" t="s">
        <v>36</v>
      </c>
      <c r="D5" s="51">
        <v>2023</v>
      </c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3"/>
      <c r="Q5" s="23"/>
    </row>
    <row r="6" spans="2:17" ht="19.5" customHeight="1" x14ac:dyDescent="0.25">
      <c r="B6" s="12"/>
      <c r="C6" s="11"/>
      <c r="D6" s="4" t="s">
        <v>1</v>
      </c>
      <c r="E6" s="4" t="s">
        <v>2</v>
      </c>
      <c r="F6" s="4" t="s">
        <v>3</v>
      </c>
      <c r="G6" s="4" t="s">
        <v>4</v>
      </c>
      <c r="H6" s="4" t="s">
        <v>5</v>
      </c>
      <c r="I6" s="4" t="s">
        <v>6</v>
      </c>
      <c r="J6" s="4" t="s">
        <v>7</v>
      </c>
      <c r="K6" s="4" t="s">
        <v>8</v>
      </c>
      <c r="L6" s="4" t="s">
        <v>9</v>
      </c>
      <c r="M6" s="4" t="s">
        <v>10</v>
      </c>
      <c r="N6" s="4" t="s">
        <v>11</v>
      </c>
      <c r="O6" s="4" t="s">
        <v>12</v>
      </c>
      <c r="P6" s="5" t="s">
        <v>37</v>
      </c>
      <c r="Q6" s="2"/>
    </row>
    <row r="7" spans="2:17" s="1" customFormat="1" ht="19.5" customHeight="1" x14ac:dyDescent="0.25">
      <c r="B7" s="9" t="s">
        <v>38</v>
      </c>
      <c r="C7" s="8"/>
      <c r="D7" s="20">
        <f>+D8+D11+D12</f>
        <v>328</v>
      </c>
      <c r="E7" s="20">
        <f t="shared" ref="E7:O7" si="0">+E8+E11+E12</f>
        <v>1659</v>
      </c>
      <c r="F7" s="20">
        <f t="shared" si="0"/>
        <v>2070</v>
      </c>
      <c r="G7" s="20">
        <f t="shared" si="0"/>
        <v>1561</v>
      </c>
      <c r="H7" s="20">
        <f t="shared" si="0"/>
        <v>0</v>
      </c>
      <c r="I7" s="20">
        <f t="shared" si="0"/>
        <v>0</v>
      </c>
      <c r="J7" s="20">
        <f t="shared" si="0"/>
        <v>0</v>
      </c>
      <c r="K7" s="20">
        <f t="shared" si="0"/>
        <v>0</v>
      </c>
      <c r="L7" s="20">
        <f t="shared" si="0"/>
        <v>0</v>
      </c>
      <c r="M7" s="20">
        <f t="shared" si="0"/>
        <v>0</v>
      </c>
      <c r="N7" s="20">
        <f t="shared" si="0"/>
        <v>0</v>
      </c>
      <c r="O7" s="20">
        <f t="shared" si="0"/>
        <v>0</v>
      </c>
      <c r="P7" s="20">
        <f t="shared" ref="P7:P12" si="1">SUM(D7:O7)</f>
        <v>5618</v>
      </c>
      <c r="Q7" s="3"/>
    </row>
    <row r="8" spans="2:17" s="1" customFormat="1" ht="19.5" customHeight="1" x14ac:dyDescent="0.25">
      <c r="B8" s="13" t="s">
        <v>39</v>
      </c>
      <c r="C8" s="14"/>
      <c r="D8" s="21">
        <f>+D9+D10</f>
        <v>0</v>
      </c>
      <c r="E8" s="21">
        <f t="shared" ref="E8:O8" si="2">+E9+E10</f>
        <v>0</v>
      </c>
      <c r="F8" s="21">
        <f t="shared" si="2"/>
        <v>0</v>
      </c>
      <c r="G8" s="21">
        <f t="shared" si="2"/>
        <v>0</v>
      </c>
      <c r="H8" s="21">
        <f t="shared" si="2"/>
        <v>0</v>
      </c>
      <c r="I8" s="21">
        <f t="shared" si="2"/>
        <v>0</v>
      </c>
      <c r="J8" s="21">
        <f t="shared" si="2"/>
        <v>0</v>
      </c>
      <c r="K8" s="21">
        <f t="shared" si="2"/>
        <v>0</v>
      </c>
      <c r="L8" s="21">
        <f t="shared" si="2"/>
        <v>0</v>
      </c>
      <c r="M8" s="21">
        <f t="shared" si="2"/>
        <v>0</v>
      </c>
      <c r="N8" s="21">
        <f t="shared" si="2"/>
        <v>0</v>
      </c>
      <c r="O8" s="21">
        <f t="shared" si="2"/>
        <v>0</v>
      </c>
      <c r="P8" s="21">
        <f t="shared" si="1"/>
        <v>0</v>
      </c>
      <c r="Q8" s="3"/>
    </row>
    <row r="9" spans="2:17" s="1" customFormat="1" ht="19.5" customHeight="1" x14ac:dyDescent="0.25">
      <c r="B9" s="16"/>
      <c r="C9" s="14" t="s">
        <v>40</v>
      </c>
      <c r="D9" s="15">
        <f>+[1]ZZ!B533</f>
        <v>0</v>
      </c>
      <c r="E9" s="15">
        <f>+[1]ZZ!C533</f>
        <v>0</v>
      </c>
      <c r="F9" s="15">
        <f>+[1]ZZ!D533</f>
        <v>0</v>
      </c>
      <c r="G9" s="15">
        <f>+[1]ZZ!E533</f>
        <v>0</v>
      </c>
      <c r="H9" s="15">
        <f>+[1]ZZ!F533</f>
        <v>0</v>
      </c>
      <c r="I9" s="15">
        <f>+[1]ZZ!G533</f>
        <v>0</v>
      </c>
      <c r="J9" s="15">
        <f>+[1]ZZ!H533</f>
        <v>0</v>
      </c>
      <c r="K9" s="15">
        <f>+[1]ZZ!I533</f>
        <v>0</v>
      </c>
      <c r="L9" s="15">
        <f>+[1]ZZ!J533</f>
        <v>0</v>
      </c>
      <c r="M9" s="15">
        <f>+[1]ZZ!K533</f>
        <v>0</v>
      </c>
      <c r="N9" s="15">
        <f>+[1]ZZ!L533</f>
        <v>0</v>
      </c>
      <c r="O9" s="15">
        <f>+[1]ZZ!M533</f>
        <v>0</v>
      </c>
      <c r="P9" s="15">
        <f t="shared" si="1"/>
        <v>0</v>
      </c>
      <c r="Q9" s="3"/>
    </row>
    <row r="10" spans="2:17" s="1" customFormat="1" ht="19.5" customHeight="1" x14ac:dyDescent="0.25">
      <c r="B10" s="16"/>
      <c r="C10" s="14" t="s">
        <v>41</v>
      </c>
      <c r="D10" s="15">
        <f>+[1]ZZ!B534</f>
        <v>0</v>
      </c>
      <c r="E10" s="15">
        <f>+[1]ZZ!C534</f>
        <v>0</v>
      </c>
      <c r="F10" s="15">
        <f>+[1]ZZ!D534</f>
        <v>0</v>
      </c>
      <c r="G10" s="15">
        <f>+[1]ZZ!E534</f>
        <v>0</v>
      </c>
      <c r="H10" s="15">
        <f>+[1]ZZ!F534</f>
        <v>0</v>
      </c>
      <c r="I10" s="15">
        <f>+[1]ZZ!G534</f>
        <v>0</v>
      </c>
      <c r="J10" s="15">
        <f>+[1]ZZ!H534</f>
        <v>0</v>
      </c>
      <c r="K10" s="15">
        <f>+[1]ZZ!I534</f>
        <v>0</v>
      </c>
      <c r="L10" s="15">
        <f>+[1]ZZ!J534</f>
        <v>0</v>
      </c>
      <c r="M10" s="15">
        <f>+[1]ZZ!K534</f>
        <v>0</v>
      </c>
      <c r="N10" s="15">
        <f>+[1]ZZ!L534</f>
        <v>0</v>
      </c>
      <c r="O10" s="15">
        <f>+[1]ZZ!M534</f>
        <v>0</v>
      </c>
      <c r="P10" s="15">
        <f t="shared" si="1"/>
        <v>0</v>
      </c>
      <c r="Q10" s="3"/>
    </row>
    <row r="11" spans="2:17" s="1" customFormat="1" ht="19.5" customHeight="1" x14ac:dyDescent="0.25">
      <c r="B11" s="13" t="s">
        <v>42</v>
      </c>
      <c r="C11" s="14"/>
      <c r="D11" s="21">
        <f>+[1]ZZ!B540</f>
        <v>244</v>
      </c>
      <c r="E11" s="21">
        <f>+[1]ZZ!C540</f>
        <v>1347</v>
      </c>
      <c r="F11" s="21">
        <f>+[1]ZZ!D540</f>
        <v>1746</v>
      </c>
      <c r="G11" s="21">
        <f>+[1]ZZ!E540</f>
        <v>1340</v>
      </c>
      <c r="H11" s="21">
        <f>+[1]ZZ!F540</f>
        <v>0</v>
      </c>
      <c r="I11" s="21">
        <f>+[1]ZZ!G540</f>
        <v>0</v>
      </c>
      <c r="J11" s="21">
        <f>+[1]ZZ!H540</f>
        <v>0</v>
      </c>
      <c r="K11" s="21">
        <f>+[1]ZZ!I540</f>
        <v>0</v>
      </c>
      <c r="L11" s="21">
        <f>+[1]ZZ!J540</f>
        <v>0</v>
      </c>
      <c r="M11" s="21">
        <f>+[1]ZZ!K540</f>
        <v>0</v>
      </c>
      <c r="N11" s="21">
        <f>+[1]ZZ!L540</f>
        <v>0</v>
      </c>
      <c r="O11" s="21">
        <f>+[1]ZZ!M540</f>
        <v>0</v>
      </c>
      <c r="P11" s="21">
        <f t="shared" si="1"/>
        <v>4677</v>
      </c>
      <c r="Q11" s="3"/>
    </row>
    <row r="12" spans="2:17" s="1" customFormat="1" ht="19.5" customHeight="1" x14ac:dyDescent="0.25">
      <c r="B12" s="104" t="s">
        <v>48</v>
      </c>
      <c r="C12" s="32"/>
      <c r="D12" s="43">
        <f>+[1]ZZ!B543</f>
        <v>84</v>
      </c>
      <c r="E12" s="43">
        <f>+[1]ZZ!C543</f>
        <v>312</v>
      </c>
      <c r="F12" s="43">
        <f>+[1]ZZ!D543</f>
        <v>324</v>
      </c>
      <c r="G12" s="43">
        <f>+[1]ZZ!E543</f>
        <v>221</v>
      </c>
      <c r="H12" s="43">
        <f>+[1]ZZ!F543</f>
        <v>0</v>
      </c>
      <c r="I12" s="43">
        <f>+[1]ZZ!G543</f>
        <v>0</v>
      </c>
      <c r="J12" s="43">
        <f>+[1]ZZ!H543</f>
        <v>0</v>
      </c>
      <c r="K12" s="43">
        <f>+[1]ZZ!I543</f>
        <v>0</v>
      </c>
      <c r="L12" s="43">
        <f>+[1]ZZ!J543</f>
        <v>0</v>
      </c>
      <c r="M12" s="43">
        <f>+[1]ZZ!K543</f>
        <v>0</v>
      </c>
      <c r="N12" s="43">
        <f>+[1]ZZ!L543</f>
        <v>0</v>
      </c>
      <c r="O12" s="43">
        <f>+[1]ZZ!M543</f>
        <v>0</v>
      </c>
      <c r="P12" s="43">
        <f t="shared" si="1"/>
        <v>941</v>
      </c>
      <c r="Q12" s="3"/>
    </row>
    <row r="16" spans="2:17" ht="23.25" x14ac:dyDescent="0.25">
      <c r="B16" s="91" t="s">
        <v>71</v>
      </c>
    </row>
    <row r="18" spans="2:17" x14ac:dyDescent="0.25">
      <c r="P18" s="1" t="s">
        <v>72</v>
      </c>
    </row>
    <row r="19" spans="2:17" ht="21" x14ac:dyDescent="0.25">
      <c r="B19" s="6"/>
      <c r="C19" s="7" t="s">
        <v>36</v>
      </c>
      <c r="D19" s="51">
        <v>2023</v>
      </c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53"/>
    </row>
    <row r="20" spans="2:17" ht="18.75" customHeight="1" x14ac:dyDescent="0.25">
      <c r="B20" s="12"/>
      <c r="C20" s="11"/>
      <c r="D20" s="4" t="s">
        <v>1</v>
      </c>
      <c r="E20" s="4" t="s">
        <v>2</v>
      </c>
      <c r="F20" s="4" t="s">
        <v>3</v>
      </c>
      <c r="G20" s="4" t="s">
        <v>4</v>
      </c>
      <c r="H20" s="4" t="s">
        <v>5</v>
      </c>
      <c r="I20" s="4" t="s">
        <v>6</v>
      </c>
      <c r="J20" s="4" t="s">
        <v>7</v>
      </c>
      <c r="K20" s="4" t="s">
        <v>8</v>
      </c>
      <c r="L20" s="4" t="s">
        <v>9</v>
      </c>
      <c r="M20" s="4" t="s">
        <v>10</v>
      </c>
      <c r="N20" s="4" t="s">
        <v>11</v>
      </c>
      <c r="O20" s="4" t="s">
        <v>12</v>
      </c>
      <c r="P20" s="5" t="s">
        <v>37</v>
      </c>
    </row>
    <row r="21" spans="2:17" ht="21.75" customHeight="1" x14ac:dyDescent="0.25">
      <c r="B21" s="105" t="s">
        <v>38</v>
      </c>
      <c r="C21" s="27"/>
      <c r="D21" s="106">
        <f>+[1]ZZ!B625</f>
        <v>709145.12</v>
      </c>
      <c r="E21" s="106">
        <f>+[1]ZZ!C625</f>
        <v>942849.93479999993</v>
      </c>
      <c r="F21" s="106">
        <f>+[1]ZZ!D625</f>
        <v>1118570.7837559998</v>
      </c>
      <c r="G21" s="106">
        <f>+[1]ZZ!E625</f>
        <v>905331.81156696007</v>
      </c>
      <c r="H21" s="106">
        <f>+[1]ZZ!F625</f>
        <v>0</v>
      </c>
      <c r="I21" s="106">
        <f>+[1]ZZ!G625</f>
        <v>0</v>
      </c>
      <c r="J21" s="106">
        <f>+[1]ZZ!H625</f>
        <v>0</v>
      </c>
      <c r="K21" s="106">
        <f>+[1]ZZ!I625</f>
        <v>0</v>
      </c>
      <c r="L21" s="106">
        <f>+[1]ZZ!J625</f>
        <v>0</v>
      </c>
      <c r="M21" s="106">
        <f>+[1]ZZ!K625</f>
        <v>0</v>
      </c>
      <c r="N21" s="106">
        <f>+[1]ZZ!L625</f>
        <v>0</v>
      </c>
      <c r="O21" s="106">
        <f>+[1]ZZ!M625</f>
        <v>0</v>
      </c>
      <c r="P21" s="106">
        <f>SUM(D21:O21)</f>
        <v>3675897.6501229601</v>
      </c>
    </row>
    <row r="25" spans="2:17" ht="23.25" x14ac:dyDescent="0.25">
      <c r="B25" s="91" t="s">
        <v>73</v>
      </c>
    </row>
    <row r="27" spans="2:17" x14ac:dyDescent="0.25">
      <c r="O27" s="1" t="s">
        <v>74</v>
      </c>
    </row>
    <row r="28" spans="2:17" ht="21" x14ac:dyDescent="0.25">
      <c r="B28" s="6"/>
      <c r="C28" s="7" t="s">
        <v>36</v>
      </c>
      <c r="D28" s="51">
        <v>2023</v>
      </c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3"/>
      <c r="Q28"/>
    </row>
    <row r="29" spans="2:17" x14ac:dyDescent="0.25">
      <c r="B29" s="12"/>
      <c r="C29" s="11"/>
      <c r="D29" s="4" t="s">
        <v>1</v>
      </c>
      <c r="E29" s="4" t="s">
        <v>2</v>
      </c>
      <c r="F29" s="4" t="s">
        <v>3</v>
      </c>
      <c r="G29" s="4" t="s">
        <v>4</v>
      </c>
      <c r="H29" s="4" t="s">
        <v>5</v>
      </c>
      <c r="I29" s="4" t="s">
        <v>6</v>
      </c>
      <c r="J29" s="4" t="s">
        <v>7</v>
      </c>
      <c r="K29" s="4" t="s">
        <v>8</v>
      </c>
      <c r="L29" s="4" t="s">
        <v>9</v>
      </c>
      <c r="M29" s="4" t="s">
        <v>10</v>
      </c>
      <c r="N29" s="4" t="s">
        <v>11</v>
      </c>
      <c r="O29" s="4" t="s">
        <v>12</v>
      </c>
      <c r="Q29"/>
    </row>
    <row r="30" spans="2:17" ht="15.75" customHeight="1" x14ac:dyDescent="0.25">
      <c r="B30" s="105" t="s">
        <v>38</v>
      </c>
      <c r="C30" s="27"/>
      <c r="D30" s="106">
        <f>+[1]ZZ!B631</f>
        <v>102119</v>
      </c>
      <c r="E30" s="106">
        <f>+[1]ZZ!C631</f>
        <v>101915</v>
      </c>
      <c r="F30" s="106">
        <f>+[1]ZZ!D631</f>
        <v>101607</v>
      </c>
      <c r="G30" s="106">
        <f>+[1]ZZ!E631</f>
        <v>101594</v>
      </c>
      <c r="H30" s="106">
        <f>+[1]ZZ!F631</f>
        <v>0</v>
      </c>
      <c r="I30" s="106">
        <f>+[1]ZZ!G631</f>
        <v>0</v>
      </c>
      <c r="J30" s="106">
        <f>+[1]ZZ!H631</f>
        <v>0</v>
      </c>
      <c r="K30" s="106">
        <f>+[1]ZZ!I631</f>
        <v>0</v>
      </c>
      <c r="L30" s="106">
        <f>+[1]ZZ!J631</f>
        <v>0</v>
      </c>
      <c r="M30" s="106">
        <f>+[1]ZZ!K631</f>
        <v>0</v>
      </c>
      <c r="N30" s="106">
        <f>+[1]ZZ!L631</f>
        <v>0</v>
      </c>
      <c r="O30" s="106">
        <f>+[1]ZZ!M631</f>
        <v>0</v>
      </c>
      <c r="Q30"/>
    </row>
  </sheetData>
  <pageMargins left="0.31496062992125984" right="0.31496062992125984" top="0.78740157480314965" bottom="0.78740157480314965" header="0.31496062992125984" footer="0.31496062992125984"/>
  <pageSetup paperSize="9" scale="41" fitToHeight="1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Índice</vt:lpstr>
      <vt:lpstr>I. Licenciamento</vt:lpstr>
      <vt:lpstr>II. Licenciamento Motorização</vt:lpstr>
      <vt:lpstr>III. Licenciamento Combustível</vt:lpstr>
      <vt:lpstr>IV. Licenciamento Empresa</vt:lpstr>
      <vt:lpstr>V. Exportação Volume</vt:lpstr>
      <vt:lpstr>VI. Produção</vt:lpstr>
      <vt:lpstr>VII. Outras informações</vt:lpstr>
    </vt:vector>
  </TitlesOfParts>
  <Company>ANFAVEA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Lopez</dc:creator>
  <cp:lastModifiedBy>Flavio Patez</cp:lastModifiedBy>
  <cp:lastPrinted>2011-08-19T20:06:29Z</cp:lastPrinted>
  <dcterms:created xsi:type="dcterms:W3CDTF">2011-07-20T12:20:43Z</dcterms:created>
  <dcterms:modified xsi:type="dcterms:W3CDTF">2023-05-05T18:42:03Z</dcterms:modified>
</cp:coreProperties>
</file>