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AD317B81-5E31-458B-8F8C-40DFE8598A7B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2" l="1"/>
  <c r="U6" i="2"/>
  <c r="Q6" i="2"/>
  <c r="V6" i="2" s="1"/>
  <c r="L6" i="2"/>
  <c r="H6" i="2"/>
  <c r="M6" i="2" s="1"/>
  <c r="AA5" i="2"/>
  <c r="AA7" i="2" s="1"/>
  <c r="U5" i="2"/>
  <c r="Q5" i="2"/>
  <c r="V5" i="2" s="1"/>
  <c r="V7" i="2" s="1"/>
  <c r="L5" i="2"/>
  <c r="H5" i="2"/>
  <c r="M5" i="2" s="1"/>
  <c r="M7" i="2" s="1"/>
  <c r="A12" i="2" s="1"/>
</calcChain>
</file>

<file path=xl/sharedStrings.xml><?xml version="1.0" encoding="utf-8"?>
<sst xmlns="http://schemas.openxmlformats.org/spreadsheetml/2006/main" count="57" uniqueCount="51">
  <si>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</si>
  <si>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</si>
  <si>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</si>
  <si>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</si>
  <si>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</si>
  <si>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</si>
  <si>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</si>
  <si>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</si>
  <si>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</si>
  <si>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</si>
  <si>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</si>
  <si>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</si>
  <si>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</si>
  <si>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</si>
  <si>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</si>
  <si>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</si>
  <si>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</si>
  <si>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</si>
  <si>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</si>
  <si>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</si>
  <si>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</si>
  <si>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</si>
  <si>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</si>
  <si>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</si>
  <si>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</si>
  <si>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</si>
  <si>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</si>
  <si>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</si>
  <si>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</si>
  <si>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</si>
  <si>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</si>
  <si>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</si>
  <si>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</si>
  <si>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</si>
  <si>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</si>
  <si>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</si>
  <si>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</si>
  <si>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</si>
  <si>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</si>
  <si>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</si>
  <si>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</si>
  <si>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</si>
  <si>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</si>
  <si>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</si>
  <si>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</si>
  <si>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</si>
  <si>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</si>
  <si>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ALAGOAS</t>
  </si>
  <si>
    <t>Receitas em Geral 2007 a 2016</t>
  </si>
  <si>
    <t>Despesas em Geral 2007 a 2023</t>
  </si>
  <si>
    <t>https://dados.al.gov.br/catalogo/dataset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</si>
</sst>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/>
    <xf numFmtId="164" fontId="5" fillId="0" borderId="0" xfId="0" applyNumberFormat="1" applyFont="1"/>
    <xf numFmtId="164" fontId="4" fillId="0" borderId="1" xfId="0" applyNumberFormat="1" applyFont="1" applyBorder="1"/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14"/>
  <sheetViews>
    <sheetView tabSelected="1" workbookViewId="0">
      <selection activeCell="C9" sqref="C9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7"/>
      <c r="B5" s="36" t="s">
        <v>39</v>
      </c>
      <c r="C5" s="7" t="s">
        <v>48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1</v>
      </c>
      <c r="O5" s="23">
        <v>1</v>
      </c>
      <c r="P5" s="24">
        <v>0</v>
      </c>
      <c r="Q5" s="25">
        <f>(N5*0.34+O5*0.33+P5*0.33)</f>
        <v>0.67</v>
      </c>
      <c r="R5" s="23">
        <v>0</v>
      </c>
      <c r="S5" s="23">
        <v>0</v>
      </c>
      <c r="T5" s="24">
        <v>0</v>
      </c>
      <c r="U5" s="25">
        <f>(R5*0.34+S5*0.33+T5*0.33)</f>
        <v>0</v>
      </c>
      <c r="V5" s="26">
        <f>(Q5*0.4+U5*0.6)</f>
        <v>0.26800000000000002</v>
      </c>
      <c r="W5" s="37"/>
      <c r="X5">
        <v>1</v>
      </c>
      <c r="Z5" s="24"/>
      <c r="AA5" s="27">
        <f>X5/3</f>
        <v>0.33333333333333331</v>
      </c>
    </row>
    <row r="6" spans="1:27" x14ac:dyDescent="0.25">
      <c r="A6" s="8" t="s">
        <v>37</v>
      </c>
      <c r="B6" s="38" t="s">
        <v>38</v>
      </c>
      <c r="C6" s="22" t="s">
        <v>49</v>
      </c>
      <c r="D6" s="23">
        <v>1</v>
      </c>
      <c r="E6">
        <v>0</v>
      </c>
      <c r="F6">
        <v>1</v>
      </c>
      <c r="G6" s="24">
        <v>0</v>
      </c>
      <c r="H6" s="25">
        <f>(D6*0.3+E6*0.3+F6*0.2+G6*0.2)</f>
        <v>0.5</v>
      </c>
      <c r="I6" s="23">
        <v>0</v>
      </c>
      <c r="J6">
        <v>0</v>
      </c>
      <c r="K6" s="24">
        <v>0</v>
      </c>
      <c r="L6" s="25">
        <f>(I6*0.35+J6*0.35+K6*0.3)</f>
        <v>0</v>
      </c>
      <c r="M6" s="26">
        <f>(H6*0.4+L6*0.6)</f>
        <v>0.2</v>
      </c>
      <c r="N6" s="23">
        <v>1</v>
      </c>
      <c r="O6" s="23">
        <v>1</v>
      </c>
      <c r="P6" s="24">
        <v>0</v>
      </c>
      <c r="Q6" s="25">
        <f>(N6*0.34+O6*0.33+P6*0.33)</f>
        <v>0.67</v>
      </c>
      <c r="R6" s="23">
        <v>0</v>
      </c>
      <c r="S6" s="23">
        <v>0</v>
      </c>
      <c r="T6" s="24">
        <v>0</v>
      </c>
      <c r="U6" s="25">
        <f>(R6*0.34+S6*0.33+T6*0.33)</f>
        <v>0</v>
      </c>
      <c r="V6" s="26">
        <f>(Q6*0.4+U6*0.6)</f>
        <v>0.26800000000000002</v>
      </c>
      <c r="W6" s="23"/>
      <c r="X6">
        <v>1</v>
      </c>
      <c r="Z6" s="24"/>
      <c r="AA6" s="27">
        <f>X6/3</f>
        <v>0.33333333333333331</v>
      </c>
    </row>
    <row r="7" spans="1:27" ht="15.75" x14ac:dyDescent="0.25">
      <c r="A7" s="8"/>
      <c r="B7" s="1" t="s">
        <v>40</v>
      </c>
      <c r="C7" s="3">
        <v>2</v>
      </c>
      <c r="D7" s="28" t="s">
        <v>41</v>
      </c>
      <c r="E7" s="29"/>
      <c r="F7" s="29"/>
      <c r="G7" s="29"/>
      <c r="H7" s="29"/>
      <c r="I7" s="29"/>
      <c r="J7" s="29"/>
      <c r="K7" s="29"/>
      <c r="L7" s="30"/>
      <c r="M7" s="31">
        <f>(M5+M6)/C7</f>
        <v>0.2</v>
      </c>
      <c r="N7" s="28" t="s">
        <v>42</v>
      </c>
      <c r="O7" s="29"/>
      <c r="P7" s="29"/>
      <c r="Q7" s="29"/>
      <c r="R7" s="29"/>
      <c r="S7" s="29"/>
      <c r="T7" s="29"/>
      <c r="U7" s="29"/>
      <c r="V7" s="35">
        <f>(V5+V6)/C7</f>
        <v>0.26800000000000002</v>
      </c>
      <c r="W7" s="30" t="s">
        <v>43</v>
      </c>
      <c r="X7" s="32"/>
      <c r="Y7" s="32"/>
      <c r="Z7" s="32"/>
      <c r="AA7" s="33">
        <f>(AA5+AA6)/C7</f>
        <v>0.33333333333333331</v>
      </c>
    </row>
    <row r="9" spans="1:27" x14ac:dyDescent="0.25">
      <c r="A9" s="25" t="s">
        <v>44</v>
      </c>
    </row>
    <row r="10" spans="1:27" x14ac:dyDescent="0.25">
      <c r="A10" s="25" t="s">
        <v>45</v>
      </c>
    </row>
    <row r="11" spans="1:27" x14ac:dyDescent="0.25">
      <c r="A11" s="25" t="s">
        <v>46</v>
      </c>
    </row>
    <row r="12" spans="1:27" ht="18.75" x14ac:dyDescent="0.3">
      <c r="A12" s="34">
        <f>(M7+V7+AA7)/3</f>
        <v>0.26711111111111113</v>
      </c>
    </row>
    <row r="14" spans="1:27" x14ac:dyDescent="0.25">
      <c r="A14" s="25" t="s">
        <v>50</v>
      </c>
      <c r="B14" s="25"/>
      <c r="C14" s="39">
        <v>45031</v>
      </c>
    </row>
  </sheetData>
  <mergeCells count="12">
    <mergeCell ref="D7:L7"/>
    <mergeCell ref="N7:U7"/>
    <mergeCell ref="W7:Z7"/>
    <mergeCell ref="A6:A7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2024-02-11T21:58:26Z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