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6C491907-1BC9-451E-9C15-03B310977A69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N12" i="2"/>
  <c r="K12" i="2"/>
  <c r="T11" i="2"/>
  <c r="T12" i="2" s="1"/>
  <c r="S11" i="2"/>
  <c r="S12" i="2" s="1"/>
  <c r="R11" i="2"/>
  <c r="R12" i="2" s="1"/>
  <c r="P11" i="2"/>
  <c r="P12" i="2" s="1"/>
  <c r="O11" i="2"/>
  <c r="N11" i="2"/>
  <c r="K11" i="2"/>
  <c r="J11" i="2"/>
  <c r="J12" i="2" s="1"/>
  <c r="I11" i="2"/>
  <c r="I12" i="2" s="1"/>
  <c r="G11" i="2"/>
  <c r="G12" i="2" s="1"/>
  <c r="F11" i="2"/>
  <c r="F12" i="2" s="1"/>
  <c r="E11" i="2"/>
  <c r="E12" i="2" s="1"/>
  <c r="D11" i="2"/>
  <c r="D12" i="2" s="1"/>
  <c r="AA9" i="2"/>
  <c r="U9" i="2"/>
  <c r="Q9" i="2"/>
  <c r="V9" i="2" s="1"/>
  <c r="L9" i="2"/>
  <c r="H9" i="2"/>
  <c r="M9" i="2" s="1"/>
  <c r="AA8" i="2"/>
  <c r="V8" i="2"/>
  <c r="U8" i="2"/>
  <c r="Q8" i="2"/>
  <c r="L8" i="2"/>
  <c r="H8" i="2"/>
  <c r="M8" i="2" s="1"/>
  <c r="AA7" i="2"/>
  <c r="U7" i="2"/>
  <c r="Q7" i="2"/>
  <c r="V7" i="2" s="1"/>
  <c r="L7" i="2"/>
  <c r="H7" i="2"/>
  <c r="H11" i="2" s="1"/>
  <c r="H12" i="2" s="1"/>
  <c r="AA6" i="2"/>
  <c r="U6" i="2"/>
  <c r="Q6" i="2"/>
  <c r="V6" i="2" s="1"/>
  <c r="L6" i="2"/>
  <c r="L11" i="2" s="1"/>
  <c r="L12" i="2" s="1"/>
  <c r="H6" i="2"/>
  <c r="M6" i="2" s="1"/>
  <c r="AA5" i="2"/>
  <c r="AA10" i="2" s="1"/>
  <c r="X12" i="2" s="1"/>
  <c r="U5" i="2"/>
  <c r="Q5" i="2"/>
  <c r="V5" i="2" s="1"/>
  <c r="M5" i="2"/>
  <c r="L5" i="2"/>
  <c r="H5" i="2"/>
  <c r="M11" i="2" l="1"/>
  <c r="M12" i="2" s="1"/>
  <c r="V10" i="2"/>
  <c r="M7" i="2"/>
  <c r="Q11" i="2"/>
  <c r="Q12" i="2" s="1"/>
  <c r="M10" i="2"/>
  <c r="A15" i="2" s="1"/>
</calcChain>
</file>

<file path=xl/sharedStrings.xml><?xml version="1.0" encoding="utf-8"?>
<sst xmlns="http://schemas.openxmlformats.org/spreadsheetml/2006/main" count="61" uniqueCount="55">
  <si>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</si>
  <si>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</si>
  <si>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</si>
  <si>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</si>
  <si>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</si>
  <si>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</si>
  <si>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</si>
  <si>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</si>
  <si>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</si>
  <si>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</si>
  <si>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</si>
  <si>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</si>
  <si>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</si>
  <si>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</si>
  <si>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</si>
  <si>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</si>
  <si>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</si>
  <si>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</si>
  <si>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</si>
  <si>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</si>
  <si>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</si>
  <si>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</si>
  <si>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</si>
  <si>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</si>
  <si>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</si>
  <si>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</si>
  <si>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</si>
  <si>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</si>
  <si>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</si>
  <si>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</si>
  <si>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</si>
  <si>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</si>
  <si>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</si>
  <si>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</si>
  <si>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</si>
  <si>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</si>
  <si>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</si>
  <si>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</si>
  <si>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</si>
  <si>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</si>
  <si>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Gestão Fiscal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</si>
  <si>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</si>
  <si>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</si>
  <si>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</si>
  <si>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</si>
  <si>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</si>
  <si>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</si>
  <si>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</si>
  <si>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Folha de pagamento</t>
  </si>
  <si>
    <t>Despesas em geral</t>
  </si>
  <si>
    <t>Receitas em geral</t>
  </si>
  <si>
    <t>Diárias</t>
  </si>
  <si>
    <t>Benefícios Fiscais</t>
  </si>
  <si>
    <t>AMAPÁ</t>
  </si>
  <si>
    <t>https://transparencia.amapa.gov.br/informacoes/dados-aberto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</si>
</sst>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4" fillId="0" borderId="1" xfId="0" applyNumberFormat="1" applyFont="1" applyBorder="1"/>
    <xf numFmtId="166" fontId="4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18"/>
  <sheetViews>
    <sheetView tabSelected="1" workbookViewId="0">
      <selection activeCell="E14" sqref="E14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5" t="s">
        <v>38</v>
      </c>
      <c r="C5" s="22" t="s">
        <v>49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1</v>
      </c>
      <c r="P5" s="24">
        <v>0</v>
      </c>
      <c r="Q5" s="25">
        <f>(N5*0.34+O5*0.33+P5*0.33)</f>
        <v>0.67</v>
      </c>
      <c r="R5" s="23">
        <v>1</v>
      </c>
      <c r="S5" s="23">
        <v>1</v>
      </c>
      <c r="T5" s="24">
        <v>0</v>
      </c>
      <c r="U5" s="25">
        <f>(R5*0.34+S5*0.33+T5*0.33)</f>
        <v>0.67</v>
      </c>
      <c r="V5" s="26">
        <f>(Q5*0.4+U5*0.6)</f>
        <v>0.67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6"/>
      <c r="C6" s="22" t="s">
        <v>51</v>
      </c>
      <c r="D6" s="23">
        <v>1</v>
      </c>
      <c r="E6">
        <v>0</v>
      </c>
      <c r="F6">
        <v>1</v>
      </c>
      <c r="G6" s="24">
        <v>0</v>
      </c>
      <c r="H6" s="25">
        <f t="shared" ref="H6:H9" si="0">(D6*0.3+E6*0.3+F6*0.2+G6*0.2)</f>
        <v>0.5</v>
      </c>
      <c r="I6" s="23">
        <v>0</v>
      </c>
      <c r="J6">
        <v>0</v>
      </c>
      <c r="K6" s="24">
        <v>0</v>
      </c>
      <c r="L6" s="25">
        <f t="shared" ref="L6:L9" si="1">(I6*0.35+J6*0.35+K6*0.3)</f>
        <v>0</v>
      </c>
      <c r="M6" s="26">
        <f t="shared" ref="M6:M9" si="2">(H6*0.4+L6*0.6)</f>
        <v>0.2</v>
      </c>
      <c r="N6" s="23">
        <v>1</v>
      </c>
      <c r="O6" s="23">
        <v>1</v>
      </c>
      <c r="P6" s="24">
        <v>0</v>
      </c>
      <c r="Q6" s="25">
        <f t="shared" ref="Q6:Q9" si="3">(N6*0.34+O6*0.33+P6*0.33)</f>
        <v>0.67</v>
      </c>
      <c r="R6" s="23">
        <v>1</v>
      </c>
      <c r="S6" s="23">
        <v>1</v>
      </c>
      <c r="T6" s="24">
        <v>0</v>
      </c>
      <c r="U6" s="25">
        <f t="shared" ref="U6:U9" si="4">(R6*0.34+S6*0.33+T6*0.33)</f>
        <v>0.67</v>
      </c>
      <c r="V6" s="26">
        <f t="shared" ref="V6:V9" si="5">(Q6*0.4+U6*0.6)</f>
        <v>0.67</v>
      </c>
      <c r="W6" s="23"/>
      <c r="Y6">
        <v>2</v>
      </c>
      <c r="Z6" s="24"/>
      <c r="AA6" s="27">
        <f>Y6/3</f>
        <v>0.66666666666666663</v>
      </c>
    </row>
    <row r="7" spans="1:27" x14ac:dyDescent="0.25">
      <c r="A7" s="8"/>
      <c r="B7" s="36"/>
      <c r="C7" s="22" t="s">
        <v>48</v>
      </c>
      <c r="D7" s="23">
        <v>1</v>
      </c>
      <c r="E7">
        <v>1</v>
      </c>
      <c r="F7">
        <v>1</v>
      </c>
      <c r="G7" s="24">
        <v>0</v>
      </c>
      <c r="H7" s="25">
        <f>(D7*0.3+E7*0.3+F7*0.2+G7*0.2)</f>
        <v>0.8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0.32000000000000006</v>
      </c>
      <c r="N7" s="23">
        <v>1</v>
      </c>
      <c r="O7" s="23">
        <v>1</v>
      </c>
      <c r="P7" s="24">
        <v>0</v>
      </c>
      <c r="Q7" s="25">
        <f t="shared" si="3"/>
        <v>0.67</v>
      </c>
      <c r="R7" s="23">
        <v>1</v>
      </c>
      <c r="S7" s="23">
        <v>1</v>
      </c>
      <c r="T7" s="24">
        <v>0</v>
      </c>
      <c r="U7" s="25">
        <f t="shared" si="4"/>
        <v>0.67</v>
      </c>
      <c r="V7" s="26">
        <f t="shared" si="5"/>
        <v>0.67</v>
      </c>
      <c r="W7" s="23"/>
      <c r="Y7">
        <v>2</v>
      </c>
      <c r="Z7" s="24"/>
      <c r="AA7" s="27">
        <f>Y7/3</f>
        <v>0.66666666666666663</v>
      </c>
    </row>
    <row r="8" spans="1:27" x14ac:dyDescent="0.25">
      <c r="A8" s="8"/>
      <c r="B8" s="37" t="s">
        <v>40</v>
      </c>
      <c r="C8" s="22" t="s">
        <v>52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1</v>
      </c>
      <c r="P8" s="24">
        <v>0</v>
      </c>
      <c r="Q8" s="25">
        <f t="shared" si="3"/>
        <v>0.67</v>
      </c>
      <c r="R8" s="23">
        <v>1</v>
      </c>
      <c r="S8" s="23">
        <v>1</v>
      </c>
      <c r="T8" s="24">
        <v>0</v>
      </c>
      <c r="U8" s="25">
        <f t="shared" si="4"/>
        <v>0.67</v>
      </c>
      <c r="V8" s="26">
        <f t="shared" si="5"/>
        <v>0.67</v>
      </c>
      <c r="W8" s="23"/>
      <c r="X8">
        <v>1</v>
      </c>
      <c r="Z8" s="24"/>
      <c r="AA8" s="27">
        <f>X8/3</f>
        <v>0.33333333333333331</v>
      </c>
    </row>
    <row r="9" spans="1:27" x14ac:dyDescent="0.25">
      <c r="A9" s="8"/>
      <c r="B9" s="12" t="s">
        <v>39</v>
      </c>
      <c r="C9" s="22" t="s">
        <v>50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1</v>
      </c>
      <c r="P9" s="24">
        <v>0</v>
      </c>
      <c r="Q9" s="25">
        <f t="shared" si="3"/>
        <v>0.67</v>
      </c>
      <c r="R9" s="23">
        <v>1</v>
      </c>
      <c r="S9" s="23">
        <v>1</v>
      </c>
      <c r="T9" s="24">
        <v>0</v>
      </c>
      <c r="U9" s="25">
        <f t="shared" si="4"/>
        <v>0.67</v>
      </c>
      <c r="V9" s="26">
        <f t="shared" si="5"/>
        <v>0.67</v>
      </c>
      <c r="W9" s="23"/>
      <c r="Y9">
        <v>2</v>
      </c>
      <c r="Z9" s="24"/>
      <c r="AA9" s="27">
        <f>Y9/3</f>
        <v>0.66666666666666663</v>
      </c>
    </row>
    <row r="10" spans="1:27" ht="15.75" x14ac:dyDescent="0.25">
      <c r="A10" s="8"/>
      <c r="B10" s="1" t="s">
        <v>41</v>
      </c>
      <c r="C10" s="3">
        <v>5</v>
      </c>
      <c r="D10" s="28" t="s">
        <v>42</v>
      </c>
      <c r="E10" s="29"/>
      <c r="F10" s="29"/>
      <c r="G10" s="29"/>
      <c r="H10" s="29"/>
      <c r="I10" s="29"/>
      <c r="J10" s="29"/>
      <c r="K10" s="29"/>
      <c r="L10" s="30"/>
      <c r="M10" s="39">
        <f>SUM(M5:M9)/C10</f>
        <v>0.22400000000000003</v>
      </c>
      <c r="N10" s="28" t="s">
        <v>43</v>
      </c>
      <c r="O10" s="29"/>
      <c r="P10" s="29"/>
      <c r="Q10" s="29"/>
      <c r="R10" s="29"/>
      <c r="S10" s="29"/>
      <c r="T10" s="29"/>
      <c r="U10" s="29"/>
      <c r="V10" s="38">
        <f>SUM(V5:V9)/C10</f>
        <v>0.67</v>
      </c>
      <c r="W10" s="30" t="s">
        <v>44</v>
      </c>
      <c r="X10" s="31"/>
      <c r="Y10" s="31"/>
      <c r="Z10" s="31"/>
      <c r="AA10" s="32">
        <f>SUM(AA5:AA9)/C10</f>
        <v>0.6</v>
      </c>
    </row>
    <row r="11" spans="1:27" x14ac:dyDescent="0.25">
      <c r="D11">
        <f>SUM(D5:D9)</f>
        <v>5</v>
      </c>
      <c r="E11">
        <f t="shared" ref="E11:T11" si="6">SUM(E5:E9)</f>
        <v>1</v>
      </c>
      <c r="F11">
        <f t="shared" si="6"/>
        <v>5</v>
      </c>
      <c r="G11">
        <f t="shared" si="6"/>
        <v>0</v>
      </c>
      <c r="H11">
        <f t="shared" si="6"/>
        <v>2.8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1.1200000000000001</v>
      </c>
      <c r="N11">
        <f t="shared" si="6"/>
        <v>5</v>
      </c>
      <c r="O11">
        <f t="shared" si="6"/>
        <v>5</v>
      </c>
      <c r="P11">
        <f t="shared" si="6"/>
        <v>0</v>
      </c>
      <c r="Q11">
        <f t="shared" si="6"/>
        <v>3.35</v>
      </c>
      <c r="R11">
        <f t="shared" si="6"/>
        <v>5</v>
      </c>
      <c r="S11">
        <f t="shared" si="6"/>
        <v>5</v>
      </c>
      <c r="T11">
        <f t="shared" si="6"/>
        <v>0</v>
      </c>
    </row>
    <row r="12" spans="1:27" x14ac:dyDescent="0.25">
      <c r="A12" s="25" t="s">
        <v>45</v>
      </c>
      <c r="D12">
        <f>D11/$C$10</f>
        <v>1</v>
      </c>
      <c r="E12">
        <f t="shared" ref="E12:T12" si="7">E11/$C$10</f>
        <v>0.2</v>
      </c>
      <c r="F12">
        <f t="shared" si="7"/>
        <v>1</v>
      </c>
      <c r="G12">
        <f t="shared" si="7"/>
        <v>0</v>
      </c>
      <c r="H12">
        <f t="shared" si="7"/>
        <v>0.55999999999999994</v>
      </c>
      <c r="I12">
        <f t="shared" si="7"/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0.22400000000000003</v>
      </c>
      <c r="N12">
        <f t="shared" si="7"/>
        <v>1</v>
      </c>
      <c r="O12">
        <f t="shared" si="7"/>
        <v>1</v>
      </c>
      <c r="P12">
        <f t="shared" si="7"/>
        <v>0</v>
      </c>
      <c r="Q12">
        <f t="shared" si="7"/>
        <v>0.67</v>
      </c>
      <c r="R12">
        <f t="shared" si="7"/>
        <v>1</v>
      </c>
      <c r="S12">
        <f t="shared" si="7"/>
        <v>1</v>
      </c>
      <c r="T12">
        <f t="shared" si="7"/>
        <v>0</v>
      </c>
      <c r="X12" s="33">
        <f>AA10</f>
        <v>0.6</v>
      </c>
    </row>
    <row r="13" spans="1:27" x14ac:dyDescent="0.25">
      <c r="A13" s="25" t="s">
        <v>46</v>
      </c>
    </row>
    <row r="14" spans="1:27" x14ac:dyDescent="0.25">
      <c r="A14" s="25" t="s">
        <v>47</v>
      </c>
    </row>
    <row r="15" spans="1:27" ht="18.75" x14ac:dyDescent="0.3">
      <c r="A15" s="34">
        <f>(M10+V10+AA10)/3</f>
        <v>0.49800000000000005</v>
      </c>
    </row>
    <row r="17" spans="1:3" x14ac:dyDescent="0.25">
      <c r="A17" t="s">
        <v>54</v>
      </c>
    </row>
    <row r="18" spans="1:3" x14ac:dyDescent="0.25">
      <c r="C18" s="40">
        <v>45031</v>
      </c>
    </row>
  </sheetData>
  <mergeCells count="13">
    <mergeCell ref="A5:A10"/>
    <mergeCell ref="D10:L10"/>
    <mergeCell ref="N10:U10"/>
    <mergeCell ref="W10:Z10"/>
    <mergeCell ref="B5:B7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