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4E69E117-8418-4491-B79D-13009C345D03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2" l="1"/>
  <c r="K16" i="2"/>
  <c r="G16" i="2"/>
  <c r="F16" i="2"/>
  <c r="E16" i="2"/>
  <c r="P15" i="2"/>
  <c r="O15" i="2"/>
  <c r="O16" i="2" s="1"/>
  <c r="N15" i="2"/>
  <c r="N16" i="2" s="1"/>
  <c r="K15" i="2"/>
  <c r="J15" i="2"/>
  <c r="J16" i="2" s="1"/>
  <c r="I15" i="2"/>
  <c r="I16" i="2" s="1"/>
  <c r="G15" i="2"/>
  <c r="F15" i="2"/>
  <c r="E15" i="2"/>
  <c r="D15" i="2"/>
  <c r="D16" i="2" s="1"/>
  <c r="AA14" i="2"/>
  <c r="X16" i="2" s="1"/>
  <c r="AA13" i="2"/>
  <c r="U13" i="2"/>
  <c r="Q13" i="2"/>
  <c r="V13" i="2" s="1"/>
  <c r="M13" i="2"/>
  <c r="L13" i="2"/>
  <c r="H13" i="2"/>
  <c r="AA12" i="2"/>
  <c r="U12" i="2"/>
  <c r="V12" i="2" s="1"/>
  <c r="Q12" i="2"/>
  <c r="L12" i="2"/>
  <c r="H12" i="2"/>
  <c r="M12" i="2" s="1"/>
  <c r="AA11" i="2"/>
  <c r="U11" i="2"/>
  <c r="V11" i="2" s="1"/>
  <c r="Q11" i="2"/>
  <c r="L11" i="2"/>
  <c r="H11" i="2"/>
  <c r="M11" i="2" s="1"/>
  <c r="AA10" i="2"/>
  <c r="V10" i="2"/>
  <c r="U10" i="2"/>
  <c r="Q10" i="2"/>
  <c r="L10" i="2"/>
  <c r="H10" i="2"/>
  <c r="M10" i="2" s="1"/>
  <c r="AA9" i="2"/>
  <c r="U9" i="2"/>
  <c r="Q9" i="2"/>
  <c r="V9" i="2" s="1"/>
  <c r="L9" i="2"/>
  <c r="M9" i="2" s="1"/>
  <c r="H9" i="2"/>
  <c r="AA8" i="2"/>
  <c r="U8" i="2"/>
  <c r="V8" i="2" s="1"/>
  <c r="Q8" i="2"/>
  <c r="L8" i="2"/>
  <c r="M8" i="2" s="1"/>
  <c r="H8" i="2"/>
  <c r="AA7" i="2"/>
  <c r="U7" i="2"/>
  <c r="Q7" i="2"/>
  <c r="V7" i="2" s="1"/>
  <c r="M7" i="2"/>
  <c r="L7" i="2"/>
  <c r="H7" i="2"/>
  <c r="AA6" i="2"/>
  <c r="U6" i="2"/>
  <c r="Q6" i="2"/>
  <c r="V6" i="2" s="1"/>
  <c r="L6" i="2"/>
  <c r="H6" i="2"/>
  <c r="M6" i="2" s="1"/>
  <c r="AA5" i="2"/>
  <c r="V5" i="2"/>
  <c r="V14" i="2" s="1"/>
  <c r="U5" i="2"/>
  <c r="Q5" i="2"/>
  <c r="L5" i="2"/>
  <c r="M5" i="2" s="1"/>
  <c r="H5" i="2"/>
  <c r="M14" i="2" l="1"/>
  <c r="A19" i="2" s="1"/>
</calcChain>
</file>

<file path=xl/sharedStrings.xml><?xml version="1.0" encoding="utf-8"?>
<sst xmlns="http://schemas.openxmlformats.org/spreadsheetml/2006/main" count="66" uniqueCount="60">
  <si>
    <t>MARANHÃO</t>
  </si>
  <si>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</si>
  <si>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</si>
  <si>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</si>
  <si>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</si>
  <si>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</si>
  <si>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</si>
  <si>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</si>
  <si>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</si>
  <si>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</si>
  <si>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</si>
  <si>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</si>
  <si>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</si>
  <si>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</si>
  <si>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</si>
  <si>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</si>
  <si>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</si>
  <si>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</si>
  <si>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</si>
  <si>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</si>
  <si>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</si>
  <si>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</si>
  <si>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</si>
  <si>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</si>
  <si>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</si>
  <si>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</si>
  <si>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</si>
  <si>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</si>
  <si>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</si>
  <si>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</si>
  <si>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</si>
  <si>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</si>
  <si>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</si>
  <si>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</si>
  <si>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</si>
  <si>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</si>
  <si>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</si>
  <si>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</si>
  <si>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</si>
  <si>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</si>
  <si>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Despesas correntes/capital 2019 a 2023</t>
  </si>
  <si>
    <t>Folha de Pagamento 2019 a 2023</t>
  </si>
  <si>
    <t>Receitas</t>
  </si>
  <si>
    <t>Receitas por natureza de 2021 a 2023</t>
  </si>
  <si>
    <t>Orçamento</t>
  </si>
  <si>
    <t>LOA</t>
  </si>
  <si>
    <t>LDO</t>
  </si>
  <si>
    <t>PPA</t>
  </si>
  <si>
    <t>Gestão Fiscal</t>
  </si>
  <si>
    <t>Relatório Tranparência Fiscal</t>
  </si>
  <si>
    <t>RGF</t>
  </si>
  <si>
    <t>RREO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</si>
  <si>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</si>
  <si>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</si>
  <si>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</si>
  <si>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</si>
  <si>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</si>
  <si>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</si>
  <si>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</si>
  <si>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https://dados.ma.gov.br/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</si>
</sst>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2" fillId="0" borderId="7" xfId="0" applyFont="1" applyBorder="1"/>
    <xf numFmtId="2" fontId="2" fillId="0" borderId="7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2" fillId="0" borderId="11" xfId="0" applyFont="1" applyBorder="1"/>
    <xf numFmtId="2" fontId="2" fillId="0" borderId="11" xfId="0" applyNumberFormat="1" applyFont="1" applyBorder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2" fontId="2" fillId="0" borderId="3" xfId="0" applyNumberFormat="1" applyFont="1" applyBorder="1"/>
    <xf numFmtId="10" fontId="0" fillId="0" borderId="0" xfId="1" applyNumberFormat="1" applyFont="1"/>
    <xf numFmtId="2" fontId="0" fillId="0" borderId="0" xfId="0" applyNumberFormat="1"/>
    <xf numFmtId="164" fontId="7" fillId="0" borderId="0" xfId="0" applyNumberFormat="1" applyFont="1"/>
    <xf numFmtId="0" fontId="3" fillId="0" borderId="0" xfId="2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dos.ma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1"/>
  <sheetViews>
    <sheetView tabSelected="1" workbookViewId="0">
      <selection activeCell="C23" sqref="C23"/>
    </sheetView>
  </sheetViews>
  <sheetFormatPr defaultRowHeight="15" x14ac:dyDescent="0.25"/>
  <cols>
    <col min="1" max="1" width="19.42578125" bestFit="1" customWidth="1"/>
    <col min="2" max="2" width="13.42578125" bestFit="1" customWidth="1"/>
    <col min="3" max="3" width="23.85546875" bestFit="1" customWidth="1"/>
    <col min="4" max="4" width="8.5703125" bestFit="1" customWidth="1"/>
    <col min="5" max="5" width="8.7109375" bestFit="1" customWidth="1"/>
    <col min="6" max="6" width="8.5703125" bestFit="1" customWidth="1"/>
    <col min="7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1</v>
      </c>
      <c r="B2" s="3" t="s">
        <v>2</v>
      </c>
      <c r="C2" s="3" t="s">
        <v>3</v>
      </c>
      <c r="D2" s="4" t="s">
        <v>4</v>
      </c>
      <c r="E2" s="4"/>
      <c r="F2" s="4"/>
      <c r="G2" s="4"/>
      <c r="H2" s="4"/>
      <c r="I2" s="4"/>
      <c r="J2" s="4"/>
      <c r="K2" s="4"/>
      <c r="L2" s="5"/>
      <c r="M2" s="3" t="s">
        <v>5</v>
      </c>
      <c r="N2" s="6" t="s">
        <v>6</v>
      </c>
      <c r="O2" s="4"/>
      <c r="P2" s="4"/>
      <c r="Q2" s="4"/>
      <c r="R2" s="4"/>
      <c r="S2" s="4"/>
      <c r="T2" s="4"/>
      <c r="U2" s="5"/>
      <c r="V2" s="3" t="s">
        <v>7</v>
      </c>
      <c r="W2" s="6" t="s">
        <v>8</v>
      </c>
      <c r="X2" s="4"/>
      <c r="Y2" s="4"/>
      <c r="Z2" s="4"/>
      <c r="AA2" s="3" t="s">
        <v>9</v>
      </c>
    </row>
    <row r="3" spans="1:27" ht="17.25" customHeight="1" x14ac:dyDescent="0.25">
      <c r="A3" s="7"/>
      <c r="B3" s="7"/>
      <c r="C3" s="7"/>
      <c r="D3" s="8" t="s">
        <v>10</v>
      </c>
      <c r="E3" s="8"/>
      <c r="F3" s="8"/>
      <c r="G3" s="8"/>
      <c r="H3" s="9" t="s">
        <v>11</v>
      </c>
      <c r="I3" s="8" t="s">
        <v>12</v>
      </c>
      <c r="J3" s="8"/>
      <c r="K3" s="8"/>
      <c r="L3" s="9" t="s">
        <v>13</v>
      </c>
      <c r="M3" s="3" t="s">
        <v>14</v>
      </c>
      <c r="N3" s="10" t="s">
        <v>15</v>
      </c>
      <c r="O3" s="8"/>
      <c r="P3" s="8"/>
      <c r="Q3" s="3" t="s">
        <v>16</v>
      </c>
      <c r="R3" s="8" t="s">
        <v>17</v>
      </c>
      <c r="S3" s="8"/>
      <c r="T3" s="8"/>
      <c r="U3" s="11" t="s">
        <v>18</v>
      </c>
      <c r="V3" s="3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</row>
    <row r="4" spans="1:27" x14ac:dyDescent="0.25">
      <c r="A4" s="7"/>
      <c r="B4" s="7"/>
      <c r="C4" s="7"/>
      <c r="D4" s="13" t="s">
        <v>25</v>
      </c>
      <c r="E4" s="14" t="s">
        <v>26</v>
      </c>
      <c r="F4" s="14" t="s">
        <v>27</v>
      </c>
      <c r="G4" s="15" t="s">
        <v>28</v>
      </c>
      <c r="H4" s="16" t="s">
        <v>29</v>
      </c>
      <c r="I4" s="13" t="s">
        <v>30</v>
      </c>
      <c r="J4" s="14" t="s">
        <v>31</v>
      </c>
      <c r="K4" s="15" t="s">
        <v>32</v>
      </c>
      <c r="L4" s="16" t="s">
        <v>29</v>
      </c>
      <c r="M4" s="17" t="s">
        <v>33</v>
      </c>
      <c r="N4" s="14" t="s">
        <v>34</v>
      </c>
      <c r="O4" s="14" t="s">
        <v>35</v>
      </c>
      <c r="P4" s="14" t="s">
        <v>36</v>
      </c>
      <c r="Q4" s="16" t="s">
        <v>29</v>
      </c>
      <c r="R4" s="14" t="s">
        <v>34</v>
      </c>
      <c r="S4" s="14" t="s">
        <v>35</v>
      </c>
      <c r="T4" s="14" t="s">
        <v>36</v>
      </c>
      <c r="U4" s="16" t="s">
        <v>29</v>
      </c>
      <c r="V4" s="17" t="s">
        <v>37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38</v>
      </c>
      <c r="B5" s="8" t="s">
        <v>39</v>
      </c>
      <c r="C5" s="22" t="s">
        <v>40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1</v>
      </c>
      <c r="P5" s="24">
        <v>1</v>
      </c>
      <c r="Q5" s="25">
        <f>(N5*0.34+O5*0.33+P5*0.33)</f>
        <v>1</v>
      </c>
      <c r="R5" s="23">
        <v>1</v>
      </c>
      <c r="S5" s="23">
        <v>1</v>
      </c>
      <c r="T5" s="24">
        <v>1</v>
      </c>
      <c r="U5" s="25">
        <f>(R5*0.34+S5*0.33+T5*0.33)</f>
        <v>1</v>
      </c>
      <c r="V5" s="26">
        <f>(Q5*0.4+U5*0.6)</f>
        <v>1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8"/>
      <c r="C6" s="22" t="s">
        <v>41</v>
      </c>
      <c r="D6" s="23">
        <v>1</v>
      </c>
      <c r="E6">
        <v>1</v>
      </c>
      <c r="F6">
        <v>1</v>
      </c>
      <c r="G6" s="24">
        <v>0</v>
      </c>
      <c r="H6" s="25">
        <f t="shared" ref="H6:H13" si="0">(D6*0.3+E6*0.3+F6*0.2+G6*0.2)</f>
        <v>0.8</v>
      </c>
      <c r="I6" s="23">
        <v>0</v>
      </c>
      <c r="J6">
        <v>0</v>
      </c>
      <c r="K6" s="24">
        <v>0</v>
      </c>
      <c r="L6" s="25">
        <f t="shared" ref="L6:L13" si="1">(I6*0.35+J6*0.35+K6*0.3)</f>
        <v>0</v>
      </c>
      <c r="M6" s="26">
        <f t="shared" ref="M6:M13" si="2">(H6*0.4+L6*0.6)</f>
        <v>0.32000000000000006</v>
      </c>
      <c r="N6" s="23">
        <v>1</v>
      </c>
      <c r="O6" s="23">
        <v>1</v>
      </c>
      <c r="P6" s="24">
        <v>1</v>
      </c>
      <c r="Q6" s="25">
        <f t="shared" ref="Q6:Q13" si="3">(N6*0.34+O6*0.33+P6*0.33)</f>
        <v>1</v>
      </c>
      <c r="R6" s="23">
        <v>1</v>
      </c>
      <c r="S6" s="23">
        <v>1</v>
      </c>
      <c r="T6" s="24">
        <v>1</v>
      </c>
      <c r="U6" s="25">
        <f t="shared" ref="U6:U13" si="4">(R6*0.34+S6*0.33+T6*0.33)</f>
        <v>1</v>
      </c>
      <c r="V6" s="26">
        <f t="shared" ref="V6:V13" si="5">(Q6*0.4+U6*0.6)</f>
        <v>1</v>
      </c>
      <c r="W6" s="23"/>
      <c r="Y6">
        <v>2</v>
      </c>
      <c r="Z6" s="24"/>
      <c r="AA6" s="27">
        <f t="shared" ref="AA6:AA7" si="6">Y6/3</f>
        <v>0.66666666666666663</v>
      </c>
    </row>
    <row r="7" spans="1:27" x14ac:dyDescent="0.25">
      <c r="A7" s="8"/>
      <c r="B7" s="12" t="s">
        <v>42</v>
      </c>
      <c r="C7" s="22" t="s">
        <v>43</v>
      </c>
      <c r="D7" s="23">
        <v>1</v>
      </c>
      <c r="E7">
        <v>0</v>
      </c>
      <c r="F7">
        <v>1</v>
      </c>
      <c r="G7" s="24">
        <v>0</v>
      </c>
      <c r="H7" s="25">
        <f t="shared" si="0"/>
        <v>0.5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0.2</v>
      </c>
      <c r="N7" s="23">
        <v>1</v>
      </c>
      <c r="O7" s="23">
        <v>1</v>
      </c>
      <c r="P7" s="24">
        <v>0</v>
      </c>
      <c r="Q7" s="25">
        <f t="shared" si="3"/>
        <v>0.67</v>
      </c>
      <c r="R7" s="23">
        <v>1</v>
      </c>
      <c r="S7" s="23">
        <v>1</v>
      </c>
      <c r="T7" s="24">
        <v>1</v>
      </c>
      <c r="U7" s="25">
        <f t="shared" si="4"/>
        <v>1</v>
      </c>
      <c r="V7" s="26">
        <f t="shared" si="5"/>
        <v>0.86799999999999999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8" t="s">
        <v>44</v>
      </c>
      <c r="C8" s="22" t="s">
        <v>45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1</v>
      </c>
      <c r="O8" s="23">
        <v>1</v>
      </c>
      <c r="P8" s="24">
        <v>0</v>
      </c>
      <c r="Q8" s="25">
        <f t="shared" si="3"/>
        <v>0.67</v>
      </c>
      <c r="R8" s="23">
        <v>1</v>
      </c>
      <c r="S8" s="23">
        <v>1</v>
      </c>
      <c r="T8" s="24">
        <v>1</v>
      </c>
      <c r="U8" s="25">
        <f t="shared" si="4"/>
        <v>1</v>
      </c>
      <c r="V8" s="26">
        <f t="shared" si="5"/>
        <v>0.86799999999999999</v>
      </c>
      <c r="W8" s="23"/>
      <c r="X8">
        <v>1</v>
      </c>
      <c r="Z8" s="24"/>
      <c r="AA8" s="27">
        <f>X8/3</f>
        <v>0.33333333333333331</v>
      </c>
    </row>
    <row r="9" spans="1:27" x14ac:dyDescent="0.25">
      <c r="A9" s="8"/>
      <c r="B9" s="8"/>
      <c r="C9" s="22" t="s">
        <v>46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1</v>
      </c>
      <c r="P9" s="24">
        <v>0</v>
      </c>
      <c r="Q9" s="25">
        <f t="shared" si="3"/>
        <v>0.67</v>
      </c>
      <c r="R9" s="23">
        <v>1</v>
      </c>
      <c r="S9" s="23">
        <v>1</v>
      </c>
      <c r="T9" s="24">
        <v>1</v>
      </c>
      <c r="U9" s="25">
        <f t="shared" si="4"/>
        <v>1</v>
      </c>
      <c r="V9" s="26">
        <f t="shared" si="5"/>
        <v>0.86799999999999999</v>
      </c>
      <c r="W9" s="23"/>
      <c r="X9">
        <v>1</v>
      </c>
      <c r="Z9" s="24"/>
      <c r="AA9" s="27">
        <f t="shared" ref="AA9:AA13" si="7">X9/3</f>
        <v>0.33333333333333331</v>
      </c>
    </row>
    <row r="10" spans="1:27" x14ac:dyDescent="0.25">
      <c r="A10" s="8"/>
      <c r="B10" s="8"/>
      <c r="C10" s="22" t="s">
        <v>47</v>
      </c>
      <c r="D10" s="23">
        <v>1</v>
      </c>
      <c r="E10">
        <v>0</v>
      </c>
      <c r="F10">
        <v>1</v>
      </c>
      <c r="G10" s="24">
        <v>0</v>
      </c>
      <c r="H10" s="25">
        <f t="shared" si="0"/>
        <v>0.5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0.2</v>
      </c>
      <c r="N10" s="23">
        <v>1</v>
      </c>
      <c r="O10" s="23">
        <v>1</v>
      </c>
      <c r="P10" s="24">
        <v>0</v>
      </c>
      <c r="Q10" s="25">
        <f t="shared" si="3"/>
        <v>0.67</v>
      </c>
      <c r="R10" s="23">
        <v>1</v>
      </c>
      <c r="S10" s="23">
        <v>1</v>
      </c>
      <c r="T10" s="24">
        <v>1</v>
      </c>
      <c r="U10" s="25">
        <f t="shared" si="4"/>
        <v>1</v>
      </c>
      <c r="V10" s="26">
        <f t="shared" si="5"/>
        <v>0.86799999999999999</v>
      </c>
      <c r="W10" s="23"/>
      <c r="X10">
        <v>1</v>
      </c>
      <c r="Z10" s="24"/>
      <c r="AA10" s="27">
        <f t="shared" si="7"/>
        <v>0.33333333333333331</v>
      </c>
    </row>
    <row r="11" spans="1:27" x14ac:dyDescent="0.25">
      <c r="A11" s="8"/>
      <c r="B11" s="8" t="s">
        <v>48</v>
      </c>
      <c r="C11" s="22" t="s">
        <v>49</v>
      </c>
      <c r="D11" s="23">
        <v>1</v>
      </c>
      <c r="E11">
        <v>0</v>
      </c>
      <c r="F11">
        <v>1</v>
      </c>
      <c r="G11" s="24">
        <v>0</v>
      </c>
      <c r="H11" s="25">
        <f t="shared" si="0"/>
        <v>0.5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0.2</v>
      </c>
      <c r="N11" s="23">
        <v>1</v>
      </c>
      <c r="O11" s="23">
        <v>1</v>
      </c>
      <c r="P11" s="24">
        <v>0</v>
      </c>
      <c r="Q11" s="25">
        <f t="shared" si="3"/>
        <v>0.67</v>
      </c>
      <c r="R11" s="23">
        <v>1</v>
      </c>
      <c r="S11" s="23">
        <v>1</v>
      </c>
      <c r="T11" s="24">
        <v>1</v>
      </c>
      <c r="U11" s="25">
        <f t="shared" si="4"/>
        <v>1</v>
      </c>
      <c r="V11" s="26">
        <f t="shared" si="5"/>
        <v>0.86799999999999999</v>
      </c>
      <c r="W11" s="23"/>
      <c r="X11">
        <v>1</v>
      </c>
      <c r="Z11" s="24"/>
      <c r="AA11" s="27">
        <f t="shared" si="7"/>
        <v>0.33333333333333331</v>
      </c>
    </row>
    <row r="12" spans="1:27" x14ac:dyDescent="0.25">
      <c r="A12" s="8"/>
      <c r="B12" s="8"/>
      <c r="C12" s="22" t="s">
        <v>50</v>
      </c>
      <c r="D12" s="23">
        <v>1</v>
      </c>
      <c r="E12">
        <v>0</v>
      </c>
      <c r="F12">
        <v>1</v>
      </c>
      <c r="G12" s="24">
        <v>0</v>
      </c>
      <c r="H12" s="25">
        <f t="shared" si="0"/>
        <v>0.5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</v>
      </c>
      <c r="N12" s="23">
        <v>1</v>
      </c>
      <c r="O12" s="23">
        <v>1</v>
      </c>
      <c r="P12" s="24">
        <v>0</v>
      </c>
      <c r="Q12" s="25">
        <f t="shared" si="3"/>
        <v>0.67</v>
      </c>
      <c r="R12" s="23">
        <v>1</v>
      </c>
      <c r="S12" s="23">
        <v>1</v>
      </c>
      <c r="T12" s="24">
        <v>1</v>
      </c>
      <c r="U12" s="25">
        <f t="shared" si="4"/>
        <v>1</v>
      </c>
      <c r="V12" s="26">
        <f t="shared" si="5"/>
        <v>0.86799999999999999</v>
      </c>
      <c r="W12" s="23"/>
      <c r="X12">
        <v>1</v>
      </c>
      <c r="Z12" s="24"/>
      <c r="AA12" s="27">
        <f t="shared" si="7"/>
        <v>0.33333333333333331</v>
      </c>
    </row>
    <row r="13" spans="1:27" x14ac:dyDescent="0.25">
      <c r="A13" s="8"/>
      <c r="B13" s="8"/>
      <c r="C13" s="22" t="s">
        <v>51</v>
      </c>
      <c r="D13" s="28">
        <v>1</v>
      </c>
      <c r="E13" s="29">
        <v>0</v>
      </c>
      <c r="F13" s="29">
        <v>1</v>
      </c>
      <c r="G13" s="30">
        <v>0</v>
      </c>
      <c r="H13" s="31">
        <f t="shared" si="0"/>
        <v>0.5</v>
      </c>
      <c r="I13" s="28">
        <v>0</v>
      </c>
      <c r="J13" s="29">
        <v>0</v>
      </c>
      <c r="K13" s="30">
        <v>0</v>
      </c>
      <c r="L13" s="31">
        <f t="shared" si="1"/>
        <v>0</v>
      </c>
      <c r="M13" s="32">
        <f t="shared" si="2"/>
        <v>0.2</v>
      </c>
      <c r="N13" s="28">
        <v>1</v>
      </c>
      <c r="O13" s="28">
        <v>1</v>
      </c>
      <c r="P13" s="30">
        <v>0</v>
      </c>
      <c r="Q13" s="25">
        <f t="shared" si="3"/>
        <v>0.67</v>
      </c>
      <c r="R13" s="28">
        <v>1</v>
      </c>
      <c r="S13" s="28">
        <v>1</v>
      </c>
      <c r="T13" s="24">
        <v>1</v>
      </c>
      <c r="U13" s="25">
        <f t="shared" si="4"/>
        <v>1</v>
      </c>
      <c r="V13" s="32">
        <f t="shared" si="5"/>
        <v>0.86799999999999999</v>
      </c>
      <c r="W13" s="28"/>
      <c r="X13" s="29">
        <v>1</v>
      </c>
      <c r="Y13" s="29"/>
      <c r="Z13" s="30"/>
      <c r="AA13" s="33">
        <f t="shared" si="7"/>
        <v>0.33333333333333331</v>
      </c>
    </row>
    <row r="14" spans="1:27" ht="15.75" x14ac:dyDescent="0.25">
      <c r="A14" s="8"/>
      <c r="B14" s="1" t="s">
        <v>52</v>
      </c>
      <c r="C14" s="3">
        <v>9</v>
      </c>
      <c r="D14" s="34" t="s">
        <v>53</v>
      </c>
      <c r="E14" s="35"/>
      <c r="F14" s="35"/>
      <c r="G14" s="35"/>
      <c r="H14" s="35"/>
      <c r="I14" s="35"/>
      <c r="J14" s="35"/>
      <c r="K14" s="35"/>
      <c r="L14" s="36"/>
      <c r="M14" s="37">
        <f>SUM(M5:M13)/C14</f>
        <v>0.21333333333333329</v>
      </c>
      <c r="N14" s="34" t="s">
        <v>54</v>
      </c>
      <c r="O14" s="35"/>
      <c r="P14" s="35"/>
      <c r="Q14" s="35"/>
      <c r="R14" s="35"/>
      <c r="S14" s="35"/>
      <c r="T14" s="35"/>
      <c r="U14" s="35"/>
      <c r="V14" s="37">
        <f>SUM(V5:V13)/C14</f>
        <v>0.89733333333333343</v>
      </c>
      <c r="W14" s="36" t="s">
        <v>55</v>
      </c>
      <c r="X14" s="38"/>
      <c r="Y14" s="38"/>
      <c r="Z14" s="38"/>
      <c r="AA14" s="39">
        <f>SUM(AA5:AA13)/C14</f>
        <v>0.44444444444444453</v>
      </c>
    </row>
    <row r="15" spans="1:27" x14ac:dyDescent="0.25">
      <c r="D15">
        <f>SUM(D5:D13)</f>
        <v>9</v>
      </c>
      <c r="E15">
        <f>SUM(E5:E13)</f>
        <v>1</v>
      </c>
      <c r="F15">
        <f>SUM(F5:F13)</f>
        <v>9</v>
      </c>
      <c r="G15">
        <f>SUM(G5:G13)</f>
        <v>0</v>
      </c>
      <c r="I15">
        <f>SUM(I5:I13)</f>
        <v>0</v>
      </c>
      <c r="J15">
        <f>SUM(J5:J13)</f>
        <v>0</v>
      </c>
      <c r="K15">
        <f>SUM(K5:K13)</f>
        <v>0</v>
      </c>
      <c r="N15">
        <f>SUM(N5:N13)</f>
        <v>9</v>
      </c>
      <c r="O15">
        <f>SUM(O5:O13)</f>
        <v>9</v>
      </c>
      <c r="P15">
        <f>SUM(P5:P13)</f>
        <v>2</v>
      </c>
    </row>
    <row r="16" spans="1:27" x14ac:dyDescent="0.25">
      <c r="A16" s="25" t="s">
        <v>56</v>
      </c>
      <c r="D16" s="40">
        <f>D15/$C$14</f>
        <v>1</v>
      </c>
      <c r="E16" s="40">
        <f t="shared" ref="E16:P16" si="8">E15/$C$14</f>
        <v>0.1111111111111111</v>
      </c>
      <c r="F16" s="40">
        <f t="shared" si="8"/>
        <v>1</v>
      </c>
      <c r="G16" s="40">
        <f t="shared" si="8"/>
        <v>0</v>
      </c>
      <c r="H16" s="40"/>
      <c r="I16" s="40">
        <f t="shared" si="8"/>
        <v>0</v>
      </c>
      <c r="J16" s="40">
        <f t="shared" si="8"/>
        <v>0</v>
      </c>
      <c r="K16" s="40">
        <f t="shared" si="8"/>
        <v>0</v>
      </c>
      <c r="L16" s="40"/>
      <c r="M16" s="40"/>
      <c r="N16" s="40">
        <f t="shared" si="8"/>
        <v>1</v>
      </c>
      <c r="O16" s="40">
        <f t="shared" si="8"/>
        <v>1</v>
      </c>
      <c r="P16" s="40">
        <f t="shared" si="8"/>
        <v>0.22222222222222221</v>
      </c>
      <c r="X16" s="41">
        <f>AA14</f>
        <v>0.44444444444444453</v>
      </c>
    </row>
    <row r="17" spans="1:1" x14ac:dyDescent="0.25">
      <c r="A17" s="25" t="s">
        <v>57</v>
      </c>
    </row>
    <row r="18" spans="1:1" x14ac:dyDescent="0.25">
      <c r="A18" s="25" t="s">
        <v>58</v>
      </c>
    </row>
    <row r="19" spans="1:1" ht="18.75" x14ac:dyDescent="0.3">
      <c r="A19" s="42">
        <f>(M14+V14+AA14)/3</f>
        <v>0.51837037037037037</v>
      </c>
    </row>
    <row r="21" spans="1:1" x14ac:dyDescent="0.25">
      <c r="A21" s="43" t="s">
        <v>59</v>
      </c>
    </row>
  </sheetData>
  <mergeCells count="15">
    <mergeCell ref="W14:Z14"/>
    <mergeCell ref="A5:A14"/>
    <mergeCell ref="B5:B6"/>
    <mergeCell ref="B8:B10"/>
    <mergeCell ref="B11:B13"/>
    <mergeCell ref="D14:L14"/>
    <mergeCell ref="N14:U14"/>
    <mergeCell ref="A1:Z1"/>
    <mergeCell ref="D2:L2"/>
    <mergeCell ref="N2:U2"/>
    <mergeCell ref="W2:Z2"/>
    <mergeCell ref="D3:G3"/>
    <mergeCell ref="I3:K3"/>
    <mergeCell ref="N3:P3"/>
    <mergeCell ref="R3:T3"/>
  </mergeCells>
  <hyperlinks>
    <hyperlink ref="A21" r:id="rId1" xr:uid="{ECEA9A72-7CBB-4A58-B398-A60B9DC7C47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