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4FB11992-E6F0-434E-8285-873C409241D0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O19" i="2"/>
  <c r="I19" i="2"/>
  <c r="G19" i="2"/>
  <c r="T18" i="2"/>
  <c r="T19" i="2" s="1"/>
  <c r="S18" i="2"/>
  <c r="R18" i="2"/>
  <c r="R19" i="2" s="1"/>
  <c r="P18" i="2"/>
  <c r="P19" i="2" s="1"/>
  <c r="O18" i="2"/>
  <c r="N18" i="2"/>
  <c r="N19" i="2" s="1"/>
  <c r="K18" i="2"/>
  <c r="K19" i="2" s="1"/>
  <c r="J18" i="2"/>
  <c r="J19" i="2" s="1"/>
  <c r="I18" i="2"/>
  <c r="G18" i="2"/>
  <c r="F18" i="2"/>
  <c r="F19" i="2" s="1"/>
  <c r="E18" i="2"/>
  <c r="E19" i="2" s="1"/>
  <c r="D18" i="2"/>
  <c r="D19" i="2" s="1"/>
  <c r="AA16" i="2"/>
  <c r="U16" i="2"/>
  <c r="Q16" i="2"/>
  <c r="V16" i="2" s="1"/>
  <c r="M16" i="2"/>
  <c r="L16" i="2"/>
  <c r="H16" i="2"/>
  <c r="AA15" i="2"/>
  <c r="V15" i="2"/>
  <c r="U15" i="2"/>
  <c r="Q15" i="2"/>
  <c r="M15" i="2"/>
  <c r="L15" i="2"/>
  <c r="H15" i="2"/>
  <c r="AA14" i="2"/>
  <c r="V14" i="2"/>
  <c r="U14" i="2"/>
  <c r="Q14" i="2"/>
  <c r="L14" i="2"/>
  <c r="H14" i="2"/>
  <c r="M14" i="2" s="1"/>
  <c r="AA13" i="2"/>
  <c r="U13" i="2"/>
  <c r="Q13" i="2"/>
  <c r="V13" i="2" s="1"/>
  <c r="L13" i="2"/>
  <c r="H13" i="2"/>
  <c r="M13" i="2" s="1"/>
  <c r="AA12" i="2"/>
  <c r="U12" i="2"/>
  <c r="Q12" i="2"/>
  <c r="V12" i="2" s="1"/>
  <c r="M12" i="2"/>
  <c r="L12" i="2"/>
  <c r="H12" i="2"/>
  <c r="AA11" i="2"/>
  <c r="U11" i="2"/>
  <c r="Q11" i="2"/>
  <c r="V11" i="2" s="1"/>
  <c r="M11" i="2"/>
  <c r="L11" i="2"/>
  <c r="H11" i="2"/>
  <c r="AA10" i="2"/>
  <c r="U10" i="2"/>
  <c r="V10" i="2" s="1"/>
  <c r="Q10" i="2"/>
  <c r="L10" i="2"/>
  <c r="H10" i="2"/>
  <c r="M10" i="2" s="1"/>
  <c r="AA9" i="2"/>
  <c r="U9" i="2"/>
  <c r="V9" i="2" s="1"/>
  <c r="Q9" i="2"/>
  <c r="L9" i="2"/>
  <c r="H9" i="2"/>
  <c r="M9" i="2" s="1"/>
  <c r="AA8" i="2"/>
  <c r="U8" i="2"/>
  <c r="Q8" i="2"/>
  <c r="V8" i="2" s="1"/>
  <c r="L8" i="2"/>
  <c r="H8" i="2"/>
  <c r="M8" i="2" s="1"/>
  <c r="AA7" i="2"/>
  <c r="V7" i="2"/>
  <c r="U7" i="2"/>
  <c r="Q7" i="2"/>
  <c r="L7" i="2"/>
  <c r="M7" i="2" s="1"/>
  <c r="H7" i="2"/>
  <c r="AA6" i="2"/>
  <c r="U6" i="2"/>
  <c r="Q6" i="2"/>
  <c r="V6" i="2" s="1"/>
  <c r="L6" i="2"/>
  <c r="M6" i="2" s="1"/>
  <c r="H6" i="2"/>
  <c r="AA5" i="2"/>
  <c r="AA17" i="2" s="1"/>
  <c r="X19" i="2" s="1"/>
  <c r="U5" i="2"/>
  <c r="Q5" i="2"/>
  <c r="V5" i="2" s="1"/>
  <c r="L5" i="2"/>
  <c r="H5" i="2"/>
  <c r="M5" i="2" s="1"/>
  <c r="M17" i="2" s="1"/>
  <c r="V17" i="2" l="1"/>
  <c r="A22" i="2" s="1"/>
</calcChain>
</file>

<file path=xl/sharedStrings.xml><?xml version="1.0" encoding="utf-8"?>
<sst xmlns="http://schemas.openxmlformats.org/spreadsheetml/2006/main" count="69" uniqueCount="63">
  <si>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</si>
  <si>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</si>
  <si>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</si>
  <si>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</si>
  <si>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</si>
  <si>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</si>
  <si>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</si>
  <si>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</si>
  <si>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</si>
  <si>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</si>
  <si>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</si>
  <si>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</si>
  <si>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</si>
  <si>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</si>
  <si>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</si>
  <si>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</si>
  <si>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</si>
  <si>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</si>
  <si>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</si>
  <si>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</si>
  <si>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</si>
  <si>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</si>
  <si>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</si>
  <si>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</si>
  <si>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</si>
  <si>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</si>
  <si>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</si>
  <si>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</si>
  <si>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</si>
  <si>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</si>
  <si>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</si>
  <si>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</si>
  <si>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</si>
  <si>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</si>
  <si>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</si>
  <si>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</si>
  <si>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</si>
  <si>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</si>
  <si>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</si>
  <si>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</si>
  <si>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</si>
  <si>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</si>
  <si>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</si>
  <si>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</si>
  <si>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</si>
  <si>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</si>
  <si>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</si>
  <si>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Folha de Pagamento</t>
  </si>
  <si>
    <t>Processos de Compras</t>
  </si>
  <si>
    <t>Ativos</t>
  </si>
  <si>
    <t>MATO GROSSO DO SUL</t>
  </si>
  <si>
    <t>Despesas COVID</t>
  </si>
  <si>
    <t>Despesas por Credor</t>
  </si>
  <si>
    <t>Passagens</t>
  </si>
  <si>
    <t xml:space="preserve">Vale Renda </t>
  </si>
  <si>
    <t>Diárias</t>
  </si>
  <si>
    <t>Patrimônio Imóvel</t>
  </si>
  <si>
    <t>Patrimônio Móvel</t>
  </si>
  <si>
    <t>Compras COVID</t>
  </si>
  <si>
    <t>Compras em geral</t>
  </si>
  <si>
    <t>Dados Anuais</t>
  </si>
  <si>
    <t>Dados Mensais</t>
  </si>
  <si>
    <t>http://www.dados.ms.gov.br/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</si>
</sst>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4"/>
  <sheetViews>
    <sheetView tabSelected="1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51</v>
      </c>
      <c r="D5" s="23">
        <v>1</v>
      </c>
      <c r="E5">
        <v>0</v>
      </c>
      <c r="F5">
        <v>1</v>
      </c>
      <c r="G5" s="24">
        <v>0</v>
      </c>
      <c r="H5" s="25">
        <f>(D5*0.3+E5*0.3+F5*0.2+G5*0.2)</f>
        <v>0.5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0.2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52</v>
      </c>
      <c r="D6" s="23">
        <v>1</v>
      </c>
      <c r="E6">
        <v>0</v>
      </c>
      <c r="F6">
        <v>1</v>
      </c>
      <c r="G6" s="24">
        <v>0</v>
      </c>
      <c r="H6" s="25">
        <f t="shared" ref="H6:H16" si="0">(D6*0.3+E6*0.3+F6*0.2+G6*0.2)</f>
        <v>0.5</v>
      </c>
      <c r="I6" s="23">
        <v>0</v>
      </c>
      <c r="J6">
        <v>0</v>
      </c>
      <c r="K6" s="24">
        <v>0</v>
      </c>
      <c r="L6" s="25">
        <f t="shared" ref="L6:L16" si="1">(I6*0.35+J6*0.35+K6*0.3)</f>
        <v>0</v>
      </c>
      <c r="M6" s="26">
        <f t="shared" ref="M6:M16" si="2">(H6*0.4+L6*0.6)</f>
        <v>0.2</v>
      </c>
      <c r="N6" s="23">
        <v>1</v>
      </c>
      <c r="O6" s="23">
        <v>1</v>
      </c>
      <c r="P6" s="24">
        <v>1</v>
      </c>
      <c r="Q6" s="25">
        <f t="shared" ref="Q6:Q16" si="3">(N6*0.34+O6*0.33+P6*0.33)</f>
        <v>1</v>
      </c>
      <c r="R6" s="23">
        <v>1</v>
      </c>
      <c r="S6" s="23">
        <v>1</v>
      </c>
      <c r="T6" s="24">
        <v>1</v>
      </c>
      <c r="U6" s="25">
        <f t="shared" ref="U6:U16" si="4">(R6*0.34+S6*0.33+T6*0.33)</f>
        <v>1</v>
      </c>
      <c r="V6" s="26">
        <f t="shared" ref="V6:V16" si="5">(Q6*0.4+U6*0.6)</f>
        <v>1</v>
      </c>
      <c r="W6" s="23"/>
      <c r="Y6">
        <v>2</v>
      </c>
      <c r="Z6" s="24"/>
      <c r="AA6" s="27">
        <f t="shared" ref="AA6:AA16" si="6">Y6/3</f>
        <v>0.66666666666666663</v>
      </c>
    </row>
    <row r="7" spans="1:27" x14ac:dyDescent="0.25">
      <c r="A7" s="8"/>
      <c r="B7" s="37"/>
      <c r="C7" s="22" t="s">
        <v>53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7"/>
      <c r="C8" s="22" t="s">
        <v>54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7"/>
      <c r="C9" s="22" t="s">
        <v>55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37"/>
      <c r="C10" s="22" t="s">
        <v>47</v>
      </c>
      <c r="D10" s="23">
        <v>1</v>
      </c>
      <c r="E10">
        <v>1</v>
      </c>
      <c r="F10">
        <v>1</v>
      </c>
      <c r="G10" s="24">
        <v>0</v>
      </c>
      <c r="H10" s="25">
        <f t="shared" si="0"/>
        <v>0.8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0.32000000000000006</v>
      </c>
      <c r="N10" s="23">
        <v>1</v>
      </c>
      <c r="O10" s="23">
        <v>1</v>
      </c>
      <c r="P10" s="24">
        <v>1</v>
      </c>
      <c r="Q10" s="25">
        <f t="shared" si="3"/>
        <v>1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1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36" t="s">
        <v>49</v>
      </c>
      <c r="C11" s="22" t="s">
        <v>56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1</v>
      </c>
      <c r="P11" s="24">
        <v>1</v>
      </c>
      <c r="Q11" s="25">
        <f t="shared" si="3"/>
        <v>1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1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37"/>
      <c r="C12" s="22" t="s">
        <v>57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1</v>
      </c>
      <c r="P12" s="24">
        <v>1</v>
      </c>
      <c r="Q12" s="25">
        <f t="shared" si="3"/>
        <v>1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1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36" t="s">
        <v>48</v>
      </c>
      <c r="C13" s="22" t="s">
        <v>58</v>
      </c>
      <c r="D13" s="23">
        <v>1</v>
      </c>
      <c r="E13">
        <v>0</v>
      </c>
      <c r="F13">
        <v>1</v>
      </c>
      <c r="G13" s="24">
        <v>0</v>
      </c>
      <c r="H13" s="25">
        <f t="shared" si="0"/>
        <v>0.5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0.2</v>
      </c>
      <c r="N13" s="23">
        <v>1</v>
      </c>
      <c r="O13" s="23">
        <v>1</v>
      </c>
      <c r="P13" s="24">
        <v>1</v>
      </c>
      <c r="Q13" s="25">
        <f t="shared" si="3"/>
        <v>1</v>
      </c>
      <c r="R13" s="23">
        <v>1</v>
      </c>
      <c r="S13" s="23">
        <v>1</v>
      </c>
      <c r="T13" s="24">
        <v>1</v>
      </c>
      <c r="U13" s="25">
        <f t="shared" si="4"/>
        <v>1</v>
      </c>
      <c r="V13" s="26">
        <f t="shared" si="5"/>
        <v>1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37"/>
      <c r="C14" s="22" t="s">
        <v>59</v>
      </c>
      <c r="D14" s="23">
        <v>1</v>
      </c>
      <c r="E14">
        <v>0</v>
      </c>
      <c r="F14">
        <v>1</v>
      </c>
      <c r="G14" s="24">
        <v>0</v>
      </c>
      <c r="H14" s="25">
        <f t="shared" si="0"/>
        <v>0.5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</v>
      </c>
      <c r="N14" s="23">
        <v>0</v>
      </c>
      <c r="O14" s="23">
        <v>0</v>
      </c>
      <c r="P14" s="24">
        <v>0</v>
      </c>
      <c r="Q14" s="25">
        <f t="shared" si="3"/>
        <v>0</v>
      </c>
      <c r="R14" s="23">
        <v>1</v>
      </c>
      <c r="S14" s="23">
        <v>1</v>
      </c>
      <c r="T14" s="24">
        <v>1</v>
      </c>
      <c r="U14" s="25">
        <f t="shared" si="4"/>
        <v>1</v>
      </c>
      <c r="V14" s="26">
        <f t="shared" si="5"/>
        <v>0.6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8" t="s">
        <v>39</v>
      </c>
      <c r="C15" s="22" t="s">
        <v>60</v>
      </c>
      <c r="D15" s="23">
        <v>1</v>
      </c>
      <c r="E15">
        <v>0</v>
      </c>
      <c r="F15">
        <v>1</v>
      </c>
      <c r="G15" s="24">
        <v>0</v>
      </c>
      <c r="H15" s="25">
        <f t="shared" si="0"/>
        <v>0.5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0.2</v>
      </c>
      <c r="N15" s="23">
        <v>1</v>
      </c>
      <c r="O15" s="23">
        <v>1</v>
      </c>
      <c r="P15" s="24">
        <v>1</v>
      </c>
      <c r="Q15" s="25">
        <f t="shared" si="3"/>
        <v>1</v>
      </c>
      <c r="R15" s="23">
        <v>1</v>
      </c>
      <c r="S15" s="23">
        <v>1</v>
      </c>
      <c r="T15" s="24">
        <v>1</v>
      </c>
      <c r="U15" s="25">
        <f t="shared" si="4"/>
        <v>1</v>
      </c>
      <c r="V15" s="26">
        <f t="shared" si="5"/>
        <v>1</v>
      </c>
      <c r="W15" s="23"/>
      <c r="Y15">
        <v>2</v>
      </c>
      <c r="Z15" s="24"/>
      <c r="AA15" s="27">
        <f t="shared" si="6"/>
        <v>0.66666666666666663</v>
      </c>
    </row>
    <row r="16" spans="1:27" x14ac:dyDescent="0.25">
      <c r="A16" s="8"/>
      <c r="B16" s="8"/>
      <c r="C16" s="22" t="s">
        <v>61</v>
      </c>
      <c r="D16" s="23">
        <v>1</v>
      </c>
      <c r="E16">
        <v>0</v>
      </c>
      <c r="F16">
        <v>1</v>
      </c>
      <c r="G16" s="24">
        <v>0</v>
      </c>
      <c r="H16" s="25">
        <f t="shared" si="0"/>
        <v>0.5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0.2</v>
      </c>
      <c r="N16" s="23">
        <v>1</v>
      </c>
      <c r="O16" s="23">
        <v>1</v>
      </c>
      <c r="P16" s="24">
        <v>1</v>
      </c>
      <c r="Q16" s="25">
        <f t="shared" si="3"/>
        <v>1</v>
      </c>
      <c r="R16" s="23">
        <v>1</v>
      </c>
      <c r="S16" s="23">
        <v>1</v>
      </c>
      <c r="T16" s="24">
        <v>1</v>
      </c>
      <c r="U16" s="25">
        <f t="shared" si="4"/>
        <v>1</v>
      </c>
      <c r="V16" s="26">
        <f t="shared" si="5"/>
        <v>1</v>
      </c>
      <c r="W16" s="23"/>
      <c r="Y16">
        <v>2</v>
      </c>
      <c r="Z16" s="24"/>
      <c r="AA16" s="27">
        <f t="shared" si="6"/>
        <v>0.66666666666666663</v>
      </c>
    </row>
    <row r="17" spans="1:27" ht="15.75" x14ac:dyDescent="0.25">
      <c r="A17" s="8"/>
      <c r="B17" s="1" t="s">
        <v>40</v>
      </c>
      <c r="C17" s="3">
        <v>12</v>
      </c>
      <c r="D17" s="28" t="s">
        <v>41</v>
      </c>
      <c r="E17" s="29"/>
      <c r="F17" s="29"/>
      <c r="G17" s="29"/>
      <c r="H17" s="29"/>
      <c r="I17" s="29"/>
      <c r="J17" s="29"/>
      <c r="K17" s="29"/>
      <c r="L17" s="30"/>
      <c r="M17" s="31">
        <f>SUM(M5:M16)/C17</f>
        <v>0.21000000000000005</v>
      </c>
      <c r="N17" s="28" t="s">
        <v>42</v>
      </c>
      <c r="O17" s="29"/>
      <c r="P17" s="29"/>
      <c r="Q17" s="29"/>
      <c r="R17" s="29"/>
      <c r="S17" s="29"/>
      <c r="T17" s="29"/>
      <c r="U17" s="29"/>
      <c r="V17" s="38">
        <f>SUM(V5:V16)/C17</f>
        <v>0.96666666666666667</v>
      </c>
      <c r="W17" s="30" t="s">
        <v>43</v>
      </c>
      <c r="X17" s="32"/>
      <c r="Y17" s="32"/>
      <c r="Z17" s="32"/>
      <c r="AA17" s="33">
        <f>SUM(AA5:AA16)/C17</f>
        <v>0.66666666666666663</v>
      </c>
    </row>
    <row r="18" spans="1:27" x14ac:dyDescent="0.25">
      <c r="D18">
        <f>SUM(D5:D16)</f>
        <v>12</v>
      </c>
      <c r="E18">
        <f t="shared" ref="E18:T18" si="7">SUM(E5:E16)</f>
        <v>1</v>
      </c>
      <c r="F18">
        <f t="shared" si="7"/>
        <v>12</v>
      </c>
      <c r="G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N18">
        <f t="shared" si="7"/>
        <v>11</v>
      </c>
      <c r="O18">
        <f t="shared" si="7"/>
        <v>11</v>
      </c>
      <c r="P18">
        <f t="shared" si="7"/>
        <v>11</v>
      </c>
      <c r="R18">
        <f t="shared" si="7"/>
        <v>12</v>
      </c>
      <c r="S18">
        <f t="shared" si="7"/>
        <v>12</v>
      </c>
      <c r="T18">
        <f t="shared" si="7"/>
        <v>12</v>
      </c>
    </row>
    <row r="19" spans="1:27" x14ac:dyDescent="0.25">
      <c r="A19" s="25" t="s">
        <v>44</v>
      </c>
      <c r="D19">
        <f>D18/$C$17</f>
        <v>1</v>
      </c>
      <c r="E19">
        <f t="shared" ref="E19:T19" si="8">E18/$C$17</f>
        <v>8.3333333333333329E-2</v>
      </c>
      <c r="F19">
        <f t="shared" si="8"/>
        <v>1</v>
      </c>
      <c r="G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N19">
        <f t="shared" si="8"/>
        <v>0.91666666666666663</v>
      </c>
      <c r="O19">
        <f t="shared" si="8"/>
        <v>0.91666666666666663</v>
      </c>
      <c r="P19">
        <f t="shared" si="8"/>
        <v>0.91666666666666663</v>
      </c>
      <c r="R19">
        <f t="shared" si="8"/>
        <v>1</v>
      </c>
      <c r="S19">
        <f t="shared" si="8"/>
        <v>1</v>
      </c>
      <c r="T19">
        <f t="shared" si="8"/>
        <v>1</v>
      </c>
      <c r="X19" s="34">
        <f>AA17</f>
        <v>0.66666666666666663</v>
      </c>
    </row>
    <row r="20" spans="1:27" x14ac:dyDescent="0.25">
      <c r="A20" s="25" t="s">
        <v>45</v>
      </c>
    </row>
    <row r="21" spans="1:27" x14ac:dyDescent="0.25">
      <c r="A21" s="25" t="s">
        <v>46</v>
      </c>
    </row>
    <row r="22" spans="1:27" ht="18.75" x14ac:dyDescent="0.3">
      <c r="A22" s="35">
        <f>(M17+V17+AA17)/3</f>
        <v>0.61444444444444446</v>
      </c>
    </row>
    <row r="24" spans="1:27" x14ac:dyDescent="0.25">
      <c r="A24" t="s">
        <v>62</v>
      </c>
    </row>
  </sheetData>
  <mergeCells count="16">
    <mergeCell ref="A5:A17"/>
    <mergeCell ref="B5:B10"/>
    <mergeCell ref="B11:B12"/>
    <mergeCell ref="B13:B14"/>
    <mergeCell ref="B15:B16"/>
    <mergeCell ref="D17:L17"/>
    <mergeCell ref="N17:U17"/>
    <mergeCell ref="W17:Z17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