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D4E014FF-7F88-4D91-BA2D-BB7A5A980788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" l="1"/>
  <c r="K18" i="2"/>
  <c r="T17" i="2"/>
  <c r="T18" i="2" s="1"/>
  <c r="S17" i="2"/>
  <c r="S18" i="2" s="1"/>
  <c r="R17" i="2"/>
  <c r="R18" i="2" s="1"/>
  <c r="P17" i="2"/>
  <c r="P18" i="2" s="1"/>
  <c r="O17" i="2"/>
  <c r="N17" i="2"/>
  <c r="N18" i="2" s="1"/>
  <c r="K17" i="2"/>
  <c r="J17" i="2"/>
  <c r="J18" i="2" s="1"/>
  <c r="I17" i="2"/>
  <c r="I18" i="2" s="1"/>
  <c r="G17" i="2"/>
  <c r="G18" i="2" s="1"/>
  <c r="F17" i="2"/>
  <c r="F18" i="2" s="1"/>
  <c r="E17" i="2"/>
  <c r="E18" i="2" s="1"/>
  <c r="D17" i="2"/>
  <c r="D18" i="2" s="1"/>
  <c r="AA15" i="2"/>
  <c r="U15" i="2"/>
  <c r="Q15" i="2"/>
  <c r="V15" i="2" s="1"/>
  <c r="L15" i="2"/>
  <c r="H15" i="2"/>
  <c r="M15" i="2" s="1"/>
  <c r="AA14" i="2"/>
  <c r="V14" i="2"/>
  <c r="U14" i="2"/>
  <c r="Q14" i="2"/>
  <c r="L14" i="2"/>
  <c r="H14" i="2"/>
  <c r="M14" i="2" s="1"/>
  <c r="AA13" i="2"/>
  <c r="U13" i="2"/>
  <c r="Q13" i="2"/>
  <c r="V13" i="2" s="1"/>
  <c r="L13" i="2"/>
  <c r="M13" i="2" s="1"/>
  <c r="H13" i="2"/>
  <c r="AA12" i="2"/>
  <c r="U12" i="2"/>
  <c r="Q12" i="2"/>
  <c r="V12" i="2" s="1"/>
  <c r="L12" i="2"/>
  <c r="H12" i="2"/>
  <c r="M12" i="2" s="1"/>
  <c r="AA11" i="2"/>
  <c r="U11" i="2"/>
  <c r="Q11" i="2"/>
  <c r="Q17" i="2" s="1"/>
  <c r="Q18" i="2" s="1"/>
  <c r="M11" i="2"/>
  <c r="L11" i="2"/>
  <c r="H11" i="2"/>
  <c r="AA10" i="2"/>
  <c r="V10" i="2"/>
  <c r="U10" i="2"/>
  <c r="Q10" i="2"/>
  <c r="L10" i="2"/>
  <c r="H10" i="2"/>
  <c r="M10" i="2" s="1"/>
  <c r="AA9" i="2"/>
  <c r="V9" i="2"/>
  <c r="U9" i="2"/>
  <c r="Q9" i="2"/>
  <c r="L9" i="2"/>
  <c r="H9" i="2"/>
  <c r="M9" i="2" s="1"/>
  <c r="AA8" i="2"/>
  <c r="U8" i="2"/>
  <c r="Q8" i="2"/>
  <c r="V8" i="2" s="1"/>
  <c r="L8" i="2"/>
  <c r="H8" i="2"/>
  <c r="M8" i="2" s="1"/>
  <c r="AA7" i="2"/>
  <c r="U7" i="2"/>
  <c r="Q7" i="2"/>
  <c r="V7" i="2" s="1"/>
  <c r="M7" i="2"/>
  <c r="L7" i="2"/>
  <c r="H7" i="2"/>
  <c r="AA6" i="2"/>
  <c r="U6" i="2"/>
  <c r="Q6" i="2"/>
  <c r="V6" i="2" s="1"/>
  <c r="M6" i="2"/>
  <c r="L6" i="2"/>
  <c r="H6" i="2"/>
  <c r="AA5" i="2"/>
  <c r="AA16" i="2" s="1"/>
  <c r="X18" i="2" s="1"/>
  <c r="U5" i="2"/>
  <c r="Q5" i="2"/>
  <c r="V5" i="2" s="1"/>
  <c r="L5" i="2"/>
  <c r="L17" i="2" s="1"/>
  <c r="L18" i="2" s="1"/>
  <c r="H5" i="2"/>
  <c r="M5" i="2" s="1"/>
  <c r="M17" i="2" l="1"/>
  <c r="M18" i="2" s="1"/>
  <c r="M16" i="2"/>
  <c r="V11" i="2"/>
  <c r="V16" i="2" s="1"/>
  <c r="H17" i="2"/>
  <c r="H18" i="2" s="1"/>
  <c r="A21" i="2" l="1"/>
</calcChain>
</file>

<file path=xl/sharedStrings.xml><?xml version="1.0" encoding="utf-8"?>
<sst xmlns="http://schemas.openxmlformats.org/spreadsheetml/2006/main" count="70" uniqueCount="64">
  <si>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</si>
  <si>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</si>
  <si>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</si>
  <si>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</si>
  <si>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</si>
  <si>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</si>
  <si>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</si>
  <si>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</si>
  <si>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</si>
  <si>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</si>
  <si>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</si>
  <si>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</si>
  <si>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</si>
  <si>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</si>
  <si>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</si>
  <si>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</si>
  <si>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</si>
  <si>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</si>
  <si>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</si>
  <si>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</si>
  <si>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</si>
  <si>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</si>
  <si>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</si>
  <si>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</si>
  <si>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</si>
  <si>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</si>
  <si>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</si>
  <si>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</si>
  <si>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</si>
  <si>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</si>
  <si>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</si>
  <si>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</si>
  <si>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</si>
  <si>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</si>
  <si>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</si>
  <si>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</si>
  <si>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</si>
  <si>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</si>
  <si>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</si>
  <si>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</si>
  <si>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</si>
  <si>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LOA</t>
  </si>
  <si>
    <t>PPA</t>
  </si>
  <si>
    <t>Gestão Fiscal</t>
  </si>
  <si>
    <t>RGF</t>
  </si>
  <si>
    <t>RREO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</si>
  <si>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</si>
  <si>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</si>
  <si>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</si>
  <si>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</si>
  <si>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</si>
  <si>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</si>
  <si>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</si>
  <si>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Relatórios Contábeis</t>
  </si>
  <si>
    <t>Balanço Geral do Estado</t>
  </si>
  <si>
    <t>Contratos</t>
  </si>
  <si>
    <t>Folha de pagamento</t>
  </si>
  <si>
    <t>Despesas em geral</t>
  </si>
  <si>
    <t>Receitas em geral</t>
  </si>
  <si>
    <t>Processos de Compra</t>
  </si>
  <si>
    <t xml:space="preserve">Licitações </t>
  </si>
  <si>
    <t>PARÁ</t>
  </si>
  <si>
    <t xml:space="preserve">LDO </t>
  </si>
  <si>
    <t>https://www.transparencia.pa.gov.br/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</si>
</sst>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4"/>
  <sheetViews>
    <sheetView tabSelected="1" workbookViewId="0">
      <selection activeCell="B5" sqref="B5:B6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6" t="s">
        <v>38</v>
      </c>
      <c r="C5" s="22" t="s">
        <v>57</v>
      </c>
      <c r="D5" s="23">
        <v>1</v>
      </c>
      <c r="E5">
        <v>0</v>
      </c>
      <c r="F5">
        <v>0</v>
      </c>
      <c r="G5" s="24">
        <v>0</v>
      </c>
      <c r="H5" s="25">
        <f>(D5*0.3+E5*0.3+F5*0.2+G5*0.2)</f>
        <v>0.3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0.12</v>
      </c>
      <c r="N5" s="23">
        <v>0</v>
      </c>
      <c r="O5" s="23">
        <v>0</v>
      </c>
      <c r="P5" s="24">
        <v>0</v>
      </c>
      <c r="Q5" s="25">
        <f>(N5*0.34+O5*0.33+P5*0.33)</f>
        <v>0</v>
      </c>
      <c r="R5" s="23">
        <v>1</v>
      </c>
      <c r="S5" s="23">
        <v>0</v>
      </c>
      <c r="T5" s="24">
        <v>0</v>
      </c>
      <c r="U5" s="25">
        <f>(R5*0.34+S5*0.33+T5*0.33)</f>
        <v>0.34</v>
      </c>
      <c r="V5" s="26">
        <f>(Q5*0.4+U5*0.6)</f>
        <v>0.20400000000000001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7"/>
      <c r="C6" s="22" t="s">
        <v>56</v>
      </c>
      <c r="D6" s="23">
        <v>1</v>
      </c>
      <c r="E6">
        <v>1</v>
      </c>
      <c r="F6">
        <v>0</v>
      </c>
      <c r="G6" s="24">
        <v>0</v>
      </c>
      <c r="H6" s="25">
        <f t="shared" ref="H6:H15" si="0">(D6*0.3+E6*0.3+F6*0.2+G6*0.2)</f>
        <v>0.6</v>
      </c>
      <c r="I6" s="23">
        <v>0</v>
      </c>
      <c r="J6">
        <v>0</v>
      </c>
      <c r="K6" s="24">
        <v>0</v>
      </c>
      <c r="L6" s="25">
        <f t="shared" ref="L6:L15" si="1">(I6*0.35+J6*0.35+K6*0.3)</f>
        <v>0</v>
      </c>
      <c r="M6" s="26">
        <f t="shared" ref="M6:M15" si="2">(H6*0.4+L6*0.6)</f>
        <v>0.24</v>
      </c>
      <c r="N6" s="23">
        <v>1</v>
      </c>
      <c r="O6" s="23">
        <v>0</v>
      </c>
      <c r="P6" s="24">
        <v>0</v>
      </c>
      <c r="Q6" s="25">
        <f t="shared" ref="Q6:Q15" si="3">(N6*0.34+O6*0.33+P6*0.33)</f>
        <v>0.34</v>
      </c>
      <c r="R6" s="23">
        <v>1</v>
      </c>
      <c r="S6" s="23">
        <v>0</v>
      </c>
      <c r="T6" s="24">
        <v>0</v>
      </c>
      <c r="U6" s="25">
        <f t="shared" ref="U6:U15" si="4">(R6*0.34+S6*0.33+T6*0.33)</f>
        <v>0.34</v>
      </c>
      <c r="V6" s="26">
        <f t="shared" ref="V6:V15" si="5">(Q6*0.4+U6*0.6)</f>
        <v>0.34</v>
      </c>
      <c r="W6" s="23"/>
      <c r="X6">
        <v>1</v>
      </c>
      <c r="Z6" s="24"/>
      <c r="AA6" s="27">
        <f>X6/3</f>
        <v>0.33333333333333331</v>
      </c>
    </row>
    <row r="7" spans="1:27" x14ac:dyDescent="0.25">
      <c r="A7" s="8"/>
      <c r="B7" s="38" t="s">
        <v>53</v>
      </c>
      <c r="C7" s="22" t="s">
        <v>54</v>
      </c>
      <c r="D7" s="23">
        <v>1</v>
      </c>
      <c r="E7">
        <v>0</v>
      </c>
      <c r="F7">
        <v>0</v>
      </c>
      <c r="G7" s="24">
        <v>0</v>
      </c>
      <c r="H7" s="25">
        <f t="shared" si="0"/>
        <v>0.3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0.12</v>
      </c>
      <c r="N7" s="23">
        <v>1</v>
      </c>
      <c r="O7" s="23">
        <v>0</v>
      </c>
      <c r="P7" s="24">
        <v>0</v>
      </c>
      <c r="Q7" s="25">
        <f t="shared" si="3"/>
        <v>0.34</v>
      </c>
      <c r="R7" s="23">
        <v>1</v>
      </c>
      <c r="S7" s="23">
        <v>0</v>
      </c>
      <c r="T7" s="24">
        <v>0</v>
      </c>
      <c r="U7" s="25">
        <f t="shared" si="4"/>
        <v>0.34</v>
      </c>
      <c r="V7" s="26">
        <f t="shared" si="5"/>
        <v>0.34</v>
      </c>
      <c r="W7" s="23"/>
      <c r="X7">
        <v>1</v>
      </c>
      <c r="Z7" s="24"/>
      <c r="AA7" s="27">
        <f t="shared" ref="AA7:AA9" si="6">X7/3</f>
        <v>0.33333333333333331</v>
      </c>
    </row>
    <row r="8" spans="1:27" x14ac:dyDescent="0.25">
      <c r="A8" s="8"/>
      <c r="B8" s="36" t="s">
        <v>59</v>
      </c>
      <c r="C8" s="22" t="s">
        <v>60</v>
      </c>
      <c r="D8" s="23">
        <v>1</v>
      </c>
      <c r="E8">
        <v>0</v>
      </c>
      <c r="F8">
        <v>0</v>
      </c>
      <c r="G8" s="24">
        <v>0</v>
      </c>
      <c r="H8" s="25">
        <f t="shared" si="0"/>
        <v>0.3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0.12</v>
      </c>
      <c r="N8" s="23">
        <v>1</v>
      </c>
      <c r="O8" s="23">
        <v>0</v>
      </c>
      <c r="P8" s="24">
        <v>0</v>
      </c>
      <c r="Q8" s="25">
        <f t="shared" si="3"/>
        <v>0.34</v>
      </c>
      <c r="R8" s="23">
        <v>1</v>
      </c>
      <c r="S8" s="23">
        <v>0</v>
      </c>
      <c r="T8" s="24">
        <v>0</v>
      </c>
      <c r="U8" s="25">
        <f t="shared" si="4"/>
        <v>0.34</v>
      </c>
      <c r="V8" s="26">
        <f t="shared" si="5"/>
        <v>0.34</v>
      </c>
      <c r="W8" s="23"/>
      <c r="X8">
        <v>1</v>
      </c>
      <c r="Z8" s="24"/>
      <c r="AA8" s="27">
        <f t="shared" si="6"/>
        <v>0.33333333333333331</v>
      </c>
    </row>
    <row r="9" spans="1:27" x14ac:dyDescent="0.25">
      <c r="A9" s="8"/>
      <c r="B9" s="37"/>
      <c r="C9" s="22" t="s">
        <v>55</v>
      </c>
      <c r="D9" s="23">
        <v>1</v>
      </c>
      <c r="E9">
        <v>0</v>
      </c>
      <c r="F9">
        <v>0</v>
      </c>
      <c r="G9" s="24">
        <v>0</v>
      </c>
      <c r="H9" s="25">
        <f t="shared" si="0"/>
        <v>0.3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0.12</v>
      </c>
      <c r="N9" s="23">
        <v>1</v>
      </c>
      <c r="O9" s="23">
        <v>0</v>
      </c>
      <c r="P9" s="24">
        <v>0</v>
      </c>
      <c r="Q9" s="25">
        <f t="shared" si="3"/>
        <v>0.34</v>
      </c>
      <c r="R9" s="23">
        <v>1</v>
      </c>
      <c r="S9" s="23">
        <v>0</v>
      </c>
      <c r="T9" s="24">
        <v>0</v>
      </c>
      <c r="U9" s="25">
        <f t="shared" si="4"/>
        <v>0.34</v>
      </c>
      <c r="V9" s="26">
        <f t="shared" si="5"/>
        <v>0.34</v>
      </c>
      <c r="W9" s="23"/>
      <c r="X9">
        <v>1</v>
      </c>
      <c r="Z9" s="24"/>
      <c r="AA9" s="27">
        <f t="shared" si="6"/>
        <v>0.33333333333333331</v>
      </c>
    </row>
    <row r="10" spans="1:27" x14ac:dyDescent="0.25">
      <c r="A10" s="8"/>
      <c r="B10" s="12" t="s">
        <v>39</v>
      </c>
      <c r="C10" s="22" t="s">
        <v>58</v>
      </c>
      <c r="D10" s="23">
        <v>1</v>
      </c>
      <c r="E10">
        <v>0</v>
      </c>
      <c r="F10">
        <v>0</v>
      </c>
      <c r="G10" s="24">
        <v>0</v>
      </c>
      <c r="H10" s="25">
        <f t="shared" si="0"/>
        <v>0.3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0.12</v>
      </c>
      <c r="N10" s="23">
        <v>0</v>
      </c>
      <c r="O10" s="23">
        <v>0</v>
      </c>
      <c r="P10" s="24">
        <v>0</v>
      </c>
      <c r="Q10" s="25">
        <f t="shared" si="3"/>
        <v>0</v>
      </c>
      <c r="R10" s="23">
        <v>1</v>
      </c>
      <c r="S10" s="23">
        <v>0</v>
      </c>
      <c r="T10" s="24">
        <v>0</v>
      </c>
      <c r="U10" s="25">
        <f t="shared" si="4"/>
        <v>0.34</v>
      </c>
      <c r="V10" s="26">
        <f t="shared" si="5"/>
        <v>0.20400000000000001</v>
      </c>
      <c r="W10" s="23"/>
      <c r="Y10">
        <v>2</v>
      </c>
      <c r="Z10" s="24"/>
      <c r="AA10" s="27">
        <f>Y10/3</f>
        <v>0.66666666666666663</v>
      </c>
    </row>
    <row r="11" spans="1:27" x14ac:dyDescent="0.25">
      <c r="A11" s="8"/>
      <c r="B11" s="8" t="s">
        <v>40</v>
      </c>
      <c r="C11" s="22" t="s">
        <v>42</v>
      </c>
      <c r="D11" s="23">
        <v>1</v>
      </c>
      <c r="E11">
        <v>1</v>
      </c>
      <c r="F11">
        <v>0</v>
      </c>
      <c r="G11" s="24">
        <v>0</v>
      </c>
      <c r="H11" s="25">
        <f t="shared" si="0"/>
        <v>0.6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0.24</v>
      </c>
      <c r="N11" s="23">
        <v>1</v>
      </c>
      <c r="O11" s="23">
        <v>0</v>
      </c>
      <c r="P11" s="24">
        <v>0</v>
      </c>
      <c r="Q11" s="25">
        <f t="shared" si="3"/>
        <v>0.34</v>
      </c>
      <c r="R11" s="23">
        <v>1</v>
      </c>
      <c r="S11" s="23">
        <v>0</v>
      </c>
      <c r="T11" s="24">
        <v>0</v>
      </c>
      <c r="U11" s="25">
        <f t="shared" si="4"/>
        <v>0.34</v>
      </c>
      <c r="V11" s="26">
        <f t="shared" si="5"/>
        <v>0.34</v>
      </c>
      <c r="W11" s="23"/>
      <c r="X11">
        <v>1</v>
      </c>
      <c r="Z11" s="24"/>
      <c r="AA11" s="27">
        <f>X11/3</f>
        <v>0.33333333333333331</v>
      </c>
    </row>
    <row r="12" spans="1:27" x14ac:dyDescent="0.25">
      <c r="A12" s="8"/>
      <c r="B12" s="8"/>
      <c r="C12" s="22" t="s">
        <v>62</v>
      </c>
      <c r="D12" s="23">
        <v>1</v>
      </c>
      <c r="E12">
        <v>1</v>
      </c>
      <c r="F12">
        <v>0</v>
      </c>
      <c r="G12" s="24">
        <v>0</v>
      </c>
      <c r="H12" s="25">
        <f t="shared" si="0"/>
        <v>0.6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0.24</v>
      </c>
      <c r="N12" s="23">
        <v>1</v>
      </c>
      <c r="O12" s="23">
        <v>0</v>
      </c>
      <c r="P12" s="24">
        <v>0</v>
      </c>
      <c r="Q12" s="25">
        <f t="shared" si="3"/>
        <v>0.34</v>
      </c>
      <c r="R12" s="23">
        <v>1</v>
      </c>
      <c r="S12" s="23">
        <v>0</v>
      </c>
      <c r="T12" s="24">
        <v>0</v>
      </c>
      <c r="U12" s="25">
        <f t="shared" si="4"/>
        <v>0.34</v>
      </c>
      <c r="V12" s="26">
        <f t="shared" si="5"/>
        <v>0.34</v>
      </c>
      <c r="W12" s="23"/>
      <c r="X12">
        <v>1</v>
      </c>
      <c r="Z12" s="24"/>
      <c r="AA12" s="27">
        <f t="shared" ref="AA12:AA15" si="7">X12/3</f>
        <v>0.33333333333333331</v>
      </c>
    </row>
    <row r="13" spans="1:27" x14ac:dyDescent="0.25">
      <c r="A13" s="8"/>
      <c r="B13" s="8"/>
      <c r="C13" s="22" t="s">
        <v>41</v>
      </c>
      <c r="D13" s="23">
        <v>1</v>
      </c>
      <c r="E13">
        <v>1</v>
      </c>
      <c r="F13">
        <v>0</v>
      </c>
      <c r="G13" s="24">
        <v>0</v>
      </c>
      <c r="H13" s="25">
        <f t="shared" si="0"/>
        <v>0.6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0.24</v>
      </c>
      <c r="N13" s="23">
        <v>1</v>
      </c>
      <c r="O13" s="23">
        <v>0</v>
      </c>
      <c r="P13" s="24">
        <v>0</v>
      </c>
      <c r="Q13" s="25">
        <f t="shared" si="3"/>
        <v>0.34</v>
      </c>
      <c r="R13" s="23">
        <v>1</v>
      </c>
      <c r="S13" s="23">
        <v>0</v>
      </c>
      <c r="T13" s="24">
        <v>0</v>
      </c>
      <c r="U13" s="25">
        <f t="shared" si="4"/>
        <v>0.34</v>
      </c>
      <c r="V13" s="26">
        <f t="shared" si="5"/>
        <v>0.34</v>
      </c>
      <c r="W13" s="23"/>
      <c r="X13">
        <v>1</v>
      </c>
      <c r="Z13" s="24"/>
      <c r="AA13" s="27">
        <f t="shared" si="7"/>
        <v>0.33333333333333331</v>
      </c>
    </row>
    <row r="14" spans="1:27" x14ac:dyDescent="0.25">
      <c r="A14" s="8"/>
      <c r="B14" s="8" t="s">
        <v>43</v>
      </c>
      <c r="C14" s="22" t="s">
        <v>45</v>
      </c>
      <c r="D14" s="23">
        <v>1</v>
      </c>
      <c r="E14">
        <v>1</v>
      </c>
      <c r="F14">
        <v>0</v>
      </c>
      <c r="G14" s="24">
        <v>0</v>
      </c>
      <c r="H14" s="25">
        <f t="shared" si="0"/>
        <v>0.6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0.24</v>
      </c>
      <c r="N14" s="23">
        <v>1</v>
      </c>
      <c r="O14" s="23">
        <v>0</v>
      </c>
      <c r="P14" s="24">
        <v>0</v>
      </c>
      <c r="Q14" s="25">
        <f t="shared" si="3"/>
        <v>0.34</v>
      </c>
      <c r="R14" s="23">
        <v>1</v>
      </c>
      <c r="S14" s="23">
        <v>0</v>
      </c>
      <c r="T14" s="24">
        <v>0</v>
      </c>
      <c r="U14" s="25">
        <f t="shared" si="4"/>
        <v>0.34</v>
      </c>
      <c r="V14" s="26">
        <f t="shared" si="5"/>
        <v>0.34</v>
      </c>
      <c r="W14" s="23"/>
      <c r="X14">
        <v>1</v>
      </c>
      <c r="Z14" s="24"/>
      <c r="AA14" s="27">
        <f t="shared" si="7"/>
        <v>0.33333333333333331</v>
      </c>
    </row>
    <row r="15" spans="1:27" x14ac:dyDescent="0.25">
      <c r="A15" s="8"/>
      <c r="B15" s="8"/>
      <c r="C15" s="22" t="s">
        <v>44</v>
      </c>
      <c r="D15" s="23">
        <v>1</v>
      </c>
      <c r="E15">
        <v>1</v>
      </c>
      <c r="F15">
        <v>0</v>
      </c>
      <c r="G15" s="24">
        <v>0</v>
      </c>
      <c r="H15" s="25">
        <f t="shared" si="0"/>
        <v>0.6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0.24</v>
      </c>
      <c r="N15" s="23">
        <v>1</v>
      </c>
      <c r="O15" s="23">
        <v>0</v>
      </c>
      <c r="P15" s="24">
        <v>0</v>
      </c>
      <c r="Q15" s="25">
        <f t="shared" si="3"/>
        <v>0.34</v>
      </c>
      <c r="R15" s="23">
        <v>1</v>
      </c>
      <c r="S15" s="23">
        <v>0</v>
      </c>
      <c r="T15" s="24">
        <v>0</v>
      </c>
      <c r="U15" s="25">
        <f t="shared" si="4"/>
        <v>0.34</v>
      </c>
      <c r="V15" s="26">
        <f t="shared" si="5"/>
        <v>0.34</v>
      </c>
      <c r="W15" s="23"/>
      <c r="X15">
        <v>1</v>
      </c>
      <c r="Z15" s="24"/>
      <c r="AA15" s="27">
        <f t="shared" si="7"/>
        <v>0.33333333333333331</v>
      </c>
    </row>
    <row r="16" spans="1:27" ht="15.75" x14ac:dyDescent="0.25">
      <c r="A16" s="8"/>
      <c r="B16" s="1" t="s">
        <v>46</v>
      </c>
      <c r="C16" s="3">
        <v>11</v>
      </c>
      <c r="D16" s="28" t="s">
        <v>47</v>
      </c>
      <c r="E16" s="29"/>
      <c r="F16" s="29"/>
      <c r="G16" s="29"/>
      <c r="H16" s="29"/>
      <c r="I16" s="29"/>
      <c r="J16" s="29"/>
      <c r="K16" s="29"/>
      <c r="L16" s="30"/>
      <c r="M16" s="31">
        <f>SUM(M5:M15)/C16</f>
        <v>0.18545454545454546</v>
      </c>
      <c r="N16" s="28" t="s">
        <v>48</v>
      </c>
      <c r="O16" s="29"/>
      <c r="P16" s="29"/>
      <c r="Q16" s="29"/>
      <c r="R16" s="29"/>
      <c r="S16" s="29"/>
      <c r="T16" s="29"/>
      <c r="U16" s="29"/>
      <c r="V16" s="39">
        <f>SUM(V5:V15)/C16</f>
        <v>0.3152727272727272</v>
      </c>
      <c r="W16" s="30" t="s">
        <v>49</v>
      </c>
      <c r="X16" s="32"/>
      <c r="Y16" s="32"/>
      <c r="Z16" s="32"/>
      <c r="AA16" s="33">
        <f>SUM(AA5:AA15)/C16</f>
        <v>0.39393939393939392</v>
      </c>
    </row>
    <row r="17" spans="1:24" x14ac:dyDescent="0.25">
      <c r="D17">
        <f>SUM(D5:D15)</f>
        <v>11</v>
      </c>
      <c r="E17">
        <f t="shared" ref="E17:T17" si="8">SUM(E5:E15)</f>
        <v>6</v>
      </c>
      <c r="F17">
        <f t="shared" si="8"/>
        <v>0</v>
      </c>
      <c r="G17">
        <f t="shared" si="8"/>
        <v>0</v>
      </c>
      <c r="H17">
        <f t="shared" si="8"/>
        <v>5.0999999999999996</v>
      </c>
      <c r="I17">
        <f t="shared" si="8"/>
        <v>0</v>
      </c>
      <c r="J17">
        <f t="shared" si="8"/>
        <v>0</v>
      </c>
      <c r="K17">
        <f t="shared" si="8"/>
        <v>0</v>
      </c>
      <c r="L17">
        <f t="shared" si="8"/>
        <v>0</v>
      </c>
      <c r="M17">
        <f t="shared" si="8"/>
        <v>2.04</v>
      </c>
      <c r="N17">
        <f t="shared" si="8"/>
        <v>9</v>
      </c>
      <c r="O17">
        <f t="shared" si="8"/>
        <v>0</v>
      </c>
      <c r="P17">
        <f t="shared" si="8"/>
        <v>0</v>
      </c>
      <c r="Q17">
        <f t="shared" si="8"/>
        <v>3.0599999999999996</v>
      </c>
      <c r="R17">
        <f t="shared" si="8"/>
        <v>11</v>
      </c>
      <c r="S17">
        <f t="shared" si="8"/>
        <v>0</v>
      </c>
      <c r="T17">
        <f t="shared" si="8"/>
        <v>0</v>
      </c>
    </row>
    <row r="18" spans="1:24" x14ac:dyDescent="0.25">
      <c r="A18" s="25" t="s">
        <v>50</v>
      </c>
      <c r="D18">
        <f>D17/$C$16</f>
        <v>1</v>
      </c>
      <c r="E18">
        <f t="shared" ref="E18:T18" si="9">E17/$C$16</f>
        <v>0.54545454545454541</v>
      </c>
      <c r="F18">
        <f t="shared" si="9"/>
        <v>0</v>
      </c>
      <c r="G18">
        <f t="shared" si="9"/>
        <v>0</v>
      </c>
      <c r="H18">
        <f t="shared" si="9"/>
        <v>0.46363636363636362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0.18545454545454546</v>
      </c>
      <c r="N18">
        <f t="shared" si="9"/>
        <v>0.81818181818181823</v>
      </c>
      <c r="O18">
        <f t="shared" si="9"/>
        <v>0</v>
      </c>
      <c r="P18">
        <f t="shared" si="9"/>
        <v>0</v>
      </c>
      <c r="Q18">
        <f t="shared" si="9"/>
        <v>0.27818181818181814</v>
      </c>
      <c r="R18">
        <f t="shared" si="9"/>
        <v>1</v>
      </c>
      <c r="S18">
        <f t="shared" si="9"/>
        <v>0</v>
      </c>
      <c r="T18">
        <f t="shared" si="9"/>
        <v>0</v>
      </c>
      <c r="X18" s="34">
        <f>AA16</f>
        <v>0.39393939393939392</v>
      </c>
    </row>
    <row r="19" spans="1:24" x14ac:dyDescent="0.25">
      <c r="A19" s="25" t="s">
        <v>51</v>
      </c>
    </row>
    <row r="20" spans="1:24" x14ac:dyDescent="0.25">
      <c r="A20" s="25" t="s">
        <v>52</v>
      </c>
    </row>
    <row r="21" spans="1:24" ht="18.75" x14ac:dyDescent="0.3">
      <c r="A21" s="35">
        <f>(M16+V16+AA16)/3</f>
        <v>0.29822222222222222</v>
      </c>
      <c r="B21" s="25"/>
    </row>
    <row r="22" spans="1:24" x14ac:dyDescent="0.25">
      <c r="B22" s="25"/>
    </row>
    <row r="24" spans="1:24" x14ac:dyDescent="0.25">
      <c r="A24" s="25" t="s">
        <v>63</v>
      </c>
    </row>
  </sheetData>
  <mergeCells count="16">
    <mergeCell ref="A5:A16"/>
    <mergeCell ref="D16:L16"/>
    <mergeCell ref="N16:U16"/>
    <mergeCell ref="W16:Z16"/>
    <mergeCell ref="B8:B9"/>
    <mergeCell ref="B14:B15"/>
    <mergeCell ref="B5:B6"/>
    <mergeCell ref="B11:B13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