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A90086E3-B3C9-488E-B13C-82E9874E5F1D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2" l="1"/>
  <c r="N15" i="2"/>
  <c r="K15" i="2"/>
  <c r="T14" i="2"/>
  <c r="T15" i="2" s="1"/>
  <c r="S14" i="2"/>
  <c r="S15" i="2" s="1"/>
  <c r="R14" i="2"/>
  <c r="R15" i="2" s="1"/>
  <c r="P14" i="2"/>
  <c r="P15" i="2" s="1"/>
  <c r="O14" i="2"/>
  <c r="N14" i="2"/>
  <c r="K14" i="2"/>
  <c r="J14" i="2"/>
  <c r="J15" i="2" s="1"/>
  <c r="I14" i="2"/>
  <c r="I15" i="2" s="1"/>
  <c r="G14" i="2"/>
  <c r="G15" i="2" s="1"/>
  <c r="F14" i="2"/>
  <c r="F15" i="2" s="1"/>
  <c r="E14" i="2"/>
  <c r="E15" i="2" s="1"/>
  <c r="D14" i="2"/>
  <c r="D15" i="2" s="1"/>
  <c r="AA12" i="2"/>
  <c r="U12" i="2"/>
  <c r="Q12" i="2"/>
  <c r="V12" i="2" s="1"/>
  <c r="M12" i="2"/>
  <c r="L12" i="2"/>
  <c r="H12" i="2"/>
  <c r="AA11" i="2"/>
  <c r="V11" i="2"/>
  <c r="U11" i="2"/>
  <c r="Q11" i="2"/>
  <c r="L11" i="2"/>
  <c r="H11" i="2"/>
  <c r="M11" i="2" s="1"/>
  <c r="AA10" i="2"/>
  <c r="U10" i="2"/>
  <c r="Q10" i="2"/>
  <c r="V10" i="2" s="1"/>
  <c r="L10" i="2"/>
  <c r="H10" i="2"/>
  <c r="M10" i="2" s="1"/>
  <c r="AA9" i="2"/>
  <c r="U9" i="2"/>
  <c r="Q9" i="2"/>
  <c r="V9" i="2" s="1"/>
  <c r="L9" i="2"/>
  <c r="H9" i="2"/>
  <c r="M9" i="2" s="1"/>
  <c r="AA8" i="2"/>
  <c r="U8" i="2"/>
  <c r="Q8" i="2"/>
  <c r="Q14" i="2" s="1"/>
  <c r="Q15" i="2" s="1"/>
  <c r="M8" i="2"/>
  <c r="L8" i="2"/>
  <c r="H8" i="2"/>
  <c r="AA7" i="2"/>
  <c r="U7" i="2"/>
  <c r="Q7" i="2"/>
  <c r="V7" i="2" s="1"/>
  <c r="L7" i="2"/>
  <c r="H7" i="2"/>
  <c r="M7" i="2" s="1"/>
  <c r="AA6" i="2"/>
  <c r="U6" i="2"/>
  <c r="V6" i="2" s="1"/>
  <c r="Q6" i="2"/>
  <c r="L6" i="2"/>
  <c r="H6" i="2"/>
  <c r="M6" i="2" s="1"/>
  <c r="AA5" i="2"/>
  <c r="AA13" i="2" s="1"/>
  <c r="X15" i="2" s="1"/>
  <c r="U5" i="2"/>
  <c r="Q5" i="2"/>
  <c r="V5" i="2" s="1"/>
  <c r="L5" i="2"/>
  <c r="L14" i="2" s="1"/>
  <c r="L15" i="2" s="1"/>
  <c r="H5" i="2"/>
  <c r="H14" i="2" s="1"/>
  <c r="H15" i="2" s="1"/>
  <c r="M5" i="2" l="1"/>
  <c r="V8" i="2"/>
  <c r="V13" i="2" s="1"/>
  <c r="M14" i="2" l="1"/>
  <c r="M15" i="2" s="1"/>
  <c r="M13" i="2"/>
  <c r="A18" i="2" s="1"/>
</calcChain>
</file>

<file path=xl/sharedStrings.xml><?xml version="1.0" encoding="utf-8"?>
<sst xmlns="http://schemas.openxmlformats.org/spreadsheetml/2006/main" count="65" uniqueCount="59">
  <si>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</si>
  <si>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</si>
  <si>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</si>
  <si>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</si>
  <si>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</si>
  <si>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</si>
  <si>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</si>
  <si>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</si>
  <si>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</si>
  <si>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</si>
  <si>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</si>
  <si>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</si>
  <si>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</si>
  <si>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</si>
  <si>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</si>
  <si>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</si>
  <si>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</si>
  <si>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</si>
  <si>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</si>
  <si>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</si>
  <si>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</si>
  <si>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</si>
  <si>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</si>
  <si>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</si>
  <si>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</si>
  <si>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</si>
  <si>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</si>
  <si>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</si>
  <si>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</si>
  <si>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</si>
  <si>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</si>
  <si>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</si>
  <si>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</si>
  <si>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</si>
  <si>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</si>
  <si>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</si>
  <si>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</si>
  <si>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</si>
  <si>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</si>
  <si>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</si>
  <si>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Orçamento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</si>
  <si>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</si>
  <si>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</si>
  <si>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</si>
  <si>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</si>
  <si>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</si>
  <si>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</si>
  <si>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</si>
  <si>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Processos de Compras</t>
  </si>
  <si>
    <t>Contratos</t>
  </si>
  <si>
    <t>Folha de pagamento</t>
  </si>
  <si>
    <t>Despesas em geral</t>
  </si>
  <si>
    <t>Receitas em geral</t>
  </si>
  <si>
    <t>PARAÍBA</t>
  </si>
  <si>
    <t>Classificação Despesa</t>
  </si>
  <si>
    <t>Licitações e Contratações Diretas</t>
  </si>
  <si>
    <t>Dotações orçamentárias</t>
  </si>
  <si>
    <t>Ação governamental</t>
  </si>
  <si>
    <t>https://dados.pb.gov.br/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</si>
</sst>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1" fillId="0" borderId="7" xfId="0" applyFont="1" applyBorder="1"/>
    <xf numFmtId="2" fontId="1" fillId="0" borderId="7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 applyAlignment="1">
      <alignment horizontal="center"/>
    </xf>
    <xf numFmtId="2" fontId="1" fillId="0" borderId="3" xfId="0" applyNumberFormat="1" applyFont="1" applyBorder="1"/>
    <xf numFmtId="2" fontId="0" fillId="0" borderId="0" xfId="0" applyNumberFormat="1"/>
    <xf numFmtId="164" fontId="5" fillId="0" borderId="0" xfId="0" applyNumberFormat="1" applyFont="1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4" fillId="0" borderId="1" xfId="0" applyNumberFormat="1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21"/>
  <sheetViews>
    <sheetView tabSelected="1" workbookViewId="0">
      <selection activeCell="D19" sqref="D19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7.7109375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6" t="s">
        <v>38</v>
      </c>
      <c r="C5" s="22" t="s">
        <v>51</v>
      </c>
      <c r="D5" s="23">
        <v>1</v>
      </c>
      <c r="E5">
        <v>0</v>
      </c>
      <c r="F5">
        <v>1</v>
      </c>
      <c r="G5" s="24">
        <v>0</v>
      </c>
      <c r="H5" s="25">
        <f t="shared" ref="H5:H12" si="0">(D5*0.3+E5*0.3+F5*0.2+G5*0.2)</f>
        <v>0.5</v>
      </c>
      <c r="I5" s="23">
        <v>0</v>
      </c>
      <c r="J5">
        <v>0</v>
      </c>
      <c r="K5" s="24">
        <v>0</v>
      </c>
      <c r="L5" s="25">
        <f t="shared" ref="L5:L12" si="1">(I5*0.35+J5*0.35+K5*0.3)</f>
        <v>0</v>
      </c>
      <c r="M5" s="26">
        <f t="shared" ref="M5:M12" si="2">(H5*0.4+L5*0.6)</f>
        <v>0.2</v>
      </c>
      <c r="N5" s="23">
        <v>0</v>
      </c>
      <c r="O5" s="23">
        <v>0</v>
      </c>
      <c r="P5" s="24">
        <v>1</v>
      </c>
      <c r="Q5" s="25">
        <f t="shared" ref="Q5:Q12" si="3">(N5*0.34+O5*0.33+P5*0.33)</f>
        <v>0.33</v>
      </c>
      <c r="R5" s="23">
        <v>1</v>
      </c>
      <c r="S5" s="23">
        <v>0</v>
      </c>
      <c r="T5" s="24">
        <v>1</v>
      </c>
      <c r="U5" s="25">
        <f t="shared" ref="U5:U12" si="4">(R5*0.34+S5*0.33+T5*0.33)</f>
        <v>0.67</v>
      </c>
      <c r="V5" s="26">
        <f>(Q5*0.4+U5*0.6)</f>
        <v>0.53400000000000003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7"/>
      <c r="C6" s="22" t="s">
        <v>50</v>
      </c>
      <c r="D6" s="23">
        <v>1</v>
      </c>
      <c r="E6">
        <v>1</v>
      </c>
      <c r="F6">
        <v>1</v>
      </c>
      <c r="G6" s="24">
        <v>0</v>
      </c>
      <c r="H6" s="25">
        <f t="shared" si="0"/>
        <v>0.8</v>
      </c>
      <c r="I6" s="23">
        <v>0</v>
      </c>
      <c r="J6">
        <v>0</v>
      </c>
      <c r="K6" s="24">
        <v>0</v>
      </c>
      <c r="L6" s="25">
        <f t="shared" si="1"/>
        <v>0</v>
      </c>
      <c r="M6" s="26">
        <f t="shared" si="2"/>
        <v>0.32000000000000006</v>
      </c>
      <c r="N6" s="23">
        <v>1</v>
      </c>
      <c r="O6" s="23">
        <v>0</v>
      </c>
      <c r="P6" s="24">
        <v>1</v>
      </c>
      <c r="Q6" s="25">
        <f t="shared" si="3"/>
        <v>0.67</v>
      </c>
      <c r="R6" s="23">
        <v>1</v>
      </c>
      <c r="S6" s="23">
        <v>0</v>
      </c>
      <c r="T6" s="24">
        <v>1</v>
      </c>
      <c r="U6" s="25">
        <f t="shared" si="4"/>
        <v>0.67</v>
      </c>
      <c r="V6" s="26">
        <f t="shared" ref="V6:V12" si="5">(Q6*0.4+U6*0.6)</f>
        <v>0.67</v>
      </c>
      <c r="W6" s="23"/>
      <c r="Y6">
        <v>2</v>
      </c>
      <c r="Z6" s="24"/>
      <c r="AA6" s="27">
        <f t="shared" ref="AA6:AA12" si="6">Y6/3</f>
        <v>0.66666666666666663</v>
      </c>
    </row>
    <row r="7" spans="1:27" x14ac:dyDescent="0.25">
      <c r="A7" s="8"/>
      <c r="B7" s="37"/>
      <c r="C7" s="22" t="s">
        <v>54</v>
      </c>
      <c r="D7" s="23">
        <v>1</v>
      </c>
      <c r="E7">
        <v>0</v>
      </c>
      <c r="F7">
        <v>1</v>
      </c>
      <c r="G7" s="24">
        <v>0</v>
      </c>
      <c r="H7" s="25">
        <f t="shared" si="0"/>
        <v>0.5</v>
      </c>
      <c r="I7" s="23">
        <v>0</v>
      </c>
      <c r="J7">
        <v>0</v>
      </c>
      <c r="K7" s="24">
        <v>0</v>
      </c>
      <c r="L7" s="25">
        <f t="shared" si="1"/>
        <v>0</v>
      </c>
      <c r="M7" s="26">
        <f t="shared" si="2"/>
        <v>0.2</v>
      </c>
      <c r="N7" s="23">
        <v>1</v>
      </c>
      <c r="O7" s="23">
        <v>0</v>
      </c>
      <c r="P7" s="24">
        <v>1</v>
      </c>
      <c r="Q7" s="25">
        <f t="shared" si="3"/>
        <v>0.67</v>
      </c>
      <c r="R7" s="23">
        <v>1</v>
      </c>
      <c r="S7" s="23">
        <v>0</v>
      </c>
      <c r="T7" s="24">
        <v>1</v>
      </c>
      <c r="U7" s="25">
        <f t="shared" si="4"/>
        <v>0.67</v>
      </c>
      <c r="V7" s="26">
        <f t="shared" si="5"/>
        <v>0.67</v>
      </c>
      <c r="W7" s="23"/>
      <c r="Y7">
        <v>2</v>
      </c>
      <c r="Z7" s="24"/>
      <c r="AA7" s="27">
        <f t="shared" si="6"/>
        <v>0.66666666666666663</v>
      </c>
    </row>
    <row r="8" spans="1:27" x14ac:dyDescent="0.25">
      <c r="A8" s="8"/>
      <c r="B8" s="36" t="s">
        <v>48</v>
      </c>
      <c r="C8" s="22" t="s">
        <v>55</v>
      </c>
      <c r="D8" s="23">
        <v>1</v>
      </c>
      <c r="E8">
        <v>0</v>
      </c>
      <c r="F8">
        <v>1</v>
      </c>
      <c r="G8" s="24">
        <v>0</v>
      </c>
      <c r="H8" s="25">
        <f t="shared" si="0"/>
        <v>0.5</v>
      </c>
      <c r="I8" s="23">
        <v>0</v>
      </c>
      <c r="J8">
        <v>0</v>
      </c>
      <c r="K8" s="24">
        <v>0</v>
      </c>
      <c r="L8" s="25">
        <f t="shared" si="1"/>
        <v>0</v>
      </c>
      <c r="M8" s="26">
        <f t="shared" si="2"/>
        <v>0.2</v>
      </c>
      <c r="N8" s="23">
        <v>1</v>
      </c>
      <c r="O8" s="23">
        <v>0</v>
      </c>
      <c r="P8" s="24">
        <v>1</v>
      </c>
      <c r="Q8" s="25">
        <f t="shared" si="3"/>
        <v>0.67</v>
      </c>
      <c r="R8" s="23">
        <v>1</v>
      </c>
      <c r="S8" s="23">
        <v>0</v>
      </c>
      <c r="T8" s="24">
        <v>1</v>
      </c>
      <c r="U8" s="25">
        <f t="shared" si="4"/>
        <v>0.67</v>
      </c>
      <c r="V8" s="26">
        <f t="shared" si="5"/>
        <v>0.67</v>
      </c>
      <c r="W8" s="23"/>
      <c r="Y8">
        <v>2</v>
      </c>
      <c r="Z8" s="24"/>
      <c r="AA8" s="27">
        <f t="shared" si="6"/>
        <v>0.66666666666666663</v>
      </c>
    </row>
    <row r="9" spans="1:27" x14ac:dyDescent="0.25">
      <c r="A9" s="8"/>
      <c r="B9" s="37"/>
      <c r="C9" s="22" t="s">
        <v>49</v>
      </c>
      <c r="D9" s="23">
        <v>1</v>
      </c>
      <c r="E9">
        <v>0</v>
      </c>
      <c r="F9">
        <v>1</v>
      </c>
      <c r="G9" s="24">
        <v>0</v>
      </c>
      <c r="H9" s="25">
        <f t="shared" si="0"/>
        <v>0.5</v>
      </c>
      <c r="I9" s="23">
        <v>0</v>
      </c>
      <c r="J9">
        <v>0</v>
      </c>
      <c r="K9" s="24">
        <v>0</v>
      </c>
      <c r="L9" s="25">
        <f t="shared" si="1"/>
        <v>0</v>
      </c>
      <c r="M9" s="26">
        <f t="shared" si="2"/>
        <v>0.2</v>
      </c>
      <c r="N9" s="23">
        <v>1</v>
      </c>
      <c r="O9" s="23">
        <v>0</v>
      </c>
      <c r="P9" s="24">
        <v>1</v>
      </c>
      <c r="Q9" s="25">
        <f t="shared" si="3"/>
        <v>0.67</v>
      </c>
      <c r="R9" s="23">
        <v>1</v>
      </c>
      <c r="S9" s="23">
        <v>0</v>
      </c>
      <c r="T9" s="24">
        <v>1</v>
      </c>
      <c r="U9" s="25">
        <f t="shared" si="4"/>
        <v>0.67</v>
      </c>
      <c r="V9" s="26">
        <f t="shared" si="5"/>
        <v>0.67</v>
      </c>
      <c r="W9" s="23"/>
      <c r="Y9">
        <v>2</v>
      </c>
      <c r="Z9" s="24"/>
      <c r="AA9" s="27">
        <f t="shared" si="6"/>
        <v>0.66666666666666663</v>
      </c>
    </row>
    <row r="10" spans="1:27" x14ac:dyDescent="0.25">
      <c r="A10" s="8"/>
      <c r="B10" s="12" t="s">
        <v>39</v>
      </c>
      <c r="C10" s="22" t="s">
        <v>52</v>
      </c>
      <c r="D10" s="23">
        <v>1</v>
      </c>
      <c r="E10">
        <v>0</v>
      </c>
      <c r="F10">
        <v>1</v>
      </c>
      <c r="G10" s="24">
        <v>0</v>
      </c>
      <c r="H10" s="25">
        <f t="shared" si="0"/>
        <v>0.5</v>
      </c>
      <c r="I10" s="23">
        <v>0</v>
      </c>
      <c r="J10">
        <v>0</v>
      </c>
      <c r="K10" s="24">
        <v>0</v>
      </c>
      <c r="L10" s="25">
        <f t="shared" si="1"/>
        <v>0</v>
      </c>
      <c r="M10" s="26">
        <f t="shared" si="2"/>
        <v>0.2</v>
      </c>
      <c r="N10" s="23">
        <v>0</v>
      </c>
      <c r="O10" s="23">
        <v>0</v>
      </c>
      <c r="P10" s="24">
        <v>1</v>
      </c>
      <c r="Q10" s="25">
        <f t="shared" si="3"/>
        <v>0.33</v>
      </c>
      <c r="R10" s="23">
        <v>1</v>
      </c>
      <c r="S10" s="23">
        <v>0</v>
      </c>
      <c r="T10" s="24">
        <v>1</v>
      </c>
      <c r="U10" s="25">
        <f t="shared" si="4"/>
        <v>0.67</v>
      </c>
      <c r="V10" s="26">
        <f t="shared" si="5"/>
        <v>0.53400000000000003</v>
      </c>
      <c r="W10" s="23"/>
      <c r="Y10">
        <v>2</v>
      </c>
      <c r="Z10" s="24"/>
      <c r="AA10" s="27">
        <f t="shared" si="6"/>
        <v>0.66666666666666663</v>
      </c>
    </row>
    <row r="11" spans="1:27" x14ac:dyDescent="0.25">
      <c r="A11" s="8"/>
      <c r="B11" s="8" t="s">
        <v>40</v>
      </c>
      <c r="C11" s="22" t="s">
        <v>56</v>
      </c>
      <c r="D11" s="23">
        <v>1</v>
      </c>
      <c r="E11">
        <v>0</v>
      </c>
      <c r="F11">
        <v>1</v>
      </c>
      <c r="G11" s="24">
        <v>0</v>
      </c>
      <c r="H11" s="25">
        <f t="shared" si="0"/>
        <v>0.5</v>
      </c>
      <c r="I11" s="23">
        <v>0</v>
      </c>
      <c r="J11">
        <v>0</v>
      </c>
      <c r="K11" s="24">
        <v>0</v>
      </c>
      <c r="L11" s="25">
        <f t="shared" si="1"/>
        <v>0</v>
      </c>
      <c r="M11" s="26">
        <f t="shared" si="2"/>
        <v>0.2</v>
      </c>
      <c r="N11" s="23">
        <v>1</v>
      </c>
      <c r="O11" s="23">
        <v>0</v>
      </c>
      <c r="P11" s="24">
        <v>1</v>
      </c>
      <c r="Q11" s="25">
        <f t="shared" si="3"/>
        <v>0.67</v>
      </c>
      <c r="R11" s="23">
        <v>1</v>
      </c>
      <c r="S11" s="23">
        <v>0</v>
      </c>
      <c r="T11" s="24">
        <v>1</v>
      </c>
      <c r="U11" s="25">
        <f t="shared" si="4"/>
        <v>0.67</v>
      </c>
      <c r="V11" s="26">
        <f t="shared" si="5"/>
        <v>0.67</v>
      </c>
      <c r="W11" s="23"/>
      <c r="Y11">
        <v>2</v>
      </c>
      <c r="Z11" s="24"/>
      <c r="AA11" s="27">
        <f t="shared" si="6"/>
        <v>0.66666666666666663</v>
      </c>
    </row>
    <row r="12" spans="1:27" x14ac:dyDescent="0.25">
      <c r="A12" s="8"/>
      <c r="B12" s="8"/>
      <c r="C12" s="22" t="s">
        <v>57</v>
      </c>
      <c r="D12" s="23">
        <v>1</v>
      </c>
      <c r="E12">
        <v>0</v>
      </c>
      <c r="F12">
        <v>1</v>
      </c>
      <c r="G12" s="24">
        <v>0</v>
      </c>
      <c r="H12" s="25">
        <f t="shared" si="0"/>
        <v>0.5</v>
      </c>
      <c r="I12" s="23">
        <v>0</v>
      </c>
      <c r="J12">
        <v>0</v>
      </c>
      <c r="K12" s="24">
        <v>0</v>
      </c>
      <c r="L12" s="25">
        <f t="shared" si="1"/>
        <v>0</v>
      </c>
      <c r="M12" s="26">
        <f t="shared" si="2"/>
        <v>0.2</v>
      </c>
      <c r="N12" s="23">
        <v>1</v>
      </c>
      <c r="O12" s="23">
        <v>0</v>
      </c>
      <c r="P12" s="24">
        <v>1</v>
      </c>
      <c r="Q12" s="25">
        <f t="shared" si="3"/>
        <v>0.67</v>
      </c>
      <c r="R12" s="23">
        <v>1</v>
      </c>
      <c r="S12" s="23">
        <v>0</v>
      </c>
      <c r="T12" s="24">
        <v>1</v>
      </c>
      <c r="U12" s="25">
        <f t="shared" si="4"/>
        <v>0.67</v>
      </c>
      <c r="V12" s="26">
        <f t="shared" si="5"/>
        <v>0.67</v>
      </c>
      <c r="W12" s="23"/>
      <c r="Y12">
        <v>2</v>
      </c>
      <c r="Z12" s="24"/>
      <c r="AA12" s="27">
        <f t="shared" si="6"/>
        <v>0.66666666666666663</v>
      </c>
    </row>
    <row r="13" spans="1:27" ht="15.75" x14ac:dyDescent="0.25">
      <c r="A13" s="8"/>
      <c r="B13" s="1" t="s">
        <v>41</v>
      </c>
      <c r="C13" s="3">
        <v>8</v>
      </c>
      <c r="D13" s="28" t="s">
        <v>42</v>
      </c>
      <c r="E13" s="29"/>
      <c r="F13" s="29"/>
      <c r="G13" s="29"/>
      <c r="H13" s="29"/>
      <c r="I13" s="29"/>
      <c r="J13" s="29"/>
      <c r="K13" s="29"/>
      <c r="L13" s="30"/>
      <c r="M13" s="31">
        <f>SUM(M5:M12)/C13</f>
        <v>0.21499999999999997</v>
      </c>
      <c r="N13" s="28" t="s">
        <v>43</v>
      </c>
      <c r="O13" s="29"/>
      <c r="P13" s="29"/>
      <c r="Q13" s="29"/>
      <c r="R13" s="29"/>
      <c r="S13" s="29"/>
      <c r="T13" s="29"/>
      <c r="U13" s="29"/>
      <c r="V13" s="38">
        <f>SUM(V5:V12)/C13</f>
        <v>0.63600000000000001</v>
      </c>
      <c r="W13" s="30" t="s">
        <v>44</v>
      </c>
      <c r="X13" s="32"/>
      <c r="Y13" s="32"/>
      <c r="Z13" s="32"/>
      <c r="AA13" s="33">
        <f>SUM(AA5:AA12)/C13</f>
        <v>0.66666666666666663</v>
      </c>
    </row>
    <row r="14" spans="1:27" x14ac:dyDescent="0.25">
      <c r="D14">
        <f>SUM(D5:D12)</f>
        <v>8</v>
      </c>
      <c r="E14">
        <f t="shared" ref="E14:T14" si="7">SUM(E5:E12)</f>
        <v>1</v>
      </c>
      <c r="F14">
        <f t="shared" si="7"/>
        <v>8</v>
      </c>
      <c r="G14">
        <f t="shared" si="7"/>
        <v>0</v>
      </c>
      <c r="H14">
        <f t="shared" si="7"/>
        <v>4.3</v>
      </c>
      <c r="I14">
        <f t="shared" si="7"/>
        <v>0</v>
      </c>
      <c r="J14">
        <f t="shared" si="7"/>
        <v>0</v>
      </c>
      <c r="K14">
        <f t="shared" si="7"/>
        <v>0</v>
      </c>
      <c r="L14">
        <f t="shared" si="7"/>
        <v>0</v>
      </c>
      <c r="M14">
        <f t="shared" si="7"/>
        <v>1.7199999999999998</v>
      </c>
      <c r="N14">
        <f t="shared" si="7"/>
        <v>6</v>
      </c>
      <c r="O14">
        <f t="shared" si="7"/>
        <v>0</v>
      </c>
      <c r="P14">
        <f t="shared" si="7"/>
        <v>8</v>
      </c>
      <c r="Q14">
        <f t="shared" si="7"/>
        <v>4.68</v>
      </c>
      <c r="R14">
        <f t="shared" si="7"/>
        <v>8</v>
      </c>
      <c r="S14">
        <f t="shared" si="7"/>
        <v>0</v>
      </c>
      <c r="T14">
        <f t="shared" si="7"/>
        <v>8</v>
      </c>
    </row>
    <row r="15" spans="1:27" x14ac:dyDescent="0.25">
      <c r="A15" s="25" t="s">
        <v>45</v>
      </c>
      <c r="D15">
        <f>D14/$C$13</f>
        <v>1</v>
      </c>
      <c r="E15">
        <f t="shared" ref="E15:T15" si="8">E14/$C$13</f>
        <v>0.125</v>
      </c>
      <c r="F15">
        <f t="shared" si="8"/>
        <v>1</v>
      </c>
      <c r="G15">
        <f t="shared" si="8"/>
        <v>0</v>
      </c>
      <c r="H15">
        <f t="shared" si="8"/>
        <v>0.53749999999999998</v>
      </c>
      <c r="I15">
        <f t="shared" si="8"/>
        <v>0</v>
      </c>
      <c r="J15">
        <f t="shared" si="8"/>
        <v>0</v>
      </c>
      <c r="K15">
        <f t="shared" si="8"/>
        <v>0</v>
      </c>
      <c r="L15">
        <f t="shared" si="8"/>
        <v>0</v>
      </c>
      <c r="M15">
        <f t="shared" si="8"/>
        <v>0.21499999999999997</v>
      </c>
      <c r="N15">
        <f t="shared" si="8"/>
        <v>0.75</v>
      </c>
      <c r="O15">
        <f t="shared" si="8"/>
        <v>0</v>
      </c>
      <c r="P15">
        <f t="shared" si="8"/>
        <v>1</v>
      </c>
      <c r="Q15">
        <f t="shared" si="8"/>
        <v>0.58499999999999996</v>
      </c>
      <c r="R15">
        <f t="shared" si="8"/>
        <v>1</v>
      </c>
      <c r="S15">
        <f t="shared" si="8"/>
        <v>0</v>
      </c>
      <c r="T15">
        <f t="shared" si="8"/>
        <v>1</v>
      </c>
      <c r="X15" s="34">
        <f>AA13</f>
        <v>0.66666666666666663</v>
      </c>
    </row>
    <row r="16" spans="1:27" x14ac:dyDescent="0.25">
      <c r="A16" s="25" t="s">
        <v>46</v>
      </c>
    </row>
    <row r="17" spans="1:3" x14ac:dyDescent="0.25">
      <c r="A17" s="25" t="s">
        <v>47</v>
      </c>
    </row>
    <row r="18" spans="1:3" ht="18.75" x14ac:dyDescent="0.3">
      <c r="A18" s="35">
        <f>(M13+V13+AA13)/3</f>
        <v>0.50588888888888883</v>
      </c>
    </row>
    <row r="20" spans="1:3" x14ac:dyDescent="0.25">
      <c r="A20" t="s">
        <v>58</v>
      </c>
    </row>
    <row r="21" spans="1:3" x14ac:dyDescent="0.25">
      <c r="C21" s="39">
        <v>45032</v>
      </c>
    </row>
  </sheetData>
  <mergeCells count="15">
    <mergeCell ref="A5:A13"/>
    <mergeCell ref="D13:L13"/>
    <mergeCell ref="N13:U13"/>
    <mergeCell ref="W13:Z13"/>
    <mergeCell ref="B11:B12"/>
    <mergeCell ref="B5:B7"/>
    <mergeCell ref="B8:B9"/>
    <mergeCell ref="A1:Z1"/>
    <mergeCell ref="D2:L2"/>
    <mergeCell ref="N2:U2"/>
    <mergeCell ref="W2:Z2"/>
    <mergeCell ref="D3:G3"/>
    <mergeCell ref="I3:K3"/>
    <mergeCell ref="N3:P3"/>
    <mergeCell ref="R3:T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2024-02-11T22:04:30Z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