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98882108-B59F-41DF-B90A-5717C25EDBE2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I14" i="2"/>
  <c r="G14" i="2"/>
  <c r="T13" i="2"/>
  <c r="T14" i="2" s="1"/>
  <c r="S13" i="2"/>
  <c r="S14" i="2" s="1"/>
  <c r="R13" i="2"/>
  <c r="R14" i="2" s="1"/>
  <c r="P13" i="2"/>
  <c r="P14" i="2" s="1"/>
  <c r="O13" i="2"/>
  <c r="N13" i="2"/>
  <c r="N14" i="2" s="1"/>
  <c r="K13" i="2"/>
  <c r="K14" i="2" s="1"/>
  <c r="J13" i="2"/>
  <c r="J14" i="2" s="1"/>
  <c r="I13" i="2"/>
  <c r="G13" i="2"/>
  <c r="F13" i="2"/>
  <c r="F14" i="2" s="1"/>
  <c r="E13" i="2"/>
  <c r="E14" i="2" s="1"/>
  <c r="D13" i="2"/>
  <c r="D14" i="2" s="1"/>
  <c r="AA11" i="2"/>
  <c r="U11" i="2"/>
  <c r="Q11" i="2"/>
  <c r="V11" i="2" s="1"/>
  <c r="M11" i="2"/>
  <c r="L11" i="2"/>
  <c r="H11" i="2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L8" i="2"/>
  <c r="H8" i="2"/>
  <c r="M8" i="2" s="1"/>
  <c r="AA7" i="2"/>
  <c r="U7" i="2"/>
  <c r="Q7" i="2"/>
  <c r="V7" i="2" s="1"/>
  <c r="L7" i="2"/>
  <c r="H7" i="2"/>
  <c r="M7" i="2" s="1"/>
  <c r="AA6" i="2"/>
  <c r="AA12" i="2" s="1"/>
  <c r="X14" i="2" s="1"/>
  <c r="U6" i="2"/>
  <c r="Q6" i="2"/>
  <c r="V6" i="2" s="1"/>
  <c r="L6" i="2"/>
  <c r="M6" i="2" s="1"/>
  <c r="H6" i="2"/>
  <c r="AA5" i="2"/>
  <c r="U5" i="2"/>
  <c r="Q5" i="2"/>
  <c r="V5" i="2" s="1"/>
  <c r="L5" i="2"/>
  <c r="H5" i="2"/>
  <c r="M5" i="2" s="1"/>
  <c r="V12" i="2" l="1"/>
  <c r="M12" i="2"/>
  <c r="A17" i="2" s="1"/>
</calcChain>
</file>

<file path=xl/sharedStrings.xml><?xml version="1.0" encoding="utf-8"?>
<sst xmlns="http://schemas.openxmlformats.org/spreadsheetml/2006/main" count="63" uniqueCount="57">
  <si>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</si>
  <si>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</si>
  <si>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</si>
  <si>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</si>
  <si>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</si>
  <si>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</si>
  <si>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</si>
  <si>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</si>
  <si>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</si>
  <si>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</si>
  <si>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</si>
  <si>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</si>
  <si>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</si>
  <si>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</si>
  <si>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</si>
  <si>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</si>
  <si>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</si>
  <si>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</si>
  <si>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</si>
  <si>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</si>
  <si>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</si>
  <si>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</si>
  <si>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</si>
  <si>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</si>
  <si>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</si>
  <si>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</si>
  <si>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</si>
  <si>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</si>
  <si>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</si>
  <si>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</si>
  <si>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</si>
  <si>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</si>
  <si>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</si>
  <si>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</si>
  <si>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</si>
  <si>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</si>
  <si>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</si>
  <si>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Despesas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</si>
  <si>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</si>
  <si>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</si>
  <si>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</si>
  <si>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</si>
  <si>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</si>
  <si>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</si>
  <si>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</si>
  <si>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Passivos</t>
  </si>
  <si>
    <t>RIO GRANDE DO SUL</t>
  </si>
  <si>
    <t>Empréstimos e Captações Mercado Aberto</t>
  </si>
  <si>
    <t>Repasses e outras obrigações</t>
  </si>
  <si>
    <t>Licitações e Contratos</t>
  </si>
  <si>
    <t>Contratos 2018 a 2023</t>
  </si>
  <si>
    <t>Diárias 2004 a 2023</t>
  </si>
  <si>
    <t>Despesas custeio e investimento 2022 a 2023</t>
  </si>
  <si>
    <t>Ativos</t>
  </si>
  <si>
    <t>Saldos Contas Ativo</t>
  </si>
  <si>
    <t>Lista de Bancos</t>
  </si>
  <si>
    <t>https://dados.rs.gov.br/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</si>
</sst>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6" fillId="0" borderId="0" xfId="0" applyNumberFormat="1" applyFont="1"/>
    <xf numFmtId="0" fontId="2" fillId="0" borderId="0" xfId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1" xfId="0" applyNumberFormat="1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dos.rs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18"/>
  <sheetViews>
    <sheetView tabSelected="1" workbookViewId="0">
      <selection activeCell="C16" sqref="C16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/>
      <c r="B5" s="37" t="s">
        <v>45</v>
      </c>
      <c r="C5" s="22" t="s">
        <v>47</v>
      </c>
      <c r="D5" s="23">
        <v>1</v>
      </c>
      <c r="E5">
        <v>0</v>
      </c>
      <c r="F5">
        <v>1</v>
      </c>
      <c r="G5" s="24">
        <v>0</v>
      </c>
      <c r="H5" s="25">
        <f t="shared" ref="H5:H11" si="0">(D5*0.3+E5*0.3+F5*0.2+G5*0.2)</f>
        <v>0.5</v>
      </c>
      <c r="I5" s="23">
        <v>0</v>
      </c>
      <c r="J5">
        <v>0</v>
      </c>
      <c r="K5" s="24">
        <v>0</v>
      </c>
      <c r="L5" s="25">
        <f t="shared" ref="L5:L11" si="1">(I5*0.35+J5*0.35+K5*0.3)</f>
        <v>0</v>
      </c>
      <c r="M5" s="26">
        <f t="shared" ref="M5:M11" si="2">(H5*0.4+L5*0.6)</f>
        <v>0.2</v>
      </c>
      <c r="N5" s="23">
        <v>1</v>
      </c>
      <c r="O5" s="23">
        <v>1</v>
      </c>
      <c r="P5" s="24">
        <v>1</v>
      </c>
      <c r="Q5" s="25">
        <f t="shared" ref="Q5:Q11" si="3">(N5*0.34+O5*0.33+P5*0.33)</f>
        <v>1</v>
      </c>
      <c r="R5" s="23">
        <v>1</v>
      </c>
      <c r="S5" s="23">
        <v>1</v>
      </c>
      <c r="T5" s="24">
        <v>1</v>
      </c>
      <c r="U5" s="25">
        <f t="shared" ref="U5:U11" si="4">(R5*0.34+S5*0.33+T5*0.33)</f>
        <v>1</v>
      </c>
      <c r="V5" s="26">
        <f t="shared" ref="V5:V11" si="5">(Q5*0.4+U5*0.6)</f>
        <v>1</v>
      </c>
      <c r="W5" s="23"/>
      <c r="X5">
        <v>1</v>
      </c>
      <c r="Z5" s="24"/>
      <c r="AA5" s="27">
        <f>X5/3</f>
        <v>0.33333333333333331</v>
      </c>
    </row>
    <row r="6" spans="1:27" x14ac:dyDescent="0.25">
      <c r="A6" s="8"/>
      <c r="B6" s="38"/>
      <c r="C6" s="22" t="s">
        <v>48</v>
      </c>
      <c r="D6" s="23">
        <v>1</v>
      </c>
      <c r="E6">
        <v>0</v>
      </c>
      <c r="F6">
        <v>1</v>
      </c>
      <c r="G6" s="24">
        <v>0</v>
      </c>
      <c r="H6" s="25">
        <f t="shared" si="0"/>
        <v>0.5</v>
      </c>
      <c r="I6" s="23">
        <v>0</v>
      </c>
      <c r="J6">
        <v>0</v>
      </c>
      <c r="K6" s="24">
        <v>0</v>
      </c>
      <c r="L6" s="25">
        <f t="shared" si="1"/>
        <v>0</v>
      </c>
      <c r="M6" s="26">
        <f t="shared" si="2"/>
        <v>0.2</v>
      </c>
      <c r="N6" s="23">
        <v>1</v>
      </c>
      <c r="O6" s="23">
        <v>1</v>
      </c>
      <c r="P6" s="24">
        <v>1</v>
      </c>
      <c r="Q6" s="25">
        <f t="shared" si="3"/>
        <v>1</v>
      </c>
      <c r="R6" s="23">
        <v>1</v>
      </c>
      <c r="S6" s="23">
        <v>1</v>
      </c>
      <c r="T6" s="24">
        <v>1</v>
      </c>
      <c r="U6" s="25">
        <f t="shared" si="4"/>
        <v>1</v>
      </c>
      <c r="V6" s="26">
        <f t="shared" si="5"/>
        <v>1</v>
      </c>
      <c r="W6" s="23"/>
      <c r="X6">
        <v>1</v>
      </c>
      <c r="Z6" s="24"/>
      <c r="AA6" s="27">
        <f>X6/3</f>
        <v>0.33333333333333331</v>
      </c>
    </row>
    <row r="7" spans="1:27" x14ac:dyDescent="0.25">
      <c r="A7" s="8"/>
      <c r="B7" s="40" t="s">
        <v>49</v>
      </c>
      <c r="C7" s="22" t="s">
        <v>50</v>
      </c>
      <c r="D7" s="23">
        <v>1</v>
      </c>
      <c r="E7">
        <v>0</v>
      </c>
      <c r="F7">
        <v>0</v>
      </c>
      <c r="G7" s="24">
        <v>0</v>
      </c>
      <c r="H7" s="25">
        <f t="shared" si="0"/>
        <v>0.3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0.12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X7">
        <v>1</v>
      </c>
      <c r="Z7" s="24"/>
      <c r="AA7" s="27">
        <f>X7/3</f>
        <v>0.33333333333333331</v>
      </c>
    </row>
    <row r="8" spans="1:27" x14ac:dyDescent="0.25">
      <c r="A8" s="8"/>
      <c r="B8" s="38" t="s">
        <v>37</v>
      </c>
      <c r="C8" s="22" t="s">
        <v>51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0</v>
      </c>
      <c r="T8" s="24">
        <v>0</v>
      </c>
      <c r="U8" s="25">
        <f t="shared" si="4"/>
        <v>0.34</v>
      </c>
      <c r="V8" s="26">
        <f t="shared" si="5"/>
        <v>0.34</v>
      </c>
      <c r="W8" s="23"/>
      <c r="X8">
        <v>1</v>
      </c>
      <c r="Z8" s="24"/>
      <c r="AA8" s="27">
        <f t="shared" ref="AA8:AA9" si="6">X8/3</f>
        <v>0.33333333333333331</v>
      </c>
    </row>
    <row r="9" spans="1:27" x14ac:dyDescent="0.25">
      <c r="A9" s="8"/>
      <c r="B9" s="41"/>
      <c r="C9" s="22" t="s">
        <v>52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0</v>
      </c>
      <c r="T9" s="24">
        <v>0</v>
      </c>
      <c r="U9" s="25">
        <f t="shared" si="4"/>
        <v>0.34</v>
      </c>
      <c r="V9" s="26">
        <f t="shared" si="5"/>
        <v>0.34</v>
      </c>
      <c r="W9" s="23"/>
      <c r="X9">
        <v>1</v>
      </c>
      <c r="Z9" s="24"/>
      <c r="AA9" s="27">
        <f t="shared" si="6"/>
        <v>0.33333333333333331</v>
      </c>
    </row>
    <row r="10" spans="1:27" x14ac:dyDescent="0.25">
      <c r="A10" s="8"/>
      <c r="B10" s="37" t="s">
        <v>53</v>
      </c>
      <c r="C10" s="22" t="s">
        <v>54</v>
      </c>
      <c r="D10" s="23">
        <v>1</v>
      </c>
      <c r="E10">
        <v>0</v>
      </c>
      <c r="F10">
        <v>0</v>
      </c>
      <c r="G10" s="24">
        <v>0</v>
      </c>
      <c r="H10" s="25">
        <f t="shared" si="0"/>
        <v>0.3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0.12</v>
      </c>
      <c r="N10" s="23">
        <v>1</v>
      </c>
      <c r="O10" s="23">
        <v>0</v>
      </c>
      <c r="P10" s="24">
        <v>0</v>
      </c>
      <c r="Q10" s="25">
        <f t="shared" si="3"/>
        <v>0.34</v>
      </c>
      <c r="R10" s="23">
        <v>1</v>
      </c>
      <c r="S10" s="23">
        <v>0</v>
      </c>
      <c r="T10" s="24">
        <v>0</v>
      </c>
      <c r="U10" s="25">
        <f t="shared" si="4"/>
        <v>0.34</v>
      </c>
      <c r="V10" s="26">
        <f t="shared" si="5"/>
        <v>0.34</v>
      </c>
      <c r="W10" s="23"/>
      <c r="X10">
        <v>1</v>
      </c>
      <c r="Z10" s="24"/>
      <c r="AA10" s="27">
        <f>X10/3</f>
        <v>0.33333333333333331</v>
      </c>
    </row>
    <row r="11" spans="1:27" x14ac:dyDescent="0.25">
      <c r="A11" s="8"/>
      <c r="B11" s="38"/>
      <c r="C11" s="22" t="s">
        <v>55</v>
      </c>
      <c r="D11" s="23">
        <v>1</v>
      </c>
      <c r="E11">
        <v>0</v>
      </c>
      <c r="F11">
        <v>0</v>
      </c>
      <c r="G11" s="24">
        <v>0</v>
      </c>
      <c r="H11" s="25">
        <f t="shared" si="0"/>
        <v>0.3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0.12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0</v>
      </c>
      <c r="T11" s="24">
        <v>0</v>
      </c>
      <c r="U11" s="25">
        <f t="shared" si="4"/>
        <v>0.34</v>
      </c>
      <c r="V11" s="26">
        <f t="shared" si="5"/>
        <v>0.34</v>
      </c>
      <c r="W11" s="23"/>
      <c r="X11">
        <v>1</v>
      </c>
      <c r="Z11" s="24"/>
      <c r="AA11" s="27">
        <f>X11/3</f>
        <v>0.33333333333333331</v>
      </c>
    </row>
    <row r="12" spans="1:27" ht="15.75" x14ac:dyDescent="0.25">
      <c r="A12" s="8"/>
      <c r="B12" s="1" t="s">
        <v>38</v>
      </c>
      <c r="C12" s="3">
        <v>7</v>
      </c>
      <c r="D12" s="28" t="s">
        <v>39</v>
      </c>
      <c r="E12" s="29"/>
      <c r="F12" s="29"/>
      <c r="G12" s="29"/>
      <c r="H12" s="29"/>
      <c r="I12" s="29"/>
      <c r="J12" s="29"/>
      <c r="K12" s="29"/>
      <c r="L12" s="30"/>
      <c r="M12" s="31">
        <f>SUM(M5:M11)/C12</f>
        <v>0.16571428571428573</v>
      </c>
      <c r="N12" s="28" t="s">
        <v>40</v>
      </c>
      <c r="O12" s="29"/>
      <c r="P12" s="29"/>
      <c r="Q12" s="29"/>
      <c r="R12" s="29"/>
      <c r="S12" s="29"/>
      <c r="T12" s="29"/>
      <c r="U12" s="29"/>
      <c r="V12" s="39">
        <f>SUM(V5:V11)/C12</f>
        <v>0.62285714285714278</v>
      </c>
      <c r="W12" s="30" t="s">
        <v>41</v>
      </c>
      <c r="X12" s="32"/>
      <c r="Y12" s="32"/>
      <c r="Z12" s="32"/>
      <c r="AA12" s="33">
        <f>SUM(AA5:AA11)/C12</f>
        <v>0.33333333333333331</v>
      </c>
    </row>
    <row r="13" spans="1:27" x14ac:dyDescent="0.25">
      <c r="D13">
        <f>SUM(D5:D11)</f>
        <v>7</v>
      </c>
      <c r="E13">
        <f t="shared" ref="E13:T13" si="7">SUM(E5:E11)</f>
        <v>0</v>
      </c>
      <c r="F13">
        <f t="shared" si="7"/>
        <v>4</v>
      </c>
      <c r="G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N13">
        <f t="shared" si="7"/>
        <v>7</v>
      </c>
      <c r="O13">
        <f t="shared" si="7"/>
        <v>3</v>
      </c>
      <c r="P13">
        <f t="shared" si="7"/>
        <v>3</v>
      </c>
      <c r="R13">
        <f t="shared" si="7"/>
        <v>7</v>
      </c>
      <c r="S13">
        <f t="shared" si="7"/>
        <v>3</v>
      </c>
      <c r="T13">
        <f t="shared" si="7"/>
        <v>3</v>
      </c>
    </row>
    <row r="14" spans="1:27" x14ac:dyDescent="0.25">
      <c r="A14" s="25" t="s">
        <v>42</v>
      </c>
      <c r="D14">
        <f>D13/$C$12</f>
        <v>1</v>
      </c>
      <c r="E14">
        <f t="shared" ref="E14:T14" si="8">E13/$C$12</f>
        <v>0</v>
      </c>
      <c r="F14">
        <f t="shared" si="8"/>
        <v>0.5714285714285714</v>
      </c>
      <c r="G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N14">
        <f t="shared" si="8"/>
        <v>1</v>
      </c>
      <c r="O14">
        <f t="shared" si="8"/>
        <v>0.42857142857142855</v>
      </c>
      <c r="P14">
        <f t="shared" si="8"/>
        <v>0.42857142857142855</v>
      </c>
      <c r="R14">
        <f t="shared" si="8"/>
        <v>1</v>
      </c>
      <c r="S14">
        <f t="shared" si="8"/>
        <v>0.42857142857142855</v>
      </c>
      <c r="T14">
        <f t="shared" si="8"/>
        <v>0.42857142857142855</v>
      </c>
      <c r="X14" s="34">
        <f>AA12</f>
        <v>0.33333333333333331</v>
      </c>
    </row>
    <row r="15" spans="1:27" x14ac:dyDescent="0.25">
      <c r="A15" s="25" t="s">
        <v>43</v>
      </c>
    </row>
    <row r="16" spans="1:27" x14ac:dyDescent="0.25">
      <c r="A16" s="25" t="s">
        <v>44</v>
      </c>
    </row>
    <row r="17" spans="1:1" ht="18.75" x14ac:dyDescent="0.3">
      <c r="A17" s="35">
        <f>(M12+V12+AA12)/3</f>
        <v>0.37396825396825389</v>
      </c>
    </row>
    <row r="18" spans="1:1" x14ac:dyDescent="0.25">
      <c r="A18" s="36" t="s">
        <v>56</v>
      </c>
    </row>
  </sheetData>
  <mergeCells count="15">
    <mergeCell ref="A5:A12"/>
    <mergeCell ref="B8:B9"/>
    <mergeCell ref="D12:L12"/>
    <mergeCell ref="N12:U12"/>
    <mergeCell ref="W12:Z12"/>
    <mergeCell ref="B5:B6"/>
    <mergeCell ref="B10:B11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18" r:id="rId1" xr:uid="{2C036371-913A-4381-BE04-CECF2EE73B9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