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AB2EC155-1BBA-45EA-ACFD-EB8DC64ACF22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N19" i="2"/>
  <c r="K19" i="2"/>
  <c r="T18" i="2"/>
  <c r="T19" i="2" s="1"/>
  <c r="S18" i="2"/>
  <c r="S19" i="2" s="1"/>
  <c r="R18" i="2"/>
  <c r="R19" i="2" s="1"/>
  <c r="P18" i="2"/>
  <c r="P19" i="2" s="1"/>
  <c r="O18" i="2"/>
  <c r="N18" i="2"/>
  <c r="K18" i="2"/>
  <c r="J18" i="2"/>
  <c r="J19" i="2" s="1"/>
  <c r="I18" i="2"/>
  <c r="I19" i="2" s="1"/>
  <c r="G18" i="2"/>
  <c r="G19" i="2" s="1"/>
  <c r="F18" i="2"/>
  <c r="F19" i="2" s="1"/>
  <c r="E18" i="2"/>
  <c r="E19" i="2" s="1"/>
  <c r="D18" i="2"/>
  <c r="D19" i="2" s="1"/>
  <c r="AA16" i="2"/>
  <c r="U16" i="2"/>
  <c r="Q16" i="2"/>
  <c r="V16" i="2" s="1"/>
  <c r="L16" i="2"/>
  <c r="H16" i="2"/>
  <c r="M16" i="2" s="1"/>
  <c r="AA15" i="2"/>
  <c r="V15" i="2"/>
  <c r="U15" i="2"/>
  <c r="Q15" i="2"/>
  <c r="L15" i="2"/>
  <c r="H15" i="2"/>
  <c r="M15" i="2" s="1"/>
  <c r="AA14" i="2"/>
  <c r="U14" i="2"/>
  <c r="Q14" i="2"/>
  <c r="V14" i="2" s="1"/>
  <c r="L14" i="2"/>
  <c r="M14" i="2" s="1"/>
  <c r="H14" i="2"/>
  <c r="AA13" i="2"/>
  <c r="U13" i="2"/>
  <c r="Q13" i="2"/>
  <c r="V13" i="2" s="1"/>
  <c r="L13" i="2"/>
  <c r="H13" i="2"/>
  <c r="M13" i="2" s="1"/>
  <c r="AA12" i="2"/>
  <c r="U12" i="2"/>
  <c r="Q12" i="2"/>
  <c r="V12" i="2" s="1"/>
  <c r="M12" i="2"/>
  <c r="L12" i="2"/>
  <c r="H12" i="2"/>
  <c r="AA11" i="2"/>
  <c r="U11" i="2"/>
  <c r="Q11" i="2"/>
  <c r="V11" i="2" s="1"/>
  <c r="L11" i="2"/>
  <c r="H11" i="2"/>
  <c r="M11" i="2" s="1"/>
  <c r="AA10" i="2"/>
  <c r="V10" i="2"/>
  <c r="U10" i="2"/>
  <c r="Q10" i="2"/>
  <c r="L10" i="2"/>
  <c r="H10" i="2"/>
  <c r="M10" i="2" s="1"/>
  <c r="AA9" i="2"/>
  <c r="V9" i="2"/>
  <c r="U9" i="2"/>
  <c r="Q9" i="2"/>
  <c r="L9" i="2"/>
  <c r="H9" i="2"/>
  <c r="M9" i="2" s="1"/>
  <c r="AA8" i="2"/>
  <c r="U8" i="2"/>
  <c r="V8" i="2" s="1"/>
  <c r="Q8" i="2"/>
  <c r="L8" i="2"/>
  <c r="H8" i="2"/>
  <c r="M8" i="2" s="1"/>
  <c r="AA7" i="2"/>
  <c r="U7" i="2"/>
  <c r="Q7" i="2"/>
  <c r="V7" i="2" s="1"/>
  <c r="M7" i="2"/>
  <c r="L7" i="2"/>
  <c r="H7" i="2"/>
  <c r="AA6" i="2"/>
  <c r="U6" i="2"/>
  <c r="Q6" i="2"/>
  <c r="V6" i="2" s="1"/>
  <c r="M6" i="2"/>
  <c r="L6" i="2"/>
  <c r="H6" i="2"/>
  <c r="AA5" i="2"/>
  <c r="AA17" i="2" s="1"/>
  <c r="X19" i="2" s="1"/>
  <c r="U5" i="2"/>
  <c r="Q5" i="2"/>
  <c r="Q18" i="2" s="1"/>
  <c r="Q19" i="2" s="1"/>
  <c r="L5" i="2"/>
  <c r="M5" i="2" s="1"/>
  <c r="H5" i="2"/>
  <c r="H18" i="2" s="1"/>
  <c r="H19" i="2" s="1"/>
  <c r="M18" i="2" l="1"/>
  <c r="M19" i="2" s="1"/>
  <c r="M17" i="2"/>
  <c r="V5" i="2"/>
  <c r="V17" i="2" s="1"/>
  <c r="L18" i="2"/>
  <c r="L19" i="2" s="1"/>
  <c r="A22" i="2" l="1"/>
</calcChain>
</file>

<file path=xl/sharedStrings.xml><?xml version="1.0" encoding="utf-8"?>
<sst xmlns="http://schemas.openxmlformats.org/spreadsheetml/2006/main" count="72" uniqueCount="66">
  <si>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</si>
  <si>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</si>
  <si>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</si>
  <si>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</si>
  <si>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</si>
  <si>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</si>
  <si>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</si>
  <si>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</si>
  <si>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</si>
  <si>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</si>
  <si>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</si>
  <si>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</si>
  <si>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</si>
  <si>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</si>
  <si>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</si>
  <si>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</si>
  <si>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</si>
  <si>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</si>
  <si>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</si>
  <si>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</si>
  <si>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</si>
  <si>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</si>
  <si>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</si>
  <si>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</si>
  <si>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</si>
  <si>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</si>
  <si>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</si>
  <si>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</si>
  <si>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</si>
  <si>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</si>
  <si>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</si>
  <si>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</si>
  <si>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</si>
  <si>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</si>
  <si>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</si>
  <si>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</si>
  <si>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</si>
  <si>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</si>
  <si>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</si>
  <si>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</si>
  <si>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</si>
  <si>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LOA</t>
  </si>
  <si>
    <t>LDO</t>
  </si>
  <si>
    <t>PPA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</si>
  <si>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</si>
  <si>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</si>
  <si>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</si>
  <si>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</si>
  <si>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</si>
  <si>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</si>
  <si>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</si>
  <si>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</si>
  <si>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</si>
  <si>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</si>
  <si>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Passivos</t>
  </si>
  <si>
    <t>Relatórios Contábeis</t>
  </si>
  <si>
    <t>Balanço Geral do Estado</t>
  </si>
  <si>
    <t>Contratos</t>
  </si>
  <si>
    <t>Despesas em geral</t>
  </si>
  <si>
    <t>Receitas em Geral</t>
  </si>
  <si>
    <t>Processos de Compra</t>
  </si>
  <si>
    <t>RIO DE JANEIRO</t>
  </si>
  <si>
    <t>Transferências Municipais</t>
  </si>
  <si>
    <t>Dívida Pública</t>
  </si>
  <si>
    <t>Recursos do Petróleo</t>
  </si>
  <si>
    <t>http://www.fazenda.rj.gov.br/transparencia/faces/capaTransparencia?_afrLoop=93662645786518853&amp;_afrWindowMode=0&amp;_afrWindowId=1bg3f3r5tn&amp;_adf.ctrl-state=32bnc1jeg_428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</si>
</sst>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4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4"/>
  <sheetViews>
    <sheetView tabSelected="1" workbookViewId="0">
      <selection activeCell="E22" sqref="E22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58</v>
      </c>
      <c r="D5" s="23">
        <v>1</v>
      </c>
      <c r="E5">
        <v>0</v>
      </c>
      <c r="F5">
        <v>0</v>
      </c>
      <c r="G5" s="24">
        <v>0</v>
      </c>
      <c r="H5" s="25">
        <f>(D5*0.3+E5*0.3+F5*0.2+G5*0.2)</f>
        <v>0.3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0.12</v>
      </c>
      <c r="N5" s="23">
        <v>0</v>
      </c>
      <c r="O5" s="23">
        <v>0</v>
      </c>
      <c r="P5" s="24">
        <v>0</v>
      </c>
      <c r="Q5" s="25">
        <f>(N5*0.34+O5*0.33+P5*0.33)</f>
        <v>0</v>
      </c>
      <c r="R5" s="23">
        <v>1</v>
      </c>
      <c r="S5" s="23">
        <v>1</v>
      </c>
      <c r="T5" s="24">
        <v>0</v>
      </c>
      <c r="U5" s="25">
        <f>(R5*0.34+S5*0.33+T5*0.33)</f>
        <v>0.67</v>
      </c>
      <c r="V5" s="26">
        <f>(Q5*0.4+U5*0.6)</f>
        <v>0.40200000000000002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62</v>
      </c>
      <c r="D6" s="23">
        <v>1</v>
      </c>
      <c r="E6">
        <v>0</v>
      </c>
      <c r="F6">
        <v>0</v>
      </c>
      <c r="G6" s="24">
        <v>0</v>
      </c>
      <c r="H6" s="25">
        <f t="shared" ref="H6:H16" si="0">(D6*0.3+E6*0.3+F6*0.2+G6*0.2)</f>
        <v>0.3</v>
      </c>
      <c r="I6" s="23">
        <v>0</v>
      </c>
      <c r="J6">
        <v>0</v>
      </c>
      <c r="K6" s="24">
        <v>0</v>
      </c>
      <c r="L6" s="25">
        <f t="shared" ref="L6:L16" si="1">(I6*0.35+J6*0.35+K6*0.3)</f>
        <v>0</v>
      </c>
      <c r="M6" s="26">
        <f t="shared" ref="M6:M16" si="2">(H6*0.4+L6*0.6)</f>
        <v>0.12</v>
      </c>
      <c r="N6" s="23">
        <v>1</v>
      </c>
      <c r="O6" s="23">
        <v>0</v>
      </c>
      <c r="P6" s="24">
        <v>0</v>
      </c>
      <c r="Q6" s="25">
        <f t="shared" ref="Q6:Q16" si="3">(N6*0.34+O6*0.33+P6*0.33)</f>
        <v>0.34</v>
      </c>
      <c r="R6" s="23">
        <v>1</v>
      </c>
      <c r="S6" s="23">
        <v>1</v>
      </c>
      <c r="T6" s="24">
        <v>0</v>
      </c>
      <c r="U6" s="25">
        <f t="shared" ref="U6:U16" si="4">(R6*0.34+S6*0.33+T6*0.33)</f>
        <v>0.67</v>
      </c>
      <c r="V6" s="26">
        <f t="shared" ref="V6:V16" si="5">(Q6*0.4+U6*0.6)</f>
        <v>0.53800000000000003</v>
      </c>
      <c r="W6" s="23"/>
      <c r="Y6">
        <v>2</v>
      </c>
      <c r="Z6" s="24"/>
      <c r="AA6" s="27">
        <f t="shared" ref="AA6:AA16" si="6">Y6/3</f>
        <v>0.66666666666666663</v>
      </c>
    </row>
    <row r="7" spans="1:27" x14ac:dyDescent="0.25">
      <c r="A7" s="8"/>
      <c r="B7" s="38" t="s">
        <v>54</v>
      </c>
      <c r="C7" s="22" t="s">
        <v>63</v>
      </c>
      <c r="D7" s="23">
        <v>1</v>
      </c>
      <c r="E7">
        <v>0</v>
      </c>
      <c r="F7">
        <v>0</v>
      </c>
      <c r="G7" s="24">
        <v>0</v>
      </c>
      <c r="H7" s="25">
        <f t="shared" si="0"/>
        <v>0.3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0.12</v>
      </c>
      <c r="N7" s="23">
        <v>1</v>
      </c>
      <c r="O7" s="23">
        <v>0</v>
      </c>
      <c r="P7" s="24">
        <v>0</v>
      </c>
      <c r="Q7" s="25">
        <f t="shared" si="3"/>
        <v>0.34</v>
      </c>
      <c r="R7" s="23">
        <v>1</v>
      </c>
      <c r="S7" s="23">
        <v>1</v>
      </c>
      <c r="T7" s="24">
        <v>0</v>
      </c>
      <c r="U7" s="25">
        <f t="shared" si="4"/>
        <v>0.67</v>
      </c>
      <c r="V7" s="26">
        <f t="shared" si="5"/>
        <v>0.53800000000000003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8" t="s">
        <v>55</v>
      </c>
      <c r="C8" s="22" t="s">
        <v>56</v>
      </c>
      <c r="D8" s="23">
        <v>1</v>
      </c>
      <c r="E8">
        <v>0</v>
      </c>
      <c r="F8">
        <v>0</v>
      </c>
      <c r="G8" s="24">
        <v>0</v>
      </c>
      <c r="H8" s="25">
        <f t="shared" si="0"/>
        <v>0.3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0.12</v>
      </c>
      <c r="N8" s="23">
        <v>1</v>
      </c>
      <c r="O8" s="23">
        <v>0</v>
      </c>
      <c r="P8" s="24">
        <v>0</v>
      </c>
      <c r="Q8" s="25">
        <f t="shared" si="3"/>
        <v>0.34</v>
      </c>
      <c r="R8" s="23">
        <v>1</v>
      </c>
      <c r="S8" s="23">
        <v>1</v>
      </c>
      <c r="T8" s="24">
        <v>0</v>
      </c>
      <c r="U8" s="25">
        <f t="shared" si="4"/>
        <v>0.67</v>
      </c>
      <c r="V8" s="26">
        <f t="shared" si="5"/>
        <v>0.53800000000000003</v>
      </c>
      <c r="W8" s="23"/>
      <c r="X8">
        <v>1</v>
      </c>
      <c r="Z8" s="24"/>
      <c r="AA8" s="27">
        <f>X8/3</f>
        <v>0.33333333333333331</v>
      </c>
    </row>
    <row r="9" spans="1:27" x14ac:dyDescent="0.25">
      <c r="A9" s="8"/>
      <c r="B9" s="38" t="s">
        <v>60</v>
      </c>
      <c r="C9" s="22" t="s">
        <v>57</v>
      </c>
      <c r="D9" s="23">
        <v>1</v>
      </c>
      <c r="E9">
        <v>0</v>
      </c>
      <c r="F9">
        <v>0</v>
      </c>
      <c r="G9" s="24">
        <v>0</v>
      </c>
      <c r="H9" s="25">
        <f t="shared" si="0"/>
        <v>0.3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0.12</v>
      </c>
      <c r="N9" s="23">
        <v>1</v>
      </c>
      <c r="O9" s="23">
        <v>0</v>
      </c>
      <c r="P9" s="24">
        <v>0</v>
      </c>
      <c r="Q9" s="25">
        <f t="shared" si="3"/>
        <v>0.34</v>
      </c>
      <c r="R9" s="23">
        <v>1</v>
      </c>
      <c r="S9" s="23">
        <v>1</v>
      </c>
      <c r="T9" s="24">
        <v>0</v>
      </c>
      <c r="U9" s="25">
        <f t="shared" si="4"/>
        <v>0.67</v>
      </c>
      <c r="V9" s="26">
        <f t="shared" si="5"/>
        <v>0.53800000000000003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8" t="s">
        <v>39</v>
      </c>
      <c r="C10" s="22" t="s">
        <v>59</v>
      </c>
      <c r="D10" s="23">
        <v>1</v>
      </c>
      <c r="E10">
        <v>0</v>
      </c>
      <c r="F10">
        <v>0</v>
      </c>
      <c r="G10" s="24">
        <v>0</v>
      </c>
      <c r="H10" s="25">
        <f t="shared" si="0"/>
        <v>0.3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0.12</v>
      </c>
      <c r="N10" s="23">
        <v>0</v>
      </c>
      <c r="O10" s="23">
        <v>0</v>
      </c>
      <c r="P10" s="24">
        <v>0</v>
      </c>
      <c r="Q10" s="25">
        <f t="shared" si="3"/>
        <v>0</v>
      </c>
      <c r="R10" s="23">
        <v>1</v>
      </c>
      <c r="S10" s="23">
        <v>1</v>
      </c>
      <c r="T10" s="24">
        <v>0</v>
      </c>
      <c r="U10" s="25">
        <f t="shared" si="4"/>
        <v>0.67</v>
      </c>
      <c r="V10" s="26">
        <f t="shared" si="5"/>
        <v>0.40200000000000002</v>
      </c>
      <c r="W10" s="23"/>
      <c r="Y10">
        <v>2</v>
      </c>
      <c r="Z10" s="24"/>
      <c r="AA10" s="27">
        <f t="shared" si="6"/>
        <v>0.66666666666666663</v>
      </c>
    </row>
    <row r="11" spans="1:27" x14ac:dyDescent="0.25">
      <c r="A11" s="8"/>
      <c r="B11" s="8"/>
      <c r="C11" s="22" t="s">
        <v>64</v>
      </c>
      <c r="D11" s="23">
        <v>1</v>
      </c>
      <c r="E11">
        <v>0</v>
      </c>
      <c r="F11">
        <v>0</v>
      </c>
      <c r="G11" s="24">
        <v>0</v>
      </c>
      <c r="H11" s="25">
        <f t="shared" si="0"/>
        <v>0.3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0.12</v>
      </c>
      <c r="N11" s="23">
        <v>1</v>
      </c>
      <c r="O11" s="23">
        <v>0</v>
      </c>
      <c r="P11" s="24">
        <v>0</v>
      </c>
      <c r="Q11" s="25">
        <f t="shared" si="3"/>
        <v>0.34</v>
      </c>
      <c r="R11" s="23">
        <v>1</v>
      </c>
      <c r="S11" s="23">
        <v>1</v>
      </c>
      <c r="T11" s="24">
        <v>0</v>
      </c>
      <c r="U11" s="25">
        <f t="shared" si="4"/>
        <v>0.67</v>
      </c>
      <c r="V11" s="26">
        <f t="shared" si="5"/>
        <v>0.53800000000000003</v>
      </c>
      <c r="W11" s="23"/>
      <c r="Y11">
        <v>2</v>
      </c>
      <c r="Z11" s="24"/>
      <c r="AA11" s="27">
        <f t="shared" si="6"/>
        <v>0.66666666666666663</v>
      </c>
    </row>
    <row r="12" spans="1:27" x14ac:dyDescent="0.25">
      <c r="A12" s="8"/>
      <c r="B12" s="8" t="s">
        <v>40</v>
      </c>
      <c r="C12" s="22" t="s">
        <v>43</v>
      </c>
      <c r="D12" s="23">
        <v>1</v>
      </c>
      <c r="E12">
        <v>1</v>
      </c>
      <c r="F12">
        <v>0</v>
      </c>
      <c r="G12" s="24">
        <v>0</v>
      </c>
      <c r="H12" s="25">
        <f t="shared" si="0"/>
        <v>0.6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0.24</v>
      </c>
      <c r="N12" s="23">
        <v>1</v>
      </c>
      <c r="O12" s="23">
        <v>0</v>
      </c>
      <c r="P12" s="24">
        <v>0</v>
      </c>
      <c r="Q12" s="25">
        <f t="shared" si="3"/>
        <v>0.34</v>
      </c>
      <c r="R12" s="23">
        <v>1</v>
      </c>
      <c r="S12" s="23">
        <v>1</v>
      </c>
      <c r="T12" s="24">
        <v>0</v>
      </c>
      <c r="U12" s="25">
        <f t="shared" si="4"/>
        <v>0.67</v>
      </c>
      <c r="V12" s="26">
        <f t="shared" si="5"/>
        <v>0.53800000000000003</v>
      </c>
      <c r="W12" s="23"/>
      <c r="Y12">
        <v>2</v>
      </c>
      <c r="Z12" s="24"/>
      <c r="AA12" s="27">
        <f t="shared" si="6"/>
        <v>0.66666666666666663</v>
      </c>
    </row>
    <row r="13" spans="1:27" x14ac:dyDescent="0.25">
      <c r="A13" s="8"/>
      <c r="B13" s="8"/>
      <c r="C13" s="22" t="s">
        <v>42</v>
      </c>
      <c r="D13" s="23">
        <v>1</v>
      </c>
      <c r="E13">
        <v>1</v>
      </c>
      <c r="F13">
        <v>0</v>
      </c>
      <c r="G13" s="24">
        <v>0</v>
      </c>
      <c r="H13" s="25">
        <f t="shared" si="0"/>
        <v>0.6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0.24</v>
      </c>
      <c r="N13" s="23">
        <v>1</v>
      </c>
      <c r="O13" s="23">
        <v>0</v>
      </c>
      <c r="P13" s="24">
        <v>0</v>
      </c>
      <c r="Q13" s="25">
        <f t="shared" si="3"/>
        <v>0.34</v>
      </c>
      <c r="R13" s="23">
        <v>1</v>
      </c>
      <c r="S13" s="23">
        <v>1</v>
      </c>
      <c r="T13" s="24">
        <v>0</v>
      </c>
      <c r="U13" s="25">
        <f t="shared" si="4"/>
        <v>0.67</v>
      </c>
      <c r="V13" s="26">
        <f t="shared" si="5"/>
        <v>0.53800000000000003</v>
      </c>
      <c r="W13" s="23"/>
      <c r="Y13">
        <v>2</v>
      </c>
      <c r="Z13" s="24"/>
      <c r="AA13" s="27">
        <f t="shared" si="6"/>
        <v>0.66666666666666663</v>
      </c>
    </row>
    <row r="14" spans="1:27" x14ac:dyDescent="0.25">
      <c r="A14" s="8"/>
      <c r="B14" s="8"/>
      <c r="C14" s="22" t="s">
        <v>41</v>
      </c>
      <c r="D14" s="23">
        <v>1</v>
      </c>
      <c r="E14">
        <v>1</v>
      </c>
      <c r="F14">
        <v>0</v>
      </c>
      <c r="G14" s="24">
        <v>0</v>
      </c>
      <c r="H14" s="25">
        <f t="shared" si="0"/>
        <v>0.6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0.24</v>
      </c>
      <c r="N14" s="23">
        <v>1</v>
      </c>
      <c r="O14" s="23">
        <v>0</v>
      </c>
      <c r="P14" s="24">
        <v>0</v>
      </c>
      <c r="Q14" s="25">
        <f t="shared" si="3"/>
        <v>0.34</v>
      </c>
      <c r="R14" s="23">
        <v>1</v>
      </c>
      <c r="S14" s="23">
        <v>1</v>
      </c>
      <c r="T14" s="24">
        <v>0</v>
      </c>
      <c r="U14" s="25">
        <f t="shared" si="4"/>
        <v>0.67</v>
      </c>
      <c r="V14" s="26">
        <f t="shared" si="5"/>
        <v>0.53800000000000003</v>
      </c>
      <c r="W14" s="23"/>
      <c r="Y14">
        <v>2</v>
      </c>
      <c r="Z14" s="24"/>
      <c r="AA14" s="27">
        <f t="shared" si="6"/>
        <v>0.66666666666666663</v>
      </c>
    </row>
    <row r="15" spans="1:27" x14ac:dyDescent="0.25">
      <c r="A15" s="8"/>
      <c r="B15" s="8" t="s">
        <v>44</v>
      </c>
      <c r="C15" s="22" t="s">
        <v>46</v>
      </c>
      <c r="D15" s="23">
        <v>1</v>
      </c>
      <c r="E15">
        <v>1</v>
      </c>
      <c r="F15">
        <v>0</v>
      </c>
      <c r="G15" s="24">
        <v>0</v>
      </c>
      <c r="H15" s="25">
        <f t="shared" si="0"/>
        <v>0.6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0.24</v>
      </c>
      <c r="N15" s="23">
        <v>1</v>
      </c>
      <c r="O15" s="23">
        <v>0</v>
      </c>
      <c r="P15" s="24">
        <v>0</v>
      </c>
      <c r="Q15" s="25">
        <f t="shared" si="3"/>
        <v>0.34</v>
      </c>
      <c r="R15" s="23">
        <v>1</v>
      </c>
      <c r="S15" s="23">
        <v>1</v>
      </c>
      <c r="T15" s="24">
        <v>0</v>
      </c>
      <c r="U15" s="25">
        <f t="shared" si="4"/>
        <v>0.67</v>
      </c>
      <c r="V15" s="26">
        <f t="shared" si="5"/>
        <v>0.53800000000000003</v>
      </c>
      <c r="W15" s="23"/>
      <c r="Y15">
        <v>2</v>
      </c>
      <c r="Z15" s="24"/>
      <c r="AA15" s="27">
        <f t="shared" si="6"/>
        <v>0.66666666666666663</v>
      </c>
    </row>
    <row r="16" spans="1:27" x14ac:dyDescent="0.25">
      <c r="A16" s="8"/>
      <c r="B16" s="8"/>
      <c r="C16" s="22" t="s">
        <v>45</v>
      </c>
      <c r="D16" s="23">
        <v>1</v>
      </c>
      <c r="E16">
        <v>1</v>
      </c>
      <c r="F16">
        <v>0</v>
      </c>
      <c r="G16" s="24">
        <v>0</v>
      </c>
      <c r="H16" s="25">
        <f t="shared" si="0"/>
        <v>0.6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0.24</v>
      </c>
      <c r="N16" s="23">
        <v>1</v>
      </c>
      <c r="O16" s="23">
        <v>0</v>
      </c>
      <c r="P16" s="24">
        <v>0</v>
      </c>
      <c r="Q16" s="25">
        <f t="shared" si="3"/>
        <v>0.34</v>
      </c>
      <c r="R16" s="23">
        <v>1</v>
      </c>
      <c r="S16" s="23">
        <v>1</v>
      </c>
      <c r="T16" s="24">
        <v>0</v>
      </c>
      <c r="U16" s="25">
        <f t="shared" si="4"/>
        <v>0.67</v>
      </c>
      <c r="V16" s="26">
        <f t="shared" si="5"/>
        <v>0.53800000000000003</v>
      </c>
      <c r="W16" s="23"/>
      <c r="Y16">
        <v>2</v>
      </c>
      <c r="Z16" s="24"/>
      <c r="AA16" s="27">
        <f t="shared" si="6"/>
        <v>0.66666666666666663</v>
      </c>
    </row>
    <row r="17" spans="1:27" ht="15.75" x14ac:dyDescent="0.25">
      <c r="A17" s="8"/>
      <c r="B17" s="1" t="s">
        <v>47</v>
      </c>
      <c r="C17" s="3">
        <v>12</v>
      </c>
      <c r="D17" s="28" t="s">
        <v>48</v>
      </c>
      <c r="E17" s="29"/>
      <c r="F17" s="29"/>
      <c r="G17" s="29"/>
      <c r="H17" s="29"/>
      <c r="I17" s="29"/>
      <c r="J17" s="29"/>
      <c r="K17" s="29"/>
      <c r="L17" s="30"/>
      <c r="M17" s="31">
        <f>SUM(M5:M16)/C17</f>
        <v>0.17</v>
      </c>
      <c r="N17" s="28" t="s">
        <v>49</v>
      </c>
      <c r="O17" s="29"/>
      <c r="P17" s="29"/>
      <c r="Q17" s="29"/>
      <c r="R17" s="29"/>
      <c r="S17" s="29"/>
      <c r="T17" s="29"/>
      <c r="U17" s="29"/>
      <c r="V17" s="39">
        <f>SUM(V5:V16)/C17</f>
        <v>0.51533333333333353</v>
      </c>
      <c r="W17" s="30" t="s">
        <v>50</v>
      </c>
      <c r="X17" s="32"/>
      <c r="Y17" s="32"/>
      <c r="Z17" s="32"/>
      <c r="AA17" s="33">
        <f>SUM(AA5:AA16)/C17</f>
        <v>0.63888888888888895</v>
      </c>
    </row>
    <row r="18" spans="1:27" x14ac:dyDescent="0.25">
      <c r="D18">
        <f>SUM(D5:D16)</f>
        <v>12</v>
      </c>
      <c r="E18">
        <f t="shared" ref="E18:T18" si="7">SUM(E5:E16)</f>
        <v>5</v>
      </c>
      <c r="F18">
        <f t="shared" si="7"/>
        <v>0</v>
      </c>
      <c r="G18">
        <f t="shared" si="7"/>
        <v>0</v>
      </c>
      <c r="H18">
        <f t="shared" si="7"/>
        <v>5.0999999999999996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2.04</v>
      </c>
      <c r="N18">
        <f t="shared" si="7"/>
        <v>10</v>
      </c>
      <c r="O18">
        <f t="shared" si="7"/>
        <v>0</v>
      </c>
      <c r="P18">
        <f t="shared" si="7"/>
        <v>0</v>
      </c>
      <c r="Q18">
        <f t="shared" si="7"/>
        <v>3.3999999999999995</v>
      </c>
      <c r="R18">
        <f t="shared" si="7"/>
        <v>12</v>
      </c>
      <c r="S18">
        <f t="shared" si="7"/>
        <v>12</v>
      </c>
      <c r="T18">
        <f t="shared" si="7"/>
        <v>0</v>
      </c>
    </row>
    <row r="19" spans="1:27" x14ac:dyDescent="0.25">
      <c r="A19" s="25" t="s">
        <v>51</v>
      </c>
      <c r="D19">
        <f>D18/$C$17</f>
        <v>1</v>
      </c>
      <c r="E19">
        <f t="shared" ref="E19:T19" si="8">E18/$C$17</f>
        <v>0.41666666666666669</v>
      </c>
      <c r="F19">
        <f t="shared" si="8"/>
        <v>0</v>
      </c>
      <c r="G19">
        <f t="shared" si="8"/>
        <v>0</v>
      </c>
      <c r="H19">
        <f t="shared" si="8"/>
        <v>0.42499999999999999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0.17</v>
      </c>
      <c r="N19">
        <f t="shared" si="8"/>
        <v>0.83333333333333337</v>
      </c>
      <c r="O19">
        <f t="shared" si="8"/>
        <v>0</v>
      </c>
      <c r="P19">
        <f t="shared" si="8"/>
        <v>0</v>
      </c>
      <c r="Q19">
        <f t="shared" si="8"/>
        <v>0.28333333333333327</v>
      </c>
      <c r="R19">
        <f t="shared" si="8"/>
        <v>1</v>
      </c>
      <c r="S19">
        <f t="shared" si="8"/>
        <v>1</v>
      </c>
      <c r="T19">
        <f t="shared" si="8"/>
        <v>0</v>
      </c>
      <c r="X19" s="34">
        <f>AA17</f>
        <v>0.63888888888888895</v>
      </c>
    </row>
    <row r="20" spans="1:27" x14ac:dyDescent="0.25">
      <c r="A20" s="25" t="s">
        <v>52</v>
      </c>
    </row>
    <row r="21" spans="1:27" x14ac:dyDescent="0.25">
      <c r="A21" s="25" t="s">
        <v>53</v>
      </c>
    </row>
    <row r="22" spans="1:27" ht="18.75" x14ac:dyDescent="0.3">
      <c r="A22" s="35">
        <f>(M17+V17+AA17)/3</f>
        <v>0.44140740740740753</v>
      </c>
    </row>
    <row r="24" spans="1:27" x14ac:dyDescent="0.25">
      <c r="A24" t="s">
        <v>65</v>
      </c>
      <c r="C24" s="40">
        <v>45033</v>
      </c>
    </row>
  </sheetData>
  <mergeCells count="16">
    <mergeCell ref="A5:A17"/>
    <mergeCell ref="B15:B16"/>
    <mergeCell ref="D17:L17"/>
    <mergeCell ref="N17:U17"/>
    <mergeCell ref="W17:Z17"/>
    <mergeCell ref="B12:B14"/>
    <mergeCell ref="B5:B6"/>
    <mergeCell ref="B10:B11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