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balho\Desktop\"/>
    </mc:Choice>
  </mc:AlternateContent>
  <bookViews>
    <workbookView xWindow="0" yWindow="0" windowWidth="16140" windowHeight="7740" tabRatio="744"/>
  </bookViews>
  <sheets>
    <sheet name="Custo da equipe" sheetId="2" r:id="rId1"/>
    <sheet name="Custo dos riscos" sheetId="4" r:id="rId2"/>
    <sheet name="Custo do projeto" sheetId="5" r:id="rId3"/>
    <sheet name="Plan1" sheetId="1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2" l="1"/>
  <c r="H19" i="2"/>
  <c r="E27" i="2"/>
  <c r="F27" i="2" s="1"/>
  <c r="G27" i="2" s="1"/>
  <c r="E20" i="2"/>
  <c r="F20" i="2" s="1"/>
  <c r="E11" i="2"/>
  <c r="F11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17" i="2" l="1"/>
  <c r="F17" i="2" s="1"/>
  <c r="E18" i="2"/>
  <c r="F18" i="2" s="1"/>
  <c r="E19" i="2"/>
  <c r="F19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12" i="2"/>
  <c r="F12" i="2" s="1"/>
  <c r="E13" i="2"/>
  <c r="F13" i="2" s="1"/>
  <c r="E14" i="2"/>
  <c r="F14" i="2" s="1"/>
  <c r="E15" i="2"/>
  <c r="F15" i="2" s="1"/>
  <c r="E16" i="2"/>
  <c r="F16" i="2" s="1"/>
  <c r="B7" i="2"/>
  <c r="F8" i="4" s="1"/>
  <c r="B6" i="2"/>
  <c r="G11" i="2" l="1"/>
  <c r="G20" i="2"/>
  <c r="G12" i="2"/>
  <c r="G22" i="2"/>
  <c r="G26" i="2"/>
  <c r="G24" i="2"/>
  <c r="G25" i="2"/>
  <c r="G23" i="2"/>
  <c r="G21" i="2"/>
  <c r="G32" i="2"/>
  <c r="G28" i="2"/>
  <c r="G17" i="2"/>
  <c r="G14" i="2"/>
  <c r="G18" i="2"/>
  <c r="G31" i="2"/>
  <c r="G19" i="2"/>
  <c r="G33" i="2"/>
  <c r="G29" i="2"/>
  <c r="G16" i="2"/>
  <c r="G30" i="2"/>
  <c r="G15" i="2"/>
  <c r="G13" i="2"/>
  <c r="E10" i="2" l="1"/>
  <c r="F10" i="2" s="1"/>
  <c r="F34" i="2" l="1"/>
  <c r="F9" i="4"/>
  <c r="G9" i="4" s="1"/>
  <c r="F4" i="4"/>
  <c r="G4" i="4" s="1"/>
  <c r="F3" i="4"/>
  <c r="G3" i="4" s="1"/>
  <c r="F2" i="4"/>
  <c r="G2" i="4" s="1"/>
  <c r="F5" i="4"/>
  <c r="G5" i="4" s="1"/>
  <c r="G10" i="2"/>
  <c r="G34" i="2" s="1"/>
  <c r="G8" i="4"/>
  <c r="F7" i="4"/>
  <c r="G7" i="4" s="1"/>
  <c r="F10" i="4"/>
  <c r="G10" i="4" s="1"/>
  <c r="F6" i="4"/>
  <c r="G6" i="4" s="1"/>
  <c r="G11" i="4" l="1"/>
  <c r="B3" i="5" s="1"/>
  <c r="B2" i="5"/>
  <c r="B4" i="5" l="1"/>
</calcChain>
</file>

<file path=xl/sharedStrings.xml><?xml version="1.0" encoding="utf-8"?>
<sst xmlns="http://schemas.openxmlformats.org/spreadsheetml/2006/main" count="51" uniqueCount="36">
  <si>
    <t>Falta de experiência dos membros da equipe em programação web</t>
  </si>
  <si>
    <t>Envio de e-mail fica comprometido sem internet</t>
  </si>
  <si>
    <t>Não efetuar algumas das entregas</t>
  </si>
  <si>
    <t>Paulo</t>
  </si>
  <si>
    <t>Custo por pessoa</t>
  </si>
  <si>
    <t>Total</t>
  </si>
  <si>
    <t>Total/hora</t>
  </si>
  <si>
    <t>Valor</t>
  </si>
  <si>
    <t>Início</t>
  </si>
  <si>
    <t>Fim</t>
  </si>
  <si>
    <t>Horas</t>
  </si>
  <si>
    <t>Dia</t>
  </si>
  <si>
    <t>Intervalos</t>
  </si>
  <si>
    <t>Decimal</t>
  </si>
  <si>
    <t>Valor da hora</t>
  </si>
  <si>
    <t>Indisponibilidade da internet</t>
  </si>
  <si>
    <t>Preocupação maior com a programação do que com o planejamento</t>
  </si>
  <si>
    <t>Risco</t>
  </si>
  <si>
    <t>Custo em horas</t>
  </si>
  <si>
    <t>Média/hora</t>
  </si>
  <si>
    <t>Equipe</t>
  </si>
  <si>
    <t>Item</t>
  </si>
  <si>
    <t>Mudanças no escopo</t>
  </si>
  <si>
    <t>Probabilidade</t>
  </si>
  <si>
    <t>Interrupções motivadas por fatores externos</t>
  </si>
  <si>
    <t>Alto</t>
  </si>
  <si>
    <t>Médio</t>
  </si>
  <si>
    <t>% probabilidade</t>
  </si>
  <si>
    <t>Baixo</t>
  </si>
  <si>
    <t>Valor proporcional</t>
  </si>
  <si>
    <t>Impacto</t>
  </si>
  <si>
    <t>Luiz</t>
  </si>
  <si>
    <t>Marcos</t>
  </si>
  <si>
    <t>Thiago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</si>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</sst>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5" borderId="0" xfId="0" applyNumberFormat="1" applyFill="1"/>
    <xf numFmtId="20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14" fontId="0" fillId="6" borderId="0" xfId="0" applyNumberFormat="1" applyFill="1"/>
    <xf numFmtId="20" fontId="0" fillId="6" borderId="0" xfId="0" applyNumberFormat="1" applyFill="1"/>
    <xf numFmtId="0" fontId="0" fillId="6" borderId="0" xfId="0" applyFill="1"/>
    <xf numFmtId="164" fontId="0" fillId="6" borderId="0" xfId="0" applyNumberFormat="1" applyFill="1"/>
  </cellXfs>
  <cellStyles count="1">
    <cellStyle name="Normal" xfId="0" builtinId="0"/>
  </cellStyles>
  <dxfs count="11">
    <dxf>
      <numFmt numFmtId="164" formatCode="&quot;R$&quot;\ #,##0.00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19" formatCode="dd/mm/yyyy"/>
    </dxf>
    <dxf>
      <fill>
        <patternFill patternType="solid">
          <fgColor indexed="64"/>
          <bgColor theme="1"/>
        </patternFill>
      </fill>
    </dxf>
    <dxf>
      <numFmt numFmtId="164" formatCode="&quot;R$&quot;\ #,##0.00"/>
    </dxf>
    <dxf>
      <fill>
        <patternFill patternType="solid">
          <fgColor indexed="64"/>
          <bgColor theme="1"/>
        </patternFill>
      </fill>
    </dxf>
    <dxf>
      <numFmt numFmtId="164" formatCode="&quot;R$&quot;\ #,##0.00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B7" totalsRowShown="0" headerRowDxfId="10">
  <autoFilter ref="A1:B7"/>
  <tableColumns count="2">
    <tableColumn id="1" name="Custo por pessoa"/>
    <tableColumn id="2" name="Valor da hora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9:G34" totalsRowShown="0" headerRowDxfId="6">
  <autoFilter ref="A9:G34"/>
  <tableColumns count="7">
    <tableColumn id="1" name="Dia" dataDxfId="5"/>
    <tableColumn id="2" name="Início" dataDxfId="4"/>
    <tableColumn id="3" name="Intervalos" dataDxfId="3"/>
    <tableColumn id="4" name="Fim" dataDxfId="2"/>
    <tableColumn id="5" name="Horas" dataDxfId="1"/>
    <tableColumn id="6" name="Decimal"/>
    <tableColumn id="7" name="Valor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B4" totalsRowShown="0" headerRowDxfId="8">
  <autoFilter ref="A1:B4"/>
  <tableColumns count="2">
    <tableColumn id="1" name="Item"/>
    <tableColumn id="2" name="Valor" dataDxfId="7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18.140625" customWidth="1"/>
    <col min="2" max="2" width="15" bestFit="1" customWidth="1"/>
    <col min="3" max="3" width="12" customWidth="1"/>
    <col min="6" max="6" width="10.28515625" customWidth="1"/>
    <col min="7" max="7" width="11.7109375" bestFit="1" customWidth="1"/>
  </cols>
  <sheetData>
    <row r="1" spans="1:7" x14ac:dyDescent="0.25">
      <c r="A1" s="11" t="s">
        <v>4</v>
      </c>
      <c r="B1" s="11" t="s">
        <v>14</v>
      </c>
    </row>
    <row r="2" spans="1:7" x14ac:dyDescent="0.25">
      <c r="A2" t="s">
        <v>31</v>
      </c>
      <c r="B2" s="1">
        <v>60</v>
      </c>
    </row>
    <row r="3" spans="1:7" x14ac:dyDescent="0.25">
      <c r="A3" t="s">
        <v>32</v>
      </c>
      <c r="B3" s="1">
        <v>60</v>
      </c>
    </row>
    <row r="4" spans="1:7" x14ac:dyDescent="0.25">
      <c r="A4" t="s">
        <v>3</v>
      </c>
      <c r="B4" s="1">
        <v>60</v>
      </c>
    </row>
    <row r="5" spans="1:7" x14ac:dyDescent="0.25">
      <c r="A5" t="s">
        <v>33</v>
      </c>
      <c r="B5" s="1">
        <v>60</v>
      </c>
    </row>
    <row r="6" spans="1:7" x14ac:dyDescent="0.25">
      <c r="A6" t="s">
        <v>6</v>
      </c>
      <c r="B6" s="12">
        <f>SUM(B2:B5)</f>
        <v>240</v>
      </c>
    </row>
    <row r="7" spans="1:7" x14ac:dyDescent="0.25">
      <c r="A7" t="s">
        <v>19</v>
      </c>
      <c r="B7" s="12">
        <f>AVERAGE(B2:B5)</f>
        <v>60</v>
      </c>
    </row>
    <row r="9" spans="1:7" x14ac:dyDescent="0.25">
      <c r="A9" s="11" t="s">
        <v>11</v>
      </c>
      <c r="B9" s="11" t="s">
        <v>8</v>
      </c>
      <c r="C9" s="11" t="s">
        <v>12</v>
      </c>
      <c r="D9" s="11" t="s">
        <v>9</v>
      </c>
      <c r="E9" s="11" t="s">
        <v>10</v>
      </c>
      <c r="F9" s="11" t="s">
        <v>13</v>
      </c>
      <c r="G9" s="11" t="s">
        <v>7</v>
      </c>
    </row>
    <row r="10" spans="1:7" x14ac:dyDescent="0.25">
      <c r="A10" s="29">
        <v>41789</v>
      </c>
      <c r="B10" s="30">
        <v>0.58333333333333337</v>
      </c>
      <c r="C10" s="30">
        <v>4.1666666666666664E-2</v>
      </c>
      <c r="D10" s="30">
        <v>0.83333333333333337</v>
      </c>
      <c r="E10" s="30">
        <f>(D10-B10)-C10</f>
        <v>0.20833333333333334</v>
      </c>
      <c r="F10" s="31">
        <f>(E10-INT(E10))*24</f>
        <v>5</v>
      </c>
      <c r="G10" s="32">
        <f>$B$6*F10</f>
        <v>1200</v>
      </c>
    </row>
    <row r="11" spans="1:7" x14ac:dyDescent="0.25">
      <c r="A11" s="29">
        <v>41792</v>
      </c>
      <c r="B11" s="30">
        <v>0.8125</v>
      </c>
      <c r="C11" s="30">
        <v>2.0833333333333332E-2</v>
      </c>
      <c r="D11" s="30">
        <v>0.91666666666666663</v>
      </c>
      <c r="E11" s="30">
        <f t="shared" ref="E11:E33" si="0">(D11-B11)-C11</f>
        <v>8.3333333333333301E-2</v>
      </c>
      <c r="F11" s="31">
        <f t="shared" ref="F11:F33" si="1">(E11-INT(E11))*24</f>
        <v>1.9999999999999991</v>
      </c>
      <c r="G11" s="32">
        <f t="shared" ref="G11:G33" si="2">$B$6*F11</f>
        <v>479.99999999999977</v>
      </c>
    </row>
    <row r="12" spans="1:7" x14ac:dyDescent="0.25">
      <c r="A12" s="29">
        <v>41793</v>
      </c>
      <c r="B12" s="30">
        <v>0.8125</v>
      </c>
      <c r="C12" s="30">
        <v>2.0833333333333332E-2</v>
      </c>
      <c r="D12" s="30">
        <v>0.91666666666666663</v>
      </c>
      <c r="E12" s="30">
        <f t="shared" si="0"/>
        <v>8.3333333333333301E-2</v>
      </c>
      <c r="F12" s="31">
        <f t="shared" si="1"/>
        <v>1.9999999999999991</v>
      </c>
      <c r="G12" s="32">
        <f t="shared" si="2"/>
        <v>479.99999999999977</v>
      </c>
    </row>
    <row r="13" spans="1:7" x14ac:dyDescent="0.25">
      <c r="A13" s="29">
        <v>41796</v>
      </c>
      <c r="B13" s="30">
        <v>0.8125</v>
      </c>
      <c r="C13" s="30">
        <v>2.0833333333333332E-2</v>
      </c>
      <c r="D13" s="30">
        <v>0.91666666666666663</v>
      </c>
      <c r="E13" s="30">
        <f t="shared" si="0"/>
        <v>8.3333333333333301E-2</v>
      </c>
      <c r="F13" s="31">
        <f t="shared" si="1"/>
        <v>1.9999999999999991</v>
      </c>
      <c r="G13" s="32">
        <f t="shared" si="2"/>
        <v>479.99999999999977</v>
      </c>
    </row>
    <row r="14" spans="1:7" x14ac:dyDescent="0.25">
      <c r="A14" s="29">
        <v>41797</v>
      </c>
      <c r="B14" s="30">
        <v>0.8125</v>
      </c>
      <c r="C14" s="30">
        <v>2.0833333333333332E-2</v>
      </c>
      <c r="D14" s="30">
        <v>0.91666666666666663</v>
      </c>
      <c r="E14" s="30">
        <f t="shared" si="0"/>
        <v>8.3333333333333301E-2</v>
      </c>
      <c r="F14" s="31">
        <f t="shared" si="1"/>
        <v>1.9999999999999991</v>
      </c>
      <c r="G14" s="32">
        <f t="shared" si="2"/>
        <v>479.99999999999977</v>
      </c>
    </row>
    <row r="15" spans="1:7" x14ac:dyDescent="0.25">
      <c r="A15" s="29">
        <v>41798</v>
      </c>
      <c r="B15" s="30">
        <v>0.8125</v>
      </c>
      <c r="C15" s="30">
        <v>2.0833333333333332E-2</v>
      </c>
      <c r="D15" s="30">
        <v>0.91666666666666663</v>
      </c>
      <c r="E15" s="30">
        <f t="shared" si="0"/>
        <v>8.3333333333333301E-2</v>
      </c>
      <c r="F15" s="31">
        <f t="shared" si="1"/>
        <v>1.9999999999999991</v>
      </c>
      <c r="G15" s="32">
        <f t="shared" si="2"/>
        <v>479.99999999999977</v>
      </c>
    </row>
    <row r="16" spans="1:7" x14ac:dyDescent="0.25">
      <c r="A16" s="29">
        <v>41799</v>
      </c>
      <c r="B16" s="30">
        <v>0.8125</v>
      </c>
      <c r="C16" s="30">
        <v>2.0833333333333332E-2</v>
      </c>
      <c r="D16" s="30">
        <v>1</v>
      </c>
      <c r="E16" s="30">
        <f t="shared" si="0"/>
        <v>0.16666666666666666</v>
      </c>
      <c r="F16" s="31">
        <f t="shared" si="1"/>
        <v>4</v>
      </c>
      <c r="G16" s="32">
        <f t="shared" si="2"/>
        <v>960</v>
      </c>
    </row>
    <row r="17" spans="1:9" x14ac:dyDescent="0.25">
      <c r="A17" s="29">
        <v>41800</v>
      </c>
      <c r="B17" s="30">
        <v>0.8125</v>
      </c>
      <c r="C17" s="30">
        <v>2.0833333333333332E-2</v>
      </c>
      <c r="D17" s="30">
        <v>0.91666666666666663</v>
      </c>
      <c r="E17" s="30">
        <f t="shared" si="0"/>
        <v>8.3333333333333301E-2</v>
      </c>
      <c r="F17" s="31">
        <f t="shared" si="1"/>
        <v>1.9999999999999991</v>
      </c>
      <c r="G17" s="32">
        <f t="shared" si="2"/>
        <v>479.99999999999977</v>
      </c>
    </row>
    <row r="18" spans="1:9" x14ac:dyDescent="0.25">
      <c r="A18" s="29">
        <v>41801</v>
      </c>
      <c r="B18" s="30">
        <v>0.8125</v>
      </c>
      <c r="C18" s="30">
        <v>2.0833333333333332E-2</v>
      </c>
      <c r="D18" s="30">
        <v>0.91666666666666663</v>
      </c>
      <c r="E18" s="30">
        <f t="shared" si="0"/>
        <v>8.3333333333333301E-2</v>
      </c>
      <c r="F18" s="31">
        <f t="shared" si="1"/>
        <v>1.9999999999999991</v>
      </c>
      <c r="G18" s="32">
        <f t="shared" si="2"/>
        <v>479.99999999999977</v>
      </c>
    </row>
    <row r="19" spans="1:9" x14ac:dyDescent="0.25">
      <c r="A19" s="29">
        <v>41804</v>
      </c>
      <c r="B19" s="30">
        <v>0.38194444444444442</v>
      </c>
      <c r="C19" s="30">
        <v>0</v>
      </c>
      <c r="D19" s="30">
        <v>0.4861111111111111</v>
      </c>
      <c r="E19" s="30">
        <f t="shared" si="0"/>
        <v>0.10416666666666669</v>
      </c>
      <c r="F19" s="31">
        <f t="shared" si="1"/>
        <v>2.5000000000000004</v>
      </c>
      <c r="G19" s="32">
        <f t="shared" si="2"/>
        <v>600.00000000000011</v>
      </c>
      <c r="H19" s="31">
        <f>SUM(F10:F19)*4</f>
        <v>101.99999999999999</v>
      </c>
      <c r="I19" s="31" t="s">
        <v>34</v>
      </c>
    </row>
    <row r="20" spans="1:9" x14ac:dyDescent="0.25">
      <c r="A20" s="25">
        <v>41805</v>
      </c>
      <c r="B20" s="26">
        <v>0.8125</v>
      </c>
      <c r="C20" s="26">
        <v>2.0833333333333332E-2</v>
      </c>
      <c r="D20" s="26">
        <v>0.91666666666666663</v>
      </c>
      <c r="E20" s="26">
        <f t="shared" si="0"/>
        <v>8.3333333333333301E-2</v>
      </c>
      <c r="F20" s="27">
        <f t="shared" si="1"/>
        <v>1.9999999999999991</v>
      </c>
      <c r="G20" s="28">
        <f t="shared" si="2"/>
        <v>479.99999999999977</v>
      </c>
    </row>
    <row r="21" spans="1:9" x14ac:dyDescent="0.25">
      <c r="A21" s="25">
        <v>41806</v>
      </c>
      <c r="B21" s="26">
        <v>0.8125</v>
      </c>
      <c r="C21" s="26">
        <v>2.0833333333333332E-2</v>
      </c>
      <c r="D21" s="26">
        <v>0.91666666666666663</v>
      </c>
      <c r="E21" s="26">
        <f t="shared" si="0"/>
        <v>8.3333333333333301E-2</v>
      </c>
      <c r="F21" s="27">
        <f t="shared" si="1"/>
        <v>1.9999999999999991</v>
      </c>
      <c r="G21" s="28">
        <f t="shared" si="2"/>
        <v>479.99999999999977</v>
      </c>
    </row>
    <row r="22" spans="1:9" x14ac:dyDescent="0.25">
      <c r="A22" s="25">
        <v>41807</v>
      </c>
      <c r="B22" s="26">
        <v>0.8125</v>
      </c>
      <c r="C22" s="26">
        <v>2.0833333333333332E-2</v>
      </c>
      <c r="D22" s="26">
        <v>0.91666666666666663</v>
      </c>
      <c r="E22" s="26">
        <f t="shared" si="0"/>
        <v>8.3333333333333301E-2</v>
      </c>
      <c r="F22" s="27">
        <f t="shared" si="1"/>
        <v>1.9999999999999991</v>
      </c>
      <c r="G22" s="28">
        <f t="shared" si="2"/>
        <v>479.99999999999977</v>
      </c>
    </row>
    <row r="23" spans="1:9" x14ac:dyDescent="0.25">
      <c r="A23" s="25">
        <v>41808</v>
      </c>
      <c r="B23" s="26">
        <v>0.8125</v>
      </c>
      <c r="C23" s="26">
        <v>2.0833333333333332E-2</v>
      </c>
      <c r="D23" s="26">
        <v>0.91666666666666663</v>
      </c>
      <c r="E23" s="26">
        <f t="shared" si="0"/>
        <v>8.3333333333333301E-2</v>
      </c>
      <c r="F23" s="27">
        <f t="shared" si="1"/>
        <v>1.9999999999999991</v>
      </c>
      <c r="G23" s="28">
        <f t="shared" si="2"/>
        <v>479.99999999999977</v>
      </c>
    </row>
    <row r="24" spans="1:9" x14ac:dyDescent="0.25">
      <c r="A24" s="25">
        <v>41809</v>
      </c>
      <c r="B24" s="26">
        <v>0.8125</v>
      </c>
      <c r="C24" s="26">
        <v>2.0833333333333332E-2</v>
      </c>
      <c r="D24" s="26">
        <v>0.91666666666666663</v>
      </c>
      <c r="E24" s="26">
        <f t="shared" si="0"/>
        <v>8.3333333333333301E-2</v>
      </c>
      <c r="F24" s="27">
        <f t="shared" si="1"/>
        <v>1.9999999999999991</v>
      </c>
      <c r="G24" s="28">
        <f t="shared" si="2"/>
        <v>479.99999999999977</v>
      </c>
    </row>
    <row r="25" spans="1:9" x14ac:dyDescent="0.25">
      <c r="A25" s="25">
        <v>41810</v>
      </c>
      <c r="B25" s="26">
        <v>0.8125</v>
      </c>
      <c r="C25" s="26">
        <v>2.0833333333333332E-2</v>
      </c>
      <c r="D25" s="26">
        <v>0.91666666666666663</v>
      </c>
      <c r="E25" s="26">
        <f t="shared" si="0"/>
        <v>8.3333333333333301E-2</v>
      </c>
      <c r="F25" s="27">
        <f t="shared" si="1"/>
        <v>1.9999999999999991</v>
      </c>
      <c r="G25" s="28">
        <f t="shared" si="2"/>
        <v>479.99999999999977</v>
      </c>
    </row>
    <row r="26" spans="1:9" x14ac:dyDescent="0.25">
      <c r="A26" s="25">
        <v>41811</v>
      </c>
      <c r="B26" s="26">
        <v>0.8125</v>
      </c>
      <c r="C26" s="26">
        <v>2.0833333333333332E-2</v>
      </c>
      <c r="D26" s="26">
        <v>0.91666666666666663</v>
      </c>
      <c r="E26" s="26">
        <f t="shared" si="0"/>
        <v>8.3333333333333301E-2</v>
      </c>
      <c r="F26" s="27">
        <f t="shared" si="1"/>
        <v>1.9999999999999991</v>
      </c>
      <c r="G26" s="28">
        <f t="shared" si="2"/>
        <v>479.99999999999977</v>
      </c>
    </row>
    <row r="27" spans="1:9" x14ac:dyDescent="0.25">
      <c r="A27" s="25">
        <v>41812</v>
      </c>
      <c r="B27" s="26">
        <v>0.8125</v>
      </c>
      <c r="C27" s="26">
        <v>2.0833333333333332E-2</v>
      </c>
      <c r="D27" s="26">
        <v>0.91666666666666663</v>
      </c>
      <c r="E27" s="26">
        <f t="shared" si="0"/>
        <v>8.3333333333333301E-2</v>
      </c>
      <c r="F27" s="27">
        <f t="shared" si="1"/>
        <v>1.9999999999999991</v>
      </c>
      <c r="G27" s="28">
        <f t="shared" si="2"/>
        <v>479.99999999999977</v>
      </c>
    </row>
    <row r="28" spans="1:9" x14ac:dyDescent="0.25">
      <c r="A28" s="25">
        <v>41813</v>
      </c>
      <c r="B28" s="26">
        <v>0.8125</v>
      </c>
      <c r="C28" s="26">
        <v>2.0833333333333332E-2</v>
      </c>
      <c r="D28" s="26">
        <v>0.91666666666666663</v>
      </c>
      <c r="E28" s="26">
        <f t="shared" si="0"/>
        <v>8.3333333333333301E-2</v>
      </c>
      <c r="F28" s="27">
        <f t="shared" si="1"/>
        <v>1.9999999999999991</v>
      </c>
      <c r="G28" s="28">
        <f t="shared" si="2"/>
        <v>479.99999999999977</v>
      </c>
    </row>
    <row r="29" spans="1:9" x14ac:dyDescent="0.25">
      <c r="A29" s="25">
        <v>41814</v>
      </c>
      <c r="B29" s="26">
        <v>0.8125</v>
      </c>
      <c r="C29" s="26">
        <v>2.0833333333333332E-2</v>
      </c>
      <c r="D29" s="26">
        <v>0.91666666666666663</v>
      </c>
      <c r="E29" s="26">
        <f t="shared" si="0"/>
        <v>8.3333333333333301E-2</v>
      </c>
      <c r="F29" s="27">
        <f t="shared" si="1"/>
        <v>1.9999999999999991</v>
      </c>
      <c r="G29" s="28">
        <f t="shared" si="2"/>
        <v>479.99999999999977</v>
      </c>
    </row>
    <row r="30" spans="1:9" x14ac:dyDescent="0.25">
      <c r="A30" s="25">
        <v>41815</v>
      </c>
      <c r="B30" s="26">
        <v>0.8125</v>
      </c>
      <c r="C30" s="26">
        <v>2.0833333333333332E-2</v>
      </c>
      <c r="D30" s="26">
        <v>1</v>
      </c>
      <c r="E30" s="26">
        <f t="shared" si="0"/>
        <v>0.16666666666666666</v>
      </c>
      <c r="F30" s="27">
        <f t="shared" si="1"/>
        <v>4</v>
      </c>
      <c r="G30" s="28">
        <f t="shared" si="2"/>
        <v>960</v>
      </c>
    </row>
    <row r="31" spans="1:9" x14ac:dyDescent="0.25">
      <c r="A31" s="25">
        <v>41816</v>
      </c>
      <c r="B31" s="26">
        <v>0.8125</v>
      </c>
      <c r="C31" s="26">
        <v>2.0833333333333332E-2</v>
      </c>
      <c r="D31" s="26">
        <v>0.91666666666666663</v>
      </c>
      <c r="E31" s="26">
        <f t="shared" si="0"/>
        <v>8.3333333333333301E-2</v>
      </c>
      <c r="F31" s="27">
        <f t="shared" si="1"/>
        <v>1.9999999999999991</v>
      </c>
      <c r="G31" s="28">
        <f t="shared" si="2"/>
        <v>479.99999999999977</v>
      </c>
    </row>
    <row r="32" spans="1:9" x14ac:dyDescent="0.25">
      <c r="A32" s="25">
        <v>41817</v>
      </c>
      <c r="B32" s="26">
        <v>0.8125</v>
      </c>
      <c r="C32" s="26">
        <v>2.0833333333333332E-2</v>
      </c>
      <c r="D32" s="26">
        <v>0.91666666666666663</v>
      </c>
      <c r="E32" s="26">
        <f t="shared" si="0"/>
        <v>8.3333333333333301E-2</v>
      </c>
      <c r="F32" s="27">
        <f t="shared" si="1"/>
        <v>1.9999999999999991</v>
      </c>
      <c r="G32" s="28">
        <f t="shared" si="2"/>
        <v>479.99999999999977</v>
      </c>
    </row>
    <row r="33" spans="1:9" x14ac:dyDescent="0.25">
      <c r="A33" s="25">
        <v>41818</v>
      </c>
      <c r="B33" s="26">
        <v>0.38194444444444442</v>
      </c>
      <c r="C33" s="26">
        <v>0</v>
      </c>
      <c r="D33" s="26">
        <v>0.4861111111111111</v>
      </c>
      <c r="E33" s="26">
        <f t="shared" si="0"/>
        <v>0.10416666666666669</v>
      </c>
      <c r="F33" s="27">
        <f t="shared" si="1"/>
        <v>2.5000000000000004</v>
      </c>
      <c r="G33" s="28">
        <f t="shared" si="2"/>
        <v>600.00000000000011</v>
      </c>
      <c r="H33" s="27">
        <f>SUM(F20:F33)*4</f>
        <v>121.99999999999999</v>
      </c>
      <c r="I33" s="27" t="s">
        <v>35</v>
      </c>
    </row>
    <row r="34" spans="1:9" x14ac:dyDescent="0.25">
      <c r="F34" s="13">
        <f>SUBTOTAL(109,F10:F33)*4</f>
        <v>223.99999999999997</v>
      </c>
      <c r="G34" s="12">
        <f>SUM(G10:G33)</f>
        <v>13439.999999999998</v>
      </c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3"/>
    </sheetView>
  </sheetViews>
  <sheetFormatPr defaultRowHeight="15" x14ac:dyDescent="0.25"/>
  <cols>
    <col min="1" max="1" width="62.140625" bestFit="1" customWidth="1"/>
    <col min="2" max="2" width="13.5703125" style="2" bestFit="1" customWidth="1"/>
    <col min="3" max="3" width="8.140625" style="2" bestFit="1" customWidth="1"/>
    <col min="4" max="4" width="15.5703125" style="2" bestFit="1" customWidth="1"/>
    <col min="5" max="5" width="14.7109375" style="2" bestFit="1" customWidth="1"/>
    <col min="6" max="6" width="10.7109375" bestFit="1" customWidth="1"/>
    <col min="7" max="7" width="17.7109375" bestFit="1" customWidth="1"/>
  </cols>
  <sheetData>
    <row r="1" spans="1:7" x14ac:dyDescent="0.25">
      <c r="A1" s="18" t="s">
        <v>17</v>
      </c>
      <c r="B1" s="19" t="s">
        <v>23</v>
      </c>
      <c r="C1" s="19" t="s">
        <v>30</v>
      </c>
      <c r="D1" s="19" t="s">
        <v>27</v>
      </c>
      <c r="E1" s="19" t="s">
        <v>18</v>
      </c>
      <c r="F1" s="19" t="s">
        <v>7</v>
      </c>
      <c r="G1" s="19" t="s">
        <v>29</v>
      </c>
    </row>
    <row r="2" spans="1:7" ht="15" customHeight="1" x14ac:dyDescent="0.25">
      <c r="A2" s="22" t="s">
        <v>0</v>
      </c>
      <c r="B2" s="23" t="s">
        <v>25</v>
      </c>
      <c r="C2" s="24" t="s">
        <v>25</v>
      </c>
      <c r="D2" s="20">
        <v>0.75</v>
      </c>
      <c r="E2" s="10">
        <v>6</v>
      </c>
      <c r="F2" s="7">
        <f>E2*'Custo da equipe'!$B$7</f>
        <v>360</v>
      </c>
      <c r="G2" s="8">
        <f>F2*D2</f>
        <v>270</v>
      </c>
    </row>
    <row r="3" spans="1:7" x14ac:dyDescent="0.25">
      <c r="A3" s="22"/>
      <c r="B3" s="23"/>
      <c r="C3" s="24"/>
      <c r="D3" s="21"/>
      <c r="E3" s="10">
        <v>5</v>
      </c>
      <c r="F3" s="7">
        <f>E3*'Custo da equipe'!$B$7</f>
        <v>300</v>
      </c>
      <c r="G3" s="8">
        <f>F3*D2</f>
        <v>225</v>
      </c>
    </row>
    <row r="4" spans="1:7" x14ac:dyDescent="0.25">
      <c r="A4" s="3" t="s">
        <v>24</v>
      </c>
      <c r="B4" s="4" t="s">
        <v>26</v>
      </c>
      <c r="C4" s="9" t="s">
        <v>25</v>
      </c>
      <c r="D4" s="5">
        <v>0.5</v>
      </c>
      <c r="E4" s="10">
        <v>2</v>
      </c>
      <c r="F4" s="7">
        <f>E4*'Custo da equipe'!$B$7</f>
        <v>120</v>
      </c>
      <c r="G4" s="8">
        <f>F4*D4</f>
        <v>60</v>
      </c>
    </row>
    <row r="5" spans="1:7" x14ac:dyDescent="0.25">
      <c r="A5" s="6" t="s">
        <v>15</v>
      </c>
      <c r="B5" s="4" t="s">
        <v>28</v>
      </c>
      <c r="C5" s="9" t="s">
        <v>28</v>
      </c>
      <c r="D5" s="5">
        <v>0.25</v>
      </c>
      <c r="E5" s="10">
        <v>5</v>
      </c>
      <c r="F5" s="7">
        <f>E5*'Custo da equipe'!$B$7</f>
        <v>300</v>
      </c>
      <c r="G5" s="8">
        <f>F5*D5</f>
        <v>75</v>
      </c>
    </row>
    <row r="6" spans="1:7" x14ac:dyDescent="0.25">
      <c r="A6" s="6" t="s">
        <v>1</v>
      </c>
      <c r="B6" s="4" t="s">
        <v>28</v>
      </c>
      <c r="C6" s="9" t="s">
        <v>28</v>
      </c>
      <c r="D6" s="5">
        <v>0.25</v>
      </c>
      <c r="E6" s="10">
        <v>0</v>
      </c>
      <c r="F6" s="7">
        <f>E6*'Custo da equipe'!$B$7</f>
        <v>0</v>
      </c>
      <c r="G6" s="8">
        <f>F6*D6</f>
        <v>0</v>
      </c>
    </row>
    <row r="7" spans="1:7" x14ac:dyDescent="0.25">
      <c r="A7" s="6" t="s">
        <v>2</v>
      </c>
      <c r="B7" s="4" t="s">
        <v>28</v>
      </c>
      <c r="C7" s="9" t="s">
        <v>25</v>
      </c>
      <c r="D7" s="5">
        <v>0.25</v>
      </c>
      <c r="E7" s="10">
        <v>0</v>
      </c>
      <c r="F7" s="7">
        <f>E7*'Custo da equipe'!$B$7</f>
        <v>0</v>
      </c>
      <c r="G7" s="8">
        <f>F7*D7</f>
        <v>0</v>
      </c>
    </row>
    <row r="8" spans="1:7" ht="15" customHeight="1" x14ac:dyDescent="0.25">
      <c r="A8" s="22" t="s">
        <v>16</v>
      </c>
      <c r="B8" s="23" t="s">
        <v>26</v>
      </c>
      <c r="C8" s="24" t="s">
        <v>25</v>
      </c>
      <c r="D8" s="20">
        <v>0.5</v>
      </c>
      <c r="E8" s="10">
        <v>20</v>
      </c>
      <c r="F8" s="7">
        <f>E8*'Custo da equipe'!$B$7</f>
        <v>1200</v>
      </c>
      <c r="G8" s="8">
        <f>F8*D8</f>
        <v>600</v>
      </c>
    </row>
    <row r="9" spans="1:7" x14ac:dyDescent="0.25">
      <c r="A9" s="22"/>
      <c r="B9" s="23"/>
      <c r="C9" s="24"/>
      <c r="D9" s="21"/>
      <c r="E9" s="10">
        <v>10</v>
      </c>
      <c r="F9" s="7">
        <f>E9*'Custo da equipe'!$B$7</f>
        <v>600</v>
      </c>
      <c r="G9" s="8">
        <f>F9*D8</f>
        <v>300</v>
      </c>
    </row>
    <row r="10" spans="1:7" x14ac:dyDescent="0.25">
      <c r="A10" s="6" t="s">
        <v>22</v>
      </c>
      <c r="B10" s="4" t="s">
        <v>28</v>
      </c>
      <c r="C10" s="9" t="s">
        <v>26</v>
      </c>
      <c r="D10" s="5">
        <v>0.25</v>
      </c>
      <c r="E10" s="10">
        <v>2</v>
      </c>
      <c r="F10" s="7">
        <f>E10*'Custo da equipe'!$B$7</f>
        <v>120</v>
      </c>
      <c r="G10" s="8">
        <f>F10*D10</f>
        <v>30</v>
      </c>
    </row>
    <row r="11" spans="1:7" x14ac:dyDescent="0.25">
      <c r="A11" s="14" t="s">
        <v>5</v>
      </c>
      <c r="B11" s="15"/>
      <c r="C11" s="15"/>
      <c r="D11" s="15"/>
      <c r="E11" s="15"/>
      <c r="F11" s="16"/>
      <c r="G11" s="17">
        <f>SUM(G2:G10)</f>
        <v>1560</v>
      </c>
    </row>
  </sheetData>
  <mergeCells count="8">
    <mergeCell ref="D8:D9"/>
    <mergeCell ref="D2:D3"/>
    <mergeCell ref="A2:A3"/>
    <mergeCell ref="B2:B3"/>
    <mergeCell ref="A8:A9"/>
    <mergeCell ref="B8:B9"/>
    <mergeCell ref="C2:C3"/>
    <mergeCell ref="C8:C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20.140625" customWidth="1"/>
  </cols>
  <sheetData>
    <row r="1" spans="1:2" x14ac:dyDescent="0.25">
      <c r="A1" s="11" t="s">
        <v>21</v>
      </c>
      <c r="B1" s="11" t="s">
        <v>7</v>
      </c>
    </row>
    <row r="2" spans="1:2" x14ac:dyDescent="0.25">
      <c r="A2" t="s">
        <v>20</v>
      </c>
      <c r="B2" s="1">
        <f>'Custo da equipe'!G34</f>
        <v>13439.999999999998</v>
      </c>
    </row>
    <row r="3" spans="1:2" x14ac:dyDescent="0.25">
      <c r="A3" t="s">
        <v>17</v>
      </c>
      <c r="B3" s="1">
        <f>'Custo dos riscos'!G11</f>
        <v>1560</v>
      </c>
    </row>
    <row r="4" spans="1:2" x14ac:dyDescent="0.25">
      <c r="A4" s="13" t="s">
        <v>5</v>
      </c>
      <c r="B4" s="12">
        <f>SUM(B2:B3)</f>
        <v>14999.999999999998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Custo da equipe</vt:lpstr>
      <vt:lpstr>Custo dos riscos</vt:lpstr>
      <vt:lpstr>Custo do projeto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Luiz Fachini</cp:lastModifiedBy>
  <dcterms:created xsi:type="dcterms:W3CDTF">2014-02-04T19:36:34Z</dcterms:created>
  <dcterms:modified xsi:type="dcterms:W3CDTF">2014-06-26T12:38:54Z</dcterms:modified>
</cp:coreProperties>
</file>