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0DD657E5-C989-47DA-8F3B-2B5A17B9AC9F}" xr6:coauthVersionLast="47" xr6:coauthVersionMax="47" xr10:uidLastSave="{00000000-0000-0000-0000-000000000000}"/>
  <bookViews>
    <workbookView xWindow="28680" yWindow="-120" windowWidth="29040" windowHeight="15720" firstSheet="2" activeTab="12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  <sheet name="JAN26" sheetId="87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87" l="1"/>
  <c r="AE14" i="87"/>
  <c r="AD14" i="87"/>
  <c r="AC14" i="87"/>
  <c r="AB14" i="87"/>
  <c r="AA14" i="87"/>
  <c r="Z14" i="87"/>
  <c r="Y14" i="87"/>
  <c r="X14" i="87"/>
  <c r="W14" i="87"/>
  <c r="V14" i="87"/>
  <c r="U14" i="87"/>
  <c r="T14" i="87"/>
  <c r="S14" i="87"/>
  <c r="R14" i="87"/>
  <c r="Q14" i="87"/>
  <c r="P14" i="87"/>
  <c r="O14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B14" i="87"/>
  <c r="AF13" i="87"/>
  <c r="AE13" i="87"/>
  <c r="AD13" i="87"/>
  <c r="AC13" i="87"/>
  <c r="AB13" i="87"/>
  <c r="AA13" i="87"/>
  <c r="Z13" i="87"/>
  <c r="Y13" i="87"/>
  <c r="X13" i="87"/>
  <c r="W13" i="87"/>
  <c r="V13" i="87"/>
  <c r="U13" i="87"/>
  <c r="T13" i="87"/>
  <c r="S13" i="87"/>
  <c r="R13" i="87"/>
  <c r="Q13" i="87"/>
  <c r="P13" i="87"/>
  <c r="O13" i="87"/>
  <c r="N13" i="87"/>
  <c r="M13" i="87"/>
  <c r="L13" i="87"/>
  <c r="K13" i="87"/>
  <c r="J13" i="87"/>
  <c r="I13" i="87"/>
  <c r="H13" i="87"/>
  <c r="G13" i="87"/>
  <c r="F13" i="87"/>
  <c r="E13" i="87"/>
  <c r="D13" i="87"/>
  <c r="C13" i="87"/>
  <c r="B13" i="87"/>
  <c r="AM11" i="87"/>
  <c r="AN11" i="87" s="1"/>
  <c r="AI11" i="87"/>
  <c r="AJ11" i="87" s="1"/>
  <c r="AN10" i="87"/>
  <c r="AM10" i="87"/>
  <c r="AI10" i="87"/>
  <c r="AJ10" i="87" s="1"/>
  <c r="AM9" i="87"/>
  <c r="AN9" i="87" s="1"/>
  <c r="AJ9" i="87"/>
  <c r="AI9" i="87"/>
  <c r="AN8" i="87"/>
  <c r="AM8" i="87"/>
  <c r="AJ8" i="87"/>
  <c r="AI8" i="87"/>
  <c r="AM7" i="87"/>
  <c r="AN7" i="87" s="1"/>
  <c r="AJ7" i="87"/>
  <c r="AI7" i="87"/>
  <c r="AN6" i="87"/>
  <c r="AM6" i="87"/>
  <c r="AJ6" i="87"/>
  <c r="AI6" i="87"/>
  <c r="AM5" i="87"/>
  <c r="AN5" i="87" s="1"/>
  <c r="AJ5" i="87"/>
  <c r="AI5" i="87"/>
  <c r="AN4" i="87"/>
  <c r="AM4" i="87"/>
  <c r="AI4" i="87"/>
  <c r="AJ4" i="87" s="1"/>
  <c r="AF2" i="87"/>
  <c r="AF3" i="87" s="1"/>
  <c r="AE2" i="87"/>
  <c r="AE3" i="87" s="1"/>
  <c r="AD2" i="87"/>
  <c r="AD3" i="87" s="1"/>
  <c r="AC2" i="87"/>
  <c r="AC3" i="87" s="1"/>
  <c r="AB2" i="87"/>
  <c r="AB3" i="87" s="1"/>
  <c r="AA2" i="87"/>
  <c r="AA3" i="87" s="1"/>
  <c r="Z2" i="87"/>
  <c r="Z3" i="87" s="1"/>
  <c r="Y2" i="87"/>
  <c r="Y3" i="87" s="1"/>
  <c r="X2" i="87"/>
  <c r="X3" i="87" s="1"/>
  <c r="W2" i="87"/>
  <c r="W3" i="87" s="1"/>
  <c r="V2" i="87"/>
  <c r="V3" i="87" s="1"/>
  <c r="U2" i="87"/>
  <c r="U3" i="87" s="1"/>
  <c r="T2" i="87"/>
  <c r="T3" i="87" s="1"/>
  <c r="S2" i="87"/>
  <c r="S3" i="87" s="1"/>
  <c r="R2" i="87"/>
  <c r="R3" i="87" s="1"/>
  <c r="Q2" i="87"/>
  <c r="Q3" i="87" s="1"/>
  <c r="P2" i="87"/>
  <c r="P3" i="87" s="1"/>
  <c r="O2" i="87"/>
  <c r="O3" i="87" s="1"/>
  <c r="N2" i="87"/>
  <c r="N3" i="87" s="1"/>
  <c r="M2" i="87"/>
  <c r="M3" i="87" s="1"/>
  <c r="L2" i="87"/>
  <c r="L3" i="87" s="1"/>
  <c r="K2" i="87"/>
  <c r="K3" i="87" s="1"/>
  <c r="J2" i="87"/>
  <c r="J3" i="87" s="1"/>
  <c r="I2" i="87"/>
  <c r="I3" i="87" s="1"/>
  <c r="H2" i="87"/>
  <c r="H3" i="87" s="1"/>
  <c r="G2" i="87"/>
  <c r="G3" i="87" s="1"/>
  <c r="F2" i="87"/>
  <c r="F3" i="87" s="1"/>
  <c r="E2" i="87"/>
  <c r="E3" i="87" s="1"/>
  <c r="D2" i="87"/>
  <c r="D3" i="87" s="1"/>
  <c r="C2" i="87"/>
  <c r="C3" i="87" s="1"/>
  <c r="B2" i="87"/>
  <c r="B3" i="87" s="1"/>
  <c r="AI6" i="86"/>
  <c r="AH6" i="85"/>
  <c r="AI6" i="84"/>
  <c r="AI6" i="83"/>
  <c r="AH6" i="84" s="1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J6" i="84" l="1"/>
  <c r="AG6" i="85" s="1"/>
  <c r="AI6" i="85" s="1"/>
  <c r="AH6" i="86" s="1"/>
  <c r="AJ6" i="86" s="1"/>
  <c r="AI11" i="83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<sst xmlns="http://schemas.openxmlformats.org/spreadsheetml/2006/main" count="4487" uniqueCount="105">
  <si>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</si>
  <si>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</si>
  <si>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</si>
  <si>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</si>
  <si>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</si>
  <si>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</si>
  <si>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</si>
  <si>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</si>
  <si>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</si>
  <si>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</si>
  <si>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</si>
  <si>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</si>
  <si>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</si>
  <si>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</si>
  <si>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</si>
  <si>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</si>
  <si>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</si>
  <si>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</si>
  <si>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</si>
  <si>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</si>
  <si>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</si>
  <si>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</si>
  <si>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</si>
  <si>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</si>
  <si>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</si>
  <si>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</si>
  <si>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</si>
  <si>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</si>
  <si>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</si>
  <si>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</si>
  <si>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</si>
  <si>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</si>
  <si>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</si>
  <si>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</si>
  <si>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</si>
  <si>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</si>
  <si>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</si>
  <si>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</si>
  <si>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</si>
  <si>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</si>
  <si>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</si>
  <si>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</si>
  <si>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</si>
  <si>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</si>
  <si>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</si>
  <si>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</si>
  <si>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</si>
  <si>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</si>
  <si>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</si>
  <si>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</si>
  <si>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</si>
  <si>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</si>
  <si>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</si>
  <si>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</si>
  <si>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</si>
  <si>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</si>
  <si>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</si>
  <si>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</si>
  <si>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</si>
  <si>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</si>
  <si>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</si>
  <si>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</si>
  <si>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</si>
  <si>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</si>
  <si>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</si>
  <si>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</si>
  <si>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</si>
  <si>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</si>
  <si>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</si>
  <si>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</si>
  <si>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</si>
  <si>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</si>
  <si>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</si>
  <si>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</si>
  <si>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</si>
  <si>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</si>
  <si>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</si>
  <si>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</si>
  <si>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</si>
  <si>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</si>
  <si>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</si>
  <si>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</si>
  <si>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</si>
  <si>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</si>
  <si>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</si>
  <si>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</si>
  <si>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</si>
  <si>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</si>
  <si>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</si>
  <si>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</si>
  <si>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</si>
  <si>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</si>
  <si>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</si>
  <si>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</si>
  <si>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</si>
  <si>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</si>
  <si>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</si>
  <si>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</si>
  <si>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</si>
  <si>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</si>
  <si>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</si>
  <si>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</si>
  <si>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</si>
  <si>
    <t>Ferias 2026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</si>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</sst>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  <font>
      <b/>
      <sz val="10"/>
      <color rgb="FF000000"/>
      <name val="Lufthansa Office Text"/>
      <family val="2"/>
    </font>
    <font>
      <sz val="10"/>
      <color rgb="FF000000"/>
      <name val="Lufthansa Office Text"/>
      <family val="2"/>
    </font>
    <font>
      <sz val="10"/>
      <color theme="1"/>
      <name val="Lufthansa Office Text"/>
      <family val="2"/>
    </font>
    <font>
      <b/>
      <sz val="10"/>
      <color theme="0"/>
      <name val="Lufthansa Office Text"/>
      <family val="2"/>
    </font>
    <font>
      <b/>
      <sz val="10"/>
      <name val="Lufthansa Office Text"/>
      <family val="2"/>
    </font>
    <font>
      <b/>
      <sz val="10"/>
      <color rgb="FFFFFFFF"/>
      <name val="Lufthansa Office Text"/>
      <family val="2"/>
    </font>
    <font>
      <sz val="10"/>
      <name val="Lufthansa Office Text"/>
      <family val="2"/>
    </font>
    <font>
      <sz val="10"/>
      <color rgb="FFFF0000"/>
      <name val="Lufthansa Office Text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DCDC"/>
        <bgColor rgb="FF000000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15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/>
    </xf>
    <xf numFmtId="0" fontId="32" fillId="30" borderId="1" xfId="0" applyFont="1" applyFill="1" applyBorder="1" applyAlignment="1">
      <alignment horizontal="center"/>
    </xf>
    <xf numFmtId="0" fontId="32" fillId="1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34" fillId="0" borderId="0" xfId="0" applyFont="1"/>
    <xf numFmtId="0" fontId="29" fillId="0" borderId="13" xfId="0" applyFont="1" applyBorder="1"/>
    <xf numFmtId="0" fontId="29" fillId="0" borderId="14" xfId="0" applyFont="1" applyBorder="1" applyAlignment="1">
      <alignment horizontal="left" vertical="center"/>
    </xf>
    <xf numFmtId="0" fontId="29" fillId="0" borderId="19" xfId="0" applyFont="1" applyBorder="1" applyAlignment="1">
      <alignment horizontal="left" vertical="center"/>
    </xf>
    <xf numFmtId="0" fontId="34" fillId="12" borderId="1" xfId="0" applyFont="1" applyFill="1" applyBorder="1" applyAlignment="1">
      <alignment horizontal="center"/>
    </xf>
    <xf numFmtId="0" fontId="29" fillId="0" borderId="14" xfId="0" applyFont="1" applyBorder="1" applyAlignment="1">
      <alignment horizontal="left"/>
    </xf>
    <xf numFmtId="0" fontId="29" fillId="0" borderId="19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0" fontId="29" fillId="12" borderId="1" xfId="0" applyFont="1" applyFill="1" applyBorder="1" applyAlignment="1">
      <alignment horizontal="center"/>
    </xf>
    <xf numFmtId="0" fontId="29" fillId="0" borderId="8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8" fillId="5" borderId="1" xfId="0" applyFont="1" applyFill="1" applyBorder="1" applyAlignment="1">
      <alignment horizontal="center" vertical="center"/>
    </xf>
    <xf numFmtId="0" fontId="32" fillId="21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9" fillId="0" borderId="60" xfId="0" applyFont="1" applyBorder="1" applyAlignment="1">
      <alignment horizontal="left"/>
    </xf>
    <xf numFmtId="0" fontId="29" fillId="0" borderId="61" xfId="0" applyFont="1" applyBorder="1" applyAlignment="1">
      <alignment horizontal="left"/>
    </xf>
    <xf numFmtId="0" fontId="29" fillId="3" borderId="1" xfId="0" applyFont="1" applyFill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60" xfId="0" applyFont="1" applyBorder="1" applyAlignment="1">
      <alignment horizontal="center"/>
    </xf>
    <xf numFmtId="0" fontId="29" fillId="0" borderId="61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8" fillId="4" borderId="5" xfId="0" applyFont="1" applyFill="1" applyBorder="1" applyAlignment="1">
      <alignment horizontal="center" vertical="center"/>
    </xf>
    <xf numFmtId="17" fontId="31" fillId="11" borderId="1" xfId="0" applyNumberFormat="1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3" xfId="0" applyFont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u val="none"/>
        <color theme="0"/>
      </font>
      <fill>
        <patternFill>
          <bgColor rgb="FF05164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B8" sqref="B8"/>
      <selection pane="bottomLeft" activeCell="A4" sqref="A4"/>
      <selection pane="topRight" activeCell="B1" sqref="B1"/>
    </sheetView>
  </sheetViews>
  <sheetFormatPr defaultRowHeight="14.4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</row>
    <row r="2" spans="1:40" ht="15" customHeight="1">
      <c r="A2" s="202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215" t="s">
        <v>1</v>
      </c>
      <c r="AI2" s="216"/>
      <c r="AJ2" s="217"/>
      <c r="AL2" s="215" t="s">
        <v>2</v>
      </c>
      <c r="AM2" s="216"/>
      <c r="AN2" s="217"/>
    </row>
    <row r="3" spans="1:40" ht="15" customHeight="1" thickBot="1">
      <c r="A3" s="203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" thickBot="1"/>
    <row r="12" spans="1:40" ht="1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" thickBot="1"/>
    <row r="19" spans="5:34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04" t="s">
        <v>39</v>
      </c>
      <c r="AC19" s="205"/>
      <c r="AD19" s="205"/>
      <c r="AE19" s="205"/>
      <c r="AF19" s="205"/>
      <c r="AG19" s="205"/>
      <c r="AH19" s="206"/>
    </row>
    <row r="20" spans="5:34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07"/>
      <c r="AC20" s="208"/>
      <c r="AD20" s="208"/>
      <c r="AE20" s="208"/>
      <c r="AF20" s="208"/>
      <c r="AG20" s="208"/>
      <c r="AH20" s="209"/>
    </row>
    <row r="21" spans="5:34" ht="15" thickBo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0"/>
      <c r="AC21" s="211"/>
      <c r="AD21" s="211"/>
      <c r="AE21" s="211"/>
      <c r="AF21" s="211"/>
      <c r="AG21" s="211"/>
      <c r="AH21" s="212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L2:AN2"/>
    <mergeCell ref="AH2:AJ2"/>
    <mergeCell ref="F19:H19"/>
    <mergeCell ref="I19:J19"/>
    <mergeCell ref="A1:AF1"/>
    <mergeCell ref="A2:A3"/>
    <mergeCell ref="AB19:AH21"/>
    <mergeCell ref="F21:H21"/>
    <mergeCell ref="I21:J21"/>
    <mergeCell ref="F20:H20"/>
    <mergeCell ref="I20:J20"/>
  </mergeCells>
  <conditionalFormatting sqref="B12:AF14">
    <cfRule type="cellIs" dxfId="14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zoomScaleNormal="100" workbookViewId="0">
      <pane xSplit="1" ySplit="3" topLeftCell="J4" activePane="bottomRight" state="frozen"/>
      <selection pane="bottomRight" activeCell="Q9" sqref="Q9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226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3"/>
      <c r="AH1" s="3"/>
      <c r="AI1" s="3"/>
      <c r="AJ1" s="3"/>
    </row>
    <row r="2" spans="1:36" ht="15" customHeight="1">
      <c r="A2" s="202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215" t="s">
        <v>2</v>
      </c>
      <c r="AI2" s="216"/>
      <c r="AJ2" s="217"/>
    </row>
    <row r="3" spans="1:36" ht="15" customHeight="1" thickBot="1">
      <c r="A3" s="221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83" t="s">
        <v>26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9" t="s">
        <v>71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8</v>
      </c>
      <c r="AI6" s="1">
        <f>COUNTIF(B6:AF6,"U")</f>
        <v>0</v>
      </c>
      <c r="AJ6" s="1">
        <f>AH6-AI6</f>
        <v>8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3" t="s">
        <v>26</v>
      </c>
      <c r="P7" s="83" t="s">
        <v>26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12</v>
      </c>
      <c r="AJ7" s="1">
        <f t="shared" si="0"/>
        <v>5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3" t="s">
        <v>26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1</v>
      </c>
      <c r="AJ9" s="1">
        <f t="shared" si="0"/>
        <v>7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9" t="s">
        <v>71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7</v>
      </c>
      <c r="AI11" s="1">
        <f>COUNTIF(B11:AF11,"U")</f>
        <v>0</v>
      </c>
      <c r="AJ11" s="1">
        <f t="shared" si="0"/>
        <v>7</v>
      </c>
    </row>
    <row r="12" spans="1:36" ht="15" thickBot="1"/>
    <row r="13" spans="1:36" ht="1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1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1</v>
      </c>
      <c r="R15" s="70">
        <f t="shared" si="5"/>
        <v>1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" thickBot="1"/>
    <row r="20" spans="5:34">
      <c r="E20" s="5"/>
      <c r="F20" s="218" t="s">
        <v>34</v>
      </c>
      <c r="G20" s="218"/>
      <c r="H20" s="218"/>
      <c r="I20" s="218" t="s">
        <v>35</v>
      </c>
      <c r="J20" s="218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04" t="s">
        <v>39</v>
      </c>
      <c r="AC20" s="205"/>
      <c r="AD20" s="205"/>
      <c r="AE20" s="205"/>
      <c r="AF20" s="205"/>
      <c r="AG20" s="205"/>
      <c r="AH20" s="206"/>
    </row>
    <row r="21" spans="5:34">
      <c r="E21" s="60" t="s">
        <v>21</v>
      </c>
      <c r="F21" s="213" t="s">
        <v>40</v>
      </c>
      <c r="G21" s="214"/>
      <c r="H21" s="214"/>
      <c r="I21" s="214" t="s">
        <v>41</v>
      </c>
      <c r="J21" s="214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07"/>
      <c r="AC21" s="208"/>
      <c r="AD21" s="208"/>
      <c r="AE21" s="208"/>
      <c r="AF21" s="208"/>
      <c r="AG21" s="208"/>
      <c r="AH21" s="209"/>
    </row>
    <row r="22" spans="5:34" ht="15" thickBot="1">
      <c r="E22" s="61" t="s">
        <v>16</v>
      </c>
      <c r="F22" s="213" t="s">
        <v>46</v>
      </c>
      <c r="G22" s="214"/>
      <c r="H22" s="214"/>
      <c r="I22" s="214" t="s">
        <v>47</v>
      </c>
      <c r="J22" s="214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0"/>
      <c r="AC22" s="211"/>
      <c r="AD22" s="211"/>
      <c r="AE22" s="211"/>
      <c r="AF22" s="211"/>
      <c r="AG22" s="211"/>
      <c r="AH22" s="212"/>
    </row>
    <row r="23" spans="5:34">
      <c r="E23" s="61" t="s">
        <v>20</v>
      </c>
      <c r="F23" s="213" t="s">
        <v>51</v>
      </c>
      <c r="G23" s="214"/>
      <c r="H23" s="214"/>
      <c r="I23" s="214" t="s">
        <v>52</v>
      </c>
      <c r="J23" s="214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Z17" activePane="bottomRight" state="frozen"/>
      <selection pane="bottomRight" activeCell="Z17" sqref="Z17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28" t="s">
        <v>102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3"/>
      <c r="AG1" s="3"/>
      <c r="AH1" s="3"/>
      <c r="AI1" s="3"/>
    </row>
    <row r="2" spans="1:35" ht="15" customHeight="1">
      <c r="A2" s="202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215" t="s">
        <v>2</v>
      </c>
      <c r="AH2" s="216"/>
      <c r="AI2" s="217"/>
    </row>
    <row r="3" spans="1:35" ht="15" customHeight="1" thickBot="1">
      <c r="A3" s="203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8</v>
      </c>
      <c r="AH6" s="1">
        <f t="shared" ref="AH6" si="2">COUNTIF(B6:AE6,"U")</f>
        <v>0</v>
      </c>
      <c r="AI6" s="1">
        <f>AG6-AH6</f>
        <v>8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5</v>
      </c>
      <c r="AH7" s="1">
        <f t="shared" si="1"/>
        <v>4</v>
      </c>
      <c r="AI7" s="1">
        <f t="shared" si="0"/>
        <v>1</v>
      </c>
    </row>
    <row r="8" spans="1:35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4" t="s">
        <v>17</v>
      </c>
      <c r="G8" s="4" t="s">
        <v>17</v>
      </c>
      <c r="H8" s="81" t="s">
        <v>21</v>
      </c>
      <c r="I8" s="81" t="s">
        <v>21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3" t="s">
        <v>26</v>
      </c>
      <c r="V8" s="83" t="s">
        <v>26</v>
      </c>
      <c r="W8" s="83" t="s">
        <v>26</v>
      </c>
      <c r="X8" s="83" t="s">
        <v>26</v>
      </c>
      <c r="Y8" s="83" t="s">
        <v>26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7</v>
      </c>
      <c r="AH9" s="1">
        <f t="shared" si="1"/>
        <v>0</v>
      </c>
      <c r="AI9" s="1">
        <f t="shared" si="0"/>
        <v>7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7</v>
      </c>
      <c r="AH11" s="1">
        <f>COUNTIF(B11:AE11,"U")</f>
        <v>0</v>
      </c>
      <c r="AI11" s="1">
        <f t="shared" si="0"/>
        <v>7</v>
      </c>
    </row>
    <row r="12" spans="1:35" ht="15" thickBot="1"/>
    <row r="13" spans="1:35" ht="1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2</v>
      </c>
      <c r="I14" s="70">
        <f t="shared" si="5"/>
        <v>2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" thickBot="1"/>
    <row r="20" spans="5:34">
      <c r="E20" s="5"/>
      <c r="F20" s="218" t="s">
        <v>34</v>
      </c>
      <c r="G20" s="218"/>
      <c r="H20" s="218"/>
      <c r="I20" s="218" t="s">
        <v>35</v>
      </c>
      <c r="J20" s="218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04" t="s">
        <v>39</v>
      </c>
      <c r="AC20" s="205"/>
      <c r="AD20" s="205"/>
      <c r="AE20" s="205"/>
      <c r="AF20" s="205"/>
      <c r="AG20" s="205"/>
      <c r="AH20" s="206"/>
    </row>
    <row r="21" spans="5:34">
      <c r="E21" s="60" t="s">
        <v>21</v>
      </c>
      <c r="F21" s="213" t="s">
        <v>40</v>
      </c>
      <c r="G21" s="214"/>
      <c r="H21" s="214"/>
      <c r="I21" s="214" t="s">
        <v>41</v>
      </c>
      <c r="J21" s="214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07"/>
      <c r="AC21" s="208"/>
      <c r="AD21" s="208"/>
      <c r="AE21" s="208"/>
      <c r="AF21" s="208"/>
      <c r="AG21" s="208"/>
      <c r="AH21" s="209"/>
    </row>
    <row r="22" spans="5:34" ht="15" thickBot="1">
      <c r="E22" s="61" t="s">
        <v>16</v>
      </c>
      <c r="F22" s="213" t="s">
        <v>46</v>
      </c>
      <c r="G22" s="214"/>
      <c r="H22" s="214"/>
      <c r="I22" s="214" t="s">
        <v>47</v>
      </c>
      <c r="J22" s="214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0"/>
      <c r="AC22" s="211"/>
      <c r="AD22" s="211"/>
      <c r="AE22" s="211"/>
      <c r="AF22" s="211"/>
      <c r="AG22" s="211"/>
      <c r="AH22" s="212"/>
    </row>
    <row r="23" spans="5:34">
      <c r="E23" s="61" t="s">
        <v>20</v>
      </c>
      <c r="F23" s="213" t="s">
        <v>51</v>
      </c>
      <c r="G23" s="214"/>
      <c r="H23" s="214"/>
      <c r="I23" s="214" t="s">
        <v>52</v>
      </c>
      <c r="J23" s="214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zoomScaleNormal="100" workbookViewId="0">
      <pane xSplit="1" ySplit="3" topLeftCell="Q4" activePane="bottomRight" state="frozen"/>
      <selection pane="bottomRight" activeCell="AM28" sqref="AM28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230" t="s">
        <v>102</v>
      </c>
      <c r="B1" s="231"/>
      <c r="C1" s="232"/>
      <c r="D1" s="232"/>
      <c r="E1" s="231"/>
      <c r="F1" s="231"/>
      <c r="G1" s="231"/>
      <c r="H1" s="231"/>
      <c r="I1" s="231"/>
      <c r="J1" s="232"/>
      <c r="K1" s="232"/>
      <c r="L1" s="231"/>
      <c r="M1" s="231"/>
      <c r="N1" s="231"/>
      <c r="O1" s="231"/>
      <c r="P1" s="231"/>
      <c r="Q1" s="232"/>
      <c r="R1" s="232"/>
      <c r="S1" s="231"/>
      <c r="T1" s="231"/>
      <c r="U1" s="231"/>
      <c r="V1" s="231"/>
      <c r="W1" s="231"/>
      <c r="X1" s="232"/>
      <c r="Y1" s="232"/>
      <c r="Z1" s="231"/>
      <c r="AA1" s="231"/>
      <c r="AB1" s="231"/>
      <c r="AC1" s="231"/>
      <c r="AD1" s="231"/>
      <c r="AE1" s="232"/>
      <c r="AF1" s="233"/>
      <c r="AG1" s="3"/>
      <c r="AH1" s="3"/>
      <c r="AI1" s="3"/>
      <c r="AJ1" s="3"/>
    </row>
    <row r="2" spans="1:36" ht="15" customHeight="1">
      <c r="A2" s="202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215" t="s">
        <v>2</v>
      </c>
      <c r="AI2" s="216"/>
      <c r="AJ2" s="217"/>
    </row>
    <row r="3" spans="1:36" ht="15" customHeight="1" thickBot="1">
      <c r="A3" s="221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75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83" t="s">
        <v>26</v>
      </c>
      <c r="F4" s="83" t="s">
        <v>26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157" t="s">
        <v>15</v>
      </c>
      <c r="AA4" s="156" t="s">
        <v>74</v>
      </c>
      <c r="AB4" s="92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7</v>
      </c>
      <c r="AI4" s="1">
        <f>COUNTIF(B4:AF4,"U")</f>
        <v>4</v>
      </c>
      <c r="AJ4" s="1">
        <f t="shared" ref="AJ4:AJ11" si="0">AH4-AI4</f>
        <v>3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157" t="s">
        <v>15</v>
      </c>
      <c r="AA5" s="156" t="s">
        <v>74</v>
      </c>
      <c r="AB5" s="92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157" t="s">
        <v>15</v>
      </c>
      <c r="AA6" s="156" t="s">
        <v>74</v>
      </c>
      <c r="AB6" s="92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8</v>
      </c>
      <c r="AI6" s="1">
        <f>COUNTIF(B6:AF6,"U")</f>
        <v>0</v>
      </c>
      <c r="AJ6" s="1">
        <f>AH6-AI6</f>
        <v>8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58" t="s">
        <v>17</v>
      </c>
      <c r="AB7" s="156" t="s">
        <v>74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1</v>
      </c>
      <c r="AI7" s="1">
        <f>COUNTIF(B7:AF7,"U")</f>
        <v>0</v>
      </c>
      <c r="AJ7" s="1">
        <f t="shared" si="0"/>
        <v>1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156" t="s">
        <v>74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156" t="s">
        <v>74</v>
      </c>
      <c r="AG9"/>
      <c r="AH9" s="1">
        <f>'NOV25'!AI9</f>
        <v>7</v>
      </c>
      <c r="AI9" s="1">
        <f t="shared" ref="AI9:AI11" si="1">COUNTIF(B9:AF9,"U")</f>
        <v>0</v>
      </c>
      <c r="AJ9" s="1">
        <f t="shared" si="0"/>
        <v>7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156" t="s">
        <v>74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56" t="s">
        <v>74</v>
      </c>
      <c r="AH11" s="1">
        <f>'NOV25'!AI11</f>
        <v>7</v>
      </c>
      <c r="AI11" s="1">
        <f t="shared" si="1"/>
        <v>0</v>
      </c>
      <c r="AJ11" s="1">
        <f t="shared" si="0"/>
        <v>7</v>
      </c>
    </row>
    <row r="12" spans="1:36" ht="15" thickBot="1"/>
    <row r="13" spans="1:36" ht="1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1</v>
      </c>
      <c r="AC14" s="70">
        <f t="shared" si="5"/>
        <v>1</v>
      </c>
      <c r="AD14" s="70">
        <f t="shared" si="5"/>
        <v>1</v>
      </c>
      <c r="AE14" s="70">
        <f t="shared" si="5"/>
        <v>1</v>
      </c>
      <c r="AF14" s="70">
        <f t="shared" si="5"/>
        <v>1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1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1</v>
      </c>
    </row>
    <row r="19" spans="5:34" ht="15" thickBot="1"/>
    <row r="20" spans="5:34" ht="15.75" customHeight="1">
      <c r="E20" s="5"/>
      <c r="F20" s="218" t="s">
        <v>34</v>
      </c>
      <c r="G20" s="218"/>
      <c r="H20" s="218"/>
      <c r="I20" s="218" t="s">
        <v>35</v>
      </c>
      <c r="J20" s="218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204" t="s">
        <v>39</v>
      </c>
      <c r="AC20" s="205"/>
      <c r="AD20" s="205"/>
      <c r="AE20" s="205"/>
      <c r="AF20" s="205"/>
      <c r="AG20" s="205"/>
      <c r="AH20" s="206"/>
    </row>
    <row r="21" spans="5:34">
      <c r="E21" s="60" t="s">
        <v>21</v>
      </c>
      <c r="F21" s="213" t="s">
        <v>40</v>
      </c>
      <c r="G21" s="214"/>
      <c r="H21" s="214"/>
      <c r="I21" s="214" t="s">
        <v>41</v>
      </c>
      <c r="J21" s="214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207"/>
      <c r="AC21" s="208"/>
      <c r="AD21" s="208"/>
      <c r="AE21" s="208"/>
      <c r="AF21" s="208"/>
      <c r="AG21" s="208"/>
      <c r="AH21" s="209"/>
    </row>
    <row r="22" spans="5:34" ht="15" thickBot="1">
      <c r="E22" s="61" t="s">
        <v>16</v>
      </c>
      <c r="F22" s="213" t="s">
        <v>46</v>
      </c>
      <c r="G22" s="214"/>
      <c r="H22" s="214"/>
      <c r="I22" s="214" t="s">
        <v>47</v>
      </c>
      <c r="J22" s="214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210"/>
      <c r="AC22" s="211"/>
      <c r="AD22" s="211"/>
      <c r="AE22" s="211"/>
      <c r="AF22" s="211"/>
      <c r="AG22" s="211"/>
      <c r="AH22" s="212"/>
    </row>
    <row r="23" spans="5:34">
      <c r="E23" s="61" t="s">
        <v>20</v>
      </c>
      <c r="F23" s="213" t="s">
        <v>51</v>
      </c>
      <c r="G23" s="214"/>
      <c r="H23" s="214"/>
      <c r="I23" s="214" t="s">
        <v>52</v>
      </c>
      <c r="J23" s="214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9DDB-D0B9-44C2-B6E9-FDC92C8C2F85}">
  <dimension ref="A1:AN30"/>
  <sheetViews>
    <sheetView tabSelected="1" zoomScale="85" zoomScaleNormal="85" workbookViewId="0">
      <selection activeCell="AL18" sqref="AL18"/>
    </sheetView>
  </sheetViews>
  <sheetFormatPr defaultColWidth="9.140625" defaultRowHeight="12.95"/>
  <cols>
    <col min="1" max="1" width="30.7109375" style="160" customWidth="1"/>
    <col min="2" max="40" width="6.7109375" style="160" customWidth="1"/>
    <col min="41" max="16384" width="9.140625" style="160"/>
  </cols>
  <sheetData>
    <row r="1" spans="1:40" ht="1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159"/>
      <c r="AH1" s="159"/>
      <c r="AI1" s="159"/>
      <c r="AJ1" s="159"/>
      <c r="AK1" s="159"/>
      <c r="AL1" s="159"/>
      <c r="AM1" s="159"/>
      <c r="AN1" s="159"/>
    </row>
    <row r="2" spans="1:40" ht="15" customHeight="1">
      <c r="A2" s="244">
        <v>46023</v>
      </c>
      <c r="B2" s="161">
        <f t="shared" ref="B2:AF2" si="0">IF(COLUMN(A1)&lt;=DAY(EOMONTH($A$2,0)),COLUMN(A1),"")</f>
        <v>1</v>
      </c>
      <c r="C2" s="162">
        <f t="shared" si="0"/>
        <v>2</v>
      </c>
      <c r="D2" s="162">
        <f t="shared" si="0"/>
        <v>3</v>
      </c>
      <c r="E2" s="162">
        <f t="shared" si="0"/>
        <v>4</v>
      </c>
      <c r="F2" s="162">
        <f t="shared" si="0"/>
        <v>5</v>
      </c>
      <c r="G2" s="162">
        <f t="shared" si="0"/>
        <v>6</v>
      </c>
      <c r="H2" s="162">
        <f t="shared" si="0"/>
        <v>7</v>
      </c>
      <c r="I2" s="162">
        <f t="shared" si="0"/>
        <v>8</v>
      </c>
      <c r="J2" s="162">
        <f t="shared" si="0"/>
        <v>9</v>
      </c>
      <c r="K2" s="162">
        <f t="shared" si="0"/>
        <v>10</v>
      </c>
      <c r="L2" s="162">
        <f t="shared" si="0"/>
        <v>11</v>
      </c>
      <c r="M2" s="162">
        <f t="shared" si="0"/>
        <v>12</v>
      </c>
      <c r="N2" s="162">
        <f t="shared" si="0"/>
        <v>13</v>
      </c>
      <c r="O2" s="162">
        <f t="shared" si="0"/>
        <v>14</v>
      </c>
      <c r="P2" s="162">
        <f t="shared" si="0"/>
        <v>15</v>
      </c>
      <c r="Q2" s="162">
        <f t="shared" si="0"/>
        <v>16</v>
      </c>
      <c r="R2" s="162">
        <f t="shared" si="0"/>
        <v>17</v>
      </c>
      <c r="S2" s="162">
        <f t="shared" si="0"/>
        <v>18</v>
      </c>
      <c r="T2" s="162">
        <f t="shared" si="0"/>
        <v>19</v>
      </c>
      <c r="U2" s="162">
        <f t="shared" si="0"/>
        <v>20</v>
      </c>
      <c r="V2" s="162">
        <f t="shared" si="0"/>
        <v>21</v>
      </c>
      <c r="W2" s="162">
        <f t="shared" si="0"/>
        <v>22</v>
      </c>
      <c r="X2" s="162">
        <f t="shared" si="0"/>
        <v>23</v>
      </c>
      <c r="Y2" s="162">
        <f t="shared" si="0"/>
        <v>24</v>
      </c>
      <c r="Z2" s="162">
        <f t="shared" si="0"/>
        <v>25</v>
      </c>
      <c r="AA2" s="162">
        <f t="shared" si="0"/>
        <v>26</v>
      </c>
      <c r="AB2" s="162">
        <f t="shared" si="0"/>
        <v>27</v>
      </c>
      <c r="AC2" s="162">
        <f t="shared" si="0"/>
        <v>28</v>
      </c>
      <c r="AD2" s="162">
        <f t="shared" si="0"/>
        <v>29</v>
      </c>
      <c r="AE2" s="162">
        <f t="shared" si="0"/>
        <v>30</v>
      </c>
      <c r="AF2" s="162">
        <f t="shared" si="0"/>
        <v>31</v>
      </c>
      <c r="AH2" s="245" t="s">
        <v>2</v>
      </c>
      <c r="AI2" s="246"/>
      <c r="AJ2" s="246"/>
      <c r="AL2" s="245" t="s">
        <v>103</v>
      </c>
      <c r="AM2" s="246"/>
      <c r="AN2" s="246"/>
    </row>
    <row r="3" spans="1:40" ht="15" customHeight="1">
      <c r="A3" s="244"/>
      <c r="B3" s="161" t="str">
        <f t="shared" ref="B3:AF3" si="1">UPPER(LEFT(TEXT(DATE(YEAR($A$2),MONTH($A$2),B2),"DDD"),2))</f>
        <v>TH</v>
      </c>
      <c r="C3" s="162" t="str">
        <f t="shared" si="1"/>
        <v>FR</v>
      </c>
      <c r="D3" s="162" t="str">
        <f t="shared" si="1"/>
        <v>SA</v>
      </c>
      <c r="E3" s="162" t="str">
        <f t="shared" si="1"/>
        <v>SU</v>
      </c>
      <c r="F3" s="162" t="str">
        <f t="shared" si="1"/>
        <v>MO</v>
      </c>
      <c r="G3" s="162" t="str">
        <f t="shared" si="1"/>
        <v>TU</v>
      </c>
      <c r="H3" s="162" t="str">
        <f t="shared" si="1"/>
        <v>WE</v>
      </c>
      <c r="I3" s="162" t="str">
        <f t="shared" si="1"/>
        <v>TH</v>
      </c>
      <c r="J3" s="162" t="str">
        <f t="shared" si="1"/>
        <v>FR</v>
      </c>
      <c r="K3" s="162" t="str">
        <f t="shared" si="1"/>
        <v>SA</v>
      </c>
      <c r="L3" s="162" t="str">
        <f t="shared" si="1"/>
        <v>SU</v>
      </c>
      <c r="M3" s="162" t="str">
        <f t="shared" si="1"/>
        <v>MO</v>
      </c>
      <c r="N3" s="162" t="str">
        <f t="shared" si="1"/>
        <v>TU</v>
      </c>
      <c r="O3" s="162" t="str">
        <f t="shared" si="1"/>
        <v>WE</v>
      </c>
      <c r="P3" s="162" t="str">
        <f t="shared" si="1"/>
        <v>TH</v>
      </c>
      <c r="Q3" s="162" t="str">
        <f t="shared" si="1"/>
        <v>FR</v>
      </c>
      <c r="R3" s="162" t="str">
        <f t="shared" si="1"/>
        <v>SA</v>
      </c>
      <c r="S3" s="162" t="str">
        <f t="shared" si="1"/>
        <v>SU</v>
      </c>
      <c r="T3" s="162" t="str">
        <f t="shared" si="1"/>
        <v>MO</v>
      </c>
      <c r="U3" s="162" t="str">
        <f t="shared" si="1"/>
        <v>TU</v>
      </c>
      <c r="V3" s="162" t="str">
        <f t="shared" si="1"/>
        <v>WE</v>
      </c>
      <c r="W3" s="162" t="str">
        <f t="shared" si="1"/>
        <v>TH</v>
      </c>
      <c r="X3" s="162" t="str">
        <f t="shared" si="1"/>
        <v>FR</v>
      </c>
      <c r="Y3" s="162" t="str">
        <f t="shared" si="1"/>
        <v>SA</v>
      </c>
      <c r="Z3" s="162" t="str">
        <f t="shared" si="1"/>
        <v>SU</v>
      </c>
      <c r="AA3" s="162" t="str">
        <f t="shared" si="1"/>
        <v>MO</v>
      </c>
      <c r="AB3" s="162" t="str">
        <f t="shared" si="1"/>
        <v>TU</v>
      </c>
      <c r="AC3" s="162" t="str">
        <f t="shared" si="1"/>
        <v>WE</v>
      </c>
      <c r="AD3" s="162" t="str">
        <f t="shared" si="1"/>
        <v>TH</v>
      </c>
      <c r="AE3" s="162" t="str">
        <f t="shared" si="1"/>
        <v>FR</v>
      </c>
      <c r="AF3" s="162" t="str">
        <f t="shared" si="1"/>
        <v>SA</v>
      </c>
      <c r="AH3" s="163">
        <v>2025</v>
      </c>
      <c r="AI3" s="164" t="s">
        <v>11</v>
      </c>
      <c r="AJ3" s="164" t="s">
        <v>104</v>
      </c>
      <c r="AL3" s="163">
        <v>2026</v>
      </c>
      <c r="AM3" s="164" t="s">
        <v>11</v>
      </c>
      <c r="AN3" s="164" t="s">
        <v>104</v>
      </c>
    </row>
    <row r="4" spans="1:40" ht="15" customHeight="1">
      <c r="A4" s="165" t="s">
        <v>14</v>
      </c>
      <c r="B4" s="161" t="s">
        <v>15</v>
      </c>
      <c r="C4" s="166" t="s">
        <v>16</v>
      </c>
      <c r="D4" s="167" t="s">
        <v>17</v>
      </c>
      <c r="E4" s="167" t="s">
        <v>17</v>
      </c>
      <c r="F4" s="166" t="s">
        <v>16</v>
      </c>
      <c r="G4" s="166" t="s">
        <v>16</v>
      </c>
      <c r="H4" s="166" t="s">
        <v>16</v>
      </c>
      <c r="I4" s="166" t="s">
        <v>16</v>
      </c>
      <c r="J4" s="166" t="s">
        <v>16</v>
      </c>
      <c r="K4" s="167" t="s">
        <v>17</v>
      </c>
      <c r="L4" s="167" t="s">
        <v>17</v>
      </c>
      <c r="M4" s="166" t="s">
        <v>16</v>
      </c>
      <c r="N4" s="166" t="s">
        <v>16</v>
      </c>
      <c r="O4" s="166" t="s">
        <v>16</v>
      </c>
      <c r="P4" s="166" t="s">
        <v>16</v>
      </c>
      <c r="Q4" s="166" t="s">
        <v>16</v>
      </c>
      <c r="R4" s="167" t="s">
        <v>17</v>
      </c>
      <c r="S4" s="167" t="s">
        <v>17</v>
      </c>
      <c r="T4" s="166" t="s">
        <v>16</v>
      </c>
      <c r="U4" s="166" t="s">
        <v>16</v>
      </c>
      <c r="V4" s="166" t="s">
        <v>16</v>
      </c>
      <c r="W4" s="166" t="s">
        <v>16</v>
      </c>
      <c r="X4" s="166" t="s">
        <v>16</v>
      </c>
      <c r="Y4" s="167" t="s">
        <v>17</v>
      </c>
      <c r="Z4" s="167" t="s">
        <v>17</v>
      </c>
      <c r="AA4" s="166" t="s">
        <v>16</v>
      </c>
      <c r="AB4" s="166" t="s">
        <v>16</v>
      </c>
      <c r="AC4" s="166" t="s">
        <v>16</v>
      </c>
      <c r="AD4" s="166" t="s">
        <v>16</v>
      </c>
      <c r="AE4" s="166" t="s">
        <v>16</v>
      </c>
      <c r="AF4" s="167" t="s">
        <v>17</v>
      </c>
      <c r="AH4" s="168">
        <v>3</v>
      </c>
      <c r="AI4" s="169">
        <f t="shared" ref="AI4:AI11" si="2">COUNTIF(B4:AF4,"UA")</f>
        <v>0</v>
      </c>
      <c r="AJ4" s="169">
        <f t="shared" ref="AJ4:AJ11" si="3">AH4-AI4</f>
        <v>3</v>
      </c>
      <c r="AL4" s="168">
        <v>22</v>
      </c>
      <c r="AM4" s="169">
        <f>COUNTIF(B4:AF4,"U")</f>
        <v>0</v>
      </c>
      <c r="AN4" s="169">
        <f t="shared" ref="AN4:AN11" si="4">AL4-AM4</f>
        <v>22</v>
      </c>
    </row>
    <row r="5" spans="1:40" ht="15" customHeight="1">
      <c r="A5" s="165" t="s">
        <v>19</v>
      </c>
      <c r="B5" s="161" t="s">
        <v>15</v>
      </c>
      <c r="C5" s="166" t="s">
        <v>20</v>
      </c>
      <c r="D5" s="167" t="s">
        <v>17</v>
      </c>
      <c r="E5" s="167" t="s">
        <v>17</v>
      </c>
      <c r="F5" s="166" t="s">
        <v>20</v>
      </c>
      <c r="G5" s="166" t="s">
        <v>20</v>
      </c>
      <c r="H5" s="166" t="s">
        <v>20</v>
      </c>
      <c r="I5" s="166" t="s">
        <v>20</v>
      </c>
      <c r="J5" s="166" t="s">
        <v>20</v>
      </c>
      <c r="K5" s="167" t="s">
        <v>17</v>
      </c>
      <c r="L5" s="167" t="s">
        <v>17</v>
      </c>
      <c r="M5" s="166" t="s">
        <v>20</v>
      </c>
      <c r="N5" s="166" t="s">
        <v>20</v>
      </c>
      <c r="O5" s="166" t="s">
        <v>20</v>
      </c>
      <c r="P5" s="166" t="s">
        <v>20</v>
      </c>
      <c r="Q5" s="166" t="s">
        <v>20</v>
      </c>
      <c r="R5" s="167" t="s">
        <v>17</v>
      </c>
      <c r="S5" s="167" t="s">
        <v>17</v>
      </c>
      <c r="T5" s="166" t="s">
        <v>20</v>
      </c>
      <c r="U5" s="166" t="s">
        <v>20</v>
      </c>
      <c r="V5" s="166" t="s">
        <v>20</v>
      </c>
      <c r="W5" s="166" t="s">
        <v>20</v>
      </c>
      <c r="X5" s="166" t="s">
        <v>20</v>
      </c>
      <c r="Y5" s="167" t="s">
        <v>17</v>
      </c>
      <c r="Z5" s="167" t="s">
        <v>17</v>
      </c>
      <c r="AA5" s="166" t="s">
        <v>20</v>
      </c>
      <c r="AB5" s="166" t="s">
        <v>20</v>
      </c>
      <c r="AC5" s="166" t="s">
        <v>20</v>
      </c>
      <c r="AD5" s="166" t="s">
        <v>20</v>
      </c>
      <c r="AE5" s="166" t="s">
        <v>20</v>
      </c>
      <c r="AF5" s="167" t="s">
        <v>17</v>
      </c>
      <c r="AH5" s="168">
        <v>0</v>
      </c>
      <c r="AI5" s="169">
        <f t="shared" si="2"/>
        <v>0</v>
      </c>
      <c r="AJ5" s="169">
        <f t="shared" si="3"/>
        <v>0</v>
      </c>
      <c r="AL5" s="168">
        <v>22</v>
      </c>
      <c r="AM5" s="169">
        <f t="shared" ref="AM5:AM11" si="5">COUNTIF(B5:AF5,"U")</f>
        <v>0</v>
      </c>
      <c r="AN5" s="169">
        <f t="shared" si="4"/>
        <v>22</v>
      </c>
    </row>
    <row r="6" spans="1:40" ht="15" customHeight="1">
      <c r="A6" s="165" t="s">
        <v>100</v>
      </c>
      <c r="B6" s="161" t="s">
        <v>15</v>
      </c>
      <c r="C6" s="170" t="s">
        <v>68</v>
      </c>
      <c r="D6" s="167" t="s">
        <v>17</v>
      </c>
      <c r="E6" s="167" t="s">
        <v>17</v>
      </c>
      <c r="F6" s="166" t="s">
        <v>20</v>
      </c>
      <c r="G6" s="166" t="s">
        <v>20</v>
      </c>
      <c r="H6" s="166" t="s">
        <v>20</v>
      </c>
      <c r="I6" s="166" t="s">
        <v>20</v>
      </c>
      <c r="J6" s="166" t="s">
        <v>20</v>
      </c>
      <c r="K6" s="167" t="s">
        <v>17</v>
      </c>
      <c r="L6" s="167" t="s">
        <v>17</v>
      </c>
      <c r="M6" s="166" t="s">
        <v>20</v>
      </c>
      <c r="N6" s="166" t="s">
        <v>20</v>
      </c>
      <c r="O6" s="166" t="s">
        <v>20</v>
      </c>
      <c r="P6" s="166" t="s">
        <v>20</v>
      </c>
      <c r="Q6" s="166" t="s">
        <v>20</v>
      </c>
      <c r="R6" s="167" t="s">
        <v>17</v>
      </c>
      <c r="S6" s="167" t="s">
        <v>17</v>
      </c>
      <c r="T6" s="166" t="s">
        <v>20</v>
      </c>
      <c r="U6" s="166" t="s">
        <v>20</v>
      </c>
      <c r="V6" s="166" t="s">
        <v>20</v>
      </c>
      <c r="W6" s="166" t="s">
        <v>20</v>
      </c>
      <c r="X6" s="166" t="s">
        <v>20</v>
      </c>
      <c r="Y6" s="167" t="s">
        <v>17</v>
      </c>
      <c r="Z6" s="167" t="s">
        <v>17</v>
      </c>
      <c r="AA6" s="166" t="s">
        <v>20</v>
      </c>
      <c r="AB6" s="166" t="s">
        <v>20</v>
      </c>
      <c r="AC6" s="166" t="s">
        <v>20</v>
      </c>
      <c r="AD6" s="166" t="s">
        <v>20</v>
      </c>
      <c r="AE6" s="166" t="s">
        <v>20</v>
      </c>
      <c r="AF6" s="167" t="s">
        <v>17</v>
      </c>
      <c r="AH6" s="168">
        <v>8</v>
      </c>
      <c r="AI6" s="169">
        <f t="shared" si="2"/>
        <v>0</v>
      </c>
      <c r="AJ6" s="169">
        <f t="shared" si="3"/>
        <v>8</v>
      </c>
      <c r="AL6" s="168">
        <v>22</v>
      </c>
      <c r="AM6" s="169">
        <f t="shared" si="5"/>
        <v>0</v>
      </c>
      <c r="AN6" s="169">
        <f t="shared" si="4"/>
        <v>22</v>
      </c>
    </row>
    <row r="7" spans="1:40" ht="15" customHeight="1">
      <c r="A7" s="165" t="s">
        <v>24</v>
      </c>
      <c r="B7" s="167" t="s">
        <v>17</v>
      </c>
      <c r="C7" s="171" t="s">
        <v>21</v>
      </c>
      <c r="D7" s="171" t="s">
        <v>21</v>
      </c>
      <c r="E7" s="171" t="s">
        <v>21</v>
      </c>
      <c r="F7" s="171" t="s">
        <v>21</v>
      </c>
      <c r="G7" s="171" t="s">
        <v>21</v>
      </c>
      <c r="H7" s="167" t="s">
        <v>17</v>
      </c>
      <c r="I7" s="167" t="s">
        <v>17</v>
      </c>
      <c r="J7" s="172" t="s">
        <v>23</v>
      </c>
      <c r="K7" s="172" t="s">
        <v>23</v>
      </c>
      <c r="L7" s="172" t="s">
        <v>23</v>
      </c>
      <c r="M7" s="172" t="s">
        <v>23</v>
      </c>
      <c r="N7" s="167" t="s">
        <v>17</v>
      </c>
      <c r="O7" s="167" t="s">
        <v>17</v>
      </c>
      <c r="P7" s="171" t="s">
        <v>21</v>
      </c>
      <c r="Q7" s="171" t="s">
        <v>21</v>
      </c>
      <c r="R7" s="171" t="s">
        <v>21</v>
      </c>
      <c r="S7" s="171" t="s">
        <v>21</v>
      </c>
      <c r="T7" s="167" t="s">
        <v>17</v>
      </c>
      <c r="U7" s="167" t="s">
        <v>17</v>
      </c>
      <c r="V7" s="172" t="s">
        <v>23</v>
      </c>
      <c r="W7" s="172" t="s">
        <v>23</v>
      </c>
      <c r="X7" s="172" t="s">
        <v>23</v>
      </c>
      <c r="Y7" s="172" t="s">
        <v>23</v>
      </c>
      <c r="Z7" s="172" t="s">
        <v>23</v>
      </c>
      <c r="AA7" s="167" t="s">
        <v>17</v>
      </c>
      <c r="AB7" s="167" t="s">
        <v>17</v>
      </c>
      <c r="AC7" s="171" t="s">
        <v>21</v>
      </c>
      <c r="AD7" s="171" t="s">
        <v>21</v>
      </c>
      <c r="AE7" s="171" t="s">
        <v>21</v>
      </c>
      <c r="AF7" s="171" t="s">
        <v>21</v>
      </c>
      <c r="AH7" s="168">
        <v>1</v>
      </c>
      <c r="AI7" s="169">
        <f t="shared" si="2"/>
        <v>0</v>
      </c>
      <c r="AJ7" s="169">
        <f t="shared" si="3"/>
        <v>1</v>
      </c>
      <c r="AL7" s="168">
        <v>22</v>
      </c>
      <c r="AM7" s="169">
        <f t="shared" si="5"/>
        <v>0</v>
      </c>
      <c r="AN7" s="169">
        <f t="shared" si="4"/>
        <v>22</v>
      </c>
    </row>
    <row r="8" spans="1:40" ht="15" customHeight="1">
      <c r="A8" s="165" t="s">
        <v>25</v>
      </c>
      <c r="B8" s="167" t="s">
        <v>17</v>
      </c>
      <c r="C8" s="167" t="s">
        <v>17</v>
      </c>
      <c r="D8" s="172" t="s">
        <v>23</v>
      </c>
      <c r="E8" s="172" t="s">
        <v>23</v>
      </c>
      <c r="F8" s="172" t="s">
        <v>23</v>
      </c>
      <c r="G8" s="172" t="s">
        <v>23</v>
      </c>
      <c r="H8" s="172" t="s">
        <v>23</v>
      </c>
      <c r="I8" s="167" t="s">
        <v>17</v>
      </c>
      <c r="J8" s="167" t="s">
        <v>17</v>
      </c>
      <c r="K8" s="171" t="s">
        <v>21</v>
      </c>
      <c r="L8" s="171" t="s">
        <v>21</v>
      </c>
      <c r="M8" s="171" t="s">
        <v>21</v>
      </c>
      <c r="N8" s="171" t="s">
        <v>21</v>
      </c>
      <c r="O8" s="167" t="s">
        <v>17</v>
      </c>
      <c r="P8" s="167" t="s">
        <v>17</v>
      </c>
      <c r="Q8" s="172" t="s">
        <v>23</v>
      </c>
      <c r="R8" s="172" t="s">
        <v>23</v>
      </c>
      <c r="S8" s="172" t="s">
        <v>23</v>
      </c>
      <c r="T8" s="172" t="s">
        <v>23</v>
      </c>
      <c r="U8" s="167" t="s">
        <v>17</v>
      </c>
      <c r="V8" s="167" t="s">
        <v>17</v>
      </c>
      <c r="W8" s="171" t="s">
        <v>21</v>
      </c>
      <c r="X8" s="171" t="s">
        <v>21</v>
      </c>
      <c r="Y8" s="171" t="s">
        <v>21</v>
      </c>
      <c r="Z8" s="171" t="s">
        <v>21</v>
      </c>
      <c r="AA8" s="171" t="s">
        <v>21</v>
      </c>
      <c r="AB8" s="167" t="s">
        <v>17</v>
      </c>
      <c r="AC8" s="167" t="s">
        <v>17</v>
      </c>
      <c r="AD8" s="172" t="s">
        <v>23</v>
      </c>
      <c r="AE8" s="170" t="s">
        <v>27</v>
      </c>
      <c r="AF8" s="172" t="s">
        <v>23</v>
      </c>
      <c r="AH8" s="168">
        <v>6</v>
      </c>
      <c r="AI8" s="169">
        <f t="shared" si="2"/>
        <v>0</v>
      </c>
      <c r="AJ8" s="169">
        <f t="shared" si="3"/>
        <v>6</v>
      </c>
      <c r="AL8" s="168">
        <v>22</v>
      </c>
      <c r="AM8" s="169">
        <f t="shared" si="5"/>
        <v>0</v>
      </c>
      <c r="AN8" s="169">
        <f t="shared" si="4"/>
        <v>22</v>
      </c>
    </row>
    <row r="9" spans="1:40" ht="15" customHeight="1">
      <c r="A9" s="165" t="s">
        <v>28</v>
      </c>
      <c r="B9" s="161" t="s">
        <v>15</v>
      </c>
      <c r="C9" s="167" t="s">
        <v>17</v>
      </c>
      <c r="D9" s="167" t="s">
        <v>17</v>
      </c>
      <c r="E9" s="171" t="s">
        <v>21</v>
      </c>
      <c r="F9" s="171" t="s">
        <v>21</v>
      </c>
      <c r="G9" s="171" t="s">
        <v>21</v>
      </c>
      <c r="H9" s="171" t="s">
        <v>21</v>
      </c>
      <c r="I9" s="171" t="s">
        <v>21</v>
      </c>
      <c r="J9" s="167" t="s">
        <v>17</v>
      </c>
      <c r="K9" s="167" t="s">
        <v>17</v>
      </c>
      <c r="L9" s="172" t="s">
        <v>23</v>
      </c>
      <c r="M9" s="172" t="s">
        <v>23</v>
      </c>
      <c r="N9" s="172" t="s">
        <v>23</v>
      </c>
      <c r="O9" s="172" t="s">
        <v>23</v>
      </c>
      <c r="P9" s="167" t="s">
        <v>17</v>
      </c>
      <c r="Q9" s="167" t="s">
        <v>17</v>
      </c>
      <c r="R9" s="171" t="s">
        <v>21</v>
      </c>
      <c r="S9" s="171" t="s">
        <v>21</v>
      </c>
      <c r="T9" s="171" t="s">
        <v>21</v>
      </c>
      <c r="U9" s="171" t="s">
        <v>21</v>
      </c>
      <c r="V9" s="167" t="s">
        <v>17</v>
      </c>
      <c r="W9" s="167" t="s">
        <v>17</v>
      </c>
      <c r="X9" s="172" t="s">
        <v>23</v>
      </c>
      <c r="Y9" s="172" t="s">
        <v>23</v>
      </c>
      <c r="Z9" s="172" t="s">
        <v>23</v>
      </c>
      <c r="AA9" s="172" t="s">
        <v>23</v>
      </c>
      <c r="AB9" s="172" t="s">
        <v>23</v>
      </c>
      <c r="AC9" s="167" t="s">
        <v>17</v>
      </c>
      <c r="AD9" s="167" t="s">
        <v>17</v>
      </c>
      <c r="AE9" s="172" t="s">
        <v>23</v>
      </c>
      <c r="AF9" s="172" t="s">
        <v>23</v>
      </c>
      <c r="AH9" s="168">
        <v>7</v>
      </c>
      <c r="AI9" s="169">
        <f t="shared" si="2"/>
        <v>0</v>
      </c>
      <c r="AJ9" s="169">
        <f t="shared" si="3"/>
        <v>7</v>
      </c>
      <c r="AL9" s="168">
        <v>22</v>
      </c>
      <c r="AM9" s="169">
        <f t="shared" si="5"/>
        <v>0</v>
      </c>
      <c r="AN9" s="169">
        <f t="shared" si="4"/>
        <v>22</v>
      </c>
    </row>
    <row r="10" spans="1:40" s="173" customFormat="1" ht="15" customHeight="1">
      <c r="A10" s="165" t="s">
        <v>29</v>
      </c>
      <c r="B10" s="172" t="s">
        <v>23</v>
      </c>
      <c r="C10" s="172" t="s">
        <v>23</v>
      </c>
      <c r="D10" s="172" t="s">
        <v>23</v>
      </c>
      <c r="E10" s="167" t="s">
        <v>17</v>
      </c>
      <c r="F10" s="167" t="s">
        <v>17</v>
      </c>
      <c r="G10" s="171" t="s">
        <v>21</v>
      </c>
      <c r="H10" s="171" t="s">
        <v>21</v>
      </c>
      <c r="I10" s="171" t="s">
        <v>21</v>
      </c>
      <c r="J10" s="171" t="s">
        <v>21</v>
      </c>
      <c r="K10" s="171" t="s">
        <v>21</v>
      </c>
      <c r="L10" s="167" t="s">
        <v>17</v>
      </c>
      <c r="M10" s="167" t="s">
        <v>17</v>
      </c>
      <c r="N10" s="172" t="s">
        <v>23</v>
      </c>
      <c r="O10" s="172" t="s">
        <v>23</v>
      </c>
      <c r="P10" s="172" t="s">
        <v>23</v>
      </c>
      <c r="Q10" s="172" t="s">
        <v>23</v>
      </c>
      <c r="R10" s="167" t="s">
        <v>17</v>
      </c>
      <c r="S10" s="167" t="s">
        <v>17</v>
      </c>
      <c r="T10" s="171" t="s">
        <v>21</v>
      </c>
      <c r="U10" s="171" t="s">
        <v>21</v>
      </c>
      <c r="V10" s="171" t="s">
        <v>21</v>
      </c>
      <c r="W10" s="171" t="s">
        <v>21</v>
      </c>
      <c r="X10" s="171" t="s">
        <v>21</v>
      </c>
      <c r="Y10" s="167" t="s">
        <v>17</v>
      </c>
      <c r="Z10" s="167" t="s">
        <v>17</v>
      </c>
      <c r="AA10" s="172" t="s">
        <v>23</v>
      </c>
      <c r="AB10" s="172" t="s">
        <v>23</v>
      </c>
      <c r="AC10" s="172" t="s">
        <v>23</v>
      </c>
      <c r="AD10" s="172" t="s">
        <v>23</v>
      </c>
      <c r="AE10" s="167" t="s">
        <v>17</v>
      </c>
      <c r="AF10" s="167" t="s">
        <v>17</v>
      </c>
      <c r="AG10" s="160"/>
      <c r="AH10" s="168">
        <v>6</v>
      </c>
      <c r="AI10" s="169">
        <f t="shared" si="2"/>
        <v>0</v>
      </c>
      <c r="AJ10" s="169">
        <f t="shared" si="3"/>
        <v>6</v>
      </c>
      <c r="AK10" s="160"/>
      <c r="AL10" s="168">
        <v>22</v>
      </c>
      <c r="AM10" s="169">
        <f t="shared" si="5"/>
        <v>0</v>
      </c>
      <c r="AN10" s="169">
        <f t="shared" si="4"/>
        <v>22</v>
      </c>
    </row>
    <row r="11" spans="1:40" ht="15" customHeight="1">
      <c r="A11" s="165" t="s">
        <v>101</v>
      </c>
      <c r="B11" s="171" t="s">
        <v>21</v>
      </c>
      <c r="C11" s="171" t="s">
        <v>21</v>
      </c>
      <c r="D11" s="171" t="s">
        <v>21</v>
      </c>
      <c r="E11" s="167" t="s">
        <v>17</v>
      </c>
      <c r="F11" s="167" t="s">
        <v>17</v>
      </c>
      <c r="G11" s="172" t="s">
        <v>23</v>
      </c>
      <c r="H11" s="172" t="s">
        <v>23</v>
      </c>
      <c r="I11" s="172" t="s">
        <v>23</v>
      </c>
      <c r="J11" s="172" t="s">
        <v>23</v>
      </c>
      <c r="K11" s="172" t="s">
        <v>23</v>
      </c>
      <c r="L11" s="167" t="s">
        <v>17</v>
      </c>
      <c r="M11" s="167" t="s">
        <v>17</v>
      </c>
      <c r="N11" s="171" t="s">
        <v>21</v>
      </c>
      <c r="O11" s="171" t="s">
        <v>21</v>
      </c>
      <c r="P11" s="171" t="s">
        <v>21</v>
      </c>
      <c r="Q11" s="171" t="s">
        <v>21</v>
      </c>
      <c r="R11" s="167" t="s">
        <v>17</v>
      </c>
      <c r="S11" s="167" t="s">
        <v>17</v>
      </c>
      <c r="T11" s="172" t="s">
        <v>23</v>
      </c>
      <c r="U11" s="172" t="s">
        <v>23</v>
      </c>
      <c r="V11" s="172" t="s">
        <v>23</v>
      </c>
      <c r="W11" s="172" t="s">
        <v>23</v>
      </c>
      <c r="X11" s="172" t="s">
        <v>23</v>
      </c>
      <c r="Y11" s="167" t="s">
        <v>17</v>
      </c>
      <c r="Z11" s="167" t="s">
        <v>17</v>
      </c>
      <c r="AA11" s="171" t="s">
        <v>21</v>
      </c>
      <c r="AB11" s="171" t="s">
        <v>21</v>
      </c>
      <c r="AC11" s="171" t="s">
        <v>21</v>
      </c>
      <c r="AD11" s="171" t="s">
        <v>21</v>
      </c>
      <c r="AE11" s="167" t="s">
        <v>17</v>
      </c>
      <c r="AF11" s="167" t="s">
        <v>17</v>
      </c>
      <c r="AH11" s="168">
        <v>7</v>
      </c>
      <c r="AI11" s="169">
        <f t="shared" si="2"/>
        <v>0</v>
      </c>
      <c r="AJ11" s="169">
        <f t="shared" si="3"/>
        <v>7</v>
      </c>
      <c r="AL11" s="168">
        <v>22</v>
      </c>
      <c r="AM11" s="169">
        <f t="shared" si="5"/>
        <v>0</v>
      </c>
      <c r="AN11" s="169">
        <f t="shared" si="4"/>
        <v>22</v>
      </c>
    </row>
    <row r="13" spans="1:40">
      <c r="A13" s="171" t="s">
        <v>32</v>
      </c>
      <c r="B13" s="167">
        <f>COUNTIF(B4:B11,"P06")</f>
        <v>1</v>
      </c>
      <c r="C13" s="167">
        <f t="shared" ref="C13:AF13" si="6">COUNTIF(C4:C11,"P06")</f>
        <v>2</v>
      </c>
      <c r="D13" s="167">
        <f t="shared" si="6"/>
        <v>2</v>
      </c>
      <c r="E13" s="167">
        <f t="shared" si="6"/>
        <v>2</v>
      </c>
      <c r="F13" s="167">
        <f t="shared" si="6"/>
        <v>2</v>
      </c>
      <c r="G13" s="167">
        <f t="shared" si="6"/>
        <v>3</v>
      </c>
      <c r="H13" s="167">
        <f t="shared" si="6"/>
        <v>2</v>
      </c>
      <c r="I13" s="167">
        <f t="shared" si="6"/>
        <v>2</v>
      </c>
      <c r="J13" s="167">
        <f t="shared" si="6"/>
        <v>1</v>
      </c>
      <c r="K13" s="167">
        <f t="shared" si="6"/>
        <v>2</v>
      </c>
      <c r="L13" s="167">
        <f t="shared" si="6"/>
        <v>1</v>
      </c>
      <c r="M13" s="167">
        <f t="shared" si="6"/>
        <v>1</v>
      </c>
      <c r="N13" s="167">
        <f t="shared" si="6"/>
        <v>2</v>
      </c>
      <c r="O13" s="167">
        <f t="shared" si="6"/>
        <v>1</v>
      </c>
      <c r="P13" s="167">
        <f t="shared" si="6"/>
        <v>2</v>
      </c>
      <c r="Q13" s="167">
        <f t="shared" si="6"/>
        <v>2</v>
      </c>
      <c r="R13" s="167">
        <f t="shared" si="6"/>
        <v>2</v>
      </c>
      <c r="S13" s="167">
        <f t="shared" si="6"/>
        <v>2</v>
      </c>
      <c r="T13" s="167">
        <f t="shared" si="6"/>
        <v>2</v>
      </c>
      <c r="U13" s="167">
        <f t="shared" si="6"/>
        <v>2</v>
      </c>
      <c r="V13" s="167">
        <f t="shared" si="6"/>
        <v>1</v>
      </c>
      <c r="W13" s="167">
        <f t="shared" si="6"/>
        <v>2</v>
      </c>
      <c r="X13" s="167">
        <f t="shared" si="6"/>
        <v>2</v>
      </c>
      <c r="Y13" s="167">
        <f t="shared" si="6"/>
        <v>1</v>
      </c>
      <c r="Z13" s="167">
        <f t="shared" si="6"/>
        <v>1</v>
      </c>
      <c r="AA13" s="167">
        <f t="shared" si="6"/>
        <v>2</v>
      </c>
      <c r="AB13" s="167">
        <f t="shared" si="6"/>
        <v>1</v>
      </c>
      <c r="AC13" s="167">
        <f t="shared" si="6"/>
        <v>2</v>
      </c>
      <c r="AD13" s="167">
        <f t="shared" si="6"/>
        <v>2</v>
      </c>
      <c r="AE13" s="167">
        <f t="shared" si="6"/>
        <v>1</v>
      </c>
      <c r="AF13" s="167">
        <f t="shared" si="6"/>
        <v>1</v>
      </c>
    </row>
    <row r="14" spans="1:40">
      <c r="A14" s="172" t="s">
        <v>33</v>
      </c>
      <c r="B14" s="167">
        <f>COUNTIF(B4:B11,"P14")</f>
        <v>1</v>
      </c>
      <c r="C14" s="167">
        <f t="shared" ref="C14:AF14" si="7">COUNTIF(C4:C11,"P14")</f>
        <v>1</v>
      </c>
      <c r="D14" s="167">
        <f t="shared" si="7"/>
        <v>2</v>
      </c>
      <c r="E14" s="167">
        <f t="shared" si="7"/>
        <v>1</v>
      </c>
      <c r="F14" s="167">
        <f t="shared" si="7"/>
        <v>1</v>
      </c>
      <c r="G14" s="167">
        <f t="shared" si="7"/>
        <v>2</v>
      </c>
      <c r="H14" s="167">
        <f t="shared" si="7"/>
        <v>2</v>
      </c>
      <c r="I14" s="167">
        <f t="shared" si="7"/>
        <v>1</v>
      </c>
      <c r="J14" s="167">
        <f t="shared" si="7"/>
        <v>2</v>
      </c>
      <c r="K14" s="167">
        <f t="shared" si="7"/>
        <v>2</v>
      </c>
      <c r="L14" s="167">
        <f t="shared" si="7"/>
        <v>2</v>
      </c>
      <c r="M14" s="167">
        <f t="shared" si="7"/>
        <v>2</v>
      </c>
      <c r="N14" s="167">
        <f t="shared" si="7"/>
        <v>2</v>
      </c>
      <c r="O14" s="167">
        <f t="shared" si="7"/>
        <v>2</v>
      </c>
      <c r="P14" s="167">
        <f t="shared" si="7"/>
        <v>1</v>
      </c>
      <c r="Q14" s="167">
        <f t="shared" si="7"/>
        <v>2</v>
      </c>
      <c r="R14" s="167">
        <f t="shared" si="7"/>
        <v>1</v>
      </c>
      <c r="S14" s="167">
        <f t="shared" si="7"/>
        <v>1</v>
      </c>
      <c r="T14" s="167">
        <f t="shared" si="7"/>
        <v>2</v>
      </c>
      <c r="U14" s="167">
        <f t="shared" si="7"/>
        <v>1</v>
      </c>
      <c r="V14" s="167">
        <f t="shared" si="7"/>
        <v>2</v>
      </c>
      <c r="W14" s="167">
        <f t="shared" si="7"/>
        <v>2</v>
      </c>
      <c r="X14" s="167">
        <f t="shared" si="7"/>
        <v>3</v>
      </c>
      <c r="Y14" s="167">
        <f t="shared" si="7"/>
        <v>2</v>
      </c>
      <c r="Z14" s="167">
        <f t="shared" si="7"/>
        <v>2</v>
      </c>
      <c r="AA14" s="167">
        <f t="shared" si="7"/>
        <v>2</v>
      </c>
      <c r="AB14" s="167">
        <f t="shared" si="7"/>
        <v>2</v>
      </c>
      <c r="AC14" s="167">
        <f t="shared" si="7"/>
        <v>1</v>
      </c>
      <c r="AD14" s="167">
        <f t="shared" si="7"/>
        <v>2</v>
      </c>
      <c r="AE14" s="167">
        <f t="shared" si="7"/>
        <v>1</v>
      </c>
      <c r="AF14" s="167">
        <f t="shared" si="7"/>
        <v>2</v>
      </c>
    </row>
    <row r="16" spans="1:40">
      <c r="E16" s="174"/>
      <c r="F16" s="247" t="s">
        <v>34</v>
      </c>
      <c r="G16" s="248"/>
      <c r="H16" s="247" t="s">
        <v>35</v>
      </c>
      <c r="I16" s="249"/>
      <c r="M16" s="168" t="s">
        <v>17</v>
      </c>
      <c r="N16" s="175" t="s">
        <v>36</v>
      </c>
      <c r="O16" s="176"/>
      <c r="P16" s="176"/>
      <c r="Q16" s="176"/>
      <c r="R16" s="176"/>
      <c r="S16" s="177" t="s">
        <v>37</v>
      </c>
      <c r="T16" s="178" t="s">
        <v>38</v>
      </c>
      <c r="U16" s="179"/>
      <c r="V16" s="179"/>
      <c r="W16" s="179"/>
      <c r="X16" s="180"/>
    </row>
    <row r="17" spans="5:36">
      <c r="E17" s="171" t="s">
        <v>21</v>
      </c>
      <c r="F17" s="240" t="s">
        <v>40</v>
      </c>
      <c r="G17" s="241"/>
      <c r="H17" s="240" t="s">
        <v>41</v>
      </c>
      <c r="I17" s="242"/>
      <c r="M17" s="181" t="s">
        <v>42</v>
      </c>
      <c r="N17" s="182" t="s">
        <v>43</v>
      </c>
      <c r="O17" s="183"/>
      <c r="P17" s="183"/>
      <c r="Q17" s="183"/>
      <c r="R17" s="183"/>
      <c r="S17" s="177" t="s">
        <v>44</v>
      </c>
      <c r="T17" s="182" t="s">
        <v>45</v>
      </c>
      <c r="U17" s="183"/>
      <c r="V17" s="183"/>
      <c r="W17" s="183"/>
      <c r="X17" s="184"/>
    </row>
    <row r="18" spans="5:36" ht="13.5" thickBot="1">
      <c r="E18" s="166" t="s">
        <v>16</v>
      </c>
      <c r="F18" s="234" t="s">
        <v>46</v>
      </c>
      <c r="G18" s="235"/>
      <c r="H18" s="234" t="s">
        <v>47</v>
      </c>
      <c r="I18" s="236"/>
      <c r="M18" s="161" t="s">
        <v>15</v>
      </c>
      <c r="N18" s="185" t="s">
        <v>48</v>
      </c>
      <c r="O18" s="186"/>
      <c r="P18" s="186"/>
      <c r="Q18" s="186"/>
      <c r="R18" s="186"/>
      <c r="S18" s="168" t="s">
        <v>49</v>
      </c>
      <c r="T18" s="182" t="s">
        <v>50</v>
      </c>
      <c r="U18" s="183"/>
      <c r="V18" s="183"/>
      <c r="W18" s="183"/>
      <c r="X18" s="184"/>
    </row>
    <row r="19" spans="5:36">
      <c r="E19" s="166" t="s">
        <v>20</v>
      </c>
      <c r="F19" s="234" t="s">
        <v>51</v>
      </c>
      <c r="G19" s="235"/>
      <c r="H19" s="234" t="s">
        <v>52</v>
      </c>
      <c r="I19" s="236"/>
      <c r="M19" s="187" t="s">
        <v>26</v>
      </c>
      <c r="N19" s="182" t="s">
        <v>53</v>
      </c>
      <c r="O19" s="183"/>
      <c r="P19" s="183"/>
      <c r="Q19" s="183"/>
      <c r="R19" s="183"/>
      <c r="S19" s="168" t="s">
        <v>54</v>
      </c>
      <c r="T19" s="182" t="s">
        <v>50</v>
      </c>
      <c r="U19" s="183"/>
      <c r="V19" s="183"/>
      <c r="W19" s="183"/>
      <c r="X19" s="184"/>
      <c r="AD19" s="204" t="s">
        <v>39</v>
      </c>
      <c r="AE19" s="205"/>
      <c r="AF19" s="205"/>
      <c r="AG19" s="205"/>
      <c r="AH19" s="205"/>
      <c r="AI19" s="205"/>
      <c r="AJ19" s="206"/>
    </row>
    <row r="20" spans="5:36">
      <c r="E20" s="172" t="s">
        <v>23</v>
      </c>
      <c r="F20" s="234" t="s">
        <v>55</v>
      </c>
      <c r="G20" s="235"/>
      <c r="H20" s="234" t="s">
        <v>56</v>
      </c>
      <c r="I20" s="236"/>
      <c r="M20" s="187" t="s">
        <v>18</v>
      </c>
      <c r="N20" s="182" t="s">
        <v>57</v>
      </c>
      <c r="O20" s="183"/>
      <c r="P20" s="183"/>
      <c r="Q20" s="183"/>
      <c r="R20" s="184"/>
      <c r="S20" s="168" t="s">
        <v>58</v>
      </c>
      <c r="T20" s="182" t="s">
        <v>50</v>
      </c>
      <c r="U20" s="183"/>
      <c r="V20" s="183"/>
      <c r="W20" s="183"/>
      <c r="X20" s="184"/>
      <c r="AD20" s="207"/>
      <c r="AE20" s="208"/>
      <c r="AF20" s="208"/>
      <c r="AG20" s="208"/>
      <c r="AH20" s="208"/>
      <c r="AI20" s="208"/>
      <c r="AJ20" s="209"/>
    </row>
    <row r="21" spans="5:36" ht="13.5" thickBot="1">
      <c r="E21" s="188" t="s">
        <v>59</v>
      </c>
      <c r="F21" s="237" t="s">
        <v>60</v>
      </c>
      <c r="G21" s="238"/>
      <c r="H21" s="237" t="s">
        <v>61</v>
      </c>
      <c r="I21" s="239"/>
      <c r="M21" s="189" t="s">
        <v>15</v>
      </c>
      <c r="N21" s="182" t="s">
        <v>62</v>
      </c>
      <c r="O21" s="183"/>
      <c r="P21" s="183"/>
      <c r="Q21" s="183"/>
      <c r="R21" s="183"/>
      <c r="S21" s="190" t="s">
        <v>30</v>
      </c>
      <c r="T21" s="182" t="s">
        <v>63</v>
      </c>
      <c r="U21" s="183"/>
      <c r="V21" s="183"/>
      <c r="W21" s="183"/>
      <c r="X21" s="184"/>
      <c r="AD21" s="210"/>
      <c r="AE21" s="211"/>
      <c r="AF21" s="211"/>
      <c r="AG21" s="211"/>
      <c r="AH21" s="211"/>
      <c r="AI21" s="211"/>
      <c r="AJ21" s="212"/>
    </row>
    <row r="22" spans="5:36">
      <c r="M22" s="189" t="s">
        <v>26</v>
      </c>
      <c r="N22" s="182" t="s">
        <v>64</v>
      </c>
      <c r="O22" s="183"/>
      <c r="P22" s="183"/>
      <c r="Q22" s="183"/>
      <c r="R22" s="183"/>
      <c r="S22" s="191" t="s">
        <v>65</v>
      </c>
      <c r="T22" s="182" t="s">
        <v>63</v>
      </c>
      <c r="U22" s="183"/>
      <c r="V22" s="183"/>
      <c r="W22" s="183"/>
      <c r="X22" s="184"/>
    </row>
    <row r="23" spans="5:36">
      <c r="M23" s="170" t="s">
        <v>27</v>
      </c>
      <c r="N23" s="182" t="s">
        <v>66</v>
      </c>
      <c r="O23" s="183"/>
      <c r="P23" s="183"/>
      <c r="Q23" s="183"/>
      <c r="R23" s="183"/>
      <c r="S23" s="191" t="s">
        <v>67</v>
      </c>
      <c r="T23" s="182" t="s">
        <v>63</v>
      </c>
      <c r="U23" s="183"/>
      <c r="V23" s="183"/>
      <c r="W23" s="183"/>
      <c r="X23" s="184"/>
    </row>
    <row r="24" spans="5:36">
      <c r="M24" s="170" t="s">
        <v>68</v>
      </c>
      <c r="N24" s="182" t="s">
        <v>69</v>
      </c>
      <c r="O24" s="183"/>
      <c r="P24" s="183"/>
      <c r="Q24" s="183"/>
      <c r="R24" s="183"/>
      <c r="S24" s="191" t="s">
        <v>70</v>
      </c>
      <c r="T24" s="182" t="s">
        <v>63</v>
      </c>
      <c r="U24" s="183"/>
      <c r="V24" s="183"/>
      <c r="W24" s="183"/>
      <c r="X24" s="184"/>
    </row>
    <row r="25" spans="5:36">
      <c r="M25" s="192" t="s">
        <v>71</v>
      </c>
      <c r="N25" s="182" t="s">
        <v>72</v>
      </c>
      <c r="O25" s="183"/>
      <c r="P25" s="183"/>
      <c r="Q25" s="183"/>
      <c r="R25" s="183"/>
      <c r="S25" s="193" t="s">
        <v>73</v>
      </c>
      <c r="T25" s="182" t="s">
        <v>63</v>
      </c>
      <c r="U25" s="183"/>
      <c r="V25" s="183"/>
      <c r="W25" s="183"/>
      <c r="X25" s="184"/>
    </row>
    <row r="26" spans="5:36">
      <c r="M26" s="194" t="s">
        <v>74</v>
      </c>
      <c r="N26" s="182" t="s">
        <v>75</v>
      </c>
      <c r="O26" s="183"/>
      <c r="P26" s="183"/>
      <c r="Q26" s="183"/>
      <c r="R26" s="183"/>
      <c r="S26" s="168" t="s">
        <v>76</v>
      </c>
      <c r="T26" s="182" t="s">
        <v>63</v>
      </c>
      <c r="U26" s="183"/>
      <c r="V26" s="183"/>
      <c r="W26" s="183"/>
      <c r="X26" s="184"/>
    </row>
    <row r="27" spans="5:36">
      <c r="M27" s="195" t="s">
        <v>77</v>
      </c>
      <c r="N27" s="182" t="s">
        <v>78</v>
      </c>
      <c r="O27" s="183"/>
      <c r="P27" s="183"/>
      <c r="Q27" s="183"/>
      <c r="R27" s="183"/>
      <c r="S27" s="168" t="s">
        <v>79</v>
      </c>
      <c r="T27" s="182" t="s">
        <v>63</v>
      </c>
      <c r="U27" s="183"/>
      <c r="V27" s="183"/>
      <c r="W27" s="183"/>
      <c r="X27" s="184"/>
    </row>
    <row r="28" spans="5:36">
      <c r="M28" s="196" t="s">
        <v>80</v>
      </c>
      <c r="N28" s="185" t="s">
        <v>81</v>
      </c>
      <c r="O28" s="186"/>
      <c r="P28" s="186"/>
      <c r="Q28" s="186"/>
      <c r="R28" s="186"/>
      <c r="S28" s="181" t="s">
        <v>82</v>
      </c>
      <c r="T28" s="182" t="s">
        <v>63</v>
      </c>
      <c r="U28" s="183"/>
      <c r="V28" s="183"/>
      <c r="W28" s="183"/>
      <c r="X28" s="184"/>
    </row>
    <row r="29" spans="5:36">
      <c r="M29" s="193" t="s">
        <v>83</v>
      </c>
      <c r="N29" s="182" t="s">
        <v>84</v>
      </c>
      <c r="O29" s="183"/>
      <c r="P29" s="183"/>
      <c r="Q29" s="183"/>
      <c r="R29" s="183"/>
      <c r="S29" s="168" t="s">
        <v>85</v>
      </c>
      <c r="T29" s="182" t="s">
        <v>63</v>
      </c>
      <c r="U29" s="183"/>
      <c r="V29" s="183"/>
      <c r="W29" s="183"/>
      <c r="X29" s="184"/>
    </row>
    <row r="30" spans="5:36">
      <c r="M30" s="196" t="s">
        <v>86</v>
      </c>
      <c r="N30" s="197" t="s">
        <v>87</v>
      </c>
      <c r="O30" s="198"/>
      <c r="P30" s="198"/>
      <c r="Q30" s="198"/>
      <c r="R30" s="198"/>
      <c r="S30" s="199" t="s">
        <v>88</v>
      </c>
      <c r="T30" s="197" t="s">
        <v>89</v>
      </c>
      <c r="U30" s="198"/>
      <c r="V30" s="198"/>
      <c r="W30" s="198"/>
      <c r="X30" s="200"/>
    </row>
  </sheetData>
  <mergeCells count="17">
    <mergeCell ref="A1:AF1"/>
    <mergeCell ref="A2:A3"/>
    <mergeCell ref="AH2:AJ2"/>
    <mergeCell ref="AL2:AN2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AD19:AJ21"/>
  </mergeCells>
  <conditionalFormatting sqref="B13:AF14">
    <cfRule type="cellIs" dxfId="2" priority="1" operator="equal">
      <formula>0</formula>
    </cfRule>
    <cfRule type="cellIs" dxfId="1" priority="2" operator="greaterThan">
      <formula>0</formula>
    </cfRule>
  </conditionalFormatting>
  <conditionalFormatting sqref="C2:AF3">
    <cfRule type="expression" dxfId="0" priority="3">
      <formula>WEEKDAY(DATE(YEAR($A$2),MONTH($A$2),C$2),2)&gt;5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AJ9" sqref="AJ9"/>
      <selection pane="bottomLeft"/>
      <selection pane="topRight"/>
    </sheetView>
  </sheetViews>
  <sheetFormatPr defaultRowHeight="14.4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219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19"/>
      <c r="AB1" s="219"/>
      <c r="AC1" s="219"/>
    </row>
    <row r="2" spans="1:37" ht="15" customHeight="1">
      <c r="A2" s="202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215" t="s">
        <v>1</v>
      </c>
      <c r="AF2" s="216"/>
      <c r="AG2" s="217"/>
      <c r="AI2" s="215" t="s">
        <v>2</v>
      </c>
      <c r="AJ2" s="216"/>
      <c r="AK2" s="217"/>
    </row>
    <row r="3" spans="1:37" ht="15" customHeight="1" thickBot="1">
      <c r="A3" s="221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" thickBot="1"/>
    <row r="12" spans="1:37" ht="1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" thickBot="1"/>
    <row r="19" spans="5:34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04" t="s">
        <v>39</v>
      </c>
      <c r="AC19" s="205"/>
      <c r="AD19" s="205"/>
      <c r="AE19" s="205"/>
      <c r="AF19" s="205"/>
      <c r="AG19" s="205"/>
      <c r="AH19" s="206"/>
    </row>
    <row r="20" spans="5:34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07"/>
      <c r="AC20" s="208"/>
      <c r="AD20" s="208"/>
      <c r="AE20" s="208"/>
      <c r="AF20" s="208"/>
      <c r="AG20" s="208"/>
      <c r="AH20" s="209"/>
    </row>
    <row r="21" spans="5:34" ht="15" thickBo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0"/>
      <c r="AC21" s="211"/>
      <c r="AD21" s="211"/>
      <c r="AE21" s="211"/>
      <c r="AF21" s="211"/>
      <c r="AG21" s="211"/>
      <c r="AH21" s="212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2:A3"/>
    <mergeCell ref="AE2:AG2"/>
    <mergeCell ref="AI2:AK2"/>
    <mergeCell ref="A1:AC1"/>
    <mergeCell ref="F19:H19"/>
    <mergeCell ref="I19:J19"/>
    <mergeCell ref="AB19:AH21"/>
    <mergeCell ref="F21:H21"/>
    <mergeCell ref="I21:J21"/>
    <mergeCell ref="F20:H20"/>
    <mergeCell ref="I20:J20"/>
  </mergeCells>
  <conditionalFormatting sqref="B12:AC14">
    <cfRule type="cellIs" dxfId="13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</row>
    <row r="2" spans="1:40" ht="15" customHeight="1">
      <c r="A2" s="202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215" t="s">
        <v>1</v>
      </c>
      <c r="AI2" s="216"/>
      <c r="AJ2" s="217"/>
      <c r="AL2" s="215" t="s">
        <v>2</v>
      </c>
      <c r="AM2" s="216"/>
      <c r="AN2" s="217"/>
    </row>
    <row r="3" spans="1:40" ht="15" customHeight="1" thickBot="1">
      <c r="A3" s="203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" thickBot="1"/>
    <row r="12" spans="1:40" ht="1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12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</row>
    <row r="2" spans="1:39" ht="15" customHeight="1">
      <c r="A2" s="202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215" t="s">
        <v>1</v>
      </c>
      <c r="AH2" s="216"/>
      <c r="AI2" s="217"/>
      <c r="AK2" s="215" t="s">
        <v>2</v>
      </c>
      <c r="AL2" s="216"/>
      <c r="AM2" s="217"/>
    </row>
    <row r="3" spans="1:39" ht="15" customHeight="1" thickBot="1">
      <c r="A3" s="203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" thickBot="1"/>
    <row r="12" spans="1:39" ht="1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F22:H22"/>
    <mergeCell ref="I22:J22"/>
    <mergeCell ref="A1:AE1"/>
    <mergeCell ref="A2:A3"/>
    <mergeCell ref="AG2:AI2"/>
    <mergeCell ref="AK2:AM2"/>
    <mergeCell ref="F19:H19"/>
    <mergeCell ref="I19:J19"/>
    <mergeCell ref="F21:H21"/>
    <mergeCell ref="I21:J21"/>
    <mergeCell ref="F20:H20"/>
    <mergeCell ref="I20:J20"/>
  </mergeCells>
  <conditionalFormatting sqref="B12:AE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</row>
    <row r="2" spans="1:37" ht="15" customHeight="1">
      <c r="A2" s="202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215" t="s">
        <v>2</v>
      </c>
      <c r="AI2" s="216"/>
      <c r="AJ2" s="217"/>
    </row>
    <row r="3" spans="1:37" ht="15" customHeight="1" thickBot="1">
      <c r="A3" s="203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04" t="s">
        <v>39</v>
      </c>
      <c r="AC19" s="205"/>
      <c r="AD19" s="205"/>
      <c r="AE19" s="205"/>
      <c r="AF19" s="205"/>
      <c r="AG19" s="205"/>
      <c r="AH19" s="206"/>
    </row>
    <row r="20" spans="5:34" ht="15" customHeight="1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07"/>
      <c r="AC20" s="208"/>
      <c r="AD20" s="208"/>
      <c r="AE20" s="208"/>
      <c r="AF20" s="208"/>
      <c r="AG20" s="208"/>
      <c r="AH20" s="209"/>
    </row>
    <row r="21" spans="5:34" ht="15" thickBo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0"/>
      <c r="AC21" s="211"/>
      <c r="AD21" s="211"/>
      <c r="AE21" s="211"/>
      <c r="AF21" s="211"/>
      <c r="AG21" s="211"/>
      <c r="AH21" s="212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F19:H19"/>
    <mergeCell ref="I19:J19"/>
    <mergeCell ref="A1:AF1"/>
    <mergeCell ref="A2:A3"/>
    <mergeCell ref="AH2:AJ2"/>
    <mergeCell ref="AB19:AH21"/>
    <mergeCell ref="F21:H21"/>
    <mergeCell ref="I21:J21"/>
    <mergeCell ref="F20:H20"/>
    <mergeCell ref="I20:J20"/>
  </mergeCells>
  <conditionalFormatting sqref="B12:AF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19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</row>
    <row r="2" spans="1:35" ht="15" customHeight="1">
      <c r="A2" s="202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215" t="s">
        <v>2</v>
      </c>
      <c r="AH2" s="216"/>
      <c r="AI2" s="217"/>
    </row>
    <row r="3" spans="1:35" ht="15" customHeight="1" thickBot="1">
      <c r="A3" s="203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202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215" t="s">
        <v>2</v>
      </c>
      <c r="AI2" s="216"/>
      <c r="AJ2" s="217"/>
    </row>
    <row r="3" spans="1:37" ht="15" customHeight="1" thickBot="1">
      <c r="A3" s="203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223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" thickBot="1"/>
    <row r="13" spans="1:37" ht="1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218" t="s">
        <v>34</v>
      </c>
      <c r="G20" s="218"/>
      <c r="H20" s="218"/>
      <c r="I20" s="218" t="s">
        <v>35</v>
      </c>
      <c r="J20" s="218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213" t="s">
        <v>40</v>
      </c>
      <c r="G21" s="214"/>
      <c r="H21" s="214"/>
      <c r="I21" s="214" t="s">
        <v>41</v>
      </c>
      <c r="J21" s="214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213" t="s">
        <v>46</v>
      </c>
      <c r="G22" s="214"/>
      <c r="H22" s="214"/>
      <c r="I22" s="214" t="s">
        <v>47</v>
      </c>
      <c r="J22" s="214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213" t="s">
        <v>51</v>
      </c>
      <c r="G23" s="214"/>
      <c r="H23" s="214"/>
      <c r="I23" s="214" t="s">
        <v>52</v>
      </c>
      <c r="J23" s="214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8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AC14" activePane="bottomRight" state="frozen"/>
      <selection pane="bottomRight" activeCell="AC14" sqref="AC14"/>
      <selection pane="bottomLeft"/>
      <selection pane="topRight"/>
    </sheetView>
  </sheetViews>
  <sheetFormatPr defaultRowHeight="14.4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I1" s="3"/>
      <c r="AJ1" s="3"/>
      <c r="AK1" s="3"/>
      <c r="AL1" s="3"/>
    </row>
    <row r="2" spans="1:40" ht="15" customHeight="1">
      <c r="A2" s="202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215" t="s">
        <v>2</v>
      </c>
      <c r="AI2" s="216"/>
      <c r="AJ2" s="217"/>
    </row>
    <row r="3" spans="1:40" ht="15" customHeight="1" thickBot="1">
      <c r="A3" s="221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" thickBot="1"/>
    <row r="12" spans="1:40" ht="1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" thickBot="1"/>
    <row r="19" spans="5:34">
      <c r="E19" s="5"/>
      <c r="F19" s="218" t="s">
        <v>34</v>
      </c>
      <c r="G19" s="218"/>
      <c r="H19" s="218"/>
      <c r="I19" s="218" t="s">
        <v>35</v>
      </c>
      <c r="J19" s="218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204" t="s">
        <v>39</v>
      </c>
      <c r="AC19" s="205"/>
      <c r="AD19" s="205"/>
      <c r="AE19" s="205"/>
      <c r="AF19" s="205"/>
      <c r="AG19" s="205"/>
      <c r="AH19" s="206"/>
    </row>
    <row r="20" spans="5:34">
      <c r="E20" s="60" t="s">
        <v>21</v>
      </c>
      <c r="F20" s="213" t="s">
        <v>40</v>
      </c>
      <c r="G20" s="214"/>
      <c r="H20" s="214"/>
      <c r="I20" s="214" t="s">
        <v>41</v>
      </c>
      <c r="J20" s="214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207"/>
      <c r="AC20" s="208"/>
      <c r="AD20" s="208"/>
      <c r="AE20" s="208"/>
      <c r="AF20" s="208"/>
      <c r="AG20" s="208"/>
      <c r="AH20" s="209"/>
    </row>
    <row r="21" spans="5:34" ht="15" thickBot="1">
      <c r="E21" s="61" t="s">
        <v>16</v>
      </c>
      <c r="F21" s="213" t="s">
        <v>46</v>
      </c>
      <c r="G21" s="214"/>
      <c r="H21" s="214"/>
      <c r="I21" s="214" t="s">
        <v>47</v>
      </c>
      <c r="J21" s="214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210"/>
      <c r="AC21" s="211"/>
      <c r="AD21" s="211"/>
      <c r="AE21" s="211"/>
      <c r="AF21" s="211"/>
      <c r="AG21" s="211"/>
      <c r="AH21" s="212"/>
    </row>
    <row r="22" spans="5:34">
      <c r="E22" s="61" t="s">
        <v>20</v>
      </c>
      <c r="F22" s="213" t="s">
        <v>51</v>
      </c>
      <c r="G22" s="214"/>
      <c r="H22" s="214"/>
      <c r="I22" s="214" t="s">
        <v>52</v>
      </c>
      <c r="J22" s="214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B4" activePane="bottomRight" state="frozen"/>
      <selection pane="bottomRight" activeCell="AH6" sqref="AH6"/>
      <selection pane="bottomLeft"/>
      <selection pane="topRight"/>
    </sheetView>
  </sheetViews>
  <sheetFormatPr defaultRowHeight="14.4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3"/>
      <c r="AG1" s="3"/>
      <c r="AH1" s="3"/>
      <c r="AI1" s="3"/>
    </row>
    <row r="2" spans="1:35" ht="15" customHeight="1">
      <c r="A2" s="202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215" t="s">
        <v>2</v>
      </c>
      <c r="AH2" s="216"/>
      <c r="AI2" s="217"/>
    </row>
    <row r="3" spans="1:35" ht="15" customHeight="1" thickBot="1">
      <c r="A3" s="203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8</v>
      </c>
      <c r="AH6" s="1">
        <f>COUNTIF(B6:AE6,"U")</f>
        <v>0</v>
      </c>
      <c r="AI6" s="1">
        <f>AG6-AH6</f>
        <v>8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v>7</v>
      </c>
      <c r="AH11" s="1">
        <f>COUNTIF(B11:AE11,"U")</f>
        <v>0</v>
      </c>
      <c r="AI11" s="1">
        <f>AG11-AH11</f>
        <v>7</v>
      </c>
    </row>
    <row r="12" spans="1:35" ht="15" thickBot="1"/>
    <row r="13" spans="1:35" ht="1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" thickBot="1"/>
    <row r="20" spans="5:34">
      <c r="E20" s="5"/>
      <c r="F20" s="218" t="s">
        <v>34</v>
      </c>
      <c r="G20" s="218"/>
      <c r="H20" s="218"/>
      <c r="I20" s="218" t="s">
        <v>35</v>
      </c>
      <c r="J20" s="218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204" t="s">
        <v>39</v>
      </c>
      <c r="AC20" s="205"/>
      <c r="AD20" s="205"/>
      <c r="AE20" s="205"/>
      <c r="AF20" s="205"/>
      <c r="AG20" s="205"/>
      <c r="AH20" s="206"/>
    </row>
    <row r="21" spans="5:34">
      <c r="E21" s="60" t="s">
        <v>21</v>
      </c>
      <c r="F21" s="213" t="s">
        <v>40</v>
      </c>
      <c r="G21" s="214"/>
      <c r="H21" s="214"/>
      <c r="I21" s="214" t="s">
        <v>41</v>
      </c>
      <c r="J21" s="214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207"/>
      <c r="AC21" s="208"/>
      <c r="AD21" s="208"/>
      <c r="AE21" s="208"/>
      <c r="AF21" s="208"/>
      <c r="AG21" s="208"/>
      <c r="AH21" s="209"/>
    </row>
    <row r="22" spans="5:34" ht="15" thickBot="1">
      <c r="E22" s="61" t="s">
        <v>16</v>
      </c>
      <c r="F22" s="213" t="s">
        <v>46</v>
      </c>
      <c r="G22" s="214"/>
      <c r="H22" s="214"/>
      <c r="I22" s="214" t="s">
        <v>47</v>
      </c>
      <c r="J22" s="214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210"/>
      <c r="AC22" s="211"/>
      <c r="AD22" s="211"/>
      <c r="AE22" s="211"/>
      <c r="AF22" s="211"/>
      <c r="AG22" s="211"/>
      <c r="AH22" s="212"/>
    </row>
    <row r="23" spans="5:34">
      <c r="E23" s="61" t="s">
        <v>20</v>
      </c>
      <c r="F23" s="213" t="s">
        <v>51</v>
      </c>
      <c r="G23" s="214"/>
      <c r="H23" s="214"/>
      <c r="I23" s="214" t="s">
        <v>52</v>
      </c>
      <c r="J23" s="214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6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6" ma:contentTypeDescription="Create a new document." ma:contentTypeScope="" ma:versionID="03d1937d80d0a8e7ce848d3cb8198551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e1e82be046e0f9abcd1fd76bc3d6d064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B7833C-F101-415F-82FC-BD60669F23FC}"/>
</file>

<file path=customXml/itemProps2.xml><?xml version="1.0" encoding="utf-8"?>
<ds:datastoreItem xmlns:ds="http://schemas.openxmlformats.org/officeDocument/2006/customXml" ds:itemID="{AED20691-38BD-4744-A2B0-0BB0E052B916}"/>
</file>

<file path=customXml/itemProps3.xml><?xml version="1.0" encoding="utf-8"?>
<ds:datastoreItem xmlns:ds="http://schemas.openxmlformats.org/officeDocument/2006/customXml" ds:itemID="{25036EC1-2728-4BE7-AC17-163F56A6F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2025-10-27T15:11:05Z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