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bookViews>
    <workbookView xWindow="0" yWindow="0" windowWidth="20490" windowHeight="7755" activeTab="4"/>
  </bookViews>
  <sheets>
    <sheet name="VisaoEstrategica" sheetId="1" r:id="rId1"/>
    <sheet name="Valor(VC)" sheetId="2" r:id="rId2"/>
    <sheet name="ValorxCusto(VC)" sheetId="3" r:id="rId3"/>
    <sheet name="VPI-ROI(VC)" sheetId="4" r:id="rId4"/>
    <sheet name="ValorxCustoAcc(VC)" sheetId="5" r:id="rId5"/>
    <sheet name="Backlog" sheetId="6" r:id="rId6"/>
  </sheets>
  <definedNames>
    <definedName name="_xlnm._FilterDatabase" localSheetId="5" hidden="1">Backlog!$A$4:$F$27</definedName>
    <definedName name="_xlnm._FilterDatabase" localSheetId="0" hidden="1">VisaoEstrategica!$B$6:$N$10</definedName>
    <definedName name="Backlog_Item">Backlog!$D$5:$D$8</definedName>
    <definedName name="Fibonacci">VisaoEstrategica!$AA$2:$AA$8</definedName>
    <definedName name="TotalSizing">Backlog!$F$10</definedName>
    <definedName name="ValueComponents">VisaoEstrategica!$B$7:$B$10</definedName>
  </definedNames>
  <calcPr calcId="152511"/>
</workbook>
</file>

<file path=xl/calcChain.xml><?xml version="1.0" encoding="utf-8"?>
<calcChain xmlns="http://schemas.openxmlformats.org/spreadsheetml/2006/main">
  <c r="I10" i="1" l="1"/>
  <c r="I9" i="1"/>
  <c r="I8" i="1"/>
  <c r="I7" i="1"/>
  <c r="F10" i="6" l="1"/>
  <c r="C4" i="6"/>
  <c r="G10" i="1"/>
  <c r="G9" i="1"/>
  <c r="G8" i="1"/>
  <c r="G7" i="1"/>
  <c r="C6" i="6" l="1"/>
  <c r="C7" i="6"/>
  <c r="G11" i="1"/>
  <c r="H9" i="1" s="1"/>
  <c r="C8" i="6"/>
  <c r="C5" i="6"/>
  <c r="H7" i="1" l="1"/>
  <c r="L7" i="1" s="1"/>
  <c r="H10" i="1"/>
  <c r="H8" i="1"/>
  <c r="I11" i="1"/>
  <c r="J8" i="1" l="1"/>
  <c r="L8" i="1"/>
  <c r="L9" i="1" s="1"/>
  <c r="L10" i="1" s="1"/>
  <c r="J9" i="1"/>
  <c r="J10" i="1"/>
  <c r="J7" i="1"/>
  <c r="H11" i="1"/>
  <c r="K10" i="1" l="1"/>
  <c r="K9" i="1"/>
  <c r="K7" i="1"/>
  <c r="J11" i="1"/>
  <c r="M7" i="1"/>
  <c r="M8" i="1" s="1"/>
  <c r="M9" i="1" s="1"/>
  <c r="M10" i="1" s="1"/>
  <c r="K8" i="1"/>
</calcChain>
</file>

<file path=xl/sharedStrings.xml><?xml version="1.0" encoding="utf-8"?>
<sst xmlns="http://schemas.openxmlformats.org/spreadsheetml/2006/main" count="39" uniqueCount="32">
  <si>
    <t>Visão Estratégica</t>
  </si>
  <si>
    <t>Drives de Negócio</t>
  </si>
  <si>
    <t>Importância do Driver</t>
  </si>
  <si>
    <t>Componentes de Valor</t>
  </si>
  <si>
    <t>Aderência dos Drivers</t>
  </si>
  <si>
    <t>Valor</t>
  </si>
  <si>
    <t>Valor em Escala</t>
  </si>
  <si>
    <t>Custo (Pts)</t>
  </si>
  <si>
    <t>Custo em Escala</t>
  </si>
  <si>
    <t>VPI (Índice Custo/Benefício)</t>
  </si>
  <si>
    <t>Valor Acc em Escala</t>
  </si>
  <si>
    <t>Custo Acc em Escala</t>
  </si>
  <si>
    <t>Precedência</t>
  </si>
  <si>
    <t>'</t>
  </si>
  <si>
    <t>Engenharia de Valor</t>
  </si>
  <si>
    <t>#</t>
  </si>
  <si>
    <t>Componente de Valor</t>
  </si>
  <si>
    <t>Item de Backlog (identificação)</t>
  </si>
  <si>
    <t>Descrição do Item de Backlog</t>
  </si>
  <si>
    <t>0</t>
  </si>
  <si>
    <t>5</t>
  </si>
  <si>
    <t>Facilitar as atividades do usuário</t>
  </si>
  <si>
    <t>Ajuda na redução de custo</t>
  </si>
  <si>
    <t>Oferece um software necessário para o controle</t>
  </si>
  <si>
    <t>Garantir funcionamento para o software</t>
  </si>
  <si>
    <t>Melhorar o Controle dos mangás adquiridos</t>
  </si>
  <si>
    <t>Manter coleção</t>
  </si>
  <si>
    <t>Manter volume</t>
  </si>
  <si>
    <t>Exibir Lista de volumes</t>
  </si>
  <si>
    <t>ExibirLista de coleções</t>
  </si>
  <si>
    <t>Lista de volumes</t>
  </si>
  <si>
    <t>Lista de coleções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</si>
</sst>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;\(#,##0\)"/>
    <numFmt numFmtId="165" formatCode="0.0"/>
    <numFmt numFmtId="166" formatCode="#,##0.###############"/>
    <numFmt numFmtId="167" formatCode="0.0%"/>
  </numFmts>
  <fonts count="9" x14ac:knownFonts="1">
    <font>
      <sz val="10"/>
      <color rgb="FF000000"/>
      <name val="Arial"/>
    </font>
    <font>
      <sz val="10"/>
      <name val="Arial"/>
    </font>
    <font>
      <sz val="14"/>
      <color rgb="FFFFFFFF"/>
      <name val="Arial"/>
    </font>
    <font>
      <sz val="8"/>
      <color rgb="FFFFFFFF"/>
      <name val="Arial"/>
    </font>
    <font>
      <sz val="8"/>
      <color rgb="FF000000"/>
      <name val="Arial"/>
    </font>
    <font>
      <sz val="9"/>
      <name val="Arial"/>
    </font>
    <font>
      <b/>
      <sz val="10"/>
      <color rgb="FFFFFFFF"/>
      <name val="Arial"/>
    </font>
    <font>
      <b/>
      <sz val="8"/>
      <color rgb="FFFFFFFF"/>
      <name val="Arial"/>
    </font>
    <font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9FC5E8"/>
        <bgColor rgb="FF9FC5E8"/>
      </patternFill>
    </fill>
    <fill>
      <patternFill patternType="solid">
        <fgColor rgb="FFC0C0C0"/>
        <bgColor rgb="FFC0C0C0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404040"/>
        <bgColor rgb="FF404040"/>
      </patternFill>
    </fill>
    <fill>
      <patternFill patternType="solid">
        <fgColor rgb="FF6D9EEB"/>
        <bgColor rgb="FF6D9EEB"/>
      </patternFill>
    </fill>
    <fill>
      <patternFill patternType="solid">
        <fgColor rgb="FF808080"/>
        <bgColor rgb="FF808080"/>
      </patternFill>
    </fill>
    <fill>
      <patternFill patternType="solid">
        <fgColor rgb="FFBFBFBF"/>
        <bgColor rgb="FFBFBFB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4" fillId="0" borderId="0" xfId="0" applyFont="1" applyAlignment="1"/>
    <xf numFmtId="0" fontId="2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164" fontId="3" fillId="7" borderId="3" xfId="0" applyNumberFormat="1" applyFont="1" applyFill="1" applyBorder="1" applyAlignment="1">
      <alignment horizontal="center" vertical="center"/>
    </xf>
    <xf numFmtId="165" fontId="3" fillId="7" borderId="3" xfId="0" applyNumberFormat="1" applyFont="1" applyFill="1" applyBorder="1" applyAlignment="1">
      <alignment horizontal="center" vertical="center"/>
    </xf>
    <xf numFmtId="166" fontId="3" fillId="7" borderId="3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wrapText="1"/>
    </xf>
    <xf numFmtId="0" fontId="4" fillId="0" borderId="0" xfId="0" applyFont="1" applyAlignment="1"/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11" xfId="0" applyFont="1" applyBorder="1" applyAlignment="1">
      <alignment wrapText="1"/>
    </xf>
    <xf numFmtId="0" fontId="7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top"/>
    </xf>
    <xf numFmtId="0" fontId="4" fillId="10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167" fontId="4" fillId="3" borderId="3" xfId="0" applyNumberFormat="1" applyFont="1" applyFill="1" applyBorder="1" applyAlignment="1">
      <alignment horizontal="left" wrapText="1"/>
    </xf>
    <xf numFmtId="0" fontId="3" fillId="9" borderId="8" xfId="0" applyFont="1" applyFill="1" applyBorder="1" applyAlignment="1">
      <alignment horizontal="center" vertical="top"/>
    </xf>
    <xf numFmtId="0" fontId="4" fillId="10" borderId="8" xfId="0" applyFont="1" applyFill="1" applyBorder="1" applyAlignment="1">
      <alignment horizontal="center" vertical="center" wrapText="1"/>
    </xf>
    <xf numFmtId="167" fontId="4" fillId="3" borderId="8" xfId="0" applyNumberFormat="1" applyFont="1" applyFill="1" applyBorder="1" applyAlignment="1">
      <alignment horizontal="left" vertical="center"/>
    </xf>
    <xf numFmtId="167" fontId="4" fillId="3" borderId="8" xfId="0" applyNumberFormat="1" applyFont="1" applyFill="1" applyBorder="1" applyAlignment="1">
      <alignment horizontal="left" wrapText="1"/>
    </xf>
    <xf numFmtId="0" fontId="4" fillId="10" borderId="5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7" xfId="0" applyFont="1" applyBorder="1" applyAlignment="1">
      <alignment wrapText="1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6" fillId="8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 sz="1000" b="1">
                <a:solidFill>
                  <a:srgbClr val="000000"/>
                </a:solidFill>
              </a:defRPr>
            </a:pPr>
            <a:r>
              <a:rPr lang="pt-BR"/>
              <a:t>Componentes de Valor: Priorização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VisaoEstrategica!$H$6</c:f>
              <c:strCache>
                <c:ptCount val="1"/>
                <c:pt idx="0">
                  <c:v>Valor em Escala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VisaoEstrategica!$B$7:$B$10</c:f>
              <c:strCache>
                <c:ptCount val="4"/>
                <c:pt idx="0">
                  <c:v>Manter coleção</c:v>
                </c:pt>
                <c:pt idx="1">
                  <c:v>Manter volume</c:v>
                </c:pt>
                <c:pt idx="2">
                  <c:v>Lista de volumes</c:v>
                </c:pt>
                <c:pt idx="3">
                  <c:v>Lista de coleções</c:v>
                </c:pt>
              </c:strCache>
            </c:strRef>
          </c:cat>
          <c:val>
            <c:numRef>
              <c:f>VisaoEstrategica!$H$7:$H$10</c:f>
              <c:numCache>
                <c:formatCode>0.0</c:formatCode>
                <c:ptCount val="4"/>
                <c:pt idx="0">
                  <c:v>19.688269073010662</c:v>
                </c:pt>
                <c:pt idx="1">
                  <c:v>15.42247744052502</c:v>
                </c:pt>
                <c:pt idx="2">
                  <c:v>30.311730926989334</c:v>
                </c:pt>
                <c:pt idx="3">
                  <c:v>34.577522559474978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660528"/>
        <c:axId val="289661312"/>
      </c:lineChart>
      <c:catAx>
        <c:axId val="2896605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>
                <a:solidFill>
                  <a:srgbClr val="222222"/>
                </a:solidFill>
              </a:defRPr>
            </a:pPr>
            <a:endParaRPr lang="pt-BR"/>
          </a:p>
        </c:txPr>
        <c:crossAx val="289661312"/>
        <c:crosses val="autoZero"/>
        <c:auto val="1"/>
        <c:lblAlgn val="ctr"/>
        <c:lblOffset val="100"/>
        <c:noMultiLvlLbl val="1"/>
      </c:catAx>
      <c:valAx>
        <c:axId val="289661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pt-BR"/>
          </a:p>
        </c:txPr>
        <c:crossAx val="2896605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222222"/>
              </a:solidFill>
            </a:defRPr>
          </a:pPr>
          <a:endParaRPr lang="pt-BR"/>
        </a:p>
      </c:txPr>
    </c:legend>
    <c:plotVisOnly val="0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 sz="1000" b="1">
                <a:solidFill>
                  <a:srgbClr val="000000"/>
                </a:solidFill>
              </a:defRPr>
            </a:pPr>
            <a:r>
              <a:rPr lang="pt-BR"/>
              <a:t>Componentes de Valor: Comparação Custo x Benefícios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VisaoEstrategica!$H$6</c:f>
              <c:strCache>
                <c:ptCount val="1"/>
                <c:pt idx="0">
                  <c:v>Valor em Escala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VisaoEstrategica!$B$7:$B$10</c:f>
              <c:strCache>
                <c:ptCount val="4"/>
                <c:pt idx="0">
                  <c:v>Manter coleção</c:v>
                </c:pt>
                <c:pt idx="1">
                  <c:v>Manter volume</c:v>
                </c:pt>
                <c:pt idx="2">
                  <c:v>Lista de volumes</c:v>
                </c:pt>
                <c:pt idx="3">
                  <c:v>Lista de coleções</c:v>
                </c:pt>
              </c:strCache>
            </c:strRef>
          </c:cat>
          <c:val>
            <c:numRef>
              <c:f>VisaoEstrategica!$H$7:$H$10</c:f>
              <c:numCache>
                <c:formatCode>0.0</c:formatCode>
                <c:ptCount val="4"/>
                <c:pt idx="0">
                  <c:v>19.688269073010662</c:v>
                </c:pt>
                <c:pt idx="1">
                  <c:v>15.42247744052502</c:v>
                </c:pt>
                <c:pt idx="2">
                  <c:v>30.311730926989334</c:v>
                </c:pt>
                <c:pt idx="3">
                  <c:v>34.577522559474978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VisaoEstrategica!$J$6</c:f>
              <c:strCache>
                <c:ptCount val="1"/>
                <c:pt idx="0">
                  <c:v>Custo em Escala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VisaoEstrategica!$B$7:$B$10</c:f>
              <c:strCache>
                <c:ptCount val="4"/>
                <c:pt idx="0">
                  <c:v>Manter coleção</c:v>
                </c:pt>
                <c:pt idx="1">
                  <c:v>Manter volume</c:v>
                </c:pt>
                <c:pt idx="2">
                  <c:v>Lista de volumes</c:v>
                </c:pt>
                <c:pt idx="3">
                  <c:v>Lista de coleções</c:v>
                </c:pt>
              </c:strCache>
            </c:strRef>
          </c:cat>
          <c:val>
            <c:numRef>
              <c:f>VisaoEstrategica!$J$7:$J$10</c:f>
              <c:numCache>
                <c:formatCode>0.0</c:formatCode>
                <c:ptCount val="4"/>
                <c:pt idx="0">
                  <c:v>30.882352941176471</c:v>
                </c:pt>
                <c:pt idx="1">
                  <c:v>30.882352941176471</c:v>
                </c:pt>
                <c:pt idx="2">
                  <c:v>19.117647058823529</c:v>
                </c:pt>
                <c:pt idx="3">
                  <c:v>19.117647058823529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665232"/>
        <c:axId val="289664448"/>
      </c:lineChart>
      <c:catAx>
        <c:axId val="28966523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289664448"/>
        <c:crosses val="autoZero"/>
        <c:auto val="1"/>
        <c:lblAlgn val="ctr"/>
        <c:lblOffset val="100"/>
        <c:noMultiLvlLbl val="1"/>
      </c:catAx>
      <c:valAx>
        <c:axId val="289664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2896652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>
              <a:solidFill>
                <a:srgbClr val="222222"/>
              </a:solidFill>
            </a:defRPr>
          </a:pPr>
          <a:endParaRPr lang="pt-BR"/>
        </a:p>
      </c:txPr>
    </c:legend>
    <c:plotVisOnly val="0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Componentes de Valor: Priorização por VPI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VisaoEstrategica!$K$6</c:f>
              <c:strCache>
                <c:ptCount val="1"/>
                <c:pt idx="0">
                  <c:v>VPI (Índice Custo/Benefício)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cat>
            <c:strRef>
              <c:f>VisaoEstrategica!$B$7:$B$10</c:f>
              <c:strCache>
                <c:ptCount val="4"/>
                <c:pt idx="0">
                  <c:v>Manter coleção</c:v>
                </c:pt>
                <c:pt idx="1">
                  <c:v>Manter volume</c:v>
                </c:pt>
                <c:pt idx="2">
                  <c:v>Lista de volumes</c:v>
                </c:pt>
                <c:pt idx="3">
                  <c:v>Lista de coleções</c:v>
                </c:pt>
              </c:strCache>
            </c:strRef>
          </c:cat>
          <c:val>
            <c:numRef>
              <c:f>VisaoEstrategica!$K$7:$K$10</c:f>
              <c:numCache>
                <c:formatCode>0.0</c:formatCode>
                <c:ptCount val="4"/>
                <c:pt idx="0">
                  <c:v>0.63752490331653577</c:v>
                </c:pt>
                <c:pt idx="1">
                  <c:v>0.49939450759795301</c:v>
                </c:pt>
                <c:pt idx="2">
                  <c:v>1.5855366946425191</c:v>
                </c:pt>
                <c:pt idx="3">
                  <c:v>1.8086704108033067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661704"/>
        <c:axId val="289664840"/>
      </c:barChart>
      <c:catAx>
        <c:axId val="28966170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289664840"/>
        <c:crosses val="autoZero"/>
        <c:auto val="1"/>
        <c:lblAlgn val="ctr"/>
        <c:lblOffset val="100"/>
        <c:noMultiLvlLbl val="1"/>
      </c:catAx>
      <c:valAx>
        <c:axId val="289664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2896617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00">
              <a:solidFill>
                <a:srgbClr val="222222"/>
              </a:solidFill>
            </a:defRPr>
          </a:pPr>
          <a:endParaRPr lang="pt-BR"/>
        </a:p>
      </c:txPr>
    </c:legend>
    <c:plotVisOnly val="0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Componentes de Valor: Valor x Custo Acumulado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VisaoEstrategica!$L$6</c:f>
              <c:strCache>
                <c:ptCount val="1"/>
                <c:pt idx="0">
                  <c:v>Valor Acc em Escala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VisaoEstrategica!$B$7:$B$10</c:f>
              <c:strCache>
                <c:ptCount val="4"/>
                <c:pt idx="0">
                  <c:v>Manter coleção</c:v>
                </c:pt>
                <c:pt idx="1">
                  <c:v>Manter volume</c:v>
                </c:pt>
                <c:pt idx="2">
                  <c:v>Lista de volumes</c:v>
                </c:pt>
                <c:pt idx="3">
                  <c:v>Lista de coleções</c:v>
                </c:pt>
              </c:strCache>
            </c:strRef>
          </c:cat>
          <c:val>
            <c:numRef>
              <c:f>VisaoEstrategica!$L$7:$L$10</c:f>
              <c:numCache>
                <c:formatCode>0.0</c:formatCode>
                <c:ptCount val="4"/>
                <c:pt idx="0">
                  <c:v>19.688269073010662</c:v>
                </c:pt>
                <c:pt idx="1">
                  <c:v>35.11074651353568</c:v>
                </c:pt>
                <c:pt idx="2">
                  <c:v>65.422477440525014</c:v>
                </c:pt>
                <c:pt idx="3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VisaoEstrategica!$M$6</c:f>
              <c:strCache>
                <c:ptCount val="1"/>
                <c:pt idx="0">
                  <c:v>Custo Acc em Escala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VisaoEstrategica!$B$7:$B$10</c:f>
              <c:strCache>
                <c:ptCount val="4"/>
                <c:pt idx="0">
                  <c:v>Manter coleção</c:v>
                </c:pt>
                <c:pt idx="1">
                  <c:v>Manter volume</c:v>
                </c:pt>
                <c:pt idx="2">
                  <c:v>Lista de volumes</c:v>
                </c:pt>
                <c:pt idx="3">
                  <c:v>Lista de coleções</c:v>
                </c:pt>
              </c:strCache>
            </c:strRef>
          </c:cat>
          <c:val>
            <c:numRef>
              <c:f>VisaoEstrategica!$M$7:$M$10</c:f>
              <c:numCache>
                <c:formatCode>0.0</c:formatCode>
                <c:ptCount val="4"/>
                <c:pt idx="0">
                  <c:v>30.882352941176471</c:v>
                </c:pt>
                <c:pt idx="1">
                  <c:v>61.764705882352942</c:v>
                </c:pt>
                <c:pt idx="2">
                  <c:v>80.882352941176464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665624"/>
        <c:axId val="289663664"/>
      </c:lineChart>
      <c:catAx>
        <c:axId val="28966562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289663664"/>
        <c:crosses val="autoZero"/>
        <c:auto val="1"/>
        <c:lblAlgn val="ctr"/>
        <c:lblOffset val="100"/>
        <c:noMultiLvlLbl val="1"/>
      </c:catAx>
      <c:valAx>
        <c:axId val="289663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2896656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00">
              <a:solidFill>
                <a:srgbClr val="222222"/>
              </a:solidFill>
            </a:defRPr>
          </a:pPr>
          <a:endParaRPr lang="pt-BR"/>
        </a:p>
      </c:txPr>
    </c:legend>
    <c:plotVisOnly val="0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2438400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3171825</xdr:colOff>
      <xdr:row>21</xdr:row>
      <xdr:rowOff>28575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2286000</xdr:colOff>
      <xdr:row>21</xdr:row>
      <xdr:rowOff>28575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-266700</xdr:rowOff>
    </xdr:from>
    <xdr:to>
      <xdr:col>5</xdr:col>
      <xdr:colOff>2562225</xdr:colOff>
      <xdr:row>19</xdr:row>
      <xdr:rowOff>85725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showGridLines="0" workbookViewId="0">
      <selection activeCell="D3" sqref="D3"/>
    </sheetView>
  </sheetViews>
  <sheetFormatPr defaultColWidth="14.42578125" defaultRowHeight="12.75" customHeight="1" x14ac:dyDescent="0.2"/>
  <cols>
    <col min="1" max="1" width="2.5703125" customWidth="1"/>
    <col min="2" max="2" width="39.42578125" customWidth="1"/>
    <col min="3" max="3" width="11.28515625" customWidth="1"/>
    <col min="4" max="4" width="11.85546875" customWidth="1"/>
    <col min="5" max="6" width="10.28515625" customWidth="1"/>
    <col min="7" max="7" width="8" customWidth="1"/>
    <col min="8" max="8" width="8.7109375" customWidth="1"/>
    <col min="9" max="9" width="7.5703125" customWidth="1"/>
    <col min="10" max="10" width="9.28515625" customWidth="1"/>
    <col min="11" max="11" width="11.85546875" customWidth="1"/>
    <col min="12" max="12" width="10.28515625" customWidth="1"/>
    <col min="13" max="13" width="9.28515625" customWidth="1"/>
    <col min="14" max="14" width="10.5703125" customWidth="1"/>
    <col min="15" max="22" width="7" customWidth="1"/>
    <col min="23" max="23" width="8.42578125" customWidth="1"/>
    <col min="24" max="24" width="16.42578125" customWidth="1"/>
    <col min="25" max="25" width="11.5703125" customWidth="1"/>
    <col min="26" max="26" width="11.85546875" customWidth="1"/>
    <col min="27" max="27" width="16.42578125" customWidth="1"/>
  </cols>
  <sheetData>
    <row r="1" spans="1:27" ht="12" customHeight="1" x14ac:dyDescent="0.2">
      <c r="B1" s="1"/>
      <c r="C1" s="1"/>
      <c r="D1" s="1"/>
      <c r="E1" s="1"/>
      <c r="F1" s="1"/>
    </row>
    <row r="2" spans="1:27" ht="27" customHeight="1" x14ac:dyDescent="0.2">
      <c r="A2" s="2"/>
      <c r="B2" s="3" t="s">
        <v>0</v>
      </c>
      <c r="C2" s="43" t="s">
        <v>25</v>
      </c>
      <c r="D2" s="44"/>
      <c r="E2" s="44"/>
      <c r="F2" s="45"/>
      <c r="G2" s="5"/>
      <c r="AA2" s="6">
        <v>1</v>
      </c>
    </row>
    <row r="3" spans="1:27" ht="56.25" x14ac:dyDescent="0.2">
      <c r="A3" s="2"/>
      <c r="B3" s="7" t="s">
        <v>1</v>
      </c>
      <c r="C3" s="42" t="s">
        <v>21</v>
      </c>
      <c r="D3" s="42" t="s">
        <v>22</v>
      </c>
      <c r="E3" s="8" t="s">
        <v>23</v>
      </c>
      <c r="F3" s="42" t="s">
        <v>24</v>
      </c>
      <c r="G3" s="46"/>
      <c r="H3" s="47"/>
      <c r="I3" s="47"/>
      <c r="J3" s="47"/>
      <c r="AA3" s="6">
        <v>2</v>
      </c>
    </row>
    <row r="4" spans="1:27" ht="11.25" customHeight="1" x14ac:dyDescent="0.2">
      <c r="A4" s="2"/>
      <c r="B4" s="9" t="s">
        <v>2</v>
      </c>
      <c r="C4" s="17">
        <v>21</v>
      </c>
      <c r="D4" s="17">
        <v>13</v>
      </c>
      <c r="E4" s="17">
        <v>5</v>
      </c>
      <c r="F4" s="17">
        <v>8</v>
      </c>
      <c r="G4" s="48"/>
      <c r="H4" s="47"/>
      <c r="I4" s="47"/>
      <c r="J4" s="47"/>
      <c r="AA4" s="6">
        <v>3</v>
      </c>
    </row>
    <row r="5" spans="1:27" ht="11.25" customHeight="1" x14ac:dyDescent="0.2">
      <c r="B5" s="4"/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AA5" s="6">
        <v>5</v>
      </c>
    </row>
    <row r="6" spans="1:27" ht="22.5" customHeight="1" x14ac:dyDescent="0.2">
      <c r="A6" s="2"/>
      <c r="B6" s="10" t="s">
        <v>3</v>
      </c>
      <c r="C6" s="49" t="s">
        <v>4</v>
      </c>
      <c r="D6" s="44"/>
      <c r="E6" s="44"/>
      <c r="F6" s="45"/>
      <c r="G6" s="11" t="s">
        <v>5</v>
      </c>
      <c r="H6" s="11" t="s">
        <v>6</v>
      </c>
      <c r="I6" s="11" t="s">
        <v>7</v>
      </c>
      <c r="J6" s="11" t="s">
        <v>8</v>
      </c>
      <c r="K6" s="11" t="s">
        <v>9</v>
      </c>
      <c r="L6" s="11" t="s">
        <v>10</v>
      </c>
      <c r="M6" s="11" t="s">
        <v>11</v>
      </c>
      <c r="N6" s="11" t="s">
        <v>12</v>
      </c>
      <c r="O6" s="5"/>
      <c r="AA6" s="6">
        <v>8</v>
      </c>
    </row>
    <row r="7" spans="1:27" ht="11.25" customHeight="1" x14ac:dyDescent="0.2">
      <c r="A7" s="2"/>
      <c r="B7" s="16" t="s">
        <v>26</v>
      </c>
      <c r="C7" s="17">
        <v>8</v>
      </c>
      <c r="D7" s="17">
        <v>3</v>
      </c>
      <c r="E7" s="17">
        <v>21</v>
      </c>
      <c r="F7" s="17">
        <v>21</v>
      </c>
      <c r="G7" s="12">
        <f t="shared" ref="G7:G10" si="0">SUMPRODUCT(C7:F7,$C$4:$F$4)</f>
        <v>480</v>
      </c>
      <c r="H7" s="13">
        <f>(G7/$G$11)*100</f>
        <v>19.688269073010662</v>
      </c>
      <c r="I7" s="14">
        <f>Backlog!F5</f>
        <v>21</v>
      </c>
      <c r="J7" s="13">
        <f>I7/$I$11*100</f>
        <v>30.882352941176471</v>
      </c>
      <c r="K7" s="13">
        <f t="shared" ref="K7:K10" si="1">IF(J7=0,H7,H7/J7)</f>
        <v>0.63752490331653577</v>
      </c>
      <c r="L7" s="13">
        <f t="shared" ref="L7:L10" si="2">IFERROR(H7+L6,H7)</f>
        <v>19.688269073010662</v>
      </c>
      <c r="M7" s="13">
        <f t="shared" ref="M7:M10" si="3">IFERROR(J7+M6,J7)</f>
        <v>30.882352941176471</v>
      </c>
      <c r="N7" s="15">
        <v>2</v>
      </c>
      <c r="O7" s="5"/>
      <c r="AA7" s="6">
        <v>13</v>
      </c>
    </row>
    <row r="8" spans="1:27" ht="11.25" customHeight="1" x14ac:dyDescent="0.2">
      <c r="A8" s="2"/>
      <c r="B8" s="16" t="s">
        <v>27</v>
      </c>
      <c r="C8" s="17">
        <v>8</v>
      </c>
      <c r="D8" s="17">
        <v>3</v>
      </c>
      <c r="E8" s="17">
        <v>13</v>
      </c>
      <c r="F8" s="17">
        <v>13</v>
      </c>
      <c r="G8" s="12">
        <f t="shared" si="0"/>
        <v>376</v>
      </c>
      <c r="H8" s="13">
        <f>(G8/$G$11)*100</f>
        <v>15.42247744052502</v>
      </c>
      <c r="I8" s="14">
        <f>Backlog!F6</f>
        <v>21</v>
      </c>
      <c r="J8" s="13">
        <f>I8/$I$11*100</f>
        <v>30.882352941176471</v>
      </c>
      <c r="K8" s="13">
        <f t="shared" si="1"/>
        <v>0.49939450759795301</v>
      </c>
      <c r="L8" s="13">
        <f t="shared" si="2"/>
        <v>35.11074651353568</v>
      </c>
      <c r="M8" s="13">
        <f t="shared" si="3"/>
        <v>61.764705882352942</v>
      </c>
      <c r="N8" s="15">
        <v>6</v>
      </c>
      <c r="O8" s="5"/>
      <c r="AA8" s="6">
        <v>21</v>
      </c>
    </row>
    <row r="9" spans="1:27" ht="11.25" customHeight="1" x14ac:dyDescent="0.2">
      <c r="A9" s="2"/>
      <c r="B9" s="16" t="s">
        <v>30</v>
      </c>
      <c r="C9" s="17">
        <v>21</v>
      </c>
      <c r="D9" s="17">
        <v>13</v>
      </c>
      <c r="E9" s="17">
        <v>13</v>
      </c>
      <c r="F9" s="17">
        <v>8</v>
      </c>
      <c r="G9" s="12">
        <f t="shared" si="0"/>
        <v>739</v>
      </c>
      <c r="H9" s="13">
        <f>(G9/$G$11)*100</f>
        <v>30.311730926989334</v>
      </c>
      <c r="I9" s="14">
        <f>Backlog!F7</f>
        <v>13</v>
      </c>
      <c r="J9" s="13">
        <f>I9/$I$11*100</f>
        <v>19.117647058823529</v>
      </c>
      <c r="K9" s="13">
        <f t="shared" si="1"/>
        <v>1.5855366946425191</v>
      </c>
      <c r="L9" s="13">
        <f t="shared" si="2"/>
        <v>65.422477440525014</v>
      </c>
      <c r="M9" s="13">
        <f t="shared" si="3"/>
        <v>80.882352941176464</v>
      </c>
      <c r="N9" s="15">
        <v>7</v>
      </c>
      <c r="O9" s="5"/>
    </row>
    <row r="10" spans="1:27" ht="11.25" customHeight="1" x14ac:dyDescent="0.2">
      <c r="A10" s="2"/>
      <c r="B10" s="16" t="s">
        <v>31</v>
      </c>
      <c r="C10" s="17">
        <v>21</v>
      </c>
      <c r="D10" s="17">
        <v>21</v>
      </c>
      <c r="E10" s="17">
        <v>13</v>
      </c>
      <c r="F10" s="17">
        <v>8</v>
      </c>
      <c r="G10" s="12">
        <f t="shared" si="0"/>
        <v>843</v>
      </c>
      <c r="H10" s="13">
        <f>(G10/$G$11)*100</f>
        <v>34.577522559474978</v>
      </c>
      <c r="I10" s="14">
        <f>Backlog!F8</f>
        <v>13</v>
      </c>
      <c r="J10" s="13">
        <f>I10/$I$11*100</f>
        <v>19.117647058823529</v>
      </c>
      <c r="K10" s="13">
        <f t="shared" si="1"/>
        <v>1.8086704108033067</v>
      </c>
      <c r="L10" s="13">
        <f t="shared" si="2"/>
        <v>100</v>
      </c>
      <c r="M10" s="13">
        <f t="shared" si="3"/>
        <v>100</v>
      </c>
      <c r="N10" s="15">
        <v>3</v>
      </c>
      <c r="O10" s="5"/>
    </row>
    <row r="11" spans="1:27" ht="11.25" customHeight="1" x14ac:dyDescent="0.2">
      <c r="A11" s="2"/>
      <c r="B11" s="18"/>
      <c r="C11" s="18"/>
      <c r="D11" s="18"/>
      <c r="E11" s="18"/>
      <c r="F11" s="19"/>
      <c r="G11" s="20">
        <f>SUM(G7:G10)</f>
        <v>2438</v>
      </c>
      <c r="H11" s="21">
        <f>SUM(H7:H10)</f>
        <v>100</v>
      </c>
      <c r="I11" s="22">
        <f>SUM(I7:I10)</f>
        <v>68</v>
      </c>
      <c r="J11" s="21">
        <f>SUM(J7:J10)</f>
        <v>100</v>
      </c>
      <c r="K11" s="23"/>
      <c r="L11" s="18"/>
      <c r="M11" s="18"/>
      <c r="N11" s="18"/>
      <c r="O11" s="5"/>
    </row>
    <row r="12" spans="1:27" ht="11.25" customHeight="1" x14ac:dyDescent="0.2">
      <c r="A12" s="2"/>
      <c r="G12" s="18"/>
      <c r="H12" s="18"/>
      <c r="I12" s="18"/>
      <c r="J12" s="18"/>
      <c r="O12" s="5"/>
    </row>
    <row r="13" spans="1:27" ht="11.25" customHeight="1" x14ac:dyDescent="0.2">
      <c r="A13" s="2"/>
      <c r="O13" s="5"/>
    </row>
    <row r="14" spans="1:27" ht="11.25" customHeight="1" x14ac:dyDescent="0.2">
      <c r="A14" s="2"/>
      <c r="D14" s="24"/>
      <c r="O14" s="5"/>
    </row>
    <row r="15" spans="1:27" ht="11.25" customHeight="1" x14ac:dyDescent="0.2">
      <c r="A15" s="2"/>
      <c r="D15" s="24"/>
      <c r="O15" s="5"/>
    </row>
    <row r="16" spans="1:27" ht="11.25" customHeight="1" x14ac:dyDescent="0.2">
      <c r="A16" s="2"/>
      <c r="D16" s="24"/>
      <c r="O16" s="5"/>
    </row>
    <row r="17" spans="1:15" ht="11.25" customHeight="1" x14ac:dyDescent="0.2">
      <c r="A17" s="2"/>
      <c r="D17" s="24"/>
      <c r="O17" s="5"/>
    </row>
    <row r="18" spans="1:15" ht="11.25" customHeight="1" x14ac:dyDescent="0.2">
      <c r="A18" s="2"/>
      <c r="D18" s="24"/>
      <c r="O18" s="5"/>
    </row>
    <row r="19" spans="1:15" ht="11.25" customHeight="1" x14ac:dyDescent="0.2">
      <c r="A19" s="2"/>
      <c r="D19" s="24"/>
      <c r="O19" s="5"/>
    </row>
    <row r="20" spans="1:15" ht="11.25" customHeight="1" x14ac:dyDescent="0.2">
      <c r="D20" s="24"/>
    </row>
    <row r="21" spans="1:15" ht="11.25" customHeight="1" x14ac:dyDescent="0.2">
      <c r="D21" s="24"/>
    </row>
    <row r="22" spans="1:15" ht="11.25" customHeight="1" x14ac:dyDescent="0.2">
      <c r="D22" s="24"/>
    </row>
    <row r="23" spans="1:15" ht="11.25" customHeight="1" x14ac:dyDescent="0.2">
      <c r="D23" s="24"/>
    </row>
    <row r="24" spans="1:15" ht="11.25" customHeight="1" x14ac:dyDescent="0.2">
      <c r="D24" s="24"/>
    </row>
    <row r="25" spans="1:15" ht="11.25" customHeight="1" x14ac:dyDescent="0.2">
      <c r="D25" s="24"/>
    </row>
    <row r="26" spans="1:15" ht="11.25" customHeight="1" x14ac:dyDescent="0.2">
      <c r="D26" s="24"/>
    </row>
    <row r="27" spans="1:15" ht="11.25" customHeight="1" x14ac:dyDescent="0.2">
      <c r="D27" s="24"/>
    </row>
    <row r="28" spans="1:15" ht="11.25" customHeight="1" x14ac:dyDescent="0.2">
      <c r="D28" s="24"/>
    </row>
    <row r="29" spans="1:15" ht="11.25" customHeight="1" x14ac:dyDescent="0.2">
      <c r="D29" s="24"/>
    </row>
    <row r="30" spans="1:15" ht="11.25" customHeight="1" x14ac:dyDescent="0.2">
      <c r="D30" s="24"/>
    </row>
    <row r="31" spans="1:15" ht="11.25" customHeight="1" x14ac:dyDescent="0.2">
      <c r="D31" s="24"/>
    </row>
    <row r="32" spans="1:15" ht="11.25" customHeight="1" x14ac:dyDescent="0.2">
      <c r="D32" s="24"/>
    </row>
    <row r="33" spans="4:4" ht="11.25" customHeight="1" x14ac:dyDescent="0.2">
      <c r="D33" s="24"/>
    </row>
    <row r="34" spans="4:4" ht="11.25" customHeight="1" x14ac:dyDescent="0.2">
      <c r="D34" s="24"/>
    </row>
    <row r="35" spans="4:4" ht="11.25" customHeight="1" x14ac:dyDescent="0.2">
      <c r="D35" s="24"/>
    </row>
    <row r="36" spans="4:4" ht="11.25" customHeight="1" x14ac:dyDescent="0.2"/>
    <row r="37" spans="4:4" ht="11.25" customHeight="1" x14ac:dyDescent="0.2"/>
    <row r="38" spans="4:4" ht="11.25" customHeight="1" x14ac:dyDescent="0.2"/>
    <row r="39" spans="4:4" ht="11.25" customHeight="1" x14ac:dyDescent="0.2"/>
    <row r="40" spans="4:4" ht="11.25" customHeight="1" x14ac:dyDescent="0.2"/>
    <row r="41" spans="4:4" ht="11.25" customHeight="1" x14ac:dyDescent="0.2"/>
    <row r="42" spans="4:4" ht="11.25" customHeight="1" x14ac:dyDescent="0.2"/>
    <row r="43" spans="4:4" ht="11.25" customHeight="1" x14ac:dyDescent="0.2"/>
    <row r="44" spans="4:4" ht="11.25" customHeight="1" x14ac:dyDescent="0.2"/>
  </sheetData>
  <autoFilter ref="B6:N10"/>
  <mergeCells count="3">
    <mergeCell ref="C2:F2"/>
    <mergeCell ref="G3:J4"/>
    <mergeCell ref="C6:F6"/>
  </mergeCells>
  <dataValidations count="1">
    <dataValidation type="list" allowBlank="1" showInputMessage="1" prompt="Click and enter a value from Fibonacci Serie" sqref="C4:F4 C7:F10">
      <formula1>$AA$2:$AA$8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/>
  </sheetViews>
  <sheetFormatPr defaultColWidth="14.42578125" defaultRowHeight="12.75" customHeight="1" x14ac:dyDescent="0.2"/>
  <cols>
    <col min="1" max="1" width="20.42578125" customWidth="1"/>
    <col min="2" max="2" width="22.28515625" customWidth="1"/>
    <col min="3" max="3" width="19.140625" customWidth="1"/>
    <col min="4" max="4" width="31.5703125" customWidth="1"/>
    <col min="5" max="5" width="32.42578125" customWidth="1"/>
    <col min="6" max="6" width="39.7109375" customWidth="1"/>
  </cols>
  <sheetData>
    <row r="1" spans="1:1" ht="12.75" customHeight="1" x14ac:dyDescent="0.2">
      <c r="A1" s="25" t="s">
        <v>13</v>
      </c>
    </row>
    <row r="23" spans="1:6" ht="12.75" customHeight="1" x14ac:dyDescent="0.2">
      <c r="A23" s="26"/>
      <c r="B23" s="26"/>
      <c r="C23" s="26"/>
      <c r="D23" s="26"/>
      <c r="E23" s="26"/>
      <c r="F23" s="26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2.75" customHeight="1" x14ac:dyDescent="0.2"/>
  <cols>
    <col min="1" max="2" width="9.28515625" customWidth="1"/>
    <col min="3" max="3" width="34.140625" customWidth="1"/>
    <col min="4" max="4" width="26.85546875" customWidth="1"/>
    <col min="5" max="5" width="31.85546875" customWidth="1"/>
    <col min="6" max="6" width="52.8554687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2.75" customHeight="1" x14ac:dyDescent="0.2"/>
  <cols>
    <col min="1" max="1" width="9.28515625" customWidth="1"/>
    <col min="2" max="2" width="38.140625" customWidth="1"/>
    <col min="3" max="3" width="31.42578125" customWidth="1"/>
    <col min="4" max="4" width="30.7109375" customWidth="1"/>
    <col min="5" max="5" width="26.140625" customWidth="1"/>
    <col min="6" max="6" width="41.425781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8" sqref="B28"/>
    </sheetView>
  </sheetViews>
  <sheetFormatPr defaultColWidth="14.42578125" defaultRowHeight="12.75" customHeight="1" x14ac:dyDescent="0.2"/>
  <cols>
    <col min="1" max="1" width="9.28515625" customWidth="1"/>
    <col min="2" max="2" width="27" customWidth="1"/>
    <col min="3" max="3" width="32.42578125" customWidth="1"/>
    <col min="4" max="4" width="43" customWidth="1"/>
    <col min="5" max="5" width="32.42578125" customWidth="1"/>
    <col min="6" max="6" width="42.1406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3" sqref="E23"/>
    </sheetView>
  </sheetViews>
  <sheetFormatPr defaultColWidth="14.42578125" defaultRowHeight="12.75" customHeight="1" x14ac:dyDescent="0.2"/>
  <cols>
    <col min="1" max="1" width="3.85546875" customWidth="1"/>
    <col min="2" max="2" width="52.7109375" customWidth="1"/>
    <col min="3" max="3" width="5.5703125" customWidth="1"/>
    <col min="4" max="4" width="29.140625" customWidth="1"/>
    <col min="5" max="5" width="52.28515625" customWidth="1"/>
    <col min="6" max="6" width="6.7109375" customWidth="1"/>
  </cols>
  <sheetData>
    <row r="1" spans="1:6" ht="11.25" customHeight="1" x14ac:dyDescent="0.2">
      <c r="D1" s="27"/>
      <c r="F1" s="27"/>
    </row>
    <row r="2" spans="1:6" ht="11.25" customHeight="1" x14ac:dyDescent="0.2">
      <c r="B2" s="1"/>
      <c r="C2" s="1"/>
      <c r="D2" s="50"/>
      <c r="E2" s="47"/>
      <c r="F2" s="27"/>
    </row>
    <row r="3" spans="1:6" x14ac:dyDescent="0.2">
      <c r="A3" s="28"/>
      <c r="B3" s="51" t="s">
        <v>14</v>
      </c>
      <c r="C3" s="45"/>
      <c r="D3" s="47"/>
      <c r="E3" s="47"/>
      <c r="F3" s="27"/>
    </row>
    <row r="4" spans="1:6" ht="22.5" customHeight="1" x14ac:dyDescent="0.2">
      <c r="A4" s="29" t="s">
        <v>15</v>
      </c>
      <c r="B4" s="30" t="s">
        <v>16</v>
      </c>
      <c r="C4" s="31" t="str">
        <f>VisaoEstrategica!G6</f>
        <v>Valor</v>
      </c>
      <c r="D4" s="30" t="s">
        <v>17</v>
      </c>
      <c r="E4" s="30" t="s">
        <v>18</v>
      </c>
      <c r="F4" s="32" t="s">
        <v>7</v>
      </c>
    </row>
    <row r="5" spans="1:6" ht="11.25" customHeight="1" x14ac:dyDescent="0.2">
      <c r="A5" s="33">
        <v>1</v>
      </c>
      <c r="B5" s="35" t="s">
        <v>3</v>
      </c>
      <c r="C5" s="35">
        <f>IF(ISNA(VLOOKUP(B5,VisaoEstrategica!$B$7:$H$10,6,FALSE)),,VLOOKUP(B5,VisaoEstrategica!$B$7:$H$10,6,FALSE))</f>
        <v>0</v>
      </c>
      <c r="D5" s="16" t="s">
        <v>26</v>
      </c>
      <c r="E5" s="36"/>
      <c r="F5" s="34">
        <v>21</v>
      </c>
    </row>
    <row r="6" spans="1:6" ht="11.25" customHeight="1" x14ac:dyDescent="0.2">
      <c r="A6" s="33">
        <v>2</v>
      </c>
      <c r="B6" s="34" t="s">
        <v>3</v>
      </c>
      <c r="C6" s="35">
        <f>IF(ISNA(VLOOKUP(B6,VisaoEstrategica!$B$7:$H$10,6,FALSE)),,VLOOKUP(B6,VisaoEstrategica!$B$7:$H$10,6,FALSE))</f>
        <v>0</v>
      </c>
      <c r="D6" s="16" t="s">
        <v>27</v>
      </c>
      <c r="E6" s="36"/>
      <c r="F6" s="34">
        <v>21</v>
      </c>
    </row>
    <row r="7" spans="1:6" ht="11.25" customHeight="1" x14ac:dyDescent="0.2">
      <c r="A7" s="33">
        <v>3</v>
      </c>
      <c r="B7" s="34" t="s">
        <v>3</v>
      </c>
      <c r="C7" s="35">
        <f>IF(ISNA(VLOOKUP(B7,VisaoEstrategica!$B$7:$H$10,6,FALSE)),,VLOOKUP(B7,VisaoEstrategica!$B$7:$H$10,6,FALSE))</f>
        <v>0</v>
      </c>
      <c r="D7" s="16" t="s">
        <v>28</v>
      </c>
      <c r="E7" s="36"/>
      <c r="F7" s="34">
        <v>13</v>
      </c>
    </row>
    <row r="8" spans="1:6" ht="11.25" customHeight="1" x14ac:dyDescent="0.2">
      <c r="A8" s="33">
        <v>4</v>
      </c>
      <c r="B8" s="34" t="s">
        <v>3</v>
      </c>
      <c r="C8" s="35">
        <f>IF(ISNA(VLOOKUP(B8,VisaoEstrategica!$B$7:$H$10,6,FALSE)),,VLOOKUP(B8,VisaoEstrategica!$B$7:$H$10,6,FALSE))</f>
        <v>0</v>
      </c>
      <c r="D8" s="16" t="s">
        <v>29</v>
      </c>
      <c r="E8" s="36"/>
      <c r="F8" s="34">
        <v>13</v>
      </c>
    </row>
    <row r="9" spans="1:6" ht="11.25" customHeight="1" x14ac:dyDescent="0.2">
      <c r="A9" s="33">
        <v>5</v>
      </c>
      <c r="B9" s="38"/>
      <c r="C9" s="38"/>
      <c r="D9" s="39"/>
      <c r="E9" s="40"/>
      <c r="F9" s="41"/>
    </row>
    <row r="10" spans="1:6" ht="11.25" customHeight="1" x14ac:dyDescent="0.2">
      <c r="A10" s="33">
        <v>6</v>
      </c>
      <c r="D10" s="27"/>
      <c r="E10" s="2"/>
      <c r="F10" s="35">
        <f>SUBTOTAL(9,F5:F8)</f>
        <v>68</v>
      </c>
    </row>
    <row r="11" spans="1:6" ht="11.25" customHeight="1" x14ac:dyDescent="0.2">
      <c r="A11" s="33">
        <v>7</v>
      </c>
      <c r="D11" s="27"/>
      <c r="E11" s="2"/>
      <c r="F11" s="35" t="s">
        <v>19</v>
      </c>
    </row>
    <row r="12" spans="1:6" ht="11.25" customHeight="1" x14ac:dyDescent="0.2">
      <c r="A12" s="33">
        <v>8</v>
      </c>
      <c r="D12" s="27"/>
      <c r="E12" s="2"/>
      <c r="F12" s="35" t="s">
        <v>20</v>
      </c>
    </row>
    <row r="13" spans="1:6" ht="11.25" customHeight="1" x14ac:dyDescent="0.2">
      <c r="A13" s="33">
        <v>9</v>
      </c>
    </row>
    <row r="14" spans="1:6" ht="11.25" customHeight="1" x14ac:dyDescent="0.2">
      <c r="A14" s="33">
        <v>10</v>
      </c>
    </row>
    <row r="15" spans="1:6" ht="11.25" customHeight="1" x14ac:dyDescent="0.2">
      <c r="A15" s="33">
        <v>11</v>
      </c>
    </row>
    <row r="16" spans="1:6" ht="11.25" customHeight="1" x14ac:dyDescent="0.2">
      <c r="A16" s="33">
        <v>12</v>
      </c>
    </row>
    <row r="17" spans="1:1" ht="11.25" customHeight="1" x14ac:dyDescent="0.2">
      <c r="A17" s="33">
        <v>13</v>
      </c>
    </row>
    <row r="18" spans="1:1" ht="11.25" customHeight="1" x14ac:dyDescent="0.2">
      <c r="A18" s="33">
        <v>14</v>
      </c>
    </row>
    <row r="19" spans="1:1" ht="11.25" customHeight="1" x14ac:dyDescent="0.2">
      <c r="A19" s="33">
        <v>15</v>
      </c>
    </row>
    <row r="20" spans="1:1" ht="11.25" customHeight="1" x14ac:dyDescent="0.2">
      <c r="A20" s="33">
        <v>16</v>
      </c>
    </row>
    <row r="21" spans="1:1" ht="11.25" customHeight="1" x14ac:dyDescent="0.2">
      <c r="A21" s="33">
        <v>17</v>
      </c>
    </row>
    <row r="22" spans="1:1" ht="11.25" customHeight="1" x14ac:dyDescent="0.2">
      <c r="A22" s="33">
        <v>18</v>
      </c>
    </row>
    <row r="23" spans="1:1" ht="11.25" customHeight="1" x14ac:dyDescent="0.2">
      <c r="A23" s="33">
        <v>19</v>
      </c>
    </row>
    <row r="24" spans="1:1" ht="11.25" customHeight="1" x14ac:dyDescent="0.2">
      <c r="A24" s="33">
        <v>20</v>
      </c>
    </row>
    <row r="25" spans="1:1" ht="11.25" customHeight="1" x14ac:dyDescent="0.2">
      <c r="A25" s="33">
        <v>21</v>
      </c>
    </row>
    <row r="26" spans="1:1" ht="11.25" customHeight="1" x14ac:dyDescent="0.2">
      <c r="A26" s="37"/>
    </row>
    <row r="27" spans="1:1" ht="11.25" customHeight="1" x14ac:dyDescent="0.2"/>
    <row r="28" spans="1:1" ht="11.25" customHeight="1" x14ac:dyDescent="0.2"/>
    <row r="29" spans="1:1" ht="11.25" customHeight="1" x14ac:dyDescent="0.2"/>
  </sheetData>
  <autoFilter ref="A4:F27"/>
  <mergeCells count="2">
    <mergeCell ref="D2:E3"/>
    <mergeCell ref="B3:C3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 Value Components">
          <x14:formula1>
            <xm:f>VisaoEstrategica!$B$7:$B$27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VisaoEstrategica</vt:lpstr>
      <vt:lpstr>Valor(VC)</vt:lpstr>
      <vt:lpstr>ValorxCusto(VC)</vt:lpstr>
      <vt:lpstr>VPI-ROI(VC)</vt:lpstr>
      <vt:lpstr>ValorxCustoAcc(VC)</vt:lpstr>
      <vt:lpstr>Backlog</vt:lpstr>
      <vt:lpstr>Backlog_Item</vt:lpstr>
      <vt:lpstr>Fibonacci</vt:lpstr>
      <vt:lpstr>TotalSizing</vt:lpstr>
      <vt:lpstr>ValueComponents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Izumi</dc:creator>
  <cp:lastModifiedBy>ismail - [2010]</cp:lastModifiedBy>
  <dcterms:created xsi:type="dcterms:W3CDTF">2015-11-20T17:31:43Z</dcterms:created>
  <dcterms:modified xsi:type="dcterms:W3CDTF">2015-11-21T00:49:39Z</dcterms:modified>
</cp:coreProperties>
</file>