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ocuments\Downloads\"/>
    </mc:Choice>
  </mc:AlternateContent>
  <xr:revisionPtr revIDLastSave="0" documentId="13_ncr:1_{A3244C0E-2CD1-4317-A20C-93C9E889E28B}" xr6:coauthVersionLast="47" xr6:coauthVersionMax="47" xr10:uidLastSave="{00000000-0000-0000-0000-000000000000}"/>
  <bookViews>
    <workbookView xWindow="-90" yWindow="-90" windowWidth="19380" windowHeight="10980" xr2:uid="{094C0A48-94D3-4169-ABE1-228C1336A73B}"/>
  </bookViews>
  <sheets>
    <sheet name="Planilha1" sheetId="1" r:id="rId1"/>
    <sheet name="Planilha2" sheetId="2" r:id="rId2"/>
  </sheets>
  <definedNames>
    <definedName name="aporte">Planilha1!$C$16</definedName>
    <definedName name="dividendos_mensais">Planilha1!$C$20</definedName>
    <definedName name="patrimonio_acu">Planilha1!$C$19</definedName>
    <definedName name="qtd_anos">Planilha1!$C$17</definedName>
    <definedName name="rendimento">Planilha1!$C$12</definedName>
    <definedName name="salario">Planilha1!$C$11</definedName>
    <definedName name="sugestao_invest">Planilha1!$C$13</definedName>
    <definedName name="taxa_mensal">Planilha1!$C$18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" l="1"/>
  <c r="A34" i="1"/>
  <c r="A35" i="1"/>
  <c r="A36" i="1"/>
  <c r="A37" i="1"/>
  <c r="A38" i="1"/>
  <c r="A33" i="1"/>
  <c r="C34" i="1"/>
  <c r="C35" i="1"/>
  <c r="C36" i="1"/>
  <c r="C33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C37" i="1"/>
  <c r="C38" i="1"/>
  <c r="C13" i="1"/>
  <c r="C16" i="1"/>
  <c r="C24" i="1"/>
  <c r="C25" i="1"/>
  <c r="C26" i="1"/>
  <c r="C27" i="1"/>
  <c r="C23" i="1"/>
  <c r="C19" i="1"/>
  <c r="C20" i="1" s="1"/>
  <c r="D24" i="1"/>
  <c r="D25" i="1"/>
  <c r="D26" i="1"/>
  <c r="D27" i="1"/>
  <c r="D23" i="1"/>
  <c r="C39" i="1" l="1"/>
  <c r="D34" i="1"/>
  <c r="D35" i="1"/>
  <c r="D36" i="1"/>
  <c r="D37" i="1"/>
  <c r="D38" i="1"/>
  <c r="D33" i="1"/>
  <c r="D39" i="1" s="1"/>
  <c r="C30" i="1"/>
</calcChain>
</file>

<file path=xl/sharedStrings.xml><?xml version="1.0" encoding="utf-8"?>
<sst xmlns="http://schemas.openxmlformats.org/spreadsheetml/2006/main" count="71" uniqueCount="36">
  <si>
    <t>Investimento Mensal</t>
  </si>
  <si>
    <t>Quanto investir:</t>
  </si>
  <si>
    <t>Taxa de rendimento mensal: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</si>
  <si>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</si>
  <si>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</si>
  <si>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</si>
  <si>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</si>
  <si>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</si>
  <si>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</si>
  <si>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</si>
  <si>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Configurações</t>
  </si>
  <si>
    <t>Total</t>
  </si>
  <si>
    <t>Quantos anos:</t>
  </si>
  <si>
    <t>Patrimônio acumulado:</t>
  </si>
  <si>
    <t>Dividendos mensais:</t>
  </si>
  <si>
    <t>Salário:</t>
  </si>
  <si>
    <t>Rendimento:</t>
  </si>
  <si>
    <t>Sugestão de investimento:</t>
  </si>
  <si>
    <t>Perfil</t>
  </si>
  <si>
    <t>Agressivo</t>
  </si>
  <si>
    <t>Moderado</t>
  </si>
  <si>
    <t>Conservador</t>
  </si>
  <si>
    <t>Valor investido por mês</t>
  </si>
  <si>
    <t>Tipo de FIL</t>
  </si>
  <si>
    <t>Papel</t>
  </si>
  <si>
    <t>Tijolo</t>
  </si>
  <si>
    <t>Híbridos</t>
  </si>
  <si>
    <t>Fofs</t>
  </si>
  <si>
    <t>Perfil sugerido</t>
  </si>
  <si>
    <t>Valores</t>
  </si>
  <si>
    <t>Desenvolvimento</t>
  </si>
  <si>
    <t>Hotelarias</t>
  </si>
  <si>
    <t>Investimento</t>
  </si>
  <si>
    <t>%</t>
  </si>
  <si>
    <t>Chave</t>
  </si>
  <si>
    <t>Selecione seu 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</si>
</sst>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theme="8" tint="0.39997558519241921"/>
      </left>
      <right style="medium">
        <color theme="8" tint="0.39997558519241921"/>
      </right>
      <top style="medium">
        <color theme="8" tint="0.39997558519241921"/>
      </top>
      <bottom style="medium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medium">
        <color theme="8" tint="0.39997558519241921"/>
      </left>
      <right style="thin">
        <color theme="8" tint="0.39997558519241921"/>
      </right>
      <top style="medium">
        <color theme="8" tint="0.39997558519241921"/>
      </top>
      <bottom style="medium">
        <color theme="8" tint="0.39997558519241921"/>
      </bottom>
      <diagonal/>
    </border>
    <border>
      <left style="medium">
        <color theme="8" tint="0.39997558519241921"/>
      </left>
      <right style="thin">
        <color theme="8" tint="0.39997558519241921"/>
      </right>
      <top style="medium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medium">
        <color theme="8" tint="0.39997558519241921"/>
      </right>
      <top style="medium">
        <color theme="8" tint="0.39997558519241921"/>
      </top>
      <bottom style="thin">
        <color theme="8" tint="0.39997558519241921"/>
      </bottom>
      <diagonal/>
    </border>
    <border>
      <left style="medium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medium">
        <color theme="8" tint="0.39997558519241921"/>
      </bottom>
      <diagonal/>
    </border>
    <border>
      <left style="thin">
        <color theme="4" tint="0.79998168889431442"/>
      </left>
      <right style="medium">
        <color theme="8" tint="0.39997558519241921"/>
      </right>
      <top style="thin">
        <color theme="4" tint="0.79998168889431442"/>
      </top>
      <bottom style="medium">
        <color theme="8" tint="0.39997558519241921"/>
      </bottom>
      <diagonal/>
    </border>
    <border>
      <left style="medium">
        <color theme="8" tint="0.39997558519241921"/>
      </left>
      <right style="thin">
        <color theme="4" tint="0.79998168889431442"/>
      </right>
      <top style="medium">
        <color theme="8" tint="0.39997558519241921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medium">
        <color theme="8" tint="0.39997558519241921"/>
      </top>
      <bottom style="thin">
        <color theme="4" tint="0.79998168889431442"/>
      </bottom>
      <diagonal/>
    </border>
    <border>
      <left style="thin">
        <color theme="4" tint="0.79998168889431442"/>
      </left>
      <right style="medium">
        <color theme="8" tint="0.39997558519241921"/>
      </right>
      <top style="medium">
        <color theme="8" tint="0.39997558519241921"/>
      </top>
      <bottom style="thin">
        <color theme="4" tint="0.79998168889431442"/>
      </bottom>
      <diagonal/>
    </border>
    <border>
      <left style="medium">
        <color theme="8" tint="0.39997558519241921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medium">
        <color theme="8" tint="0.39997558519241921"/>
      </right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theme="8" tint="0.39997558519241921"/>
      </left>
      <right style="thin">
        <color theme="4" tint="0.79998168889431442"/>
      </right>
      <top style="thin">
        <color theme="4" tint="0.79998168889431442"/>
      </top>
      <bottom style="medium">
        <color theme="8" tint="0.39997558519241921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medium">
        <color theme="8" tint="0.39997558519241921"/>
      </bottom>
      <diagonal/>
    </border>
    <border>
      <left style="medium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medium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medium">
        <color theme="8" tint="0.39997558519241921"/>
      </right>
      <top style="thin">
        <color theme="8" tint="0.39997558519241921"/>
      </top>
      <bottom style="medium">
        <color theme="8" tint="0.39997558519241921"/>
      </bottom>
      <diagonal/>
    </border>
    <border>
      <left/>
      <right style="medium">
        <color theme="8" tint="0.39997558519241921"/>
      </right>
      <top/>
      <bottom style="thin">
        <color theme="4" tint="0.79998168889431442"/>
      </bottom>
      <diagonal/>
    </border>
    <border>
      <left/>
      <right style="medium">
        <color theme="8" tint="0.39997558519241921"/>
      </right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theme="8" tint="0.39997558519241921"/>
      </left>
      <right style="thin">
        <color theme="8" tint="0.39997558519241921"/>
      </right>
      <top style="medium">
        <color theme="8" tint="0.39997558519241921"/>
      </top>
      <bottom/>
      <diagonal/>
    </border>
    <border>
      <left style="thin">
        <color theme="8" tint="0.39997558519241921"/>
      </left>
      <right/>
      <top style="medium">
        <color theme="8" tint="0.39997558519241921"/>
      </top>
      <bottom/>
      <diagonal/>
    </border>
    <border>
      <left/>
      <right style="medium">
        <color theme="8" tint="0.39997558519241921"/>
      </right>
      <top style="thin">
        <color theme="4" tint="0.79998168889431442"/>
      </top>
      <bottom/>
      <diagonal/>
    </border>
    <border>
      <left/>
      <right/>
      <top style="medium">
        <color theme="8" tint="0.39997558519241921"/>
      </top>
      <bottom style="medium">
        <color theme="8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2" borderId="0" xfId="0" applyFont="1" applyFill="1"/>
    <xf numFmtId="164" fontId="2" fillId="2" borderId="1" xfId="0" applyNumberFormat="1" applyFont="1" applyFill="1" applyBorder="1" applyAlignment="1">
      <alignment horizontal="left"/>
    </xf>
    <xf numFmtId="9" fontId="2" fillId="2" borderId="2" xfId="0" applyNumberFormat="1" applyFont="1" applyFill="1" applyBorder="1" applyAlignment="1">
      <alignment horizontal="center"/>
    </xf>
    <xf numFmtId="0" fontId="0" fillId="2" borderId="0" xfId="0" applyFill="1" applyBorder="1"/>
    <xf numFmtId="0" fontId="2" fillId="2" borderId="0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2" fillId="2" borderId="8" xfId="0" applyFont="1" applyFill="1" applyBorder="1"/>
    <xf numFmtId="164" fontId="2" fillId="2" borderId="9" xfId="0" applyNumberFormat="1" applyFont="1" applyFill="1" applyBorder="1" applyAlignment="1">
      <alignment horizontal="left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3" xfId="0" applyFont="1" applyFill="1" applyBorder="1"/>
    <xf numFmtId="164" fontId="2" fillId="2" borderId="14" xfId="0" applyNumberFormat="1" applyFont="1" applyFill="1" applyBorder="1" applyAlignment="1">
      <alignment horizontal="left"/>
    </xf>
    <xf numFmtId="0" fontId="2" fillId="2" borderId="15" xfId="0" applyFont="1" applyFill="1" applyBorder="1"/>
    <xf numFmtId="164" fontId="2" fillId="2" borderId="16" xfId="0" applyNumberFormat="1" applyFont="1" applyFill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0" fontId="2" fillId="2" borderId="14" xfId="1" applyNumberFormat="1" applyFont="1" applyFill="1" applyBorder="1" applyAlignment="1">
      <alignment horizontal="center"/>
    </xf>
    <xf numFmtId="8" fontId="2" fillId="2" borderId="14" xfId="0" applyNumberFormat="1" applyFont="1" applyFill="1" applyBorder="1" applyAlignment="1">
      <alignment horizontal="center"/>
    </xf>
    <xf numFmtId="8" fontId="2" fillId="2" borderId="9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17" xfId="0" applyFont="1" applyFill="1" applyBorder="1"/>
    <xf numFmtId="164" fontId="2" fillId="2" borderId="18" xfId="0" applyNumberFormat="1" applyFont="1" applyFill="1" applyBorder="1" applyAlignment="1">
      <alignment horizontal="center"/>
    </xf>
    <xf numFmtId="9" fontId="2" fillId="2" borderId="18" xfId="0" applyNumberFormat="1" applyFont="1" applyFill="1" applyBorder="1" applyAlignment="1">
      <alignment horizontal="center"/>
    </xf>
    <xf numFmtId="164" fontId="2" fillId="2" borderId="19" xfId="0" applyNumberFormat="1" applyFont="1" applyFill="1" applyBorder="1" applyAlignment="1">
      <alignment horizontal="center"/>
    </xf>
    <xf numFmtId="164" fontId="2" fillId="2" borderId="20" xfId="0" applyNumberFormat="1" applyFont="1" applyFill="1" applyBorder="1" applyAlignment="1">
      <alignment horizontal="center"/>
    </xf>
    <xf numFmtId="164" fontId="2" fillId="2" borderId="21" xfId="0" applyNumberFormat="1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9" fontId="0" fillId="3" borderId="0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9" fontId="2" fillId="2" borderId="4" xfId="0" applyNumberFormat="1" applyFont="1" applyFill="1" applyBorder="1" applyAlignment="1">
      <alignment horizontal="center"/>
    </xf>
    <xf numFmtId="164" fontId="2" fillId="2" borderId="24" xfId="0" applyNumberFormat="1" applyFont="1" applyFill="1" applyBorder="1" applyAlignment="1">
      <alignment horizontal="center"/>
    </xf>
    <xf numFmtId="9" fontId="2" fillId="2" borderId="25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Segmentação de carteira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Planilha1!$C$33:$C$38</c:f>
              <c:numCache>
                <c:formatCode>0%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C-4AA6-81E2-DC02BA17E8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31</xdr:row>
      <xdr:rowOff>22225</xdr:rowOff>
    </xdr:from>
    <xdr:to>
      <xdr:col>6</xdr:col>
      <xdr:colOff>498475</xdr:colOff>
      <xdr:row>39</xdr:row>
      <xdr:rowOff>34925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27A5287B-1B5C-CA04-4B03-3EC6850672AC}"/>
            </a:ext>
          </a:extLst>
        </xdr:cNvPr>
        <xdr:cNvSpPr/>
      </xdr:nvSpPr>
      <xdr:spPr>
        <a:xfrm>
          <a:off x="5089525" y="6042025"/>
          <a:ext cx="1679575" cy="15716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</xdr:colOff>
      <xdr:row>0</xdr:row>
      <xdr:rowOff>0</xdr:rowOff>
    </xdr:from>
    <xdr:to>
      <xdr:col>7</xdr:col>
      <xdr:colOff>574675</xdr:colOff>
      <xdr:row>7</xdr:row>
      <xdr:rowOff>63500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13A93B18-0DE8-8668-514E-2C7096CC239B}"/>
            </a:ext>
          </a:extLst>
        </xdr:cNvPr>
        <xdr:cNvGrpSpPr/>
      </xdr:nvGrpSpPr>
      <xdr:grpSpPr>
        <a:xfrm>
          <a:off x="1" y="0"/>
          <a:ext cx="7559674" cy="1365250"/>
          <a:chOff x="0" y="0"/>
          <a:chExt cx="6686550" cy="1101725"/>
        </a:xfrm>
      </xdr:grpSpPr>
      <xdr:sp macro="" textlink="">
        <xdr:nvSpPr>
          <xdr:cNvPr id="2" name="Retângulo: Cantos Arredondados 1">
            <a:extLst>
              <a:ext uri="{FF2B5EF4-FFF2-40B4-BE49-F238E27FC236}">
                <a16:creationId xmlns:a16="http://schemas.microsoft.com/office/drawing/2014/main" id="{83F9186B-4324-F73B-7827-3A68B1E25133}"/>
              </a:ext>
            </a:extLst>
          </xdr:cNvPr>
          <xdr:cNvSpPr/>
        </xdr:nvSpPr>
        <xdr:spPr>
          <a:xfrm>
            <a:off x="0" y="0"/>
            <a:ext cx="6686550" cy="1101725"/>
          </a:xfrm>
          <a:prstGeom prst="roundRect">
            <a:avLst/>
          </a:prstGeom>
          <a:gradFill>
            <a:gsLst>
              <a:gs pos="15600">
                <a:schemeClr val="bg2">
                  <a:lumMod val="10000"/>
                </a:schemeClr>
              </a:gs>
              <a:gs pos="0">
                <a:schemeClr val="accent5">
                  <a:satMod val="103000"/>
                  <a:lumMod val="102000"/>
                  <a:tint val="94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</a:gra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600"/>
          </a:p>
        </xdr:txBody>
      </xdr:sp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11741F5E-0B5C-40FD-A588-A1877CA3B238}"/>
              </a:ext>
            </a:extLst>
          </xdr:cNvPr>
          <xdr:cNvSpPr txBox="1"/>
        </xdr:nvSpPr>
        <xdr:spPr>
          <a:xfrm>
            <a:off x="73025" y="136526"/>
            <a:ext cx="6508750" cy="896501"/>
          </a:xfrm>
          <a:prstGeom prst="rect">
            <a:avLst/>
          </a:prstGeom>
          <a:noFill/>
          <a:ln w="9525" cmpd="sng">
            <a:noFill/>
          </a:ln>
          <a:effectLst>
            <a:glow rad="63500">
              <a:schemeClr val="accent3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cene3d>
              <a:camera prst="orthographicFront"/>
              <a:lightRig rig="threePt" dir="t"/>
            </a:scene3d>
            <a:sp3d extrusionH="57150">
              <a:bevelT w="38100" h="38100" prst="slope"/>
            </a:sp3d>
          </a:bodyPr>
          <a:lstStyle/>
          <a:p>
            <a:r>
              <a:rPr lang="pt-BR" sz="1800" b="1" cap="none" spc="5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  <a:reflection blurRad="6350" stA="55000" endA="300" endPos="50000" dir="5400000" sy="-100000" algn="bl" rotWithShape="0"/>
                </a:effectLst>
              </a:rPr>
              <a:t>	</a:t>
            </a:r>
            <a:r>
              <a:rPr lang="pt-BR" sz="2000" b="1" cap="none" spc="5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  <a:reflection blurRad="6350" stA="55000" endA="300" endPos="50000" dir="5400000" sy="-100000" algn="bl" rotWithShape="0"/>
                </a:effectLst>
              </a:rPr>
              <a:t>INVESTIMENTOS</a:t>
            </a:r>
            <a:r>
              <a:rPr lang="pt-BR" sz="1800" b="1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  <a:reflection blurRad="6350" stA="55000" endA="300" endPos="50000" dir="5400000" sy="-100000" algn="bl" rotWithShape="0"/>
                </a:effectLst>
              </a:rPr>
              <a:t> </a:t>
            </a:r>
            <a:r>
              <a:rPr lang="pt-BR" sz="2800" b="1" cap="none" spc="50" baseline="0">
                <a:ln w="0"/>
                <a:solidFill>
                  <a:schemeClr val="accent6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  <a:reflection blurRad="6350" stA="55000" endA="300" endPos="50000" dir="5400000" sy="-100000" algn="bl" rotWithShape="0"/>
                </a:effectLst>
              </a:rPr>
              <a:t>LUCRA</a:t>
            </a:r>
            <a:r>
              <a:rPr lang="pt-BR" sz="2800" b="1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  <a:reflection blurRad="6350" stA="55000" endA="300" endPos="50000" dir="5400000" sy="-100000" algn="bl" rotWithShape="0"/>
                </a:effectLst>
              </a:rPr>
              <a:t>TIVOS </a:t>
            </a:r>
          </a:p>
          <a:p>
            <a:r>
              <a:rPr lang="pt-BR" sz="2800" b="1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  <a:reflection blurRad="6350" stA="55000" endA="300" endPos="45500" dir="5400000" sy="-100000" algn="bl" rotWithShape="0"/>
                </a:effectLst>
              </a:rPr>
              <a:t>					     </a:t>
            </a:r>
            <a:r>
              <a:rPr lang="pt-BR" sz="2400" b="1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Brush Script MT" panose="03060802040406070304" pitchFamily="66" charset="0"/>
              </a:rPr>
              <a:t>Malagutti</a:t>
            </a:r>
            <a:endParaRPr lang="pt-BR" sz="1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Brush Script MT" panose="03060802040406070304" pitchFamily="66" charset="0"/>
            </a:endParaRPr>
          </a:p>
        </xdr:txBody>
      </xdr:sp>
    </xdr:grpSp>
    <xdr:clientData/>
  </xdr:twoCellAnchor>
  <xdr:twoCellAnchor>
    <xdr:from>
      <xdr:col>5</xdr:col>
      <xdr:colOff>403225</xdr:colOff>
      <xdr:row>20</xdr:row>
      <xdr:rowOff>158750</xdr:rowOff>
    </xdr:from>
    <xdr:to>
      <xdr:col>6</xdr:col>
      <xdr:colOff>307975</xdr:colOff>
      <xdr:row>26</xdr:row>
      <xdr:rowOff>108241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739821FA-9A10-B371-394D-B3A2B6955FC9}"/>
            </a:ext>
          </a:extLst>
        </xdr:cNvPr>
        <xdr:cNvGrpSpPr/>
      </xdr:nvGrpSpPr>
      <xdr:grpSpPr>
        <a:xfrm>
          <a:off x="5147582" y="4014107"/>
          <a:ext cx="1428750" cy="1092491"/>
          <a:chOff x="5013325" y="4140200"/>
          <a:chExt cx="1301750" cy="1041691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35F40C84-4464-37D5-7FBC-DA826CF19971}"/>
              </a:ext>
            </a:extLst>
          </xdr:cNvPr>
          <xdr:cNvSpPr/>
        </xdr:nvSpPr>
        <xdr:spPr>
          <a:xfrm>
            <a:off x="5013325" y="4140200"/>
            <a:ext cx="1301750" cy="1016000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8" name="Gráfico 7" descr="Tendência ascendente">
            <a:extLst>
              <a:ext uri="{FF2B5EF4-FFF2-40B4-BE49-F238E27FC236}">
                <a16:creationId xmlns:a16="http://schemas.microsoft.com/office/drawing/2014/main" id="{72C6516E-5FE9-4911-B51A-BE7B6BA300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5108574" y="4178300"/>
            <a:ext cx="1088136" cy="1003591"/>
          </a:xfrm>
          <a:prstGeom prst="rect">
            <a:avLst/>
          </a:prstGeom>
          <a:scene3d>
            <a:camera prst="orthographicFront"/>
            <a:lightRig rig="threePt" dir="t"/>
          </a:scene3d>
          <a:sp3d>
            <a:bevelT/>
          </a:sp3d>
        </xdr:spPr>
      </xdr:pic>
    </xdr:grpSp>
    <xdr:clientData/>
  </xdr:twoCellAnchor>
  <xdr:twoCellAnchor>
    <xdr:from>
      <xdr:col>5</xdr:col>
      <xdr:colOff>396875</xdr:colOff>
      <xdr:row>13</xdr:row>
      <xdr:rowOff>186787</xdr:rowOff>
    </xdr:from>
    <xdr:to>
      <xdr:col>6</xdr:col>
      <xdr:colOff>304800</xdr:colOff>
      <xdr:row>19</xdr:row>
      <xdr:rowOff>155575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4B90C16C-9948-4B06-DCF9-0A3B75E76E7C}"/>
            </a:ext>
          </a:extLst>
        </xdr:cNvPr>
        <xdr:cNvGrpSpPr/>
      </xdr:nvGrpSpPr>
      <xdr:grpSpPr>
        <a:xfrm>
          <a:off x="5141232" y="2672358"/>
          <a:ext cx="1431925" cy="1143538"/>
          <a:chOff x="5140325" y="2637887"/>
          <a:chExt cx="1431925" cy="1149888"/>
        </a:xfrm>
      </xdr:grpSpPr>
      <xdr:sp macro="" textlink="">
        <xdr:nvSpPr>
          <xdr:cNvPr id="52" name="Retângulo: Cantos Arredondados 51">
            <a:extLst>
              <a:ext uri="{FF2B5EF4-FFF2-40B4-BE49-F238E27FC236}">
                <a16:creationId xmlns:a16="http://schemas.microsoft.com/office/drawing/2014/main" id="{05033B9C-45F5-4350-2945-21141FD2A5EE}"/>
              </a:ext>
            </a:extLst>
          </xdr:cNvPr>
          <xdr:cNvSpPr/>
        </xdr:nvSpPr>
        <xdr:spPr>
          <a:xfrm>
            <a:off x="5140325" y="2667000"/>
            <a:ext cx="1431925" cy="1120775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5" name="Gráfico 14" descr="Cofrinho">
            <a:extLst>
              <a:ext uri="{FF2B5EF4-FFF2-40B4-BE49-F238E27FC236}">
                <a16:creationId xmlns:a16="http://schemas.microsoft.com/office/drawing/2014/main" id="{185CC02C-B972-522D-8389-B11560B8BF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353049" y="2637887"/>
            <a:ext cx="1088136" cy="1088136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374650</xdr:colOff>
      <xdr:row>8</xdr:row>
      <xdr:rowOff>6350</xdr:rowOff>
    </xdr:from>
    <xdr:to>
      <xdr:col>6</xdr:col>
      <xdr:colOff>292100</xdr:colOff>
      <xdr:row>13</xdr:row>
      <xdr:rowOff>91186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7EA87200-A7DE-3BAE-4446-144B59CD802F}"/>
            </a:ext>
          </a:extLst>
        </xdr:cNvPr>
        <xdr:cNvGrpSpPr/>
      </xdr:nvGrpSpPr>
      <xdr:grpSpPr>
        <a:xfrm>
          <a:off x="5119007" y="1494064"/>
          <a:ext cx="1441450" cy="1082693"/>
          <a:chOff x="5121275" y="1504950"/>
          <a:chExt cx="1441450" cy="1088136"/>
        </a:xfrm>
      </xdr:grpSpPr>
      <xdr:sp macro="" textlink="">
        <xdr:nvSpPr>
          <xdr:cNvPr id="54" name="Retângulo: Cantos Arredondados 53">
            <a:extLst>
              <a:ext uri="{FF2B5EF4-FFF2-40B4-BE49-F238E27FC236}">
                <a16:creationId xmlns:a16="http://schemas.microsoft.com/office/drawing/2014/main" id="{080B6EF3-ED1A-C7F0-FF07-43386C869FBB}"/>
              </a:ext>
            </a:extLst>
          </xdr:cNvPr>
          <xdr:cNvSpPr/>
        </xdr:nvSpPr>
        <xdr:spPr>
          <a:xfrm>
            <a:off x="5121275" y="1577975"/>
            <a:ext cx="1441450" cy="1006475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7" name="Gráfico 16" descr="Dinheiro">
            <a:extLst>
              <a:ext uri="{FF2B5EF4-FFF2-40B4-BE49-F238E27FC236}">
                <a16:creationId xmlns:a16="http://schemas.microsoft.com/office/drawing/2014/main" id="{9CA5727B-C0AD-86DB-53CD-FA88252821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299075" y="1504950"/>
            <a:ext cx="1088136" cy="1088136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590550</xdr:colOff>
      <xdr:row>26</xdr:row>
      <xdr:rowOff>104775</xdr:rowOff>
    </xdr:from>
    <xdr:to>
      <xdr:col>6</xdr:col>
      <xdr:colOff>130175</xdr:colOff>
      <xdr:row>31</xdr:row>
      <xdr:rowOff>28575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94FEF32-39E9-922F-BEE4-3CCDFB9A7470}"/>
            </a:ext>
          </a:extLst>
        </xdr:cNvPr>
        <xdr:cNvGrpSpPr/>
      </xdr:nvGrpSpPr>
      <xdr:grpSpPr>
        <a:xfrm>
          <a:off x="5334907" y="5103132"/>
          <a:ext cx="1063625" cy="908050"/>
          <a:chOff x="4422775" y="5105400"/>
          <a:chExt cx="1063625" cy="914400"/>
        </a:xfrm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E6420883-1A3C-C836-9B4E-93CD1D9C9436}"/>
              </a:ext>
            </a:extLst>
          </xdr:cNvPr>
          <xdr:cNvSpPr/>
        </xdr:nvSpPr>
        <xdr:spPr>
          <a:xfrm>
            <a:off x="4422775" y="5295900"/>
            <a:ext cx="1063625" cy="581025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9" name="Gráfico 18" descr="Usuários">
            <a:extLst>
              <a:ext uri="{FF2B5EF4-FFF2-40B4-BE49-F238E27FC236}">
                <a16:creationId xmlns:a16="http://schemas.microsoft.com/office/drawing/2014/main" id="{1F1934DC-C1A0-C668-B74A-138B396F74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4505325" y="5105400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1246350</xdr:colOff>
      <xdr:row>33</xdr:row>
      <xdr:rowOff>12565</xdr:rowOff>
    </xdr:from>
    <xdr:to>
      <xdr:col>5</xdr:col>
      <xdr:colOff>1408875</xdr:colOff>
      <xdr:row>34</xdr:row>
      <xdr:rowOff>69027</xdr:rowOff>
    </xdr:to>
    <xdr:sp macro="" textlink="">
      <xdr:nvSpPr>
        <xdr:cNvPr id="38" name="Forma Livre: Forma 37">
          <a:extLst>
            <a:ext uri="{FF2B5EF4-FFF2-40B4-BE49-F238E27FC236}">
              <a16:creationId xmlns:a16="http://schemas.microsoft.com/office/drawing/2014/main" id="{9ED95A0A-C093-2BF8-273C-ABCF16481149}"/>
            </a:ext>
          </a:extLst>
        </xdr:cNvPr>
        <xdr:cNvSpPr/>
      </xdr:nvSpPr>
      <xdr:spPr>
        <a:xfrm>
          <a:off x="5992975" y="6432415"/>
          <a:ext cx="162525" cy="243787"/>
        </a:xfrm>
        <a:custGeom>
          <a:avLst/>
          <a:gdLst>
            <a:gd name="connsiteX0" fmla="*/ 40631 w 162525"/>
            <a:gd name="connsiteY0" fmla="*/ 148981 h 243787"/>
            <a:gd name="connsiteX1" fmla="*/ 67719 w 162525"/>
            <a:gd name="connsiteY1" fmla="*/ 148981 h 243787"/>
            <a:gd name="connsiteX2" fmla="*/ 67719 w 162525"/>
            <a:gd name="connsiteY2" fmla="*/ 176069 h 243787"/>
            <a:gd name="connsiteX3" fmla="*/ 40631 w 162525"/>
            <a:gd name="connsiteY3" fmla="*/ 176069 h 243787"/>
            <a:gd name="connsiteX4" fmla="*/ 40631 w 162525"/>
            <a:gd name="connsiteY4" fmla="*/ 148981 h 243787"/>
            <a:gd name="connsiteX5" fmla="*/ 40631 w 162525"/>
            <a:gd name="connsiteY5" fmla="*/ 94806 h 243787"/>
            <a:gd name="connsiteX6" fmla="*/ 67719 w 162525"/>
            <a:gd name="connsiteY6" fmla="*/ 94806 h 243787"/>
            <a:gd name="connsiteX7" fmla="*/ 67719 w 162525"/>
            <a:gd name="connsiteY7" fmla="*/ 121894 h 243787"/>
            <a:gd name="connsiteX8" fmla="*/ 40631 w 162525"/>
            <a:gd name="connsiteY8" fmla="*/ 121894 h 243787"/>
            <a:gd name="connsiteX9" fmla="*/ 40631 w 162525"/>
            <a:gd name="connsiteY9" fmla="*/ 94806 h 243787"/>
            <a:gd name="connsiteX10" fmla="*/ 40631 w 162525"/>
            <a:gd name="connsiteY10" fmla="*/ 40631 h 243787"/>
            <a:gd name="connsiteX11" fmla="*/ 67719 w 162525"/>
            <a:gd name="connsiteY11" fmla="*/ 40631 h 243787"/>
            <a:gd name="connsiteX12" fmla="*/ 67719 w 162525"/>
            <a:gd name="connsiteY12" fmla="*/ 67719 h 243787"/>
            <a:gd name="connsiteX13" fmla="*/ 40631 w 162525"/>
            <a:gd name="connsiteY13" fmla="*/ 67719 h 243787"/>
            <a:gd name="connsiteX14" fmla="*/ 40631 w 162525"/>
            <a:gd name="connsiteY14" fmla="*/ 40631 h 243787"/>
            <a:gd name="connsiteX15" fmla="*/ 94806 w 162525"/>
            <a:gd name="connsiteY15" fmla="*/ 148981 h 243787"/>
            <a:gd name="connsiteX16" fmla="*/ 121894 w 162525"/>
            <a:gd name="connsiteY16" fmla="*/ 148981 h 243787"/>
            <a:gd name="connsiteX17" fmla="*/ 121894 w 162525"/>
            <a:gd name="connsiteY17" fmla="*/ 176069 h 243787"/>
            <a:gd name="connsiteX18" fmla="*/ 94806 w 162525"/>
            <a:gd name="connsiteY18" fmla="*/ 176069 h 243787"/>
            <a:gd name="connsiteX19" fmla="*/ 94806 w 162525"/>
            <a:gd name="connsiteY19" fmla="*/ 148981 h 243787"/>
            <a:gd name="connsiteX20" fmla="*/ 94806 w 162525"/>
            <a:gd name="connsiteY20" fmla="*/ 94806 h 243787"/>
            <a:gd name="connsiteX21" fmla="*/ 121894 w 162525"/>
            <a:gd name="connsiteY21" fmla="*/ 94806 h 243787"/>
            <a:gd name="connsiteX22" fmla="*/ 121894 w 162525"/>
            <a:gd name="connsiteY22" fmla="*/ 121894 h 243787"/>
            <a:gd name="connsiteX23" fmla="*/ 94806 w 162525"/>
            <a:gd name="connsiteY23" fmla="*/ 121894 h 243787"/>
            <a:gd name="connsiteX24" fmla="*/ 94806 w 162525"/>
            <a:gd name="connsiteY24" fmla="*/ 94806 h 243787"/>
            <a:gd name="connsiteX25" fmla="*/ 94806 w 162525"/>
            <a:gd name="connsiteY25" fmla="*/ 40631 h 243787"/>
            <a:gd name="connsiteX26" fmla="*/ 121894 w 162525"/>
            <a:gd name="connsiteY26" fmla="*/ 40631 h 243787"/>
            <a:gd name="connsiteX27" fmla="*/ 121894 w 162525"/>
            <a:gd name="connsiteY27" fmla="*/ 67719 h 243787"/>
            <a:gd name="connsiteX28" fmla="*/ 94806 w 162525"/>
            <a:gd name="connsiteY28" fmla="*/ 67719 h 243787"/>
            <a:gd name="connsiteX29" fmla="*/ 94806 w 162525"/>
            <a:gd name="connsiteY29" fmla="*/ 40631 h 243787"/>
            <a:gd name="connsiteX30" fmla="*/ 0 w 162525"/>
            <a:gd name="connsiteY30" fmla="*/ 243788 h 243787"/>
            <a:gd name="connsiteX31" fmla="*/ 67719 w 162525"/>
            <a:gd name="connsiteY31" fmla="*/ 243788 h 243787"/>
            <a:gd name="connsiteX32" fmla="*/ 67719 w 162525"/>
            <a:gd name="connsiteY32" fmla="*/ 203156 h 243787"/>
            <a:gd name="connsiteX33" fmla="*/ 94806 w 162525"/>
            <a:gd name="connsiteY33" fmla="*/ 203156 h 243787"/>
            <a:gd name="connsiteX34" fmla="*/ 94806 w 162525"/>
            <a:gd name="connsiteY34" fmla="*/ 243788 h 243787"/>
            <a:gd name="connsiteX35" fmla="*/ 162525 w 162525"/>
            <a:gd name="connsiteY35" fmla="*/ 243788 h 243787"/>
            <a:gd name="connsiteX36" fmla="*/ 162525 w 162525"/>
            <a:gd name="connsiteY36" fmla="*/ 0 h 243787"/>
            <a:gd name="connsiteX37" fmla="*/ 0 w 162525"/>
            <a:gd name="connsiteY37" fmla="*/ 0 h 243787"/>
            <a:gd name="connsiteX38" fmla="*/ 0 w 162525"/>
            <a:gd name="connsiteY38" fmla="*/ 243788 h 24378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</a:cxnLst>
          <a:rect l="l" t="t" r="r" b="b"/>
          <a:pathLst>
            <a:path w="162525" h="243787">
              <a:moveTo>
                <a:pt x="40631" y="148981"/>
              </a:moveTo>
              <a:lnTo>
                <a:pt x="67719" y="148981"/>
              </a:lnTo>
              <a:lnTo>
                <a:pt x="67719" y="176069"/>
              </a:lnTo>
              <a:lnTo>
                <a:pt x="40631" y="176069"/>
              </a:lnTo>
              <a:lnTo>
                <a:pt x="40631" y="148981"/>
              </a:lnTo>
              <a:close/>
              <a:moveTo>
                <a:pt x="40631" y="94806"/>
              </a:moveTo>
              <a:lnTo>
                <a:pt x="67719" y="94806"/>
              </a:lnTo>
              <a:lnTo>
                <a:pt x="67719" y="121894"/>
              </a:lnTo>
              <a:lnTo>
                <a:pt x="40631" y="121894"/>
              </a:lnTo>
              <a:lnTo>
                <a:pt x="40631" y="94806"/>
              </a:lnTo>
              <a:close/>
              <a:moveTo>
                <a:pt x="40631" y="40631"/>
              </a:moveTo>
              <a:lnTo>
                <a:pt x="67719" y="40631"/>
              </a:lnTo>
              <a:lnTo>
                <a:pt x="67719" y="67719"/>
              </a:lnTo>
              <a:lnTo>
                <a:pt x="40631" y="67719"/>
              </a:lnTo>
              <a:lnTo>
                <a:pt x="40631" y="40631"/>
              </a:lnTo>
              <a:close/>
              <a:moveTo>
                <a:pt x="94806" y="148981"/>
              </a:moveTo>
              <a:lnTo>
                <a:pt x="121894" y="148981"/>
              </a:lnTo>
              <a:lnTo>
                <a:pt x="121894" y="176069"/>
              </a:lnTo>
              <a:lnTo>
                <a:pt x="94806" y="176069"/>
              </a:lnTo>
              <a:lnTo>
                <a:pt x="94806" y="148981"/>
              </a:lnTo>
              <a:close/>
              <a:moveTo>
                <a:pt x="94806" y="94806"/>
              </a:moveTo>
              <a:lnTo>
                <a:pt x="121894" y="94806"/>
              </a:lnTo>
              <a:lnTo>
                <a:pt x="121894" y="121894"/>
              </a:lnTo>
              <a:lnTo>
                <a:pt x="94806" y="121894"/>
              </a:lnTo>
              <a:lnTo>
                <a:pt x="94806" y="94806"/>
              </a:lnTo>
              <a:close/>
              <a:moveTo>
                <a:pt x="94806" y="40631"/>
              </a:moveTo>
              <a:lnTo>
                <a:pt x="121894" y="40631"/>
              </a:lnTo>
              <a:lnTo>
                <a:pt x="121894" y="67719"/>
              </a:lnTo>
              <a:lnTo>
                <a:pt x="94806" y="67719"/>
              </a:lnTo>
              <a:lnTo>
                <a:pt x="94806" y="40631"/>
              </a:lnTo>
              <a:close/>
              <a:moveTo>
                <a:pt x="0" y="243788"/>
              </a:moveTo>
              <a:lnTo>
                <a:pt x="67719" y="243788"/>
              </a:lnTo>
              <a:lnTo>
                <a:pt x="67719" y="203156"/>
              </a:lnTo>
              <a:lnTo>
                <a:pt x="94806" y="203156"/>
              </a:lnTo>
              <a:lnTo>
                <a:pt x="94806" y="243788"/>
              </a:lnTo>
              <a:lnTo>
                <a:pt x="162525" y="243788"/>
              </a:lnTo>
              <a:lnTo>
                <a:pt x="162525" y="0"/>
              </a:lnTo>
              <a:lnTo>
                <a:pt x="0" y="0"/>
              </a:lnTo>
              <a:lnTo>
                <a:pt x="0" y="243788"/>
              </a:lnTo>
              <a:close/>
            </a:path>
          </a:pathLst>
        </a:custGeom>
        <a:solidFill>
          <a:schemeClr val="accent6">
            <a:lumMod val="75000"/>
          </a:schemeClr>
        </a:solidFill>
        <a:ln w="6747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5</xdr:col>
      <xdr:colOff>1435962</xdr:colOff>
      <xdr:row>33</xdr:row>
      <xdr:rowOff>66740</xdr:rowOff>
    </xdr:from>
    <xdr:to>
      <xdr:col>6</xdr:col>
      <xdr:colOff>74487</xdr:colOff>
      <xdr:row>34</xdr:row>
      <xdr:rowOff>69027</xdr:rowOff>
    </xdr:to>
    <xdr:sp macro="" textlink="">
      <xdr:nvSpPr>
        <xdr:cNvPr id="39" name="Forma Livre: Forma 38">
          <a:extLst>
            <a:ext uri="{FF2B5EF4-FFF2-40B4-BE49-F238E27FC236}">
              <a16:creationId xmlns:a16="http://schemas.microsoft.com/office/drawing/2014/main" id="{E1842F55-3835-039C-2885-4967B968DC7D}"/>
            </a:ext>
          </a:extLst>
        </xdr:cNvPr>
        <xdr:cNvSpPr/>
      </xdr:nvSpPr>
      <xdr:spPr>
        <a:xfrm>
          <a:off x="6182587" y="6486590"/>
          <a:ext cx="162525" cy="189612"/>
        </a:xfrm>
        <a:custGeom>
          <a:avLst/>
          <a:gdLst>
            <a:gd name="connsiteX0" fmla="*/ 40631 w 162525"/>
            <a:gd name="connsiteY0" fmla="*/ 94806 h 189612"/>
            <a:gd name="connsiteX1" fmla="*/ 67719 w 162525"/>
            <a:gd name="connsiteY1" fmla="*/ 94806 h 189612"/>
            <a:gd name="connsiteX2" fmla="*/ 67719 w 162525"/>
            <a:gd name="connsiteY2" fmla="*/ 121894 h 189612"/>
            <a:gd name="connsiteX3" fmla="*/ 40631 w 162525"/>
            <a:gd name="connsiteY3" fmla="*/ 121894 h 189612"/>
            <a:gd name="connsiteX4" fmla="*/ 40631 w 162525"/>
            <a:gd name="connsiteY4" fmla="*/ 94806 h 189612"/>
            <a:gd name="connsiteX5" fmla="*/ 40631 w 162525"/>
            <a:gd name="connsiteY5" fmla="*/ 40631 h 189612"/>
            <a:gd name="connsiteX6" fmla="*/ 67719 w 162525"/>
            <a:gd name="connsiteY6" fmla="*/ 40631 h 189612"/>
            <a:gd name="connsiteX7" fmla="*/ 67719 w 162525"/>
            <a:gd name="connsiteY7" fmla="*/ 67719 h 189612"/>
            <a:gd name="connsiteX8" fmla="*/ 40631 w 162525"/>
            <a:gd name="connsiteY8" fmla="*/ 67719 h 189612"/>
            <a:gd name="connsiteX9" fmla="*/ 40631 w 162525"/>
            <a:gd name="connsiteY9" fmla="*/ 40631 h 189612"/>
            <a:gd name="connsiteX10" fmla="*/ 94806 w 162525"/>
            <a:gd name="connsiteY10" fmla="*/ 94806 h 189612"/>
            <a:gd name="connsiteX11" fmla="*/ 121894 w 162525"/>
            <a:gd name="connsiteY11" fmla="*/ 94806 h 189612"/>
            <a:gd name="connsiteX12" fmla="*/ 121894 w 162525"/>
            <a:gd name="connsiteY12" fmla="*/ 121894 h 189612"/>
            <a:gd name="connsiteX13" fmla="*/ 94806 w 162525"/>
            <a:gd name="connsiteY13" fmla="*/ 121894 h 189612"/>
            <a:gd name="connsiteX14" fmla="*/ 94806 w 162525"/>
            <a:gd name="connsiteY14" fmla="*/ 94806 h 189612"/>
            <a:gd name="connsiteX15" fmla="*/ 94806 w 162525"/>
            <a:gd name="connsiteY15" fmla="*/ 40631 h 189612"/>
            <a:gd name="connsiteX16" fmla="*/ 121894 w 162525"/>
            <a:gd name="connsiteY16" fmla="*/ 40631 h 189612"/>
            <a:gd name="connsiteX17" fmla="*/ 121894 w 162525"/>
            <a:gd name="connsiteY17" fmla="*/ 67719 h 189612"/>
            <a:gd name="connsiteX18" fmla="*/ 94806 w 162525"/>
            <a:gd name="connsiteY18" fmla="*/ 67719 h 189612"/>
            <a:gd name="connsiteX19" fmla="*/ 94806 w 162525"/>
            <a:gd name="connsiteY19" fmla="*/ 40631 h 189612"/>
            <a:gd name="connsiteX20" fmla="*/ 0 w 162525"/>
            <a:gd name="connsiteY20" fmla="*/ 189613 h 189612"/>
            <a:gd name="connsiteX21" fmla="*/ 67719 w 162525"/>
            <a:gd name="connsiteY21" fmla="*/ 189613 h 189612"/>
            <a:gd name="connsiteX22" fmla="*/ 67719 w 162525"/>
            <a:gd name="connsiteY22" fmla="*/ 148981 h 189612"/>
            <a:gd name="connsiteX23" fmla="*/ 94806 w 162525"/>
            <a:gd name="connsiteY23" fmla="*/ 148981 h 189612"/>
            <a:gd name="connsiteX24" fmla="*/ 94806 w 162525"/>
            <a:gd name="connsiteY24" fmla="*/ 189613 h 189612"/>
            <a:gd name="connsiteX25" fmla="*/ 162525 w 162525"/>
            <a:gd name="connsiteY25" fmla="*/ 189613 h 189612"/>
            <a:gd name="connsiteX26" fmla="*/ 162525 w 162525"/>
            <a:gd name="connsiteY26" fmla="*/ 0 h 189612"/>
            <a:gd name="connsiteX27" fmla="*/ 0 w 162525"/>
            <a:gd name="connsiteY27" fmla="*/ 0 h 189612"/>
            <a:gd name="connsiteX28" fmla="*/ 0 w 162525"/>
            <a:gd name="connsiteY28" fmla="*/ 189613 h 189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</a:cxnLst>
          <a:rect l="l" t="t" r="r" b="b"/>
          <a:pathLst>
            <a:path w="162525" h="189612">
              <a:moveTo>
                <a:pt x="40631" y="94806"/>
              </a:moveTo>
              <a:lnTo>
                <a:pt x="67719" y="94806"/>
              </a:lnTo>
              <a:lnTo>
                <a:pt x="67719" y="121894"/>
              </a:lnTo>
              <a:lnTo>
                <a:pt x="40631" y="121894"/>
              </a:lnTo>
              <a:lnTo>
                <a:pt x="40631" y="94806"/>
              </a:lnTo>
              <a:close/>
              <a:moveTo>
                <a:pt x="40631" y="40631"/>
              </a:moveTo>
              <a:lnTo>
                <a:pt x="67719" y="40631"/>
              </a:lnTo>
              <a:lnTo>
                <a:pt x="67719" y="67719"/>
              </a:lnTo>
              <a:lnTo>
                <a:pt x="40631" y="67719"/>
              </a:lnTo>
              <a:lnTo>
                <a:pt x="40631" y="40631"/>
              </a:lnTo>
              <a:close/>
              <a:moveTo>
                <a:pt x="94806" y="94806"/>
              </a:moveTo>
              <a:lnTo>
                <a:pt x="121894" y="94806"/>
              </a:lnTo>
              <a:lnTo>
                <a:pt x="121894" y="121894"/>
              </a:lnTo>
              <a:lnTo>
                <a:pt x="94806" y="121894"/>
              </a:lnTo>
              <a:lnTo>
                <a:pt x="94806" y="94806"/>
              </a:lnTo>
              <a:close/>
              <a:moveTo>
                <a:pt x="94806" y="40631"/>
              </a:moveTo>
              <a:lnTo>
                <a:pt x="121894" y="40631"/>
              </a:lnTo>
              <a:lnTo>
                <a:pt x="121894" y="67719"/>
              </a:lnTo>
              <a:lnTo>
                <a:pt x="94806" y="67719"/>
              </a:lnTo>
              <a:lnTo>
                <a:pt x="94806" y="40631"/>
              </a:lnTo>
              <a:close/>
              <a:moveTo>
                <a:pt x="0" y="189613"/>
              </a:moveTo>
              <a:lnTo>
                <a:pt x="67719" y="189613"/>
              </a:lnTo>
              <a:lnTo>
                <a:pt x="67719" y="148981"/>
              </a:lnTo>
              <a:lnTo>
                <a:pt x="94806" y="148981"/>
              </a:lnTo>
              <a:lnTo>
                <a:pt x="94806" y="189613"/>
              </a:lnTo>
              <a:lnTo>
                <a:pt x="162525" y="189613"/>
              </a:lnTo>
              <a:lnTo>
                <a:pt x="162525" y="0"/>
              </a:lnTo>
              <a:lnTo>
                <a:pt x="0" y="0"/>
              </a:lnTo>
              <a:lnTo>
                <a:pt x="0" y="189613"/>
              </a:lnTo>
              <a:close/>
            </a:path>
          </a:pathLst>
        </a:custGeom>
        <a:solidFill>
          <a:schemeClr val="accent6">
            <a:lumMod val="75000"/>
          </a:schemeClr>
        </a:solidFill>
        <a:ln w="6747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6</xdr:col>
      <xdr:colOff>101575</xdr:colOff>
      <xdr:row>32</xdr:row>
      <xdr:rowOff>37365</xdr:rowOff>
    </xdr:from>
    <xdr:to>
      <xdr:col>6</xdr:col>
      <xdr:colOff>264100</xdr:colOff>
      <xdr:row>34</xdr:row>
      <xdr:rowOff>69027</xdr:rowOff>
    </xdr:to>
    <xdr:sp macro="" textlink="">
      <xdr:nvSpPr>
        <xdr:cNvPr id="40" name="Forma Livre: Forma 39">
          <a:extLst>
            <a:ext uri="{FF2B5EF4-FFF2-40B4-BE49-F238E27FC236}">
              <a16:creationId xmlns:a16="http://schemas.microsoft.com/office/drawing/2014/main" id="{72F697E7-A020-F11F-0F7C-37F0573BB0AD}"/>
            </a:ext>
          </a:extLst>
        </xdr:cNvPr>
        <xdr:cNvSpPr/>
      </xdr:nvSpPr>
      <xdr:spPr>
        <a:xfrm>
          <a:off x="6372200" y="6269890"/>
          <a:ext cx="162525" cy="406312"/>
        </a:xfrm>
        <a:custGeom>
          <a:avLst/>
          <a:gdLst>
            <a:gd name="connsiteX0" fmla="*/ 121894 w 162525"/>
            <a:gd name="connsiteY0" fmla="*/ 74491 h 406312"/>
            <a:gd name="connsiteX1" fmla="*/ 94806 w 162525"/>
            <a:gd name="connsiteY1" fmla="*/ 74491 h 406312"/>
            <a:gd name="connsiteX2" fmla="*/ 94806 w 162525"/>
            <a:gd name="connsiteY2" fmla="*/ 47403 h 406312"/>
            <a:gd name="connsiteX3" fmla="*/ 121894 w 162525"/>
            <a:gd name="connsiteY3" fmla="*/ 47403 h 406312"/>
            <a:gd name="connsiteX4" fmla="*/ 121894 w 162525"/>
            <a:gd name="connsiteY4" fmla="*/ 74491 h 406312"/>
            <a:gd name="connsiteX5" fmla="*/ 121894 w 162525"/>
            <a:gd name="connsiteY5" fmla="*/ 121894 h 406312"/>
            <a:gd name="connsiteX6" fmla="*/ 94806 w 162525"/>
            <a:gd name="connsiteY6" fmla="*/ 121894 h 406312"/>
            <a:gd name="connsiteX7" fmla="*/ 94806 w 162525"/>
            <a:gd name="connsiteY7" fmla="*/ 94806 h 406312"/>
            <a:gd name="connsiteX8" fmla="*/ 121894 w 162525"/>
            <a:gd name="connsiteY8" fmla="*/ 94806 h 406312"/>
            <a:gd name="connsiteX9" fmla="*/ 121894 w 162525"/>
            <a:gd name="connsiteY9" fmla="*/ 121894 h 406312"/>
            <a:gd name="connsiteX10" fmla="*/ 121894 w 162525"/>
            <a:gd name="connsiteY10" fmla="*/ 176069 h 406312"/>
            <a:gd name="connsiteX11" fmla="*/ 94806 w 162525"/>
            <a:gd name="connsiteY11" fmla="*/ 176069 h 406312"/>
            <a:gd name="connsiteX12" fmla="*/ 94806 w 162525"/>
            <a:gd name="connsiteY12" fmla="*/ 148981 h 406312"/>
            <a:gd name="connsiteX13" fmla="*/ 121894 w 162525"/>
            <a:gd name="connsiteY13" fmla="*/ 148981 h 406312"/>
            <a:gd name="connsiteX14" fmla="*/ 121894 w 162525"/>
            <a:gd name="connsiteY14" fmla="*/ 176069 h 406312"/>
            <a:gd name="connsiteX15" fmla="*/ 121894 w 162525"/>
            <a:gd name="connsiteY15" fmla="*/ 230244 h 406312"/>
            <a:gd name="connsiteX16" fmla="*/ 94806 w 162525"/>
            <a:gd name="connsiteY16" fmla="*/ 230244 h 406312"/>
            <a:gd name="connsiteX17" fmla="*/ 94806 w 162525"/>
            <a:gd name="connsiteY17" fmla="*/ 203156 h 406312"/>
            <a:gd name="connsiteX18" fmla="*/ 121894 w 162525"/>
            <a:gd name="connsiteY18" fmla="*/ 203156 h 406312"/>
            <a:gd name="connsiteX19" fmla="*/ 121894 w 162525"/>
            <a:gd name="connsiteY19" fmla="*/ 230244 h 406312"/>
            <a:gd name="connsiteX20" fmla="*/ 121894 w 162525"/>
            <a:gd name="connsiteY20" fmla="*/ 284419 h 406312"/>
            <a:gd name="connsiteX21" fmla="*/ 94806 w 162525"/>
            <a:gd name="connsiteY21" fmla="*/ 284419 h 406312"/>
            <a:gd name="connsiteX22" fmla="*/ 94806 w 162525"/>
            <a:gd name="connsiteY22" fmla="*/ 257331 h 406312"/>
            <a:gd name="connsiteX23" fmla="*/ 121894 w 162525"/>
            <a:gd name="connsiteY23" fmla="*/ 257331 h 406312"/>
            <a:gd name="connsiteX24" fmla="*/ 121894 w 162525"/>
            <a:gd name="connsiteY24" fmla="*/ 284419 h 406312"/>
            <a:gd name="connsiteX25" fmla="*/ 121894 w 162525"/>
            <a:gd name="connsiteY25" fmla="*/ 338594 h 406312"/>
            <a:gd name="connsiteX26" fmla="*/ 94806 w 162525"/>
            <a:gd name="connsiteY26" fmla="*/ 338594 h 406312"/>
            <a:gd name="connsiteX27" fmla="*/ 94806 w 162525"/>
            <a:gd name="connsiteY27" fmla="*/ 311506 h 406312"/>
            <a:gd name="connsiteX28" fmla="*/ 121894 w 162525"/>
            <a:gd name="connsiteY28" fmla="*/ 311506 h 406312"/>
            <a:gd name="connsiteX29" fmla="*/ 121894 w 162525"/>
            <a:gd name="connsiteY29" fmla="*/ 338594 h 406312"/>
            <a:gd name="connsiteX30" fmla="*/ 67719 w 162525"/>
            <a:gd name="connsiteY30" fmla="*/ 74491 h 406312"/>
            <a:gd name="connsiteX31" fmla="*/ 40631 w 162525"/>
            <a:gd name="connsiteY31" fmla="*/ 74491 h 406312"/>
            <a:gd name="connsiteX32" fmla="*/ 40631 w 162525"/>
            <a:gd name="connsiteY32" fmla="*/ 47403 h 406312"/>
            <a:gd name="connsiteX33" fmla="*/ 67719 w 162525"/>
            <a:gd name="connsiteY33" fmla="*/ 47403 h 406312"/>
            <a:gd name="connsiteX34" fmla="*/ 67719 w 162525"/>
            <a:gd name="connsiteY34" fmla="*/ 74491 h 406312"/>
            <a:gd name="connsiteX35" fmla="*/ 67719 w 162525"/>
            <a:gd name="connsiteY35" fmla="*/ 121894 h 406312"/>
            <a:gd name="connsiteX36" fmla="*/ 40631 w 162525"/>
            <a:gd name="connsiteY36" fmla="*/ 121894 h 406312"/>
            <a:gd name="connsiteX37" fmla="*/ 40631 w 162525"/>
            <a:gd name="connsiteY37" fmla="*/ 94806 h 406312"/>
            <a:gd name="connsiteX38" fmla="*/ 67719 w 162525"/>
            <a:gd name="connsiteY38" fmla="*/ 94806 h 406312"/>
            <a:gd name="connsiteX39" fmla="*/ 67719 w 162525"/>
            <a:gd name="connsiteY39" fmla="*/ 121894 h 406312"/>
            <a:gd name="connsiteX40" fmla="*/ 67719 w 162525"/>
            <a:gd name="connsiteY40" fmla="*/ 176069 h 406312"/>
            <a:gd name="connsiteX41" fmla="*/ 40631 w 162525"/>
            <a:gd name="connsiteY41" fmla="*/ 176069 h 406312"/>
            <a:gd name="connsiteX42" fmla="*/ 40631 w 162525"/>
            <a:gd name="connsiteY42" fmla="*/ 148981 h 406312"/>
            <a:gd name="connsiteX43" fmla="*/ 67719 w 162525"/>
            <a:gd name="connsiteY43" fmla="*/ 148981 h 406312"/>
            <a:gd name="connsiteX44" fmla="*/ 67719 w 162525"/>
            <a:gd name="connsiteY44" fmla="*/ 176069 h 406312"/>
            <a:gd name="connsiteX45" fmla="*/ 67719 w 162525"/>
            <a:gd name="connsiteY45" fmla="*/ 230244 h 406312"/>
            <a:gd name="connsiteX46" fmla="*/ 40631 w 162525"/>
            <a:gd name="connsiteY46" fmla="*/ 230244 h 406312"/>
            <a:gd name="connsiteX47" fmla="*/ 40631 w 162525"/>
            <a:gd name="connsiteY47" fmla="*/ 203156 h 406312"/>
            <a:gd name="connsiteX48" fmla="*/ 67719 w 162525"/>
            <a:gd name="connsiteY48" fmla="*/ 203156 h 406312"/>
            <a:gd name="connsiteX49" fmla="*/ 67719 w 162525"/>
            <a:gd name="connsiteY49" fmla="*/ 230244 h 406312"/>
            <a:gd name="connsiteX50" fmla="*/ 67719 w 162525"/>
            <a:gd name="connsiteY50" fmla="*/ 284419 h 406312"/>
            <a:gd name="connsiteX51" fmla="*/ 40631 w 162525"/>
            <a:gd name="connsiteY51" fmla="*/ 284419 h 406312"/>
            <a:gd name="connsiteX52" fmla="*/ 40631 w 162525"/>
            <a:gd name="connsiteY52" fmla="*/ 257331 h 406312"/>
            <a:gd name="connsiteX53" fmla="*/ 67719 w 162525"/>
            <a:gd name="connsiteY53" fmla="*/ 257331 h 406312"/>
            <a:gd name="connsiteX54" fmla="*/ 67719 w 162525"/>
            <a:gd name="connsiteY54" fmla="*/ 284419 h 406312"/>
            <a:gd name="connsiteX55" fmla="*/ 67719 w 162525"/>
            <a:gd name="connsiteY55" fmla="*/ 338594 h 406312"/>
            <a:gd name="connsiteX56" fmla="*/ 40631 w 162525"/>
            <a:gd name="connsiteY56" fmla="*/ 338594 h 406312"/>
            <a:gd name="connsiteX57" fmla="*/ 40631 w 162525"/>
            <a:gd name="connsiteY57" fmla="*/ 311506 h 406312"/>
            <a:gd name="connsiteX58" fmla="*/ 67719 w 162525"/>
            <a:gd name="connsiteY58" fmla="*/ 311506 h 406312"/>
            <a:gd name="connsiteX59" fmla="*/ 67719 w 162525"/>
            <a:gd name="connsiteY59" fmla="*/ 338594 h 406312"/>
            <a:gd name="connsiteX60" fmla="*/ 0 w 162525"/>
            <a:gd name="connsiteY60" fmla="*/ 0 h 406312"/>
            <a:gd name="connsiteX61" fmla="*/ 0 w 162525"/>
            <a:gd name="connsiteY61" fmla="*/ 406313 h 406312"/>
            <a:gd name="connsiteX62" fmla="*/ 67719 w 162525"/>
            <a:gd name="connsiteY62" fmla="*/ 406313 h 406312"/>
            <a:gd name="connsiteX63" fmla="*/ 67719 w 162525"/>
            <a:gd name="connsiteY63" fmla="*/ 365681 h 406312"/>
            <a:gd name="connsiteX64" fmla="*/ 94806 w 162525"/>
            <a:gd name="connsiteY64" fmla="*/ 365681 h 406312"/>
            <a:gd name="connsiteX65" fmla="*/ 94806 w 162525"/>
            <a:gd name="connsiteY65" fmla="*/ 406313 h 406312"/>
            <a:gd name="connsiteX66" fmla="*/ 162525 w 162525"/>
            <a:gd name="connsiteY66" fmla="*/ 406313 h 406312"/>
            <a:gd name="connsiteX67" fmla="*/ 162525 w 162525"/>
            <a:gd name="connsiteY67" fmla="*/ 20316 h 406312"/>
            <a:gd name="connsiteX68" fmla="*/ 0 w 162525"/>
            <a:gd name="connsiteY68" fmla="*/ 0 h 4063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</a:cxnLst>
          <a:rect l="l" t="t" r="r" b="b"/>
          <a:pathLst>
            <a:path w="162525" h="406312">
              <a:moveTo>
                <a:pt x="121894" y="74491"/>
              </a:moveTo>
              <a:lnTo>
                <a:pt x="94806" y="74491"/>
              </a:lnTo>
              <a:lnTo>
                <a:pt x="94806" y="47403"/>
              </a:lnTo>
              <a:lnTo>
                <a:pt x="121894" y="47403"/>
              </a:lnTo>
              <a:lnTo>
                <a:pt x="121894" y="74491"/>
              </a:lnTo>
              <a:close/>
              <a:moveTo>
                <a:pt x="121894" y="121894"/>
              </a:moveTo>
              <a:lnTo>
                <a:pt x="94806" y="121894"/>
              </a:lnTo>
              <a:lnTo>
                <a:pt x="94806" y="94806"/>
              </a:lnTo>
              <a:lnTo>
                <a:pt x="121894" y="94806"/>
              </a:lnTo>
              <a:lnTo>
                <a:pt x="121894" y="121894"/>
              </a:lnTo>
              <a:close/>
              <a:moveTo>
                <a:pt x="121894" y="176069"/>
              </a:moveTo>
              <a:lnTo>
                <a:pt x="94806" y="176069"/>
              </a:lnTo>
              <a:lnTo>
                <a:pt x="94806" y="148981"/>
              </a:lnTo>
              <a:lnTo>
                <a:pt x="121894" y="148981"/>
              </a:lnTo>
              <a:lnTo>
                <a:pt x="121894" y="176069"/>
              </a:lnTo>
              <a:close/>
              <a:moveTo>
                <a:pt x="121894" y="230244"/>
              </a:moveTo>
              <a:lnTo>
                <a:pt x="94806" y="230244"/>
              </a:lnTo>
              <a:lnTo>
                <a:pt x="94806" y="203156"/>
              </a:lnTo>
              <a:lnTo>
                <a:pt x="121894" y="203156"/>
              </a:lnTo>
              <a:lnTo>
                <a:pt x="121894" y="230244"/>
              </a:lnTo>
              <a:close/>
              <a:moveTo>
                <a:pt x="121894" y="284419"/>
              </a:moveTo>
              <a:lnTo>
                <a:pt x="94806" y="284419"/>
              </a:lnTo>
              <a:lnTo>
                <a:pt x="94806" y="257331"/>
              </a:lnTo>
              <a:lnTo>
                <a:pt x="121894" y="257331"/>
              </a:lnTo>
              <a:lnTo>
                <a:pt x="121894" y="284419"/>
              </a:lnTo>
              <a:close/>
              <a:moveTo>
                <a:pt x="121894" y="338594"/>
              </a:moveTo>
              <a:lnTo>
                <a:pt x="94806" y="338594"/>
              </a:lnTo>
              <a:lnTo>
                <a:pt x="94806" y="311506"/>
              </a:lnTo>
              <a:lnTo>
                <a:pt x="121894" y="311506"/>
              </a:lnTo>
              <a:lnTo>
                <a:pt x="121894" y="338594"/>
              </a:lnTo>
              <a:close/>
              <a:moveTo>
                <a:pt x="67719" y="74491"/>
              </a:moveTo>
              <a:lnTo>
                <a:pt x="40631" y="74491"/>
              </a:lnTo>
              <a:lnTo>
                <a:pt x="40631" y="47403"/>
              </a:lnTo>
              <a:lnTo>
                <a:pt x="67719" y="47403"/>
              </a:lnTo>
              <a:lnTo>
                <a:pt x="67719" y="74491"/>
              </a:lnTo>
              <a:close/>
              <a:moveTo>
                <a:pt x="67719" y="121894"/>
              </a:moveTo>
              <a:lnTo>
                <a:pt x="40631" y="121894"/>
              </a:lnTo>
              <a:lnTo>
                <a:pt x="40631" y="94806"/>
              </a:lnTo>
              <a:lnTo>
                <a:pt x="67719" y="94806"/>
              </a:lnTo>
              <a:lnTo>
                <a:pt x="67719" y="121894"/>
              </a:lnTo>
              <a:close/>
              <a:moveTo>
                <a:pt x="67719" y="176069"/>
              </a:moveTo>
              <a:lnTo>
                <a:pt x="40631" y="176069"/>
              </a:lnTo>
              <a:lnTo>
                <a:pt x="40631" y="148981"/>
              </a:lnTo>
              <a:lnTo>
                <a:pt x="67719" y="148981"/>
              </a:lnTo>
              <a:lnTo>
                <a:pt x="67719" y="176069"/>
              </a:lnTo>
              <a:close/>
              <a:moveTo>
                <a:pt x="67719" y="230244"/>
              </a:moveTo>
              <a:lnTo>
                <a:pt x="40631" y="230244"/>
              </a:lnTo>
              <a:lnTo>
                <a:pt x="40631" y="203156"/>
              </a:lnTo>
              <a:lnTo>
                <a:pt x="67719" y="203156"/>
              </a:lnTo>
              <a:lnTo>
                <a:pt x="67719" y="230244"/>
              </a:lnTo>
              <a:close/>
              <a:moveTo>
                <a:pt x="67719" y="284419"/>
              </a:moveTo>
              <a:lnTo>
                <a:pt x="40631" y="284419"/>
              </a:lnTo>
              <a:lnTo>
                <a:pt x="40631" y="257331"/>
              </a:lnTo>
              <a:lnTo>
                <a:pt x="67719" y="257331"/>
              </a:lnTo>
              <a:lnTo>
                <a:pt x="67719" y="284419"/>
              </a:lnTo>
              <a:close/>
              <a:moveTo>
                <a:pt x="67719" y="338594"/>
              </a:moveTo>
              <a:lnTo>
                <a:pt x="40631" y="338594"/>
              </a:lnTo>
              <a:lnTo>
                <a:pt x="40631" y="311506"/>
              </a:lnTo>
              <a:lnTo>
                <a:pt x="67719" y="311506"/>
              </a:lnTo>
              <a:lnTo>
                <a:pt x="67719" y="338594"/>
              </a:lnTo>
              <a:close/>
              <a:moveTo>
                <a:pt x="0" y="0"/>
              </a:moveTo>
              <a:lnTo>
                <a:pt x="0" y="406313"/>
              </a:lnTo>
              <a:lnTo>
                <a:pt x="67719" y="406313"/>
              </a:lnTo>
              <a:lnTo>
                <a:pt x="67719" y="365681"/>
              </a:lnTo>
              <a:lnTo>
                <a:pt x="94806" y="365681"/>
              </a:lnTo>
              <a:lnTo>
                <a:pt x="94806" y="406313"/>
              </a:lnTo>
              <a:lnTo>
                <a:pt x="162525" y="406313"/>
              </a:lnTo>
              <a:lnTo>
                <a:pt x="162525" y="20316"/>
              </a:lnTo>
              <a:lnTo>
                <a:pt x="0" y="0"/>
              </a:lnTo>
              <a:close/>
            </a:path>
          </a:pathLst>
        </a:custGeom>
        <a:solidFill>
          <a:schemeClr val="accent6">
            <a:lumMod val="75000"/>
          </a:schemeClr>
        </a:solidFill>
        <a:ln w="6747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5</xdr:col>
      <xdr:colOff>1341156</xdr:colOff>
      <xdr:row>32</xdr:row>
      <xdr:rowOff>23821</xdr:rowOff>
    </xdr:from>
    <xdr:to>
      <xdr:col>5</xdr:col>
      <xdr:colOff>1503681</xdr:colOff>
      <xdr:row>33</xdr:row>
      <xdr:rowOff>39652</xdr:rowOff>
    </xdr:to>
    <xdr:sp macro="" textlink="">
      <xdr:nvSpPr>
        <xdr:cNvPr id="41" name="Forma Livre: Forma 40">
          <a:extLst>
            <a:ext uri="{FF2B5EF4-FFF2-40B4-BE49-F238E27FC236}">
              <a16:creationId xmlns:a16="http://schemas.microsoft.com/office/drawing/2014/main" id="{F9AA0446-7FD3-1B45-44D8-9703297A4C72}"/>
            </a:ext>
          </a:extLst>
        </xdr:cNvPr>
        <xdr:cNvSpPr/>
      </xdr:nvSpPr>
      <xdr:spPr>
        <a:xfrm>
          <a:off x="6087781" y="6256346"/>
          <a:ext cx="162525" cy="203156"/>
        </a:xfrm>
        <a:custGeom>
          <a:avLst/>
          <a:gdLst>
            <a:gd name="connsiteX0" fmla="*/ 94806 w 162525"/>
            <a:gd name="connsiteY0" fmla="*/ 94806 h 203156"/>
            <a:gd name="connsiteX1" fmla="*/ 121894 w 162525"/>
            <a:gd name="connsiteY1" fmla="*/ 94806 h 203156"/>
            <a:gd name="connsiteX2" fmla="*/ 121894 w 162525"/>
            <a:gd name="connsiteY2" fmla="*/ 121894 h 203156"/>
            <a:gd name="connsiteX3" fmla="*/ 94806 w 162525"/>
            <a:gd name="connsiteY3" fmla="*/ 121894 h 203156"/>
            <a:gd name="connsiteX4" fmla="*/ 94806 w 162525"/>
            <a:gd name="connsiteY4" fmla="*/ 94806 h 203156"/>
            <a:gd name="connsiteX5" fmla="*/ 94806 w 162525"/>
            <a:gd name="connsiteY5" fmla="*/ 40631 h 203156"/>
            <a:gd name="connsiteX6" fmla="*/ 121894 w 162525"/>
            <a:gd name="connsiteY6" fmla="*/ 40631 h 203156"/>
            <a:gd name="connsiteX7" fmla="*/ 121894 w 162525"/>
            <a:gd name="connsiteY7" fmla="*/ 67719 h 203156"/>
            <a:gd name="connsiteX8" fmla="*/ 94806 w 162525"/>
            <a:gd name="connsiteY8" fmla="*/ 67719 h 203156"/>
            <a:gd name="connsiteX9" fmla="*/ 94806 w 162525"/>
            <a:gd name="connsiteY9" fmla="*/ 40631 h 203156"/>
            <a:gd name="connsiteX10" fmla="*/ 67719 w 162525"/>
            <a:gd name="connsiteY10" fmla="*/ 67719 h 203156"/>
            <a:gd name="connsiteX11" fmla="*/ 40631 w 162525"/>
            <a:gd name="connsiteY11" fmla="*/ 67719 h 203156"/>
            <a:gd name="connsiteX12" fmla="*/ 40631 w 162525"/>
            <a:gd name="connsiteY12" fmla="*/ 40631 h 203156"/>
            <a:gd name="connsiteX13" fmla="*/ 67719 w 162525"/>
            <a:gd name="connsiteY13" fmla="*/ 40631 h 203156"/>
            <a:gd name="connsiteX14" fmla="*/ 67719 w 162525"/>
            <a:gd name="connsiteY14" fmla="*/ 67719 h 203156"/>
            <a:gd name="connsiteX15" fmla="*/ 67719 w 162525"/>
            <a:gd name="connsiteY15" fmla="*/ 121894 h 203156"/>
            <a:gd name="connsiteX16" fmla="*/ 40631 w 162525"/>
            <a:gd name="connsiteY16" fmla="*/ 121894 h 203156"/>
            <a:gd name="connsiteX17" fmla="*/ 40631 w 162525"/>
            <a:gd name="connsiteY17" fmla="*/ 94806 h 203156"/>
            <a:gd name="connsiteX18" fmla="*/ 67719 w 162525"/>
            <a:gd name="connsiteY18" fmla="*/ 94806 h 203156"/>
            <a:gd name="connsiteX19" fmla="*/ 67719 w 162525"/>
            <a:gd name="connsiteY19" fmla="*/ 121894 h 203156"/>
            <a:gd name="connsiteX20" fmla="*/ 94806 w 162525"/>
            <a:gd name="connsiteY20" fmla="*/ 203156 h 203156"/>
            <a:gd name="connsiteX21" fmla="*/ 162525 w 162525"/>
            <a:gd name="connsiteY21" fmla="*/ 203156 h 203156"/>
            <a:gd name="connsiteX22" fmla="*/ 162525 w 162525"/>
            <a:gd name="connsiteY22" fmla="*/ 0 h 203156"/>
            <a:gd name="connsiteX23" fmla="*/ 0 w 162525"/>
            <a:gd name="connsiteY23" fmla="*/ 0 h 203156"/>
            <a:gd name="connsiteX24" fmla="*/ 0 w 162525"/>
            <a:gd name="connsiteY24" fmla="*/ 148981 h 203156"/>
            <a:gd name="connsiteX25" fmla="*/ 94806 w 162525"/>
            <a:gd name="connsiteY25" fmla="*/ 148981 h 203156"/>
            <a:gd name="connsiteX26" fmla="*/ 94806 w 162525"/>
            <a:gd name="connsiteY26" fmla="*/ 203156 h 2031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</a:cxnLst>
          <a:rect l="l" t="t" r="r" b="b"/>
          <a:pathLst>
            <a:path w="162525" h="203156">
              <a:moveTo>
                <a:pt x="94806" y="94806"/>
              </a:moveTo>
              <a:lnTo>
                <a:pt x="121894" y="94806"/>
              </a:lnTo>
              <a:lnTo>
                <a:pt x="121894" y="121894"/>
              </a:lnTo>
              <a:lnTo>
                <a:pt x="94806" y="121894"/>
              </a:lnTo>
              <a:lnTo>
                <a:pt x="94806" y="94806"/>
              </a:lnTo>
              <a:close/>
              <a:moveTo>
                <a:pt x="94806" y="40631"/>
              </a:moveTo>
              <a:lnTo>
                <a:pt x="121894" y="40631"/>
              </a:lnTo>
              <a:lnTo>
                <a:pt x="121894" y="67719"/>
              </a:lnTo>
              <a:lnTo>
                <a:pt x="94806" y="67719"/>
              </a:lnTo>
              <a:lnTo>
                <a:pt x="94806" y="40631"/>
              </a:lnTo>
              <a:close/>
              <a:moveTo>
                <a:pt x="67719" y="67719"/>
              </a:moveTo>
              <a:lnTo>
                <a:pt x="40631" y="67719"/>
              </a:lnTo>
              <a:lnTo>
                <a:pt x="40631" y="40631"/>
              </a:lnTo>
              <a:lnTo>
                <a:pt x="67719" y="40631"/>
              </a:lnTo>
              <a:lnTo>
                <a:pt x="67719" y="67719"/>
              </a:lnTo>
              <a:close/>
              <a:moveTo>
                <a:pt x="67719" y="121894"/>
              </a:moveTo>
              <a:lnTo>
                <a:pt x="40631" y="121894"/>
              </a:lnTo>
              <a:lnTo>
                <a:pt x="40631" y="94806"/>
              </a:lnTo>
              <a:lnTo>
                <a:pt x="67719" y="94806"/>
              </a:lnTo>
              <a:lnTo>
                <a:pt x="67719" y="121894"/>
              </a:lnTo>
              <a:close/>
              <a:moveTo>
                <a:pt x="94806" y="203156"/>
              </a:moveTo>
              <a:lnTo>
                <a:pt x="162525" y="203156"/>
              </a:lnTo>
              <a:lnTo>
                <a:pt x="162525" y="0"/>
              </a:lnTo>
              <a:lnTo>
                <a:pt x="0" y="0"/>
              </a:lnTo>
              <a:lnTo>
                <a:pt x="0" y="148981"/>
              </a:lnTo>
              <a:lnTo>
                <a:pt x="94806" y="148981"/>
              </a:lnTo>
              <a:lnTo>
                <a:pt x="94806" y="203156"/>
              </a:lnTo>
              <a:close/>
            </a:path>
          </a:pathLst>
        </a:custGeom>
        <a:solidFill>
          <a:schemeClr val="accent6">
            <a:lumMod val="75000"/>
          </a:schemeClr>
        </a:solidFill>
        <a:ln w="6747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5</xdr:col>
      <xdr:colOff>568327</xdr:colOff>
      <xdr:row>35</xdr:row>
      <xdr:rowOff>112712</xdr:rowOff>
    </xdr:from>
    <xdr:to>
      <xdr:col>5</xdr:col>
      <xdr:colOff>1177589</xdr:colOff>
      <xdr:row>38</xdr:row>
      <xdr:rowOff>65087</xdr:rowOff>
    </xdr:to>
    <xdr:sp macro="" textlink="">
      <xdr:nvSpPr>
        <xdr:cNvPr id="42" name="Gráfico 26" descr="Guindaste">
          <a:extLst>
            <a:ext uri="{FF2B5EF4-FFF2-40B4-BE49-F238E27FC236}">
              <a16:creationId xmlns:a16="http://schemas.microsoft.com/office/drawing/2014/main" id="{8DBA0B20-D4D7-2CF8-E691-81C7C963D7B0}"/>
            </a:ext>
          </a:extLst>
        </xdr:cNvPr>
        <xdr:cNvSpPr/>
      </xdr:nvSpPr>
      <xdr:spPr>
        <a:xfrm>
          <a:off x="5314952" y="6907212"/>
          <a:ext cx="609262" cy="523875"/>
        </a:xfrm>
        <a:custGeom>
          <a:avLst/>
          <a:gdLst>
            <a:gd name="connsiteX0" fmla="*/ 578642 w 609262"/>
            <a:gd name="connsiteY0" fmla="*/ 340519 h 523875"/>
            <a:gd name="connsiteX1" fmla="*/ 456933 w 609262"/>
            <a:gd name="connsiteY1" fmla="*/ 340519 h 523875"/>
            <a:gd name="connsiteX2" fmla="*/ 456933 w 609262"/>
            <a:gd name="connsiteY2" fmla="*/ 288131 h 523875"/>
            <a:gd name="connsiteX3" fmla="*/ 578642 w 609262"/>
            <a:gd name="connsiteY3" fmla="*/ 288131 h 523875"/>
            <a:gd name="connsiteX4" fmla="*/ 578642 w 609262"/>
            <a:gd name="connsiteY4" fmla="*/ 340519 h 523875"/>
            <a:gd name="connsiteX5" fmla="*/ 240901 w 609262"/>
            <a:gd name="connsiteY5" fmla="*/ 111323 h 523875"/>
            <a:gd name="connsiteX6" fmla="*/ 236337 w 609262"/>
            <a:gd name="connsiteY6" fmla="*/ 79236 h 523875"/>
            <a:gd name="connsiteX7" fmla="*/ 393036 w 609262"/>
            <a:gd name="connsiteY7" fmla="*/ 111323 h 523875"/>
            <a:gd name="connsiteX8" fmla="*/ 240901 w 609262"/>
            <a:gd name="connsiteY8" fmla="*/ 111323 h 523875"/>
            <a:gd name="connsiteX9" fmla="*/ 119953 w 609262"/>
            <a:gd name="connsiteY9" fmla="*/ 111323 h 523875"/>
            <a:gd name="connsiteX10" fmla="*/ 173961 w 609262"/>
            <a:gd name="connsiteY10" fmla="*/ 87749 h 523875"/>
            <a:gd name="connsiteX11" fmla="*/ 170919 w 609262"/>
            <a:gd name="connsiteY11" fmla="*/ 111323 h 523875"/>
            <a:gd name="connsiteX12" fmla="*/ 119953 w 609262"/>
            <a:gd name="connsiteY12" fmla="*/ 111323 h 523875"/>
            <a:gd name="connsiteX13" fmla="*/ 168637 w 609262"/>
            <a:gd name="connsiteY13" fmla="*/ 484584 h 523875"/>
            <a:gd name="connsiteX14" fmla="*/ 171679 w 609262"/>
            <a:gd name="connsiteY14" fmla="*/ 458391 h 523875"/>
            <a:gd name="connsiteX15" fmla="*/ 239380 w 609262"/>
            <a:gd name="connsiteY15" fmla="*/ 458391 h 523875"/>
            <a:gd name="connsiteX16" fmla="*/ 242422 w 609262"/>
            <a:gd name="connsiteY16" fmla="*/ 484584 h 523875"/>
            <a:gd name="connsiteX17" fmla="*/ 168637 w 609262"/>
            <a:gd name="connsiteY17" fmla="*/ 484584 h 523875"/>
            <a:gd name="connsiteX18" fmla="*/ 179286 w 609262"/>
            <a:gd name="connsiteY18" fmla="*/ 406003 h 523875"/>
            <a:gd name="connsiteX19" fmla="*/ 233294 w 609262"/>
            <a:gd name="connsiteY19" fmla="*/ 406003 h 523875"/>
            <a:gd name="connsiteX20" fmla="*/ 236337 w 609262"/>
            <a:gd name="connsiteY20" fmla="*/ 432197 h 523875"/>
            <a:gd name="connsiteX21" fmla="*/ 175483 w 609262"/>
            <a:gd name="connsiteY21" fmla="*/ 432197 h 523875"/>
            <a:gd name="connsiteX22" fmla="*/ 179286 w 609262"/>
            <a:gd name="connsiteY22" fmla="*/ 406003 h 523875"/>
            <a:gd name="connsiteX23" fmla="*/ 186132 w 609262"/>
            <a:gd name="connsiteY23" fmla="*/ 353616 h 523875"/>
            <a:gd name="connsiteX24" fmla="*/ 226448 w 609262"/>
            <a:gd name="connsiteY24" fmla="*/ 353616 h 523875"/>
            <a:gd name="connsiteX25" fmla="*/ 229491 w 609262"/>
            <a:gd name="connsiteY25" fmla="*/ 379809 h 523875"/>
            <a:gd name="connsiteX26" fmla="*/ 182329 w 609262"/>
            <a:gd name="connsiteY26" fmla="*/ 379809 h 523875"/>
            <a:gd name="connsiteX27" fmla="*/ 186132 w 609262"/>
            <a:gd name="connsiteY27" fmla="*/ 353616 h 523875"/>
            <a:gd name="connsiteX28" fmla="*/ 192218 w 609262"/>
            <a:gd name="connsiteY28" fmla="*/ 301228 h 523875"/>
            <a:gd name="connsiteX29" fmla="*/ 218841 w 609262"/>
            <a:gd name="connsiteY29" fmla="*/ 301228 h 523875"/>
            <a:gd name="connsiteX30" fmla="*/ 221884 w 609262"/>
            <a:gd name="connsiteY30" fmla="*/ 327422 h 523875"/>
            <a:gd name="connsiteX31" fmla="*/ 188414 w 609262"/>
            <a:gd name="connsiteY31" fmla="*/ 327422 h 523875"/>
            <a:gd name="connsiteX32" fmla="*/ 192218 w 609262"/>
            <a:gd name="connsiteY32" fmla="*/ 301228 h 523875"/>
            <a:gd name="connsiteX33" fmla="*/ 199064 w 609262"/>
            <a:gd name="connsiteY33" fmla="*/ 248841 h 523875"/>
            <a:gd name="connsiteX34" fmla="*/ 211995 w 609262"/>
            <a:gd name="connsiteY34" fmla="*/ 248841 h 523875"/>
            <a:gd name="connsiteX35" fmla="*/ 215038 w 609262"/>
            <a:gd name="connsiteY35" fmla="*/ 275034 h 523875"/>
            <a:gd name="connsiteX36" fmla="*/ 195260 w 609262"/>
            <a:gd name="connsiteY36" fmla="*/ 275034 h 523875"/>
            <a:gd name="connsiteX37" fmla="*/ 199064 w 609262"/>
            <a:gd name="connsiteY37" fmla="*/ 248841 h 523875"/>
            <a:gd name="connsiteX38" fmla="*/ 205910 w 609262"/>
            <a:gd name="connsiteY38" fmla="*/ 197763 h 523875"/>
            <a:gd name="connsiteX39" fmla="*/ 208953 w 609262"/>
            <a:gd name="connsiteY39" fmla="*/ 222647 h 523875"/>
            <a:gd name="connsiteX40" fmla="*/ 202107 w 609262"/>
            <a:gd name="connsiteY40" fmla="*/ 222647 h 523875"/>
            <a:gd name="connsiteX41" fmla="*/ 205910 w 609262"/>
            <a:gd name="connsiteY41" fmla="*/ 197763 h 523875"/>
            <a:gd name="connsiteX42" fmla="*/ 533001 w 609262"/>
            <a:gd name="connsiteY42" fmla="*/ 261938 h 523875"/>
            <a:gd name="connsiteX43" fmla="*/ 533001 w 609262"/>
            <a:gd name="connsiteY43" fmla="*/ 150614 h 523875"/>
            <a:gd name="connsiteX44" fmla="*/ 586248 w 609262"/>
            <a:gd name="connsiteY44" fmla="*/ 150614 h 523875"/>
            <a:gd name="connsiteX45" fmla="*/ 609069 w 609262"/>
            <a:gd name="connsiteY45" fmla="*/ 133588 h 523875"/>
            <a:gd name="connsiteX46" fmla="*/ 591573 w 609262"/>
            <a:gd name="connsiteY46" fmla="*/ 111978 h 523875"/>
            <a:gd name="connsiteX47" fmla="*/ 231012 w 609262"/>
            <a:gd name="connsiteY47" fmla="*/ 37326 h 523875"/>
            <a:gd name="connsiteX48" fmla="*/ 228730 w 609262"/>
            <a:gd name="connsiteY48" fmla="*/ 17681 h 523875"/>
            <a:gd name="connsiteX49" fmla="*/ 205910 w 609262"/>
            <a:gd name="connsiteY49" fmla="*/ 0 h 523875"/>
            <a:gd name="connsiteX50" fmla="*/ 183090 w 609262"/>
            <a:gd name="connsiteY50" fmla="*/ 17681 h 523875"/>
            <a:gd name="connsiteX51" fmla="*/ 180047 w 609262"/>
            <a:gd name="connsiteY51" fmla="*/ 41910 h 523875"/>
            <a:gd name="connsiteX52" fmla="*/ 12698 w 609262"/>
            <a:gd name="connsiteY52" fmla="*/ 113943 h 523875"/>
            <a:gd name="connsiteX53" fmla="*/ 527 w 609262"/>
            <a:gd name="connsiteY53" fmla="*/ 136208 h 523875"/>
            <a:gd name="connsiteX54" fmla="*/ 23347 w 609262"/>
            <a:gd name="connsiteY54" fmla="*/ 150614 h 523875"/>
            <a:gd name="connsiteX55" fmla="*/ 166355 w 609262"/>
            <a:gd name="connsiteY55" fmla="*/ 150614 h 523875"/>
            <a:gd name="connsiteX56" fmla="*/ 122996 w 609262"/>
            <a:gd name="connsiteY56" fmla="*/ 484584 h 523875"/>
            <a:gd name="connsiteX57" fmla="*/ 46168 w 609262"/>
            <a:gd name="connsiteY57" fmla="*/ 484584 h 523875"/>
            <a:gd name="connsiteX58" fmla="*/ 46168 w 609262"/>
            <a:gd name="connsiteY58" fmla="*/ 523875 h 523875"/>
            <a:gd name="connsiteX59" fmla="*/ 365652 w 609262"/>
            <a:gd name="connsiteY59" fmla="*/ 523875 h 523875"/>
            <a:gd name="connsiteX60" fmla="*/ 365652 w 609262"/>
            <a:gd name="connsiteY60" fmla="*/ 484584 h 523875"/>
            <a:gd name="connsiteX61" fmla="*/ 288824 w 609262"/>
            <a:gd name="connsiteY61" fmla="*/ 484584 h 523875"/>
            <a:gd name="connsiteX62" fmla="*/ 245465 w 609262"/>
            <a:gd name="connsiteY62" fmla="*/ 150614 h 523875"/>
            <a:gd name="connsiteX63" fmla="*/ 502574 w 609262"/>
            <a:gd name="connsiteY63" fmla="*/ 150614 h 523875"/>
            <a:gd name="connsiteX64" fmla="*/ 502574 w 609262"/>
            <a:gd name="connsiteY64" fmla="*/ 261938 h 523875"/>
            <a:gd name="connsiteX65" fmla="*/ 426506 w 609262"/>
            <a:gd name="connsiteY65" fmla="*/ 261938 h 523875"/>
            <a:gd name="connsiteX66" fmla="*/ 426506 w 609262"/>
            <a:gd name="connsiteY66" fmla="*/ 366713 h 523875"/>
            <a:gd name="connsiteX67" fmla="*/ 609069 w 609262"/>
            <a:gd name="connsiteY67" fmla="*/ 366713 h 523875"/>
            <a:gd name="connsiteX68" fmla="*/ 609069 w 609262"/>
            <a:gd name="connsiteY68" fmla="*/ 261938 h 523875"/>
            <a:gd name="connsiteX69" fmla="*/ 533001 w 609262"/>
            <a:gd name="connsiteY69" fmla="*/ 261938 h 523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</a:cxnLst>
          <a:rect l="l" t="t" r="r" b="b"/>
          <a:pathLst>
            <a:path w="609262" h="523875">
              <a:moveTo>
                <a:pt x="578642" y="340519"/>
              </a:moveTo>
              <a:lnTo>
                <a:pt x="456933" y="340519"/>
              </a:lnTo>
              <a:lnTo>
                <a:pt x="456933" y="288131"/>
              </a:lnTo>
              <a:lnTo>
                <a:pt x="578642" y="288131"/>
              </a:lnTo>
              <a:lnTo>
                <a:pt x="578642" y="340519"/>
              </a:lnTo>
              <a:close/>
              <a:moveTo>
                <a:pt x="240901" y="111323"/>
              </a:moveTo>
              <a:lnTo>
                <a:pt x="236337" y="79236"/>
              </a:lnTo>
              <a:lnTo>
                <a:pt x="393036" y="111323"/>
              </a:lnTo>
              <a:lnTo>
                <a:pt x="240901" y="111323"/>
              </a:lnTo>
              <a:close/>
              <a:moveTo>
                <a:pt x="119953" y="111323"/>
              </a:moveTo>
              <a:lnTo>
                <a:pt x="173961" y="87749"/>
              </a:lnTo>
              <a:lnTo>
                <a:pt x="170919" y="111323"/>
              </a:lnTo>
              <a:lnTo>
                <a:pt x="119953" y="111323"/>
              </a:lnTo>
              <a:close/>
              <a:moveTo>
                <a:pt x="168637" y="484584"/>
              </a:moveTo>
              <a:lnTo>
                <a:pt x="171679" y="458391"/>
              </a:lnTo>
              <a:lnTo>
                <a:pt x="239380" y="458391"/>
              </a:lnTo>
              <a:lnTo>
                <a:pt x="242422" y="484584"/>
              </a:lnTo>
              <a:lnTo>
                <a:pt x="168637" y="484584"/>
              </a:lnTo>
              <a:close/>
              <a:moveTo>
                <a:pt x="179286" y="406003"/>
              </a:moveTo>
              <a:lnTo>
                <a:pt x="233294" y="406003"/>
              </a:lnTo>
              <a:lnTo>
                <a:pt x="236337" y="432197"/>
              </a:lnTo>
              <a:lnTo>
                <a:pt x="175483" y="432197"/>
              </a:lnTo>
              <a:lnTo>
                <a:pt x="179286" y="406003"/>
              </a:lnTo>
              <a:close/>
              <a:moveTo>
                <a:pt x="186132" y="353616"/>
              </a:moveTo>
              <a:lnTo>
                <a:pt x="226448" y="353616"/>
              </a:lnTo>
              <a:lnTo>
                <a:pt x="229491" y="379809"/>
              </a:lnTo>
              <a:lnTo>
                <a:pt x="182329" y="379809"/>
              </a:lnTo>
              <a:lnTo>
                <a:pt x="186132" y="353616"/>
              </a:lnTo>
              <a:close/>
              <a:moveTo>
                <a:pt x="192218" y="301228"/>
              </a:moveTo>
              <a:lnTo>
                <a:pt x="218841" y="301228"/>
              </a:lnTo>
              <a:lnTo>
                <a:pt x="221884" y="327422"/>
              </a:lnTo>
              <a:lnTo>
                <a:pt x="188414" y="327422"/>
              </a:lnTo>
              <a:lnTo>
                <a:pt x="192218" y="301228"/>
              </a:lnTo>
              <a:close/>
              <a:moveTo>
                <a:pt x="199064" y="248841"/>
              </a:moveTo>
              <a:lnTo>
                <a:pt x="211995" y="248841"/>
              </a:lnTo>
              <a:lnTo>
                <a:pt x="215038" y="275034"/>
              </a:lnTo>
              <a:lnTo>
                <a:pt x="195260" y="275034"/>
              </a:lnTo>
              <a:lnTo>
                <a:pt x="199064" y="248841"/>
              </a:lnTo>
              <a:close/>
              <a:moveTo>
                <a:pt x="205910" y="197763"/>
              </a:moveTo>
              <a:lnTo>
                <a:pt x="208953" y="222647"/>
              </a:lnTo>
              <a:lnTo>
                <a:pt x="202107" y="222647"/>
              </a:lnTo>
              <a:lnTo>
                <a:pt x="205910" y="197763"/>
              </a:lnTo>
              <a:close/>
              <a:moveTo>
                <a:pt x="533001" y="261938"/>
              </a:moveTo>
              <a:lnTo>
                <a:pt x="533001" y="150614"/>
              </a:lnTo>
              <a:lnTo>
                <a:pt x="586248" y="150614"/>
              </a:lnTo>
              <a:cubicBezTo>
                <a:pt x="597659" y="150614"/>
                <a:pt x="607547" y="143411"/>
                <a:pt x="609069" y="133588"/>
              </a:cubicBezTo>
              <a:cubicBezTo>
                <a:pt x="610590" y="123765"/>
                <a:pt x="602983" y="114598"/>
                <a:pt x="591573" y="111978"/>
              </a:cubicBezTo>
              <a:lnTo>
                <a:pt x="231012" y="37326"/>
              </a:lnTo>
              <a:lnTo>
                <a:pt x="228730" y="17681"/>
              </a:lnTo>
              <a:cubicBezTo>
                <a:pt x="227209" y="7203"/>
                <a:pt x="217320" y="0"/>
                <a:pt x="205910" y="0"/>
              </a:cubicBezTo>
              <a:cubicBezTo>
                <a:pt x="194500" y="0"/>
                <a:pt x="184611" y="7203"/>
                <a:pt x="183090" y="17681"/>
              </a:cubicBezTo>
              <a:lnTo>
                <a:pt x="180047" y="41910"/>
              </a:lnTo>
              <a:lnTo>
                <a:pt x="12698" y="113943"/>
              </a:lnTo>
              <a:cubicBezTo>
                <a:pt x="3570" y="117872"/>
                <a:pt x="-1755" y="127040"/>
                <a:pt x="527" y="136208"/>
              </a:cubicBezTo>
              <a:cubicBezTo>
                <a:pt x="3570" y="144066"/>
                <a:pt x="12698" y="150614"/>
                <a:pt x="23347" y="150614"/>
              </a:cubicBezTo>
              <a:lnTo>
                <a:pt x="166355" y="150614"/>
              </a:lnTo>
              <a:lnTo>
                <a:pt x="122996" y="484584"/>
              </a:lnTo>
              <a:lnTo>
                <a:pt x="46168" y="484584"/>
              </a:lnTo>
              <a:lnTo>
                <a:pt x="46168" y="523875"/>
              </a:lnTo>
              <a:lnTo>
                <a:pt x="365652" y="523875"/>
              </a:lnTo>
              <a:lnTo>
                <a:pt x="365652" y="484584"/>
              </a:lnTo>
              <a:lnTo>
                <a:pt x="288824" y="484584"/>
              </a:lnTo>
              <a:lnTo>
                <a:pt x="245465" y="150614"/>
              </a:lnTo>
              <a:lnTo>
                <a:pt x="502574" y="150614"/>
              </a:lnTo>
              <a:lnTo>
                <a:pt x="502574" y="261938"/>
              </a:lnTo>
              <a:lnTo>
                <a:pt x="426506" y="261938"/>
              </a:lnTo>
              <a:lnTo>
                <a:pt x="426506" y="366713"/>
              </a:lnTo>
              <a:lnTo>
                <a:pt x="609069" y="366713"/>
              </a:lnTo>
              <a:lnTo>
                <a:pt x="609069" y="261938"/>
              </a:lnTo>
              <a:lnTo>
                <a:pt x="533001" y="261938"/>
              </a:lnTo>
              <a:close/>
            </a:path>
          </a:pathLst>
        </a:custGeom>
        <a:solidFill>
          <a:schemeClr val="accent6">
            <a:lumMod val="75000"/>
          </a:schemeClr>
        </a:solidFill>
        <a:ln w="7541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5</xdr:col>
      <xdr:colOff>1368217</xdr:colOff>
      <xdr:row>35</xdr:row>
      <xdr:rowOff>91462</xdr:rowOff>
    </xdr:from>
    <xdr:to>
      <xdr:col>6</xdr:col>
      <xdr:colOff>300982</xdr:colOff>
      <xdr:row>38</xdr:row>
      <xdr:rowOff>109337</xdr:rowOff>
    </xdr:to>
    <xdr:sp macro="" textlink="">
      <xdr:nvSpPr>
        <xdr:cNvPr id="44" name="Forma Livre: Forma 43">
          <a:extLst>
            <a:ext uri="{FF2B5EF4-FFF2-40B4-BE49-F238E27FC236}">
              <a16:creationId xmlns:a16="http://schemas.microsoft.com/office/drawing/2014/main" id="{33858480-6C1A-E4C9-AB5B-B527902B22AF}"/>
            </a:ext>
          </a:extLst>
        </xdr:cNvPr>
        <xdr:cNvSpPr/>
      </xdr:nvSpPr>
      <xdr:spPr>
        <a:xfrm>
          <a:off x="6114842" y="6885962"/>
          <a:ext cx="456765" cy="589375"/>
        </a:xfrm>
        <a:custGeom>
          <a:avLst/>
          <a:gdLst>
            <a:gd name="connsiteX0" fmla="*/ 412563 w 456765"/>
            <a:gd name="connsiteY0" fmla="*/ 545172 h 589375"/>
            <a:gd name="connsiteX1" fmla="*/ 44203 w 456765"/>
            <a:gd name="connsiteY1" fmla="*/ 545172 h 589375"/>
            <a:gd name="connsiteX2" fmla="*/ 44203 w 456765"/>
            <a:gd name="connsiteY2" fmla="*/ 44203 h 589375"/>
            <a:gd name="connsiteX3" fmla="*/ 412563 w 456765"/>
            <a:gd name="connsiteY3" fmla="*/ 44203 h 589375"/>
            <a:gd name="connsiteX4" fmla="*/ 412563 w 456765"/>
            <a:gd name="connsiteY4" fmla="*/ 545172 h 589375"/>
            <a:gd name="connsiteX5" fmla="*/ 456766 w 456765"/>
            <a:gd name="connsiteY5" fmla="*/ 0 h 589375"/>
            <a:gd name="connsiteX6" fmla="*/ 0 w 456765"/>
            <a:gd name="connsiteY6" fmla="*/ 0 h 589375"/>
            <a:gd name="connsiteX7" fmla="*/ 0 w 456765"/>
            <a:gd name="connsiteY7" fmla="*/ 589375 h 589375"/>
            <a:gd name="connsiteX8" fmla="*/ 456766 w 456765"/>
            <a:gd name="connsiteY8" fmla="*/ 589375 h 589375"/>
            <a:gd name="connsiteX9" fmla="*/ 456766 w 456765"/>
            <a:gd name="connsiteY9" fmla="*/ 0 h 5893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456765" h="589375">
              <a:moveTo>
                <a:pt x="412563" y="545172"/>
              </a:moveTo>
              <a:lnTo>
                <a:pt x="44203" y="545172"/>
              </a:lnTo>
              <a:lnTo>
                <a:pt x="44203" y="44203"/>
              </a:lnTo>
              <a:lnTo>
                <a:pt x="412563" y="44203"/>
              </a:lnTo>
              <a:lnTo>
                <a:pt x="412563" y="545172"/>
              </a:lnTo>
              <a:close/>
              <a:moveTo>
                <a:pt x="456766" y="0"/>
              </a:moveTo>
              <a:lnTo>
                <a:pt x="0" y="0"/>
              </a:lnTo>
              <a:lnTo>
                <a:pt x="0" y="589375"/>
              </a:lnTo>
              <a:lnTo>
                <a:pt x="456766" y="589375"/>
              </a:lnTo>
              <a:lnTo>
                <a:pt x="456766" y="0"/>
              </a:lnTo>
              <a:close/>
            </a:path>
          </a:pathLst>
        </a:custGeom>
        <a:solidFill>
          <a:schemeClr val="accent6">
            <a:lumMod val="75000"/>
          </a:schemeClr>
        </a:solidFill>
        <a:ln w="7342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5</xdr:col>
      <xdr:colOff>1456623</xdr:colOff>
      <xdr:row>37</xdr:row>
      <xdr:rowOff>144109</xdr:rowOff>
    </xdr:from>
    <xdr:to>
      <xdr:col>6</xdr:col>
      <xdr:colOff>65232</xdr:colOff>
      <xdr:row>37</xdr:row>
      <xdr:rowOff>173577</xdr:rowOff>
    </xdr:to>
    <xdr:sp macro="" textlink="">
      <xdr:nvSpPr>
        <xdr:cNvPr id="45" name="Forma Livre: Forma 44">
          <a:extLst>
            <a:ext uri="{FF2B5EF4-FFF2-40B4-BE49-F238E27FC236}">
              <a16:creationId xmlns:a16="http://schemas.microsoft.com/office/drawing/2014/main" id="{FBA21F02-75FC-06AE-AFB1-D824244F0C0B}"/>
            </a:ext>
          </a:extLst>
        </xdr:cNvPr>
        <xdr:cNvSpPr/>
      </xdr:nvSpPr>
      <xdr:spPr>
        <a:xfrm>
          <a:off x="6203248" y="7313259"/>
          <a:ext cx="132609" cy="29468"/>
        </a:xfrm>
        <a:custGeom>
          <a:avLst/>
          <a:gdLst>
            <a:gd name="connsiteX0" fmla="*/ 0 w 132609"/>
            <a:gd name="connsiteY0" fmla="*/ 0 h 29468"/>
            <a:gd name="connsiteX1" fmla="*/ 132609 w 132609"/>
            <a:gd name="connsiteY1" fmla="*/ 0 h 29468"/>
            <a:gd name="connsiteX2" fmla="*/ 132609 w 132609"/>
            <a:gd name="connsiteY2" fmla="*/ 29469 h 29468"/>
            <a:gd name="connsiteX3" fmla="*/ 0 w 132609"/>
            <a:gd name="connsiteY3" fmla="*/ 29469 h 294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2609" h="29468">
              <a:moveTo>
                <a:pt x="0" y="0"/>
              </a:moveTo>
              <a:lnTo>
                <a:pt x="132609" y="0"/>
              </a:lnTo>
              <a:lnTo>
                <a:pt x="132609" y="29469"/>
              </a:lnTo>
              <a:lnTo>
                <a:pt x="0" y="29469"/>
              </a:lnTo>
              <a:close/>
            </a:path>
          </a:pathLst>
        </a:custGeom>
        <a:solidFill>
          <a:schemeClr val="accent6">
            <a:lumMod val="75000"/>
          </a:schemeClr>
        </a:solidFill>
        <a:ln w="7342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5</xdr:col>
      <xdr:colOff>1456623</xdr:colOff>
      <xdr:row>36</xdr:row>
      <xdr:rowOff>7278</xdr:rowOff>
    </xdr:from>
    <xdr:to>
      <xdr:col>6</xdr:col>
      <xdr:colOff>212576</xdr:colOff>
      <xdr:row>36</xdr:row>
      <xdr:rowOff>36746</xdr:rowOff>
    </xdr:to>
    <xdr:sp macro="" textlink="">
      <xdr:nvSpPr>
        <xdr:cNvPr id="46" name="Forma Livre: Forma 45">
          <a:extLst>
            <a:ext uri="{FF2B5EF4-FFF2-40B4-BE49-F238E27FC236}">
              <a16:creationId xmlns:a16="http://schemas.microsoft.com/office/drawing/2014/main" id="{537F3C2E-6156-73A7-299E-829786901A0D}"/>
            </a:ext>
          </a:extLst>
        </xdr:cNvPr>
        <xdr:cNvSpPr/>
      </xdr:nvSpPr>
      <xdr:spPr>
        <a:xfrm>
          <a:off x="6203248" y="6989103"/>
          <a:ext cx="279953" cy="29468"/>
        </a:xfrm>
        <a:custGeom>
          <a:avLst/>
          <a:gdLst>
            <a:gd name="connsiteX0" fmla="*/ 0 w 279953"/>
            <a:gd name="connsiteY0" fmla="*/ 0 h 29468"/>
            <a:gd name="connsiteX1" fmla="*/ 279953 w 279953"/>
            <a:gd name="connsiteY1" fmla="*/ 0 h 29468"/>
            <a:gd name="connsiteX2" fmla="*/ 279953 w 279953"/>
            <a:gd name="connsiteY2" fmla="*/ 29469 h 29468"/>
            <a:gd name="connsiteX3" fmla="*/ 0 w 279953"/>
            <a:gd name="connsiteY3" fmla="*/ 29469 h 294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79953" h="29468">
              <a:moveTo>
                <a:pt x="0" y="0"/>
              </a:moveTo>
              <a:lnTo>
                <a:pt x="279953" y="0"/>
              </a:lnTo>
              <a:lnTo>
                <a:pt x="279953" y="29469"/>
              </a:lnTo>
              <a:lnTo>
                <a:pt x="0" y="29469"/>
              </a:lnTo>
              <a:close/>
            </a:path>
          </a:pathLst>
        </a:custGeom>
        <a:solidFill>
          <a:schemeClr val="accent6">
            <a:lumMod val="75000"/>
          </a:schemeClr>
        </a:solidFill>
        <a:ln w="7342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5</xdr:col>
      <xdr:colOff>1456623</xdr:colOff>
      <xdr:row>36</xdr:row>
      <xdr:rowOff>66215</xdr:rowOff>
    </xdr:from>
    <xdr:to>
      <xdr:col>6</xdr:col>
      <xdr:colOff>212576</xdr:colOff>
      <xdr:row>36</xdr:row>
      <xdr:rowOff>95683</xdr:rowOff>
    </xdr:to>
    <xdr:sp macro="" textlink="">
      <xdr:nvSpPr>
        <xdr:cNvPr id="47" name="Forma Livre: Forma 46">
          <a:extLst>
            <a:ext uri="{FF2B5EF4-FFF2-40B4-BE49-F238E27FC236}">
              <a16:creationId xmlns:a16="http://schemas.microsoft.com/office/drawing/2014/main" id="{361C701E-A14F-C407-1221-C01AB546E791}"/>
            </a:ext>
          </a:extLst>
        </xdr:cNvPr>
        <xdr:cNvSpPr/>
      </xdr:nvSpPr>
      <xdr:spPr>
        <a:xfrm>
          <a:off x="6203248" y="7048040"/>
          <a:ext cx="279953" cy="29468"/>
        </a:xfrm>
        <a:custGeom>
          <a:avLst/>
          <a:gdLst>
            <a:gd name="connsiteX0" fmla="*/ 0 w 279953"/>
            <a:gd name="connsiteY0" fmla="*/ 0 h 29468"/>
            <a:gd name="connsiteX1" fmla="*/ 279953 w 279953"/>
            <a:gd name="connsiteY1" fmla="*/ 0 h 29468"/>
            <a:gd name="connsiteX2" fmla="*/ 279953 w 279953"/>
            <a:gd name="connsiteY2" fmla="*/ 29469 h 29468"/>
            <a:gd name="connsiteX3" fmla="*/ 0 w 279953"/>
            <a:gd name="connsiteY3" fmla="*/ 29469 h 294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79953" h="29468">
              <a:moveTo>
                <a:pt x="0" y="0"/>
              </a:moveTo>
              <a:lnTo>
                <a:pt x="279953" y="0"/>
              </a:lnTo>
              <a:lnTo>
                <a:pt x="279953" y="29469"/>
              </a:lnTo>
              <a:lnTo>
                <a:pt x="0" y="29469"/>
              </a:lnTo>
              <a:close/>
            </a:path>
          </a:pathLst>
        </a:custGeom>
        <a:solidFill>
          <a:schemeClr val="accent6">
            <a:lumMod val="75000"/>
          </a:schemeClr>
        </a:solidFill>
        <a:ln w="7342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5</xdr:col>
      <xdr:colOff>1456623</xdr:colOff>
      <xdr:row>36</xdr:row>
      <xdr:rowOff>125153</xdr:rowOff>
    </xdr:from>
    <xdr:to>
      <xdr:col>6</xdr:col>
      <xdr:colOff>212576</xdr:colOff>
      <xdr:row>36</xdr:row>
      <xdr:rowOff>154621</xdr:rowOff>
    </xdr:to>
    <xdr:sp macro="" textlink="">
      <xdr:nvSpPr>
        <xdr:cNvPr id="48" name="Forma Livre: Forma 47">
          <a:extLst>
            <a:ext uri="{FF2B5EF4-FFF2-40B4-BE49-F238E27FC236}">
              <a16:creationId xmlns:a16="http://schemas.microsoft.com/office/drawing/2014/main" id="{D90A9C97-905A-D06B-50AA-85D4FE3AB72D}"/>
            </a:ext>
          </a:extLst>
        </xdr:cNvPr>
        <xdr:cNvSpPr/>
      </xdr:nvSpPr>
      <xdr:spPr>
        <a:xfrm>
          <a:off x="6203248" y="7106978"/>
          <a:ext cx="279953" cy="29468"/>
        </a:xfrm>
        <a:custGeom>
          <a:avLst/>
          <a:gdLst>
            <a:gd name="connsiteX0" fmla="*/ 0 w 279953"/>
            <a:gd name="connsiteY0" fmla="*/ 0 h 29468"/>
            <a:gd name="connsiteX1" fmla="*/ 279953 w 279953"/>
            <a:gd name="connsiteY1" fmla="*/ 0 h 29468"/>
            <a:gd name="connsiteX2" fmla="*/ 279953 w 279953"/>
            <a:gd name="connsiteY2" fmla="*/ 29469 h 29468"/>
            <a:gd name="connsiteX3" fmla="*/ 0 w 279953"/>
            <a:gd name="connsiteY3" fmla="*/ 29469 h 294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79953" h="29468">
              <a:moveTo>
                <a:pt x="0" y="0"/>
              </a:moveTo>
              <a:lnTo>
                <a:pt x="279953" y="0"/>
              </a:lnTo>
              <a:lnTo>
                <a:pt x="279953" y="29469"/>
              </a:lnTo>
              <a:lnTo>
                <a:pt x="0" y="29469"/>
              </a:lnTo>
              <a:close/>
            </a:path>
          </a:pathLst>
        </a:custGeom>
        <a:solidFill>
          <a:schemeClr val="accent6">
            <a:lumMod val="75000"/>
          </a:schemeClr>
        </a:solidFill>
        <a:ln w="7342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6</xdr:col>
      <xdr:colOff>72600</xdr:colOff>
      <xdr:row>36</xdr:row>
      <xdr:rowOff>184090</xdr:rowOff>
    </xdr:from>
    <xdr:to>
      <xdr:col>6</xdr:col>
      <xdr:colOff>212576</xdr:colOff>
      <xdr:row>37</xdr:row>
      <xdr:rowOff>26233</xdr:rowOff>
    </xdr:to>
    <xdr:sp macro="" textlink="">
      <xdr:nvSpPr>
        <xdr:cNvPr id="49" name="Forma Livre: Forma 48">
          <a:extLst>
            <a:ext uri="{FF2B5EF4-FFF2-40B4-BE49-F238E27FC236}">
              <a16:creationId xmlns:a16="http://schemas.microsoft.com/office/drawing/2014/main" id="{EABC0F39-B55C-B201-07A8-8EE2282FC709}"/>
            </a:ext>
          </a:extLst>
        </xdr:cNvPr>
        <xdr:cNvSpPr/>
      </xdr:nvSpPr>
      <xdr:spPr>
        <a:xfrm>
          <a:off x="6343225" y="7165915"/>
          <a:ext cx="139976" cy="29468"/>
        </a:xfrm>
        <a:custGeom>
          <a:avLst/>
          <a:gdLst>
            <a:gd name="connsiteX0" fmla="*/ 0 w 139976"/>
            <a:gd name="connsiteY0" fmla="*/ 0 h 29468"/>
            <a:gd name="connsiteX1" fmla="*/ 139977 w 139976"/>
            <a:gd name="connsiteY1" fmla="*/ 0 h 29468"/>
            <a:gd name="connsiteX2" fmla="*/ 139977 w 139976"/>
            <a:gd name="connsiteY2" fmla="*/ 29469 h 29468"/>
            <a:gd name="connsiteX3" fmla="*/ 0 w 139976"/>
            <a:gd name="connsiteY3" fmla="*/ 29469 h 294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976" h="29468">
              <a:moveTo>
                <a:pt x="0" y="0"/>
              </a:moveTo>
              <a:lnTo>
                <a:pt x="139977" y="0"/>
              </a:lnTo>
              <a:lnTo>
                <a:pt x="139977" y="29469"/>
              </a:lnTo>
              <a:lnTo>
                <a:pt x="0" y="29469"/>
              </a:lnTo>
              <a:close/>
            </a:path>
          </a:pathLst>
        </a:custGeom>
        <a:solidFill>
          <a:schemeClr val="accent6">
            <a:lumMod val="75000"/>
          </a:schemeClr>
        </a:solidFill>
        <a:ln w="7342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6</xdr:col>
      <xdr:colOff>109435</xdr:colOff>
      <xdr:row>37</xdr:row>
      <xdr:rowOff>107273</xdr:rowOff>
    </xdr:from>
    <xdr:to>
      <xdr:col>6</xdr:col>
      <xdr:colOff>212575</xdr:colOff>
      <xdr:row>38</xdr:row>
      <xdr:rowOff>13563</xdr:rowOff>
    </xdr:to>
    <xdr:sp macro="" textlink="">
      <xdr:nvSpPr>
        <xdr:cNvPr id="50" name="Forma Livre: Forma 49">
          <a:extLst>
            <a:ext uri="{FF2B5EF4-FFF2-40B4-BE49-F238E27FC236}">
              <a16:creationId xmlns:a16="http://schemas.microsoft.com/office/drawing/2014/main" id="{F29FBAF5-E7AD-6582-28A9-5EE610DA6DF9}"/>
            </a:ext>
          </a:extLst>
        </xdr:cNvPr>
        <xdr:cNvSpPr/>
      </xdr:nvSpPr>
      <xdr:spPr>
        <a:xfrm>
          <a:off x="6380060" y="7276423"/>
          <a:ext cx="103140" cy="103140"/>
        </a:xfrm>
        <a:custGeom>
          <a:avLst/>
          <a:gdLst>
            <a:gd name="connsiteX0" fmla="*/ 80302 w 103140"/>
            <a:gd name="connsiteY0" fmla="*/ 103141 h 103140"/>
            <a:gd name="connsiteX1" fmla="*/ 51570 w 103140"/>
            <a:gd name="connsiteY1" fmla="*/ 74409 h 103140"/>
            <a:gd name="connsiteX2" fmla="*/ 22838 w 103140"/>
            <a:gd name="connsiteY2" fmla="*/ 103141 h 103140"/>
            <a:gd name="connsiteX3" fmla="*/ 0 w 103140"/>
            <a:gd name="connsiteY3" fmla="*/ 80302 h 103140"/>
            <a:gd name="connsiteX4" fmla="*/ 28732 w 103140"/>
            <a:gd name="connsiteY4" fmla="*/ 51570 h 103140"/>
            <a:gd name="connsiteX5" fmla="*/ 0 w 103140"/>
            <a:gd name="connsiteY5" fmla="*/ 22838 h 103140"/>
            <a:gd name="connsiteX6" fmla="*/ 22838 w 103140"/>
            <a:gd name="connsiteY6" fmla="*/ 0 h 103140"/>
            <a:gd name="connsiteX7" fmla="*/ 51570 w 103140"/>
            <a:gd name="connsiteY7" fmla="*/ 28732 h 103140"/>
            <a:gd name="connsiteX8" fmla="*/ 80302 w 103140"/>
            <a:gd name="connsiteY8" fmla="*/ 0 h 103140"/>
            <a:gd name="connsiteX9" fmla="*/ 103141 w 103140"/>
            <a:gd name="connsiteY9" fmla="*/ 22838 h 103140"/>
            <a:gd name="connsiteX10" fmla="*/ 74409 w 103140"/>
            <a:gd name="connsiteY10" fmla="*/ 51570 h 103140"/>
            <a:gd name="connsiteX11" fmla="*/ 103141 w 103140"/>
            <a:gd name="connsiteY11" fmla="*/ 80302 h 1031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103140" h="103140">
              <a:moveTo>
                <a:pt x="80302" y="103141"/>
              </a:moveTo>
              <a:lnTo>
                <a:pt x="51570" y="74409"/>
              </a:lnTo>
              <a:lnTo>
                <a:pt x="22838" y="103141"/>
              </a:lnTo>
              <a:lnTo>
                <a:pt x="0" y="80302"/>
              </a:lnTo>
              <a:lnTo>
                <a:pt x="28732" y="51570"/>
              </a:lnTo>
              <a:lnTo>
                <a:pt x="0" y="22838"/>
              </a:lnTo>
              <a:lnTo>
                <a:pt x="22838" y="0"/>
              </a:lnTo>
              <a:lnTo>
                <a:pt x="51570" y="28732"/>
              </a:lnTo>
              <a:lnTo>
                <a:pt x="80302" y="0"/>
              </a:lnTo>
              <a:lnTo>
                <a:pt x="103141" y="22838"/>
              </a:lnTo>
              <a:lnTo>
                <a:pt x="74409" y="51570"/>
              </a:lnTo>
              <a:lnTo>
                <a:pt x="103141" y="80302"/>
              </a:lnTo>
              <a:close/>
            </a:path>
          </a:pathLst>
        </a:custGeom>
        <a:solidFill>
          <a:schemeClr val="accent6">
            <a:lumMod val="75000"/>
          </a:schemeClr>
        </a:solidFill>
        <a:ln w="7342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5</xdr:col>
      <xdr:colOff>557409</xdr:colOff>
      <xdr:row>31</xdr:row>
      <xdr:rowOff>154184</xdr:rowOff>
    </xdr:from>
    <xdr:to>
      <xdr:col>5</xdr:col>
      <xdr:colOff>1090412</xdr:colOff>
      <xdr:row>34</xdr:row>
      <xdr:rowOff>99812</xdr:rowOff>
    </xdr:to>
    <xdr:sp macro="" textlink="">
      <xdr:nvSpPr>
        <xdr:cNvPr id="36" name="Gráfico 20" descr="Fábrica">
          <a:extLst>
            <a:ext uri="{FF2B5EF4-FFF2-40B4-BE49-F238E27FC236}">
              <a16:creationId xmlns:a16="http://schemas.microsoft.com/office/drawing/2014/main" id="{5E5A8C6A-2AF0-02DE-0BF9-82D696246774}"/>
            </a:ext>
          </a:extLst>
        </xdr:cNvPr>
        <xdr:cNvSpPr/>
      </xdr:nvSpPr>
      <xdr:spPr>
        <a:xfrm>
          <a:off x="5304034" y="6173984"/>
          <a:ext cx="533003" cy="533003"/>
        </a:xfrm>
        <a:custGeom>
          <a:avLst/>
          <a:gdLst>
            <a:gd name="connsiteX0" fmla="*/ 470297 w 533003"/>
            <a:gd name="connsiteY0" fmla="*/ 478135 h 533003"/>
            <a:gd name="connsiteX1" fmla="*/ 376238 w 533003"/>
            <a:gd name="connsiteY1" fmla="*/ 478135 h 533003"/>
            <a:gd name="connsiteX2" fmla="*/ 376238 w 533003"/>
            <a:gd name="connsiteY2" fmla="*/ 407591 h 533003"/>
            <a:gd name="connsiteX3" fmla="*/ 470297 w 533003"/>
            <a:gd name="connsiteY3" fmla="*/ 407591 h 533003"/>
            <a:gd name="connsiteX4" fmla="*/ 470297 w 533003"/>
            <a:gd name="connsiteY4" fmla="*/ 478135 h 533003"/>
            <a:gd name="connsiteX5" fmla="*/ 313531 w 533003"/>
            <a:gd name="connsiteY5" fmla="*/ 478135 h 533003"/>
            <a:gd name="connsiteX6" fmla="*/ 219472 w 533003"/>
            <a:gd name="connsiteY6" fmla="*/ 478135 h 533003"/>
            <a:gd name="connsiteX7" fmla="*/ 219472 w 533003"/>
            <a:gd name="connsiteY7" fmla="*/ 407591 h 533003"/>
            <a:gd name="connsiteX8" fmla="*/ 313531 w 533003"/>
            <a:gd name="connsiteY8" fmla="*/ 407591 h 533003"/>
            <a:gd name="connsiteX9" fmla="*/ 313531 w 533003"/>
            <a:gd name="connsiteY9" fmla="*/ 478135 h 533003"/>
            <a:gd name="connsiteX10" fmla="*/ 156766 w 533003"/>
            <a:gd name="connsiteY10" fmla="*/ 478135 h 533003"/>
            <a:gd name="connsiteX11" fmla="*/ 62706 w 533003"/>
            <a:gd name="connsiteY11" fmla="*/ 478135 h 533003"/>
            <a:gd name="connsiteX12" fmla="*/ 62706 w 533003"/>
            <a:gd name="connsiteY12" fmla="*/ 407591 h 533003"/>
            <a:gd name="connsiteX13" fmla="*/ 156766 w 533003"/>
            <a:gd name="connsiteY13" fmla="*/ 407591 h 533003"/>
            <a:gd name="connsiteX14" fmla="*/ 156766 w 533003"/>
            <a:gd name="connsiteY14" fmla="*/ 478135 h 533003"/>
            <a:gd name="connsiteX15" fmla="*/ 321370 w 533003"/>
            <a:gd name="connsiteY15" fmla="*/ 321370 h 533003"/>
            <a:gd name="connsiteX16" fmla="*/ 321370 w 533003"/>
            <a:gd name="connsiteY16" fmla="*/ 211634 h 533003"/>
            <a:gd name="connsiteX17" fmla="*/ 109736 w 533003"/>
            <a:gd name="connsiteY17" fmla="*/ 321370 h 533003"/>
            <a:gd name="connsiteX18" fmla="*/ 86221 w 533003"/>
            <a:gd name="connsiteY18" fmla="*/ 0 h 533003"/>
            <a:gd name="connsiteX19" fmla="*/ 23515 w 533003"/>
            <a:gd name="connsiteY19" fmla="*/ 0 h 533003"/>
            <a:gd name="connsiteX20" fmla="*/ 0 w 533003"/>
            <a:gd name="connsiteY20" fmla="*/ 321370 h 533003"/>
            <a:gd name="connsiteX21" fmla="*/ 0 w 533003"/>
            <a:gd name="connsiteY21" fmla="*/ 533003 h 533003"/>
            <a:gd name="connsiteX22" fmla="*/ 533003 w 533003"/>
            <a:gd name="connsiteY22" fmla="*/ 533003 h 533003"/>
            <a:gd name="connsiteX23" fmla="*/ 533003 w 533003"/>
            <a:gd name="connsiteY23" fmla="*/ 321370 h 533003"/>
            <a:gd name="connsiteX24" fmla="*/ 533003 w 533003"/>
            <a:gd name="connsiteY24" fmla="*/ 211634 h 533003"/>
            <a:gd name="connsiteX25" fmla="*/ 321370 w 533003"/>
            <a:gd name="connsiteY25" fmla="*/ 321370 h 53300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533003" h="533003">
              <a:moveTo>
                <a:pt x="470297" y="478135"/>
              </a:moveTo>
              <a:lnTo>
                <a:pt x="376238" y="478135"/>
              </a:lnTo>
              <a:lnTo>
                <a:pt x="376238" y="407591"/>
              </a:lnTo>
              <a:lnTo>
                <a:pt x="470297" y="407591"/>
              </a:lnTo>
              <a:lnTo>
                <a:pt x="470297" y="478135"/>
              </a:lnTo>
              <a:close/>
              <a:moveTo>
                <a:pt x="313531" y="478135"/>
              </a:moveTo>
              <a:lnTo>
                <a:pt x="219472" y="478135"/>
              </a:lnTo>
              <a:lnTo>
                <a:pt x="219472" y="407591"/>
              </a:lnTo>
              <a:lnTo>
                <a:pt x="313531" y="407591"/>
              </a:lnTo>
              <a:lnTo>
                <a:pt x="313531" y="478135"/>
              </a:lnTo>
              <a:close/>
              <a:moveTo>
                <a:pt x="156766" y="478135"/>
              </a:moveTo>
              <a:lnTo>
                <a:pt x="62706" y="478135"/>
              </a:lnTo>
              <a:lnTo>
                <a:pt x="62706" y="407591"/>
              </a:lnTo>
              <a:lnTo>
                <a:pt x="156766" y="407591"/>
              </a:lnTo>
              <a:lnTo>
                <a:pt x="156766" y="478135"/>
              </a:lnTo>
              <a:close/>
              <a:moveTo>
                <a:pt x="321370" y="321370"/>
              </a:moveTo>
              <a:lnTo>
                <a:pt x="321370" y="211634"/>
              </a:lnTo>
              <a:lnTo>
                <a:pt x="109736" y="321370"/>
              </a:lnTo>
              <a:lnTo>
                <a:pt x="86221" y="0"/>
              </a:lnTo>
              <a:lnTo>
                <a:pt x="23515" y="0"/>
              </a:lnTo>
              <a:lnTo>
                <a:pt x="0" y="321370"/>
              </a:lnTo>
              <a:lnTo>
                <a:pt x="0" y="533003"/>
              </a:lnTo>
              <a:lnTo>
                <a:pt x="533003" y="533003"/>
              </a:lnTo>
              <a:lnTo>
                <a:pt x="533003" y="321370"/>
              </a:lnTo>
              <a:lnTo>
                <a:pt x="533003" y="211634"/>
              </a:lnTo>
              <a:lnTo>
                <a:pt x="321370" y="321370"/>
              </a:lnTo>
              <a:close/>
            </a:path>
          </a:pathLst>
        </a:custGeom>
        <a:solidFill>
          <a:schemeClr val="accent6">
            <a:lumMod val="75000"/>
          </a:schemeClr>
        </a:solidFill>
        <a:ln w="7838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1</xdr:col>
      <xdr:colOff>703035</xdr:colOff>
      <xdr:row>39</xdr:row>
      <xdr:rowOff>177346</xdr:rowOff>
    </xdr:from>
    <xdr:to>
      <xdr:col>5</xdr:col>
      <xdr:colOff>1138464</xdr:colOff>
      <xdr:row>54</xdr:row>
      <xdr:rowOff>131081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8251FD3D-4D26-6865-04C3-726D89500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AB80-1078-4AF0-AA26-F6B561989691}">
  <dimension ref="A1:H115"/>
  <sheetViews>
    <sheetView showGridLines="0" tabSelected="1" zoomScale="70" zoomScaleNormal="70" workbookViewId="0">
      <selection activeCell="G14" sqref="G14"/>
    </sheetView>
  </sheetViews>
  <sheetFormatPr defaultColWidth="0" defaultRowHeight="14.75" x14ac:dyDescent="0.75"/>
  <cols>
    <col min="1" max="1" width="8.7265625" customWidth="1"/>
    <col min="2" max="2" width="23.90625" bestFit="1" customWidth="1"/>
    <col min="3" max="3" width="14.76953125" bestFit="1" customWidth="1"/>
    <col min="4" max="4" width="11.81640625" bestFit="1" customWidth="1"/>
    <col min="5" max="5" width="8.7265625" customWidth="1"/>
    <col min="6" max="6" width="21.81640625" bestFit="1" customWidth="1"/>
    <col min="7" max="7" width="10.2265625" bestFit="1" customWidth="1"/>
    <col min="8" max="8" width="8.7265625" customWidth="1"/>
    <col min="9" max="16384" width="8.7265625" hidden="1"/>
  </cols>
  <sheetData>
    <row r="1" spans="1:8" x14ac:dyDescent="0.75">
      <c r="A1" s="1"/>
      <c r="B1" s="1"/>
      <c r="C1" s="1"/>
      <c r="D1" s="1"/>
      <c r="E1" s="1"/>
      <c r="F1" s="1"/>
      <c r="G1" s="1"/>
      <c r="H1" s="1"/>
    </row>
    <row r="2" spans="1:8" x14ac:dyDescent="0.75">
      <c r="A2" s="1"/>
      <c r="B2" s="1"/>
      <c r="C2" s="1"/>
      <c r="D2" s="1"/>
      <c r="E2" s="1"/>
      <c r="F2" s="1"/>
      <c r="G2" s="1"/>
      <c r="H2" s="1"/>
    </row>
    <row r="3" spans="1:8" x14ac:dyDescent="0.75">
      <c r="A3" s="1"/>
      <c r="B3" s="1"/>
      <c r="C3" s="1"/>
      <c r="D3" s="1"/>
      <c r="E3" s="1"/>
      <c r="F3" s="1"/>
      <c r="G3" s="1"/>
      <c r="H3" s="1"/>
    </row>
    <row r="4" spans="1:8" x14ac:dyDescent="0.75">
      <c r="A4" s="1"/>
      <c r="B4" s="1"/>
      <c r="C4" s="1"/>
      <c r="D4" s="1"/>
      <c r="E4" s="1"/>
      <c r="F4" s="1"/>
      <c r="G4" s="1"/>
      <c r="H4" s="1"/>
    </row>
    <row r="5" spans="1:8" x14ac:dyDescent="0.75">
      <c r="A5" s="1"/>
      <c r="B5" s="1"/>
      <c r="C5" s="1"/>
      <c r="D5" s="1"/>
      <c r="E5" s="1"/>
      <c r="F5" s="1"/>
      <c r="G5" s="1"/>
      <c r="H5" s="1"/>
    </row>
    <row r="6" spans="1:8" x14ac:dyDescent="0.75">
      <c r="A6" s="1"/>
      <c r="B6" s="1"/>
      <c r="C6" s="1"/>
      <c r="D6" s="1"/>
      <c r="E6" s="1"/>
      <c r="F6" s="1"/>
      <c r="G6" s="1"/>
      <c r="H6" s="1"/>
    </row>
    <row r="7" spans="1:8" x14ac:dyDescent="0.75">
      <c r="A7" s="1"/>
      <c r="B7" s="1"/>
      <c r="C7" s="1"/>
      <c r="D7" s="1"/>
      <c r="E7" s="1"/>
      <c r="F7" s="1"/>
      <c r="G7" s="1"/>
      <c r="H7" s="1"/>
    </row>
    <row r="8" spans="1:8" x14ac:dyDescent="0.75">
      <c r="A8" s="1"/>
      <c r="B8" s="1"/>
      <c r="C8" s="1"/>
      <c r="D8" s="1"/>
      <c r="E8" s="1"/>
      <c r="F8" s="1"/>
      <c r="G8" s="1"/>
      <c r="H8" s="1"/>
    </row>
    <row r="9" spans="1:8" ht="15.5" thickBot="1" x14ac:dyDescent="0.9">
      <c r="A9" s="1"/>
      <c r="B9" s="1"/>
      <c r="C9" s="1"/>
      <c r="D9" s="1"/>
      <c r="E9" s="1"/>
      <c r="F9" s="1"/>
      <c r="G9" s="1"/>
      <c r="H9" s="1"/>
    </row>
    <row r="10" spans="1:8" ht="18.5" x14ac:dyDescent="0.9">
      <c r="A10" s="1"/>
      <c r="B10" s="27" t="s">
        <v>10</v>
      </c>
      <c r="C10" s="28"/>
      <c r="D10" s="1"/>
      <c r="E10" s="1"/>
      <c r="F10" s="1"/>
      <c r="G10" s="1"/>
      <c r="H10" s="1"/>
    </row>
    <row r="11" spans="1:8" x14ac:dyDescent="0.75">
      <c r="A11" s="1"/>
      <c r="B11" s="29" t="s">
        <v>15</v>
      </c>
      <c r="C11" s="30">
        <v>5000</v>
      </c>
      <c r="D11" s="1"/>
      <c r="E11" s="1"/>
      <c r="F11" s="1"/>
      <c r="G11" s="1"/>
      <c r="H11" s="1"/>
    </row>
    <row r="12" spans="1:8" x14ac:dyDescent="0.75">
      <c r="A12" s="1"/>
      <c r="B12" s="29" t="s">
        <v>16</v>
      </c>
      <c r="C12" s="31">
        <v>8.8999999999999999E-3</v>
      </c>
      <c r="D12" s="1"/>
      <c r="E12" s="1"/>
      <c r="F12" s="1"/>
      <c r="G12" s="1"/>
      <c r="H12" s="1"/>
    </row>
    <row r="13" spans="1:8" ht="15.5" thickBot="1" x14ac:dyDescent="0.9">
      <c r="A13" s="1"/>
      <c r="B13" s="11" t="s">
        <v>17</v>
      </c>
      <c r="C13" s="32">
        <f>salario*30%</f>
        <v>1500</v>
      </c>
      <c r="D13" s="1"/>
      <c r="E13" s="1"/>
      <c r="F13" s="1"/>
      <c r="G13" s="1"/>
      <c r="H13" s="1"/>
    </row>
    <row r="14" spans="1:8" ht="15.5" thickBot="1" x14ac:dyDescent="0.9">
      <c r="A14" s="1"/>
      <c r="B14" s="1"/>
      <c r="C14" s="1"/>
      <c r="D14" s="1"/>
      <c r="E14" s="1"/>
      <c r="F14" s="1"/>
      <c r="G14" s="1"/>
      <c r="H14" s="1"/>
    </row>
    <row r="15" spans="1:8" ht="18.5" x14ac:dyDescent="0.9">
      <c r="A15" s="1"/>
      <c r="B15" s="20" t="s">
        <v>0</v>
      </c>
      <c r="C15" s="21"/>
      <c r="D15" s="1"/>
      <c r="E15" s="1"/>
      <c r="F15" s="1"/>
      <c r="G15" s="1"/>
      <c r="H15" s="1"/>
    </row>
    <row r="16" spans="1:8" x14ac:dyDescent="0.75">
      <c r="A16" s="1"/>
      <c r="B16" s="16" t="s">
        <v>1</v>
      </c>
      <c r="C16" s="22">
        <f>sugestao_invest</f>
        <v>1500</v>
      </c>
      <c r="D16" s="1"/>
      <c r="E16" s="1"/>
      <c r="F16" s="1"/>
      <c r="G16" s="1"/>
      <c r="H16" s="1"/>
    </row>
    <row r="17" spans="1:8" x14ac:dyDescent="0.75">
      <c r="A17" s="1"/>
      <c r="B17" s="16" t="s">
        <v>12</v>
      </c>
      <c r="C17" s="23">
        <v>5</v>
      </c>
      <c r="D17" s="1"/>
      <c r="E17" s="1"/>
      <c r="F17" s="1"/>
      <c r="G17" s="1"/>
      <c r="H17" s="1"/>
    </row>
    <row r="18" spans="1:8" x14ac:dyDescent="0.75">
      <c r="A18" s="1"/>
      <c r="B18" s="16" t="s">
        <v>2</v>
      </c>
      <c r="C18" s="24">
        <v>1.0789999999999999E-2</v>
      </c>
      <c r="D18" s="1"/>
      <c r="E18" s="1"/>
      <c r="F18" s="1"/>
      <c r="G18" s="1"/>
      <c r="H18" s="1"/>
    </row>
    <row r="19" spans="1:8" x14ac:dyDescent="0.75">
      <c r="A19" s="1"/>
      <c r="B19" s="16" t="s">
        <v>13</v>
      </c>
      <c r="C19" s="25">
        <f>FV(taxa_mensal,qtd_anos*12,aporte*-1)</f>
        <v>125665.37099773147</v>
      </c>
      <c r="D19" s="1"/>
      <c r="E19" s="1"/>
      <c r="F19" s="1"/>
      <c r="G19" s="1"/>
      <c r="H19" s="1"/>
    </row>
    <row r="20" spans="1:8" ht="15.5" thickBot="1" x14ac:dyDescent="0.9">
      <c r="A20" s="1"/>
      <c r="B20" s="18" t="s">
        <v>14</v>
      </c>
      <c r="C20" s="26">
        <f>patrimonio_acu*rendimento</f>
        <v>1118.4218018798101</v>
      </c>
      <c r="D20" s="1"/>
      <c r="E20" s="1"/>
      <c r="F20" s="1"/>
      <c r="G20" s="1"/>
      <c r="H20" s="1"/>
    </row>
    <row r="21" spans="1:8" ht="15.5" thickBot="1" x14ac:dyDescent="0.9">
      <c r="A21" s="1"/>
      <c r="B21" s="1"/>
      <c r="C21" s="1"/>
      <c r="D21" s="1"/>
      <c r="E21" s="1"/>
      <c r="F21" s="1"/>
      <c r="G21" s="1"/>
      <c r="H21" s="1"/>
    </row>
    <row r="22" spans="1:8" ht="16" x14ac:dyDescent="0.8">
      <c r="A22" s="1"/>
      <c r="B22" s="13" t="s">
        <v>3</v>
      </c>
      <c r="C22" s="14" t="s">
        <v>11</v>
      </c>
      <c r="D22" s="15" t="s">
        <v>9</v>
      </c>
      <c r="E22" s="1"/>
      <c r="F22" s="1"/>
      <c r="G22" s="1"/>
      <c r="H22" s="1"/>
    </row>
    <row r="23" spans="1:8" x14ac:dyDescent="0.75">
      <c r="A23" s="2">
        <v>2</v>
      </c>
      <c r="B23" s="16" t="s">
        <v>4</v>
      </c>
      <c r="C23" s="3">
        <f>FV(taxa_mensal,$A23*12,aporte)*-1</f>
        <v>40841.440946467825</v>
      </c>
      <c r="D23" s="17">
        <f>C23*rendimento</f>
        <v>363.48882442356364</v>
      </c>
      <c r="E23" s="1"/>
      <c r="F23" s="1"/>
      <c r="G23" s="1"/>
      <c r="H23" s="1"/>
    </row>
    <row r="24" spans="1:8" x14ac:dyDescent="0.75">
      <c r="A24" s="2">
        <v>5</v>
      </c>
      <c r="B24" s="16" t="s">
        <v>5</v>
      </c>
      <c r="C24" s="3">
        <f>FV(taxa_mensal,$A24*12,aporte)*-1</f>
        <v>125665.37099773147</v>
      </c>
      <c r="D24" s="17">
        <f>C24*rendimento</f>
        <v>1118.4218018798101</v>
      </c>
      <c r="E24" s="1"/>
      <c r="F24" s="1"/>
      <c r="G24" s="1"/>
      <c r="H24" s="1"/>
    </row>
    <row r="25" spans="1:8" x14ac:dyDescent="0.75">
      <c r="A25" s="2">
        <v>10</v>
      </c>
      <c r="B25" s="16" t="s">
        <v>6</v>
      </c>
      <c r="C25" s="3">
        <f>FV(taxa_mensal,$A25*12,aporte)*-1</f>
        <v>364926.3187952583</v>
      </c>
      <c r="D25" s="17">
        <f>C25*rendimento</f>
        <v>3247.8442372777986</v>
      </c>
      <c r="E25" s="1"/>
      <c r="F25" s="1"/>
      <c r="G25" s="1"/>
      <c r="H25" s="1"/>
    </row>
    <row r="26" spans="1:8" x14ac:dyDescent="0.75">
      <c r="A26" s="2">
        <v>20</v>
      </c>
      <c r="B26" s="16" t="s">
        <v>7</v>
      </c>
      <c r="C26" s="3">
        <f>FV(taxa_mensal,$A26*12,aporte)*-1</f>
        <v>1687797.600145621</v>
      </c>
      <c r="D26" s="17">
        <f>C26*rendimento</f>
        <v>15021.398641296028</v>
      </c>
      <c r="E26" s="1"/>
      <c r="F26" s="1"/>
      <c r="G26" s="1"/>
      <c r="H26" s="1"/>
    </row>
    <row r="27" spans="1:8" ht="15.5" thickBot="1" x14ac:dyDescent="0.9">
      <c r="A27" s="2">
        <v>30</v>
      </c>
      <c r="B27" s="18" t="s">
        <v>8</v>
      </c>
      <c r="C27" s="19">
        <f>FV(taxa_mensal,$A27*12,aporte)*-1</f>
        <v>6483254.4825070715</v>
      </c>
      <c r="D27" s="12">
        <f>C27*rendimento</f>
        <v>57700.964894312936</v>
      </c>
      <c r="E27" s="1"/>
      <c r="F27" s="1"/>
      <c r="G27" s="1"/>
      <c r="H27" s="1"/>
    </row>
    <row r="28" spans="1:8" ht="15.5" thickBot="1" x14ac:dyDescent="0.9">
      <c r="A28" s="1"/>
      <c r="B28" s="1"/>
      <c r="C28" s="1"/>
      <c r="D28" s="1"/>
      <c r="E28" s="1"/>
      <c r="F28" s="1"/>
      <c r="G28" s="1"/>
      <c r="H28" s="1"/>
    </row>
    <row r="29" spans="1:8" ht="16" x14ac:dyDescent="0.8">
      <c r="A29" s="1"/>
      <c r="B29" s="9" t="s">
        <v>35</v>
      </c>
      <c r="C29" s="10" t="s">
        <v>19</v>
      </c>
      <c r="D29" s="1"/>
      <c r="E29" s="1"/>
      <c r="F29" s="1"/>
      <c r="G29" s="1"/>
      <c r="H29" s="1"/>
    </row>
    <row r="30" spans="1:8" ht="15.5" thickBot="1" x14ac:dyDescent="0.9">
      <c r="A30" s="1"/>
      <c r="B30" s="11" t="s">
        <v>22</v>
      </c>
      <c r="C30" s="12">
        <f>sugestao_invest</f>
        <v>1500</v>
      </c>
      <c r="D30" s="1"/>
      <c r="E30" s="1"/>
      <c r="F30" s="1"/>
      <c r="G30" s="1"/>
      <c r="H30" s="1"/>
    </row>
    <row r="31" spans="1:8" ht="15.5" thickBot="1" x14ac:dyDescent="0.9">
      <c r="A31" s="5"/>
      <c r="B31" s="6"/>
      <c r="C31" s="1"/>
      <c r="D31" s="1"/>
      <c r="E31" s="1"/>
      <c r="F31" s="1"/>
      <c r="G31" s="1"/>
      <c r="H31" s="1"/>
    </row>
    <row r="32" spans="1:8" ht="16.75" thickBot="1" x14ac:dyDescent="0.95">
      <c r="A32" s="5"/>
      <c r="B32" s="35" t="s">
        <v>23</v>
      </c>
      <c r="C32" s="36" t="s">
        <v>28</v>
      </c>
      <c r="D32" s="8" t="s">
        <v>29</v>
      </c>
      <c r="E32" s="1"/>
      <c r="F32" s="1"/>
      <c r="G32" s="1"/>
      <c r="H32" s="1"/>
    </row>
    <row r="33" spans="1:8" x14ac:dyDescent="0.75">
      <c r="A33" s="5" t="str">
        <f>$C$29&amp;B33</f>
        <v>AgressivoPapel</v>
      </c>
      <c r="B33" s="37" t="s">
        <v>24</v>
      </c>
      <c r="C33" s="4">
        <f>VLOOKUP(A33,Planilha2!$A:$D,4,0)</f>
        <v>0.2</v>
      </c>
      <c r="D33" s="33">
        <f>sugestao_invest*C33</f>
        <v>300</v>
      </c>
      <c r="E33" s="1"/>
      <c r="F33" s="1"/>
      <c r="G33" s="1"/>
      <c r="H33" s="1"/>
    </row>
    <row r="34" spans="1:8" x14ac:dyDescent="0.75">
      <c r="A34" s="5" t="str">
        <f t="shared" ref="A34:A39" si="0">$C$29&amp;B34</f>
        <v>AgressivoTijolo</v>
      </c>
      <c r="B34" s="37" t="s">
        <v>25</v>
      </c>
      <c r="C34" s="4">
        <f>VLOOKUP(A34,Planilha2!$A:$D,4,0)</f>
        <v>0.3</v>
      </c>
      <c r="D34" s="34">
        <f>sugestao_invest*C34</f>
        <v>450</v>
      </c>
      <c r="E34" s="1"/>
      <c r="F34" s="1"/>
      <c r="G34" s="1"/>
      <c r="H34" s="1"/>
    </row>
    <row r="35" spans="1:8" x14ac:dyDescent="0.75">
      <c r="A35" s="5" t="str">
        <f t="shared" si="0"/>
        <v>AgressivoHíbridos</v>
      </c>
      <c r="B35" s="37" t="s">
        <v>26</v>
      </c>
      <c r="C35" s="4">
        <f>VLOOKUP(A35,Planilha2!$A:$D,4,0)</f>
        <v>0.2</v>
      </c>
      <c r="D35" s="34">
        <f>sugestao_invest*C35</f>
        <v>300</v>
      </c>
      <c r="E35" s="1"/>
      <c r="F35" s="1"/>
      <c r="G35" s="1"/>
      <c r="H35" s="1"/>
    </row>
    <row r="36" spans="1:8" x14ac:dyDescent="0.75">
      <c r="A36" s="5" t="str">
        <f t="shared" si="0"/>
        <v>AgressivoFofs</v>
      </c>
      <c r="B36" s="37" t="s">
        <v>27</v>
      </c>
      <c r="C36" s="4">
        <f>VLOOKUP(A36,Planilha2!$A:$D,4,0)</f>
        <v>0.2</v>
      </c>
      <c r="D36" s="34">
        <f>sugestao_invest*C36</f>
        <v>300</v>
      </c>
      <c r="E36" s="1"/>
      <c r="F36" s="1"/>
      <c r="G36" s="1"/>
      <c r="H36" s="1"/>
    </row>
    <row r="37" spans="1:8" x14ac:dyDescent="0.75">
      <c r="A37" s="5" t="str">
        <f t="shared" si="0"/>
        <v>AgressivoDesenvolvimento</v>
      </c>
      <c r="B37" s="37" t="s">
        <v>30</v>
      </c>
      <c r="C37" s="4">
        <f>VLOOKUP(A37,Planilha2!$A:$D,4,0)</f>
        <v>0.05</v>
      </c>
      <c r="D37" s="34">
        <f>sugestao_invest*C37</f>
        <v>75</v>
      </c>
      <c r="E37" s="1"/>
      <c r="F37" s="1"/>
      <c r="G37" s="1"/>
      <c r="H37" s="1"/>
    </row>
    <row r="38" spans="1:8" ht="15.5" thickBot="1" x14ac:dyDescent="0.9">
      <c r="A38" s="5" t="str">
        <f t="shared" si="0"/>
        <v>AgressivoHotelarias</v>
      </c>
      <c r="B38" s="40" t="s">
        <v>31</v>
      </c>
      <c r="C38" s="41">
        <f>VLOOKUP(A38,Planilha2!$A:$D,4,0)</f>
        <v>0.05</v>
      </c>
      <c r="D38" s="42">
        <f>sugestao_invest*C38</f>
        <v>75</v>
      </c>
      <c r="E38" s="1"/>
      <c r="F38" s="1"/>
      <c r="G38" s="1"/>
      <c r="H38" s="1"/>
    </row>
    <row r="39" spans="1:8" ht="16.75" thickBot="1" x14ac:dyDescent="0.95">
      <c r="A39" s="5" t="str">
        <f t="shared" si="0"/>
        <v>AgressivoTotal</v>
      </c>
      <c r="B39" s="7" t="s">
        <v>11</v>
      </c>
      <c r="C39" s="43">
        <f>SUM(C33:C38)</f>
        <v>1</v>
      </c>
      <c r="D39" s="44">
        <f>SUM(D33:D38)</f>
        <v>1500</v>
      </c>
      <c r="E39" s="1"/>
      <c r="F39" s="1"/>
      <c r="G39" s="1"/>
      <c r="H39" s="1"/>
    </row>
    <row r="40" spans="1:8" x14ac:dyDescent="0.75">
      <c r="A40" s="5"/>
      <c r="B40" s="6"/>
      <c r="C40" s="1"/>
      <c r="D40" s="1"/>
      <c r="E40" s="1"/>
      <c r="F40" s="1"/>
      <c r="G40" s="1"/>
      <c r="H40" s="1"/>
    </row>
    <row r="41" spans="1:8" x14ac:dyDescent="0.75">
      <c r="A41" s="5"/>
      <c r="B41" s="6"/>
      <c r="C41" s="1"/>
      <c r="D41" s="1"/>
      <c r="E41" s="1"/>
      <c r="F41" s="1"/>
      <c r="G41" s="1"/>
      <c r="H41" s="1"/>
    </row>
    <row r="42" spans="1:8" x14ac:dyDescent="0.75">
      <c r="A42" s="5"/>
      <c r="B42" s="6"/>
      <c r="C42" s="1"/>
      <c r="D42" s="1"/>
      <c r="E42" s="1"/>
      <c r="F42" s="1"/>
      <c r="G42" s="1"/>
      <c r="H42" s="1"/>
    </row>
    <row r="43" spans="1:8" x14ac:dyDescent="0.75">
      <c r="A43" s="5"/>
      <c r="B43" s="6"/>
      <c r="C43" s="1"/>
      <c r="D43" s="1"/>
      <c r="E43" s="1"/>
      <c r="F43" s="1"/>
      <c r="G43" s="1"/>
      <c r="H43" s="1"/>
    </row>
    <row r="44" spans="1:8" x14ac:dyDescent="0.75">
      <c r="A44" s="5"/>
      <c r="B44" s="6"/>
      <c r="C44" s="1"/>
      <c r="D44" s="1"/>
      <c r="E44" s="1"/>
      <c r="F44" s="1"/>
      <c r="G44" s="1"/>
      <c r="H44" s="1"/>
    </row>
    <row r="45" spans="1:8" x14ac:dyDescent="0.75">
      <c r="A45" s="5"/>
      <c r="B45" s="6"/>
      <c r="C45" s="1"/>
      <c r="D45" s="1"/>
      <c r="E45" s="1"/>
      <c r="F45" s="1"/>
      <c r="G45" s="1"/>
      <c r="H45" s="1"/>
    </row>
    <row r="46" spans="1:8" x14ac:dyDescent="0.75">
      <c r="A46" s="5"/>
      <c r="B46" s="6"/>
      <c r="C46" s="1"/>
      <c r="D46" s="1"/>
      <c r="E46" s="1"/>
      <c r="F46" s="1"/>
      <c r="G46" s="1"/>
      <c r="H46" s="1"/>
    </row>
    <row r="47" spans="1:8" x14ac:dyDescent="0.75">
      <c r="A47" s="5"/>
      <c r="B47" s="6"/>
      <c r="C47" s="1"/>
      <c r="D47" s="1"/>
      <c r="E47" s="1"/>
      <c r="F47" s="1"/>
      <c r="G47" s="1"/>
      <c r="H47" s="1"/>
    </row>
    <row r="48" spans="1:8" x14ac:dyDescent="0.75">
      <c r="A48" s="5"/>
      <c r="B48" s="6"/>
      <c r="C48" s="1"/>
      <c r="D48" s="1"/>
      <c r="E48" s="1"/>
      <c r="F48" s="1"/>
      <c r="G48" s="1"/>
      <c r="H48" s="1"/>
    </row>
    <row r="49" spans="1:8" x14ac:dyDescent="0.75">
      <c r="A49" s="5"/>
      <c r="B49" s="6"/>
      <c r="C49" s="1"/>
      <c r="D49" s="1"/>
      <c r="E49" s="1"/>
      <c r="F49" s="1"/>
      <c r="G49" s="1"/>
      <c r="H49" s="1"/>
    </row>
    <row r="50" spans="1:8" x14ac:dyDescent="0.75">
      <c r="A50" s="5"/>
      <c r="B50" s="6"/>
      <c r="C50" s="1"/>
      <c r="D50" s="1"/>
      <c r="E50" s="1"/>
      <c r="F50" s="1"/>
      <c r="G50" s="1"/>
      <c r="H50" s="1"/>
    </row>
    <row r="51" spans="1:8" x14ac:dyDescent="0.75">
      <c r="A51" s="5"/>
      <c r="B51" s="6"/>
      <c r="C51" s="1"/>
      <c r="D51" s="1"/>
      <c r="E51" s="1"/>
      <c r="F51" s="1"/>
      <c r="G51" s="1"/>
      <c r="H51" s="1"/>
    </row>
    <row r="52" spans="1:8" x14ac:dyDescent="0.75">
      <c r="A52" s="5"/>
      <c r="B52" s="6"/>
      <c r="C52" s="1"/>
      <c r="D52" s="1"/>
      <c r="E52" s="1"/>
      <c r="F52" s="1"/>
      <c r="G52" s="1"/>
      <c r="H52" s="1"/>
    </row>
    <row r="53" spans="1:8" x14ac:dyDescent="0.75">
      <c r="A53" s="5"/>
      <c r="B53" s="6"/>
      <c r="C53" s="1"/>
      <c r="D53" s="1"/>
      <c r="E53" s="1"/>
      <c r="F53" s="1"/>
      <c r="G53" s="1"/>
      <c r="H53" s="1"/>
    </row>
    <row r="54" spans="1:8" x14ac:dyDescent="0.75">
      <c r="A54" s="5"/>
      <c r="B54" s="6"/>
      <c r="C54" s="1"/>
      <c r="D54" s="1"/>
      <c r="E54" s="1"/>
      <c r="F54" s="1"/>
      <c r="G54" s="1"/>
      <c r="H54" s="1"/>
    </row>
    <row r="55" spans="1:8" x14ac:dyDescent="0.75">
      <c r="A55" s="5"/>
      <c r="B55" s="6"/>
      <c r="C55" s="1"/>
      <c r="D55" s="1"/>
      <c r="E55" s="1"/>
      <c r="F55" s="1"/>
      <c r="G55" s="1"/>
      <c r="H55" s="1"/>
    </row>
    <row r="56" spans="1:8" x14ac:dyDescent="0.75">
      <c r="A56" s="5"/>
      <c r="B56" s="6"/>
      <c r="C56" s="1"/>
      <c r="D56" s="1"/>
      <c r="E56" s="1"/>
      <c r="F56" s="1"/>
      <c r="G56" s="1"/>
      <c r="H56" s="1"/>
    </row>
    <row r="57" spans="1:8" x14ac:dyDescent="0.75">
      <c r="A57" s="5"/>
      <c r="B57" s="6"/>
      <c r="C57" s="1"/>
      <c r="D57" s="1"/>
      <c r="E57" s="1"/>
      <c r="F57" s="1"/>
      <c r="G57" s="1"/>
      <c r="H57" s="1"/>
    </row>
    <row r="58" spans="1:8" x14ac:dyDescent="0.75">
      <c r="A58" s="5"/>
      <c r="B58" s="6"/>
      <c r="C58" s="1"/>
      <c r="D58" s="1"/>
      <c r="E58" s="1"/>
      <c r="F58" s="1"/>
      <c r="G58" s="1"/>
      <c r="H58" s="1"/>
    </row>
    <row r="59" spans="1:8" x14ac:dyDescent="0.75">
      <c r="A59" s="5"/>
      <c r="B59" s="6"/>
      <c r="C59" s="1"/>
      <c r="D59" s="1"/>
      <c r="E59" s="1"/>
      <c r="F59" s="1"/>
      <c r="G59" s="1"/>
      <c r="H59" s="1"/>
    </row>
    <row r="60" spans="1:8" x14ac:dyDescent="0.75">
      <c r="A60" s="5"/>
      <c r="B60" s="6"/>
      <c r="C60" s="1"/>
      <c r="D60" s="1"/>
      <c r="E60" s="1"/>
      <c r="F60" s="1"/>
      <c r="G60" s="1"/>
      <c r="H60" s="1"/>
    </row>
    <row r="61" spans="1:8" x14ac:dyDescent="0.75">
      <c r="A61" s="5"/>
      <c r="B61" s="6"/>
      <c r="C61" s="1"/>
      <c r="D61" s="1"/>
      <c r="E61" s="1"/>
      <c r="F61" s="1"/>
      <c r="G61" s="1"/>
      <c r="H61" s="1"/>
    </row>
    <row r="62" spans="1:8" x14ac:dyDescent="0.75">
      <c r="A62" s="5"/>
      <c r="B62" s="6"/>
      <c r="C62" s="1"/>
      <c r="D62" s="1"/>
      <c r="E62" s="1"/>
      <c r="F62" s="1"/>
      <c r="G62" s="1"/>
      <c r="H62" s="1"/>
    </row>
    <row r="63" spans="1:8" x14ac:dyDescent="0.75">
      <c r="A63" s="5"/>
      <c r="B63" s="6"/>
      <c r="C63" s="1"/>
      <c r="D63" s="1"/>
      <c r="E63" s="1"/>
      <c r="F63" s="1"/>
      <c r="G63" s="1"/>
      <c r="H63" s="1"/>
    </row>
    <row r="64" spans="1:8" x14ac:dyDescent="0.75">
      <c r="A64" s="5"/>
      <c r="B64" s="6"/>
      <c r="C64" s="1"/>
      <c r="D64" s="1"/>
      <c r="E64" s="1"/>
      <c r="F64" s="1"/>
      <c r="G64" s="1"/>
      <c r="H64" s="1"/>
    </row>
    <row r="65" spans="1:8" x14ac:dyDescent="0.75">
      <c r="A65" s="5"/>
      <c r="B65" s="6"/>
      <c r="C65" s="1"/>
      <c r="D65" s="1"/>
      <c r="E65" s="1"/>
      <c r="F65" s="1"/>
      <c r="G65" s="1"/>
      <c r="H65" s="1"/>
    </row>
    <row r="66" spans="1:8" x14ac:dyDescent="0.75">
      <c r="A66" s="5"/>
      <c r="B66" s="6"/>
      <c r="C66" s="1"/>
      <c r="D66" s="1"/>
      <c r="E66" s="1"/>
      <c r="F66" s="1"/>
      <c r="G66" s="1"/>
      <c r="H66" s="1"/>
    </row>
    <row r="67" spans="1:8" x14ac:dyDescent="0.75">
      <c r="A67" s="5"/>
      <c r="B67" s="6"/>
      <c r="C67" s="1"/>
      <c r="D67" s="1"/>
      <c r="E67" s="1"/>
      <c r="F67" s="1"/>
      <c r="G67" s="1"/>
      <c r="H67" s="1"/>
    </row>
    <row r="68" spans="1:8" x14ac:dyDescent="0.75">
      <c r="A68" s="5"/>
      <c r="B68" s="6"/>
      <c r="C68" s="1"/>
      <c r="D68" s="1"/>
      <c r="E68" s="1"/>
      <c r="F68" s="1"/>
      <c r="G68" s="1"/>
      <c r="H68" s="1"/>
    </row>
    <row r="69" spans="1:8" x14ac:dyDescent="0.75">
      <c r="A69" s="5"/>
      <c r="B69" s="6"/>
      <c r="C69" s="1"/>
      <c r="D69" s="1"/>
      <c r="E69" s="1"/>
      <c r="F69" s="1"/>
      <c r="G69" s="1"/>
      <c r="H69" s="1"/>
    </row>
    <row r="70" spans="1:8" x14ac:dyDescent="0.75">
      <c r="A70" s="5"/>
      <c r="B70" s="6"/>
      <c r="C70" s="1"/>
      <c r="D70" s="1"/>
      <c r="E70" s="1"/>
      <c r="F70" s="1"/>
      <c r="G70" s="1"/>
      <c r="H70" s="1"/>
    </row>
    <row r="71" spans="1:8" x14ac:dyDescent="0.75">
      <c r="A71" s="5"/>
      <c r="B71" s="6"/>
      <c r="C71" s="1"/>
      <c r="D71" s="1"/>
      <c r="E71" s="1"/>
      <c r="F71" s="1"/>
      <c r="G71" s="1"/>
      <c r="H71" s="1"/>
    </row>
    <row r="72" spans="1:8" x14ac:dyDescent="0.75">
      <c r="A72" s="5"/>
      <c r="B72" s="6"/>
      <c r="C72" s="1"/>
      <c r="D72" s="1"/>
      <c r="E72" s="1"/>
      <c r="F72" s="1"/>
      <c r="G72" s="1"/>
      <c r="H72" s="1"/>
    </row>
    <row r="73" spans="1:8" x14ac:dyDescent="0.75">
      <c r="A73" s="5"/>
      <c r="B73" s="6"/>
      <c r="C73" s="1"/>
      <c r="D73" s="1"/>
      <c r="E73" s="1"/>
      <c r="F73" s="1"/>
      <c r="G73" s="1"/>
      <c r="H73" s="1"/>
    </row>
    <row r="74" spans="1:8" x14ac:dyDescent="0.75">
      <c r="A74" s="5"/>
      <c r="B74" s="6"/>
      <c r="C74" s="1"/>
      <c r="D74" s="1"/>
      <c r="E74" s="1"/>
      <c r="F74" s="1"/>
      <c r="G74" s="1"/>
      <c r="H74" s="1"/>
    </row>
    <row r="75" spans="1:8" x14ac:dyDescent="0.75">
      <c r="A75" s="5"/>
      <c r="B75" s="6"/>
      <c r="C75" s="1"/>
      <c r="D75" s="1"/>
      <c r="E75" s="1"/>
      <c r="F75" s="1"/>
      <c r="G75" s="1"/>
      <c r="H75" s="1"/>
    </row>
    <row r="76" spans="1:8" x14ac:dyDescent="0.75">
      <c r="A76" s="5"/>
      <c r="B76" s="6"/>
      <c r="C76" s="1"/>
      <c r="D76" s="1"/>
      <c r="E76" s="1"/>
      <c r="F76" s="1"/>
      <c r="G76" s="1"/>
      <c r="H76" s="1"/>
    </row>
    <row r="77" spans="1:8" x14ac:dyDescent="0.75">
      <c r="A77" s="5"/>
      <c r="B77" s="6"/>
      <c r="C77" s="1"/>
      <c r="D77" s="1"/>
      <c r="E77" s="1"/>
      <c r="F77" s="1"/>
      <c r="G77" s="1"/>
      <c r="H77" s="1"/>
    </row>
    <row r="78" spans="1:8" x14ac:dyDescent="0.75">
      <c r="A78" s="5"/>
      <c r="B78" s="6"/>
      <c r="C78" s="1"/>
      <c r="D78" s="1"/>
      <c r="E78" s="1"/>
      <c r="F78" s="1"/>
      <c r="G78" s="1"/>
      <c r="H78" s="1"/>
    </row>
    <row r="79" spans="1:8" x14ac:dyDescent="0.75">
      <c r="A79" s="5"/>
      <c r="B79" s="6"/>
      <c r="C79" s="1"/>
      <c r="D79" s="1"/>
      <c r="E79" s="1"/>
      <c r="F79" s="1"/>
      <c r="G79" s="1"/>
      <c r="H79" s="1"/>
    </row>
    <row r="80" spans="1:8" x14ac:dyDescent="0.75">
      <c r="A80" s="5"/>
      <c r="B80" s="6"/>
      <c r="C80" s="1"/>
      <c r="D80" s="1"/>
      <c r="E80" s="1"/>
      <c r="F80" s="1"/>
      <c r="G80" s="1"/>
      <c r="H80" s="1"/>
    </row>
    <row r="81" spans="1:8" x14ac:dyDescent="0.75">
      <c r="A81" s="5"/>
      <c r="B81" s="6"/>
      <c r="C81" s="1"/>
      <c r="D81" s="1"/>
      <c r="E81" s="1"/>
      <c r="F81" s="1"/>
      <c r="G81" s="1"/>
      <c r="H81" s="1"/>
    </row>
    <row r="82" spans="1:8" x14ac:dyDescent="0.75">
      <c r="A82" s="5"/>
      <c r="B82" s="6"/>
      <c r="C82" s="1"/>
      <c r="D82" s="1"/>
      <c r="E82" s="1"/>
      <c r="F82" s="1"/>
      <c r="G82" s="1"/>
      <c r="H82" s="1"/>
    </row>
    <row r="83" spans="1:8" x14ac:dyDescent="0.75">
      <c r="A83" s="5"/>
      <c r="B83" s="6"/>
      <c r="C83" s="1"/>
      <c r="D83" s="1"/>
      <c r="E83" s="1"/>
      <c r="F83" s="1"/>
      <c r="G83" s="1"/>
      <c r="H83" s="1"/>
    </row>
    <row r="84" spans="1:8" x14ac:dyDescent="0.75">
      <c r="A84" s="5"/>
      <c r="B84" s="6"/>
      <c r="C84" s="1"/>
      <c r="D84" s="1"/>
      <c r="E84" s="1"/>
      <c r="F84" s="1"/>
      <c r="G84" s="1"/>
      <c r="H84" s="1"/>
    </row>
    <row r="85" spans="1:8" x14ac:dyDescent="0.75">
      <c r="A85" s="5"/>
      <c r="B85" s="6"/>
      <c r="C85" s="1"/>
      <c r="D85" s="1"/>
      <c r="E85" s="1"/>
      <c r="F85" s="1"/>
      <c r="G85" s="1"/>
      <c r="H85" s="1"/>
    </row>
    <row r="86" spans="1:8" x14ac:dyDescent="0.75">
      <c r="A86" s="5"/>
      <c r="B86" s="6"/>
      <c r="C86" s="1"/>
      <c r="D86" s="1"/>
      <c r="E86" s="1"/>
      <c r="F86" s="1"/>
      <c r="G86" s="1"/>
      <c r="H86" s="1"/>
    </row>
    <row r="87" spans="1:8" x14ac:dyDescent="0.75">
      <c r="A87" s="5"/>
      <c r="B87" s="6"/>
      <c r="C87" s="1"/>
      <c r="D87" s="1"/>
      <c r="E87" s="1"/>
      <c r="F87" s="1"/>
      <c r="G87" s="1"/>
      <c r="H87" s="1"/>
    </row>
    <row r="88" spans="1:8" x14ac:dyDescent="0.75">
      <c r="A88" s="5"/>
      <c r="B88" s="6"/>
      <c r="C88" s="1"/>
      <c r="D88" s="1"/>
      <c r="E88" s="1"/>
      <c r="F88" s="1"/>
      <c r="G88" s="1"/>
      <c r="H88" s="1"/>
    </row>
    <row r="89" spans="1:8" x14ac:dyDescent="0.75">
      <c r="A89" s="5"/>
      <c r="B89" s="6"/>
      <c r="C89" s="1"/>
      <c r="D89" s="1"/>
      <c r="E89" s="1"/>
      <c r="F89" s="1"/>
      <c r="G89" s="1"/>
      <c r="H89" s="1"/>
    </row>
    <row r="90" spans="1:8" x14ac:dyDescent="0.75">
      <c r="A90" s="5"/>
      <c r="B90" s="6"/>
      <c r="C90" s="1"/>
      <c r="D90" s="1"/>
      <c r="E90" s="1"/>
      <c r="F90" s="1"/>
      <c r="G90" s="1"/>
      <c r="H90" s="1"/>
    </row>
    <row r="91" spans="1:8" x14ac:dyDescent="0.75">
      <c r="A91" s="5"/>
      <c r="B91" s="6"/>
      <c r="C91" s="1"/>
      <c r="D91" s="1"/>
      <c r="E91" s="1"/>
      <c r="F91" s="1"/>
      <c r="G91" s="1"/>
      <c r="H91" s="1"/>
    </row>
    <row r="92" spans="1:8" x14ac:dyDescent="0.75">
      <c r="A92" s="5"/>
      <c r="B92" s="6"/>
      <c r="C92" s="1"/>
      <c r="D92" s="1"/>
      <c r="E92" s="1"/>
      <c r="F92" s="1"/>
      <c r="G92" s="1"/>
      <c r="H92" s="1"/>
    </row>
    <row r="93" spans="1:8" x14ac:dyDescent="0.75">
      <c r="A93" s="5"/>
      <c r="B93" s="6"/>
      <c r="C93" s="1"/>
      <c r="D93" s="1"/>
      <c r="E93" s="1"/>
      <c r="F93" s="1"/>
      <c r="G93" s="1"/>
      <c r="H93" s="1"/>
    </row>
    <row r="94" spans="1:8" x14ac:dyDescent="0.75">
      <c r="A94" s="5"/>
      <c r="B94" s="6"/>
      <c r="C94" s="1"/>
      <c r="D94" s="1"/>
      <c r="E94" s="1"/>
      <c r="F94" s="1"/>
      <c r="G94" s="1"/>
      <c r="H94" s="1"/>
    </row>
    <row r="95" spans="1:8" x14ac:dyDescent="0.75">
      <c r="A95" s="5"/>
      <c r="B95" s="6"/>
      <c r="C95" s="1"/>
      <c r="D95" s="1"/>
      <c r="E95" s="1"/>
      <c r="F95" s="1"/>
      <c r="G95" s="1"/>
      <c r="H95" s="1"/>
    </row>
    <row r="96" spans="1:8" x14ac:dyDescent="0.75">
      <c r="A96" s="5"/>
      <c r="B96" s="6"/>
      <c r="C96" s="1"/>
      <c r="D96" s="1"/>
      <c r="E96" s="1"/>
      <c r="F96" s="1"/>
      <c r="G96" s="1"/>
      <c r="H96" s="1"/>
    </row>
    <row r="97" spans="1:8" x14ac:dyDescent="0.75">
      <c r="A97" s="5"/>
      <c r="B97" s="6"/>
      <c r="C97" s="1"/>
      <c r="D97" s="1"/>
      <c r="E97" s="1"/>
      <c r="F97" s="1"/>
      <c r="G97" s="1"/>
      <c r="H97" s="1"/>
    </row>
    <row r="98" spans="1:8" x14ac:dyDescent="0.75">
      <c r="A98" s="5"/>
      <c r="B98" s="6"/>
      <c r="C98" s="1"/>
      <c r="D98" s="1"/>
      <c r="E98" s="1"/>
      <c r="F98" s="1"/>
      <c r="G98" s="1"/>
      <c r="H98" s="1"/>
    </row>
    <row r="99" spans="1:8" x14ac:dyDescent="0.75">
      <c r="A99" s="5"/>
      <c r="B99" s="6"/>
      <c r="C99" s="1"/>
      <c r="D99" s="1"/>
      <c r="E99" s="1"/>
      <c r="F99" s="1"/>
      <c r="G99" s="1"/>
      <c r="H99" s="1"/>
    </row>
    <row r="100" spans="1:8" x14ac:dyDescent="0.75">
      <c r="A100" s="5"/>
      <c r="B100" s="6"/>
      <c r="C100" s="1"/>
      <c r="D100" s="1"/>
      <c r="E100" s="1"/>
      <c r="F100" s="1"/>
      <c r="G100" s="1"/>
      <c r="H100" s="1"/>
    </row>
    <row r="101" spans="1:8" x14ac:dyDescent="0.75">
      <c r="A101" s="5"/>
      <c r="B101" s="6"/>
      <c r="C101" s="1"/>
      <c r="D101" s="1"/>
      <c r="E101" s="1"/>
      <c r="F101" s="1"/>
      <c r="G101" s="1"/>
      <c r="H101" s="1"/>
    </row>
    <row r="102" spans="1:8" x14ac:dyDescent="0.75">
      <c r="A102" s="5"/>
      <c r="B102" s="6"/>
      <c r="C102" s="1"/>
      <c r="D102" s="1"/>
      <c r="E102" s="1"/>
      <c r="F102" s="1"/>
      <c r="G102" s="1"/>
      <c r="H102" s="1"/>
    </row>
    <row r="103" spans="1:8" x14ac:dyDescent="0.75">
      <c r="A103" s="5"/>
      <c r="B103" s="6"/>
      <c r="C103" s="1"/>
      <c r="D103" s="1"/>
      <c r="E103" s="1"/>
      <c r="F103" s="1"/>
      <c r="G103" s="1"/>
      <c r="H103" s="1"/>
    </row>
    <row r="104" spans="1:8" x14ac:dyDescent="0.75">
      <c r="A104" s="5"/>
      <c r="B104" s="6"/>
      <c r="C104" s="1"/>
      <c r="D104" s="1"/>
      <c r="E104" s="1"/>
      <c r="F104" s="1"/>
      <c r="G104" s="1"/>
      <c r="H104" s="1"/>
    </row>
    <row r="105" spans="1:8" x14ac:dyDescent="0.75">
      <c r="A105" s="5"/>
      <c r="B105" s="6"/>
      <c r="C105" s="1"/>
      <c r="D105" s="1"/>
      <c r="E105" s="1"/>
      <c r="F105" s="1"/>
      <c r="G105" s="1"/>
      <c r="H105" s="1"/>
    </row>
    <row r="106" spans="1:8" x14ac:dyDescent="0.75">
      <c r="A106" s="5"/>
      <c r="B106" s="6"/>
      <c r="C106" s="1"/>
      <c r="D106" s="1"/>
      <c r="E106" s="1"/>
      <c r="F106" s="1"/>
      <c r="G106" s="1"/>
      <c r="H106" s="1"/>
    </row>
    <row r="107" spans="1:8" x14ac:dyDescent="0.75">
      <c r="A107" s="5"/>
      <c r="B107" s="6"/>
      <c r="C107" s="1"/>
      <c r="D107" s="1"/>
      <c r="E107" s="1"/>
      <c r="F107" s="1"/>
      <c r="G107" s="1"/>
      <c r="H107" s="1"/>
    </row>
    <row r="108" spans="1:8" x14ac:dyDescent="0.75">
      <c r="A108" s="5"/>
      <c r="B108" s="6"/>
      <c r="C108" s="1"/>
      <c r="D108" s="1"/>
      <c r="E108" s="1"/>
      <c r="F108" s="1"/>
      <c r="G108" s="1"/>
      <c r="H108" s="1"/>
    </row>
    <row r="109" spans="1:8" x14ac:dyDescent="0.75">
      <c r="A109" s="5"/>
      <c r="B109" s="6"/>
      <c r="C109" s="1"/>
      <c r="D109" s="1"/>
      <c r="E109" s="1"/>
      <c r="F109" s="1"/>
      <c r="G109" s="1"/>
      <c r="H109" s="1"/>
    </row>
    <row r="110" spans="1:8" x14ac:dyDescent="0.75">
      <c r="A110" s="5"/>
      <c r="B110" s="6"/>
      <c r="C110" s="1"/>
      <c r="D110" s="1"/>
      <c r="E110" s="1"/>
      <c r="F110" s="1"/>
      <c r="G110" s="1"/>
      <c r="H110" s="1"/>
    </row>
    <row r="111" spans="1:8" x14ac:dyDescent="0.75">
      <c r="A111" s="5"/>
      <c r="B111" s="6"/>
      <c r="C111" s="1"/>
      <c r="D111" s="1"/>
      <c r="E111" s="1"/>
      <c r="F111" s="1"/>
      <c r="G111" s="1"/>
      <c r="H111" s="1"/>
    </row>
    <row r="112" spans="1:8" x14ac:dyDescent="0.75">
      <c r="A112" s="5"/>
      <c r="B112" s="6"/>
      <c r="C112" s="1"/>
      <c r="D112" s="1"/>
      <c r="E112" s="1"/>
      <c r="F112" s="1"/>
      <c r="G112" s="1"/>
      <c r="H112" s="1"/>
    </row>
    <row r="113" spans="1:8" x14ac:dyDescent="0.75">
      <c r="A113" s="5"/>
      <c r="B113" s="6"/>
      <c r="C113" s="1"/>
      <c r="D113" s="1"/>
      <c r="E113" s="1"/>
      <c r="F113" s="1"/>
      <c r="G113" s="1"/>
      <c r="H113" s="1"/>
    </row>
    <row r="114" spans="1:8" x14ac:dyDescent="0.75">
      <c r="A114" s="5"/>
      <c r="B114" s="6"/>
      <c r="C114" s="1"/>
      <c r="D114" s="1"/>
      <c r="E114" s="1"/>
      <c r="F114" s="1"/>
      <c r="G114" s="1"/>
      <c r="H114" s="1"/>
    </row>
    <row r="115" spans="1:8" x14ac:dyDescent="0.75">
      <c r="A115" s="5"/>
      <c r="B115" s="6"/>
      <c r="C115" s="1"/>
      <c r="D115" s="1"/>
      <c r="E115" s="1"/>
      <c r="F115" s="1"/>
      <c r="G115" s="1"/>
      <c r="H115" s="1"/>
    </row>
  </sheetData>
  <mergeCells count="2">
    <mergeCell ref="B15:C15"/>
    <mergeCell ref="B10:C10"/>
  </mergeCells>
  <dataValidations count="1">
    <dataValidation type="list" allowBlank="1" showInputMessage="1" showErrorMessage="1" sqref="C29" xr:uid="{04E91A90-46D4-4FDD-8549-BA2D27CAD7A5}">
      <formula1>"Moderado,Agressivo,Conservador"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0211-DD6B-4AB9-8CF1-9552D88487AF}">
  <dimension ref="A1:E20"/>
  <sheetViews>
    <sheetView workbookViewId="0">
      <selection activeCell="D10" sqref="D10"/>
    </sheetView>
  </sheetViews>
  <sheetFormatPr defaultRowHeight="14.75" x14ac:dyDescent="0.75"/>
  <cols>
    <col min="1" max="1" width="25.26953125" bestFit="1" customWidth="1"/>
    <col min="2" max="2" width="10.90625" bestFit="1" customWidth="1"/>
    <col min="3" max="3" width="14.90625" bestFit="1" customWidth="1"/>
    <col min="5" max="5" width="25.26953125" bestFit="1" customWidth="1"/>
  </cols>
  <sheetData>
    <row r="1" spans="1:5" x14ac:dyDescent="0.75">
      <c r="A1" s="38" t="s">
        <v>34</v>
      </c>
      <c r="B1" s="38" t="s">
        <v>18</v>
      </c>
      <c r="C1" s="38" t="s">
        <v>32</v>
      </c>
      <c r="D1" s="38" t="s">
        <v>33</v>
      </c>
      <c r="E1" s="38"/>
    </row>
    <row r="2" spans="1:5" x14ac:dyDescent="0.75">
      <c r="A2" s="38" t="str">
        <f>B2&amp;C2</f>
        <v>ModeradoPapel</v>
      </c>
      <c r="B2" s="38" t="s">
        <v>20</v>
      </c>
      <c r="C2" s="38" t="s">
        <v>24</v>
      </c>
      <c r="D2" s="39">
        <v>0.3</v>
      </c>
      <c r="E2" s="38"/>
    </row>
    <row r="3" spans="1:5" x14ac:dyDescent="0.75">
      <c r="A3" s="38" t="str">
        <f t="shared" ref="A3:A19" si="0">B3&amp;C3</f>
        <v>ModeradoTijolo</v>
      </c>
      <c r="B3" s="38" t="s">
        <v>20</v>
      </c>
      <c r="C3" s="38" t="s">
        <v>25</v>
      </c>
      <c r="D3" s="39">
        <v>0.5</v>
      </c>
      <c r="E3" s="38"/>
    </row>
    <row r="4" spans="1:5" x14ac:dyDescent="0.75">
      <c r="A4" s="38" t="str">
        <f t="shared" si="0"/>
        <v>ModeradoHíbridos</v>
      </c>
      <c r="B4" s="38" t="s">
        <v>20</v>
      </c>
      <c r="C4" s="38" t="s">
        <v>26</v>
      </c>
      <c r="D4" s="39">
        <v>0.1</v>
      </c>
      <c r="E4" s="38"/>
    </row>
    <row r="5" spans="1:5" x14ac:dyDescent="0.75">
      <c r="A5" s="38" t="str">
        <f t="shared" si="0"/>
        <v>ModeradoFofs</v>
      </c>
      <c r="B5" s="38" t="s">
        <v>20</v>
      </c>
      <c r="C5" s="38" t="s">
        <v>27</v>
      </c>
      <c r="D5" s="39">
        <v>0.1</v>
      </c>
      <c r="E5" s="38"/>
    </row>
    <row r="6" spans="1:5" x14ac:dyDescent="0.75">
      <c r="A6" s="38" t="str">
        <f t="shared" si="0"/>
        <v>ModeradoDesenvolvimento</v>
      </c>
      <c r="B6" s="38" t="s">
        <v>20</v>
      </c>
      <c r="C6" s="38" t="s">
        <v>30</v>
      </c>
      <c r="D6" s="39">
        <v>0</v>
      </c>
      <c r="E6" s="38"/>
    </row>
    <row r="7" spans="1:5" x14ac:dyDescent="0.75">
      <c r="A7" s="38" t="str">
        <f t="shared" si="0"/>
        <v>ModeradoHotelarias</v>
      </c>
      <c r="B7" s="38" t="s">
        <v>20</v>
      </c>
      <c r="C7" s="38" t="s">
        <v>31</v>
      </c>
      <c r="D7" s="39">
        <v>0</v>
      </c>
      <c r="E7" s="38"/>
    </row>
    <row r="8" spans="1:5" x14ac:dyDescent="0.75">
      <c r="A8" s="38" t="str">
        <f t="shared" si="0"/>
        <v>AgressivoPapel</v>
      </c>
      <c r="B8" s="38" t="s">
        <v>19</v>
      </c>
      <c r="C8" s="38" t="s">
        <v>24</v>
      </c>
      <c r="D8" s="39">
        <v>0.2</v>
      </c>
      <c r="E8" s="38"/>
    </row>
    <row r="9" spans="1:5" x14ac:dyDescent="0.75">
      <c r="A9" s="38" t="str">
        <f t="shared" si="0"/>
        <v>AgressivoTijolo</v>
      </c>
      <c r="B9" s="38" t="s">
        <v>19</v>
      </c>
      <c r="C9" s="38" t="s">
        <v>25</v>
      </c>
      <c r="D9" s="39">
        <v>0.3</v>
      </c>
      <c r="E9" s="38"/>
    </row>
    <row r="10" spans="1:5" x14ac:dyDescent="0.75">
      <c r="A10" s="38" t="str">
        <f t="shared" si="0"/>
        <v>AgressivoHíbridos</v>
      </c>
      <c r="B10" s="38" t="s">
        <v>19</v>
      </c>
      <c r="C10" s="38" t="s">
        <v>26</v>
      </c>
      <c r="D10" s="39">
        <v>0.2</v>
      </c>
      <c r="E10" s="38"/>
    </row>
    <row r="11" spans="1:5" x14ac:dyDescent="0.75">
      <c r="A11" s="38" t="str">
        <f t="shared" si="0"/>
        <v>AgressivoFofs</v>
      </c>
      <c r="B11" s="38" t="s">
        <v>19</v>
      </c>
      <c r="C11" s="38" t="s">
        <v>27</v>
      </c>
      <c r="D11" s="39">
        <v>0.2</v>
      </c>
      <c r="E11" s="38"/>
    </row>
    <row r="12" spans="1:5" x14ac:dyDescent="0.75">
      <c r="A12" s="38" t="str">
        <f t="shared" si="0"/>
        <v>AgressivoDesenvolvimento</v>
      </c>
      <c r="B12" s="38" t="s">
        <v>19</v>
      </c>
      <c r="C12" s="38" t="s">
        <v>30</v>
      </c>
      <c r="D12" s="39">
        <v>0.05</v>
      </c>
      <c r="E12" s="38"/>
    </row>
    <row r="13" spans="1:5" x14ac:dyDescent="0.75">
      <c r="A13" s="38" t="str">
        <f t="shared" si="0"/>
        <v>AgressivoHotelarias</v>
      </c>
      <c r="B13" s="38" t="s">
        <v>19</v>
      </c>
      <c r="C13" s="38" t="s">
        <v>31</v>
      </c>
      <c r="D13" s="39">
        <v>0.05</v>
      </c>
      <c r="E13" s="38"/>
    </row>
    <row r="14" spans="1:5" x14ac:dyDescent="0.75">
      <c r="A14" s="38" t="str">
        <f t="shared" si="0"/>
        <v>ConservadorPapel</v>
      </c>
      <c r="B14" s="38" t="s">
        <v>21</v>
      </c>
      <c r="C14" s="38" t="s">
        <v>24</v>
      </c>
      <c r="D14" s="39">
        <v>0.5</v>
      </c>
      <c r="E14" s="38"/>
    </row>
    <row r="15" spans="1:5" x14ac:dyDescent="0.75">
      <c r="A15" s="38" t="str">
        <f t="shared" si="0"/>
        <v>ConservadorTijolo</v>
      </c>
      <c r="B15" s="38" t="s">
        <v>21</v>
      </c>
      <c r="C15" s="38" t="s">
        <v>25</v>
      </c>
      <c r="D15" s="39">
        <v>0.3</v>
      </c>
      <c r="E15" s="38"/>
    </row>
    <row r="16" spans="1:5" x14ac:dyDescent="0.75">
      <c r="A16" s="38" t="str">
        <f t="shared" si="0"/>
        <v>ConservadorHíbridos</v>
      </c>
      <c r="B16" s="38" t="s">
        <v>21</v>
      </c>
      <c r="C16" s="38" t="s">
        <v>26</v>
      </c>
      <c r="D16" s="39">
        <v>0.05</v>
      </c>
      <c r="E16" s="38"/>
    </row>
    <row r="17" spans="1:5" x14ac:dyDescent="0.75">
      <c r="A17" s="38" t="str">
        <f t="shared" si="0"/>
        <v>ConservadorFofs</v>
      </c>
      <c r="B17" s="38" t="s">
        <v>21</v>
      </c>
      <c r="C17" s="38" t="s">
        <v>27</v>
      </c>
      <c r="D17" s="39">
        <v>0.05</v>
      </c>
      <c r="E17" s="38"/>
    </row>
    <row r="18" spans="1:5" x14ac:dyDescent="0.75">
      <c r="A18" s="38" t="str">
        <f t="shared" si="0"/>
        <v>ConservadorDesenvolvimento</v>
      </c>
      <c r="B18" s="38" t="s">
        <v>21</v>
      </c>
      <c r="C18" s="38" t="s">
        <v>30</v>
      </c>
      <c r="D18" s="39">
        <v>0.05</v>
      </c>
      <c r="E18" s="38"/>
    </row>
    <row r="19" spans="1:5" x14ac:dyDescent="0.75">
      <c r="A19" s="38" t="str">
        <f t="shared" si="0"/>
        <v>ConservadorHotelarias</v>
      </c>
      <c r="B19" s="38" t="s">
        <v>21</v>
      </c>
      <c r="C19" s="38" t="s">
        <v>31</v>
      </c>
      <c r="D19" s="39">
        <v>0.05</v>
      </c>
      <c r="E19" s="38"/>
    </row>
    <row r="20" spans="1:5" x14ac:dyDescent="0.75">
      <c r="A20" s="38"/>
      <c r="E20" s="3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Planilha1</vt:lpstr>
      <vt:lpstr>Planilha2</vt:lpstr>
      <vt:lpstr>aporte</vt:lpstr>
      <vt:lpstr>dividendos_mensais</vt:lpstr>
      <vt:lpstr>patrimonio_acu</vt:lpstr>
      <vt:lpstr>qtd_anos</vt:lpstr>
      <vt:lpstr>rendimento</vt:lpstr>
      <vt:lpstr>salario</vt:lpstr>
      <vt:lpstr>sugestao_invest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Malagutti</dc:creator>
  <cp:lastModifiedBy>Paulo Malagutti</cp:lastModifiedBy>
  <dcterms:created xsi:type="dcterms:W3CDTF">2025-05-15T11:47:26Z</dcterms:created>
  <dcterms:modified xsi:type="dcterms:W3CDTF">2025-05-15T15:27:40Z</dcterms:modified>
</cp:coreProperties>
</file>