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3920" windowHeight="59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4" i="1" l="1"/>
  <c r="B2" i="1" l="1"/>
  <c r="B3" i="1" l="1"/>
  <c r="B13" i="1" l="1"/>
  <c r="B17" i="1" l="1"/>
  <c r="B5" i="1"/>
  <c r="B18" i="1" l="1"/>
  <c r="B6" i="1" l="1"/>
</calcChain>
</file>

<file path=xl/sharedStrings.xml><?xml version="1.0" encoding="utf-8"?>
<sst xmlns="http://schemas.openxmlformats.org/spreadsheetml/2006/main" count="17" uniqueCount="17">
  <si>
    <t>Tosc</t>
  </si>
  <si>
    <t>Prescaler</t>
  </si>
  <si>
    <t>Pr2</t>
  </si>
  <si>
    <t>resolucion [bits]</t>
  </si>
  <si>
    <t>T(PWM)</t>
  </si>
  <si>
    <t>;si aprox 10bits entonces 0&lt;PWM&lt;1023</t>
  </si>
  <si>
    <t>;si aprox 8bits entonces 0&lt;PWM&lt;255</t>
  </si>
  <si>
    <t>T</t>
  </si>
  <si>
    <t>Pre</t>
  </si>
  <si>
    <t>x</t>
  </si>
  <si>
    <t>Periodo (PWM)=T(PWM)=(Pr2+1)* 4* Tosc (Prescaler del TMR2)</t>
  </si>
  <si>
    <t>Tcm=4/Fosc</t>
  </si>
  <si>
    <t>x HEX</t>
  </si>
  <si>
    <t>x=cargaTMR0;  0&lt;x&lt;=256</t>
  </si>
  <si>
    <t>T=Tcm*Pre((2^bits-1)-x)</t>
  </si>
  <si>
    <t>bits= 8, 16</t>
  </si>
  <si>
    <t>;TMR0H  y TMR0L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</si>
</sst>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3" workbookViewId="0">
      <selection activeCell="B18" sqref="B18"/>
    </sheetView>
  </sheetViews>
  <sheetFormatPr baseColWidth="10" defaultRowHeight="15" x14ac:dyDescent="0.25"/>
  <cols>
    <col min="1" max="1" width="16.28515625" bestFit="1" customWidth="1"/>
    <col min="2" max="2" width="12" bestFit="1" customWidth="1"/>
    <col min="7" max="7" width="12" bestFit="1" customWidth="1"/>
  </cols>
  <sheetData>
    <row r="1" spans="1:7" ht="15.75" thickBot="1" x14ac:dyDescent="0.3">
      <c r="A1" s="15" t="s">
        <v>10</v>
      </c>
      <c r="B1" s="16"/>
      <c r="C1" s="16"/>
      <c r="D1" s="16"/>
      <c r="E1" s="17"/>
    </row>
    <row r="2" spans="1:7" x14ac:dyDescent="0.25">
      <c r="A2" s="4" t="s">
        <v>4</v>
      </c>
      <c r="B2" s="5">
        <f>1/(3*10^3)</f>
        <v>3.3333333333333332E-4</v>
      </c>
    </row>
    <row r="3" spans="1:7" x14ac:dyDescent="0.25">
      <c r="A3" s="2" t="s">
        <v>0</v>
      </c>
      <c r="B3" s="3">
        <f>1/(48*10^6)</f>
        <v>2.0833333333333335E-8</v>
      </c>
    </row>
    <row r="4" spans="1:7" x14ac:dyDescent="0.25">
      <c r="A4" s="2" t="s">
        <v>1</v>
      </c>
      <c r="B4" s="2">
        <v>16</v>
      </c>
    </row>
    <row r="5" spans="1:7" x14ac:dyDescent="0.25">
      <c r="A5" s="2" t="s">
        <v>2</v>
      </c>
      <c r="B5" s="2">
        <f>(B2/(4*B3*B4))-1</f>
        <v>248.99999999999997</v>
      </c>
    </row>
    <row r="6" spans="1:7" x14ac:dyDescent="0.25">
      <c r="A6" s="2" t="s">
        <v>3</v>
      </c>
      <c r="B6" s="2">
        <f>LOG10(B2/B3)/(LOG10(2))</f>
        <v>13.965784284662087</v>
      </c>
      <c r="C6" t="s">
        <v>6</v>
      </c>
    </row>
    <row r="7" spans="1:7" x14ac:dyDescent="0.25">
      <c r="C7" t="s">
        <v>5</v>
      </c>
    </row>
    <row r="9" spans="1:7" ht="15.75" thickBot="1" x14ac:dyDescent="0.3"/>
    <row r="10" spans="1:7" x14ac:dyDescent="0.25">
      <c r="A10" s="20" t="s">
        <v>14</v>
      </c>
      <c r="B10" s="21"/>
      <c r="D10" s="22"/>
      <c r="E10" s="22"/>
      <c r="F10" s="8"/>
    </row>
    <row r="11" spans="1:7" x14ac:dyDescent="0.25">
      <c r="A11" s="18" t="s">
        <v>13</v>
      </c>
      <c r="B11" s="19"/>
      <c r="D11" s="12"/>
      <c r="E11" s="12"/>
      <c r="F11" s="8"/>
      <c r="G11" s="1"/>
    </row>
    <row r="12" spans="1:7" ht="15.75" thickBot="1" x14ac:dyDescent="0.3">
      <c r="A12" s="13" t="s">
        <v>15</v>
      </c>
      <c r="B12" s="14"/>
      <c r="D12" s="12"/>
      <c r="E12" s="12"/>
      <c r="F12" s="8"/>
      <c r="G12" s="1"/>
    </row>
    <row r="13" spans="1:7" x14ac:dyDescent="0.25">
      <c r="A13" s="4" t="s">
        <v>7</v>
      </c>
      <c r="B13" s="4">
        <f>1/(2*(1*10^3))</f>
        <v>5.0000000000000001E-4</v>
      </c>
      <c r="D13" s="8"/>
      <c r="E13" s="8"/>
      <c r="F13" s="8"/>
      <c r="G13" s="8"/>
    </row>
    <row r="14" spans="1:7" x14ac:dyDescent="0.25">
      <c r="A14" s="2" t="s">
        <v>11</v>
      </c>
      <c r="B14" s="6">
        <f>4/(48*10^6)</f>
        <v>8.3333333333333338E-8</v>
      </c>
      <c r="D14" s="8"/>
      <c r="E14" s="9"/>
      <c r="F14" s="8"/>
    </row>
    <row r="15" spans="1:7" x14ac:dyDescent="0.25">
      <c r="A15" s="2" t="s">
        <v>8</v>
      </c>
      <c r="B15" s="2">
        <v>1</v>
      </c>
      <c r="D15" s="8"/>
      <c r="E15" s="8"/>
      <c r="F15" s="8"/>
    </row>
    <row r="16" spans="1:7" x14ac:dyDescent="0.25">
      <c r="A16" s="2"/>
      <c r="B16" s="2"/>
      <c r="D16" s="8"/>
      <c r="E16" s="8"/>
      <c r="F16" s="8"/>
    </row>
    <row r="17" spans="1:6" x14ac:dyDescent="0.25">
      <c r="A17" s="2" t="s">
        <v>9</v>
      </c>
      <c r="B17" s="6">
        <f>(2^16-1)-(B13/(B14*B15))</f>
        <v>59535</v>
      </c>
      <c r="D17" s="8"/>
      <c r="E17" s="10"/>
      <c r="F17" s="8"/>
    </row>
    <row r="18" spans="1:6" x14ac:dyDescent="0.25">
      <c r="A18" s="2" t="s">
        <v>12</v>
      </c>
      <c r="B18" s="7" t="str">
        <f>DEC2HEX(B17)</f>
        <v>E88F</v>
      </c>
      <c r="C18" t="s">
        <v>16</v>
      </c>
      <c r="D18" s="8"/>
      <c r="E18" s="11"/>
      <c r="F18" s="8"/>
    </row>
  </sheetData>
  <mergeCells count="7">
    <mergeCell ref="D12:E12"/>
    <mergeCell ref="A12:B12"/>
    <mergeCell ref="A1:E1"/>
    <mergeCell ref="A11:B11"/>
    <mergeCell ref="A10:B10"/>
    <mergeCell ref="D10:E10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zurits</dc:creator>
  <cp:lastModifiedBy>Paulo</cp:lastModifiedBy>
  <dcterms:created xsi:type="dcterms:W3CDTF">2012-11-10T03:26:59Z</dcterms:created>
  <dcterms:modified xsi:type="dcterms:W3CDTF">2014-02-03T17:51:02Z</dcterms:modified>
</cp:coreProperties>
</file>