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paulopinheiro/Downloads/"/>
    </mc:Choice>
  </mc:AlternateContent>
  <xr:revisionPtr revIDLastSave="0" documentId="13_ncr:1_{983B9620-F4A3-F747-B3A3-5FB36D581EF6}" xr6:coauthVersionLast="47" xr6:coauthVersionMax="47" xr10:uidLastSave="{00000000-0000-0000-0000-000000000000}"/>
  <bookViews>
    <workbookView xWindow="40780" yWindow="640" windowWidth="34420" windowHeight="19920" activeTab="1" xr2:uid="{00000000-000D-0000-FFFF-FFFF00000000}"/>
  </bookViews>
  <sheets>
    <sheet name="Home" sheetId="1" r:id="rId1"/>
    <sheet name="Requisitos" sheetId="2" r:id="rId2"/>
    <sheet name="Configuração" sheetId="3" state="hidden" r:id="rId3"/>
  </sheets>
  <definedNames>
    <definedName name="PESOQUAL">Configuração!$B$9:$B$10</definedName>
    <definedName name="RegiãoDoTítuloDaColuna1..D4">#REF!</definedName>
    <definedName name="Título">#REF!</definedName>
    <definedName name="TítuloDaColuna1" localSheetId="1">#REF!</definedName>
    <definedName name="TítuloDaColuna1">#REF!</definedName>
    <definedName name="TítuloDaColuna2">#REF!</definedName>
    <definedName name="TítuloDaColuna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XSuI90JQ9KNkfVxdPI/yWXPfKtg=="/>
    </ext>
  </extLst>
</workbook>
</file>

<file path=xl/calcChain.xml><?xml version="1.0" encoding="utf-8"?>
<calcChain xmlns="http://schemas.openxmlformats.org/spreadsheetml/2006/main">
  <c r="J43" i="2" l="1"/>
  <c r="I43" i="2"/>
  <c r="H43" i="2"/>
  <c r="J42" i="2"/>
  <c r="I42" i="2"/>
  <c r="H42" i="2"/>
  <c r="J40" i="2"/>
  <c r="I40" i="2"/>
  <c r="H40" i="2"/>
  <c r="J39" i="2"/>
  <c r="I39" i="2"/>
  <c r="H39" i="2"/>
  <c r="J32" i="2"/>
  <c r="I32" i="2"/>
  <c r="H32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8" i="2"/>
  <c r="I18" i="2"/>
  <c r="H18" i="2"/>
  <c r="J10" i="2"/>
  <c r="I10" i="2"/>
  <c r="H10" i="2"/>
  <c r="J7" i="2"/>
  <c r="I7" i="2"/>
  <c r="H7" i="2"/>
  <c r="J5" i="2"/>
  <c r="I5" i="2"/>
  <c r="H5" i="2"/>
  <c r="K7" i="2" l="1"/>
  <c r="K21" i="2"/>
  <c r="K32" i="2"/>
  <c r="K23" i="2"/>
  <c r="K39" i="2"/>
  <c r="K5" i="2"/>
  <c r="K18" i="2"/>
  <c r="K24" i="2"/>
  <c r="K40" i="2"/>
  <c r="K20" i="2"/>
  <c r="K10" i="2"/>
  <c r="K43" i="2"/>
  <c r="K42" i="2"/>
  <c r="K22" i="2"/>
  <c r="K25" i="2"/>
  <c r="K31" i="2" l="1"/>
  <c r="K17" i="2"/>
  <c r="K41" i="2"/>
  <c r="K4" i="2"/>
</calcChain>
</file>

<file path=xl/sharedStrings.xml><?xml version="1.0" encoding="utf-8"?>
<sst xmlns="http://schemas.openxmlformats.org/spreadsheetml/2006/main" count="118" uniqueCount="93">
  <si>
    <t>ITEM</t>
  </si>
  <si>
    <t>RESPOSTA</t>
  </si>
  <si>
    <t>Nome Empresa</t>
  </si>
  <si>
    <t xml:space="preserve">Hoobox Robotics </t>
  </si>
  <si>
    <t>Contato (e-mail/telefone)</t>
  </si>
  <si>
    <t>Nome da Solução</t>
  </si>
  <si>
    <t>Sobre a Solução</t>
  </si>
  <si>
    <t>Benefícios</t>
  </si>
  <si>
    <t xml:space="preserve">Precisão, ecomia de tempo na validação dos dados do paciente, 100% compliance com LGPD, cadastro focado no domínio de pacientes, inclusive com funcionalidades como: Cadastramento de pacientes VIP, múltiplos níveis de hierarquia, e app de pré-check in já disponível. </t>
  </si>
  <si>
    <r>
      <rPr>
        <b/>
        <sz val="10"/>
        <color rgb="FF595959"/>
        <rFont val="Libre Franklin"/>
      </rPr>
      <t xml:space="preserve">Custo/Forma de faturamento
</t>
    </r>
    <r>
      <rPr>
        <sz val="10"/>
        <color rgb="FF595959"/>
        <rFont val="Franklin Gothic Book"/>
        <family val="2"/>
      </rPr>
      <t>(incluir: manutenção/implantação/consumo do serviço)</t>
    </r>
  </si>
  <si>
    <t>DESCRIÇÃO</t>
  </si>
  <si>
    <t>AVALIAÇÃO GNDI</t>
  </si>
  <si>
    <t>OBSERVAÇÃO/RESPOSTA</t>
  </si>
  <si>
    <t>PESO (QUAL)</t>
  </si>
  <si>
    <t>PESO (QUANT)</t>
  </si>
  <si>
    <t>Pontuação (resp. forn.)</t>
  </si>
  <si>
    <t>Pontuação GNDI</t>
  </si>
  <si>
    <t>NOTA FINAL</t>
  </si>
  <si>
    <t>ATENDE</t>
  </si>
  <si>
    <t>Desejável</t>
  </si>
  <si>
    <t xml:space="preserve">Imprescindível </t>
  </si>
  <si>
    <t>ATENDE PARCIALMENTE/ CUSTOMIZÁVEL</t>
  </si>
  <si>
    <t>Segurança da Informação</t>
  </si>
  <si>
    <t>Em conformidade com a LGPD?</t>
  </si>
  <si>
    <t>Em conformidade com a GDPR?</t>
  </si>
  <si>
    <t>Dados criptografados?</t>
  </si>
  <si>
    <t xml:space="preserve">A base de dados é compartilhada ou segregada? </t>
  </si>
  <si>
    <t>segregada</t>
  </si>
  <si>
    <t>Existe o mascaramento dos dados na Base de Dados?</t>
  </si>
  <si>
    <t>São gravados log's de todas as ações?</t>
  </si>
  <si>
    <t>Logs de acessos</t>
  </si>
  <si>
    <t>A aplicação está hospedado no Brasil ou em países que tem legislação de proteção de dados?</t>
  </si>
  <si>
    <t>A aplicação segue frameworks de desenvolvimento seguro?</t>
  </si>
  <si>
    <t>Exitem controles de segurança ao perímetro, aplicação e base de dados?</t>
  </si>
  <si>
    <t>Uso do servidor AWS.</t>
  </si>
  <si>
    <t>Existem controles de transmissão de dados?</t>
  </si>
  <si>
    <t>A aplicação é desenvolvida de forma segura?</t>
  </si>
  <si>
    <t>A solução deve permite o gerenciamento (criação, manutenção e revogação) dos usuários e direitos de acesso?</t>
  </si>
  <si>
    <t>Arquitetura da solução</t>
  </si>
  <si>
    <t>Proposta da arquitetura com descrição completa</t>
  </si>
  <si>
    <t>Caso a aplicação tenha interface web com quais navegadores ele é compatível e com quais versões?</t>
  </si>
  <si>
    <t>Firefox, Chrome, Chromium,  Ópera GX e Safari</t>
  </si>
  <si>
    <t>Quais padrões de vídeos e imagem</t>
  </si>
  <si>
    <t>Imagem: Qualquer
Video: .mp4 e .mov</t>
  </si>
  <si>
    <t>Há limite de capacidade?</t>
  </si>
  <si>
    <t>Não</t>
  </si>
  <si>
    <t>Quais são as funções suportadas para o load balance?</t>
  </si>
  <si>
    <t>Backend da aplicação</t>
  </si>
  <si>
    <t>Quais as ações tomadas em Disaster Recovery?</t>
  </si>
  <si>
    <t>Temos backup de fonte e banco de dados e os procedimentos de devops asseguram um re-estabelecimento do sistema</t>
  </si>
  <si>
    <t>Quantos acessos em um período de mês ou dia pode ser realizado? (Quantidade máx. de acessos?)</t>
  </si>
  <si>
    <t>Não Aplicavel (acesso ilimitado)</t>
  </si>
  <si>
    <t>Algoritmo e técnicas usados pela plataforma?</t>
  </si>
  <si>
    <t>Sim, para reconhecimento facial, estruturação de dados e otimização de interface</t>
  </si>
  <si>
    <t>A solução usa recursos específicos de determinado provedor em nuvem?</t>
  </si>
  <si>
    <t>Sim, Backend, banco de dados e Frontend hospedado na Amazon</t>
  </si>
  <si>
    <t>Existe documentação para consumo das APIs?</t>
  </si>
  <si>
    <t>Sim</t>
  </si>
  <si>
    <t>As APIs são SOAP ou REST?</t>
  </si>
  <si>
    <t>REST</t>
  </si>
  <si>
    <t>Qual o método de autenticação para as APIs?</t>
  </si>
  <si>
    <t>Token Individual</t>
  </si>
  <si>
    <t>A aplaicação funciona em alta disponibilidade?</t>
  </si>
  <si>
    <t xml:space="preserve">Infraestrutura </t>
  </si>
  <si>
    <t>Proposta de servidor (requisitos mínimos)</t>
  </si>
  <si>
    <t>Não há necessidade - infraestrutura própria</t>
  </si>
  <si>
    <t>Proposta de banda de dados (requisitos mínimos)</t>
  </si>
  <si>
    <t>Solução de alta disponibilidade?</t>
  </si>
  <si>
    <t>É uma infra de alta disponibilidade, sim.</t>
  </si>
  <si>
    <t>A solução inclui um banco de dados específico? Detalhar qual.</t>
  </si>
  <si>
    <t>Sim, RDS da Amazon</t>
  </si>
  <si>
    <t>A solução inclui alguma ferramenta de scheduler de jobs?</t>
  </si>
  <si>
    <t>Schedule de backups do banco de dados diario</t>
  </si>
  <si>
    <t>A solução inclui monitoração de processos?</t>
  </si>
  <si>
    <t>Algum requisito mínimo para totens/ computadores (memória, processador, etc)? Quais?</t>
  </si>
  <si>
    <t>Qual tipo básica de câmera? (Especificação as câmeras)</t>
  </si>
  <si>
    <t>Necessidade de iluminação (básico para reconhecimento)?</t>
  </si>
  <si>
    <t>Sim. Totem físico possui iluminação própria</t>
  </si>
  <si>
    <t>Informações da Empresa e Produto</t>
  </si>
  <si>
    <t>Modelo de licenças?</t>
  </si>
  <si>
    <t>sim</t>
  </si>
  <si>
    <t>O sistema tem interface?</t>
  </si>
  <si>
    <t xml:space="preserve">Resposta </t>
  </si>
  <si>
    <t>NÃO ATENDE</t>
  </si>
  <si>
    <t>Peso</t>
  </si>
  <si>
    <r>
      <rPr>
        <b/>
        <sz val="10"/>
        <color rgb="FF595959"/>
        <rFont val="Libre Franklin"/>
      </rPr>
      <t>FaceAPI</t>
    </r>
    <r>
      <rPr>
        <sz val="10"/>
        <color rgb="FF595959"/>
        <rFont val="Libre Franklin"/>
      </rPr>
      <t xml:space="preserve"> - motor de biometria facial com prova de vida e validação de documentação. Precisão, Flexibilidade no modelo de negócio e possibilidades de ajuste ao parceiro. 
</t>
    </r>
  </si>
  <si>
    <r>
      <rPr>
        <b/>
        <sz val="10"/>
        <color rgb="FF595959"/>
        <rFont val="Libre Franklin"/>
      </rPr>
      <t>FaceAPI</t>
    </r>
    <r>
      <rPr>
        <sz val="10"/>
        <color rgb="FF595959"/>
        <rFont val="Libre Franklin"/>
      </rPr>
      <t xml:space="preserve"> - Custo por requisição (Tabela Regressiva, como consta no documento em anexo). </t>
    </r>
  </si>
  <si>
    <t>Autenticação - Biometria Facial - FACEAPI - HOOBOX</t>
  </si>
  <si>
    <t>FACEAPI</t>
  </si>
  <si>
    <t>Renata Morato / Paulo Pinheiro (renata@hoobox.one / paulo@hoobox.one) +55 19 98271.2870</t>
  </si>
  <si>
    <t>São criptografados e anonimizados</t>
  </si>
  <si>
    <t>REQUISITOS / QUESTÕES - FACEAPI</t>
  </si>
  <si>
    <t>Captura: Câmera  sem requisitos mínimos. Recomenda-se Full HD
Reconhecimento API: Câmera sem requisitos mínimos. Recomenda-se Full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</si>
</sst>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4"/>
      <color rgb="FF595959"/>
      <name val="Franklin Gothic"/>
    </font>
    <font>
      <sz val="12"/>
      <color rgb="FF595959"/>
      <name val="Franklin Gothic"/>
    </font>
    <font>
      <b/>
      <sz val="10"/>
      <color rgb="FF595959"/>
      <name val="Libre Franklin"/>
    </font>
    <font>
      <sz val="10"/>
      <color rgb="FF595959"/>
      <name val="Libre Franklin"/>
    </font>
    <font>
      <b/>
      <sz val="11"/>
      <color rgb="FF595959"/>
      <name val="Calibri"/>
      <family val="2"/>
    </font>
    <font>
      <b/>
      <sz val="11"/>
      <color rgb="FF3F3F3F"/>
      <name val="Calibri"/>
      <family val="2"/>
    </font>
    <font>
      <b/>
      <sz val="11"/>
      <color rgb="FF595959"/>
      <name val="Libre Franklin"/>
    </font>
    <font>
      <sz val="19"/>
      <color rgb="FF595959"/>
      <name val="Franklin Gothic"/>
    </font>
    <font>
      <b/>
      <sz val="19"/>
      <color rgb="FF3F3F3F"/>
      <name val="Libre Franklin"/>
    </font>
    <font>
      <b/>
      <sz val="11"/>
      <color rgb="FF3F3F3F"/>
      <name val="Libre Franklin"/>
    </font>
    <font>
      <sz val="11"/>
      <color rgb="FF595959"/>
      <name val="Franklin Gothic"/>
    </font>
    <font>
      <b/>
      <sz val="11"/>
      <color rgb="FF595959"/>
      <name val="Franklin Gothic"/>
    </font>
    <font>
      <sz val="10"/>
      <color rgb="FF595959"/>
      <name val="Franklin Gothic"/>
    </font>
    <font>
      <b/>
      <sz val="11"/>
      <color theme="1"/>
      <name val="Libre Franklin"/>
    </font>
    <font>
      <sz val="10"/>
      <color rgb="FF595959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002060"/>
        <bgColor theme="5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595959"/>
      </bottom>
      <diagonal/>
    </border>
    <border>
      <left/>
      <right/>
      <top/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rgb="FF595959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2" borderId="8" xfId="0" applyFont="1" applyFill="1" applyBorder="1" applyAlignment="1">
      <alignment vertical="center" wrapText="1"/>
    </xf>
    <xf numFmtId="0" fontId="14" fillId="2" borderId="8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" fontId="6" fillId="0" borderId="5" xfId="0" applyNumberFormat="1" applyFont="1" applyBorder="1" applyAlignment="1">
      <alignment horizontal="left" vertical="center" wrapText="1"/>
    </xf>
    <xf numFmtId="164" fontId="6" fillId="0" borderId="5" xfId="0" applyNumberFormat="1" applyFont="1" applyBorder="1" applyAlignment="1">
      <alignment horizontal="left" vertical="center" wrapText="1"/>
    </xf>
    <xf numFmtId="1" fontId="15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" fontId="15" fillId="0" borderId="5" xfId="0" applyNumberFormat="1" applyFont="1" applyBorder="1" applyAlignment="1">
      <alignment horizontal="center" vertical="center" wrapText="1"/>
    </xf>
    <xf numFmtId="0" fontId="16" fillId="4" borderId="8" xfId="0" applyFont="1" applyFill="1" applyBorder="1"/>
    <xf numFmtId="0" fontId="16" fillId="0" borderId="0" xfId="0" applyFont="1"/>
    <xf numFmtId="0" fontId="16" fillId="5" borderId="8" xfId="0" applyFont="1" applyFill="1" applyBorder="1"/>
    <xf numFmtId="0" fontId="16" fillId="6" borderId="8" xfId="0" applyFont="1" applyFill="1" applyBorder="1"/>
    <xf numFmtId="0" fontId="1" fillId="0" borderId="0" xfId="0" applyFont="1"/>
    <xf numFmtId="0" fontId="2" fillId="0" borderId="2" xfId="0" applyFont="1" applyBorder="1"/>
    <xf numFmtId="0" fontId="16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:C998"/>
  <sheetViews>
    <sheetView showGridLines="0" zoomScale="125" workbookViewId="0">
      <selection activeCell="C18" sqref="C18"/>
    </sheetView>
  </sheetViews>
  <sheetFormatPr baseColWidth="10" defaultColWidth="12.6640625" defaultRowHeight="15" customHeight="1"/>
  <cols>
    <col min="1" max="1" width="7.6640625" customWidth="1"/>
    <col min="2" max="2" width="42.1640625" customWidth="1"/>
    <col min="3" max="3" width="87.33203125" customWidth="1"/>
    <col min="4" max="26" width="7.6640625" customWidth="1"/>
  </cols>
  <sheetData>
    <row r="2" spans="2:3">
      <c r="B2" s="32"/>
      <c r="C2" s="33"/>
    </row>
    <row r="3" spans="2:3" ht="90" customHeight="1">
      <c r="B3" s="1" t="s">
        <v>87</v>
      </c>
    </row>
    <row r="4" spans="2:3">
      <c r="B4" s="32"/>
      <c r="C4" s="33"/>
    </row>
    <row r="5" spans="2:3" ht="33" customHeight="1">
      <c r="B5" s="2" t="s">
        <v>0</v>
      </c>
      <c r="C5" s="2" t="s">
        <v>1</v>
      </c>
    </row>
    <row r="6" spans="2:3" ht="34.5" customHeight="1">
      <c r="B6" s="3" t="s">
        <v>2</v>
      </c>
      <c r="C6" s="4" t="s">
        <v>3</v>
      </c>
    </row>
    <row r="7" spans="2:3" ht="34.5" customHeight="1">
      <c r="B7" s="5" t="s">
        <v>4</v>
      </c>
      <c r="C7" s="6" t="s">
        <v>89</v>
      </c>
    </row>
    <row r="8" spans="2:3" ht="34.5" customHeight="1">
      <c r="B8" s="5" t="s">
        <v>5</v>
      </c>
      <c r="C8" s="7" t="s">
        <v>88</v>
      </c>
    </row>
    <row r="9" spans="2:3" ht="61" customHeight="1">
      <c r="B9" s="5" t="s">
        <v>6</v>
      </c>
      <c r="C9" s="7" t="s">
        <v>85</v>
      </c>
    </row>
    <row r="10" spans="2:3" ht="49" customHeight="1">
      <c r="B10" s="5" t="s">
        <v>7</v>
      </c>
      <c r="C10" s="7" t="s">
        <v>8</v>
      </c>
    </row>
    <row r="11" spans="2:3" ht="46" customHeight="1">
      <c r="B11" s="5" t="s">
        <v>9</v>
      </c>
      <c r="C11" s="7" t="s">
        <v>86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B2:C2"/>
    <mergeCell ref="B4:C4"/>
  </mergeCells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59"/>
  <sheetViews>
    <sheetView showGridLines="0" tabSelected="1" workbookViewId="0">
      <selection activeCell="F39" sqref="F39"/>
    </sheetView>
  </sheetViews>
  <sheetFormatPr baseColWidth="10" defaultColWidth="12.6640625" defaultRowHeight="15" customHeight="1"/>
  <cols>
    <col min="1" max="1" width="2.6640625" customWidth="1"/>
    <col min="2" max="2" width="8.1640625" customWidth="1"/>
    <col min="3" max="3" width="72.6640625" customWidth="1"/>
    <col min="4" max="4" width="28.5" customWidth="1"/>
    <col min="5" max="5" width="28.5" hidden="1" customWidth="1"/>
    <col min="6" max="6" width="83.6640625" customWidth="1"/>
    <col min="7" max="8" width="13.1640625" hidden="1" customWidth="1"/>
    <col min="9" max="9" width="11.1640625" hidden="1" customWidth="1"/>
    <col min="10" max="11" width="13.1640625" hidden="1" customWidth="1"/>
    <col min="12" max="12" width="14.1640625" customWidth="1"/>
    <col min="13" max="13" width="14.33203125" customWidth="1"/>
    <col min="14" max="14" width="18" customWidth="1"/>
    <col min="15" max="15" width="2.6640625" customWidth="1"/>
    <col min="16" max="16" width="8" customWidth="1"/>
    <col min="17" max="26" width="7.6640625" customWidth="1"/>
  </cols>
  <sheetData>
    <row r="1" spans="1:26" ht="30" customHeigh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7" customHeight="1">
      <c r="A2" s="10"/>
      <c r="B2" s="11" t="s">
        <v>91</v>
      </c>
      <c r="C2" s="12"/>
      <c r="D2" s="13"/>
      <c r="E2" s="13"/>
      <c r="F2" s="13"/>
      <c r="G2" s="13"/>
      <c r="H2" s="13"/>
      <c r="I2" s="13"/>
      <c r="J2" s="13"/>
      <c r="K2" s="13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0" customHeight="1">
      <c r="A3" s="14"/>
      <c r="B3" s="15" t="s">
        <v>0</v>
      </c>
      <c r="C3" s="15" t="s">
        <v>10</v>
      </c>
      <c r="D3" s="15" t="s">
        <v>1</v>
      </c>
      <c r="E3" s="15" t="s">
        <v>11</v>
      </c>
      <c r="F3" s="15" t="s">
        <v>12</v>
      </c>
      <c r="G3" s="15" t="s">
        <v>13</v>
      </c>
      <c r="H3" s="15" t="s">
        <v>14</v>
      </c>
      <c r="I3" s="15" t="s">
        <v>15</v>
      </c>
      <c r="J3" s="15" t="s">
        <v>16</v>
      </c>
      <c r="K3" s="15" t="s">
        <v>17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14"/>
      <c r="B4" s="16"/>
      <c r="C4" s="16" t="s">
        <v>22</v>
      </c>
      <c r="D4" s="16"/>
      <c r="E4" s="16"/>
      <c r="F4" s="16"/>
      <c r="G4" s="16"/>
      <c r="H4" s="16"/>
      <c r="I4" s="16"/>
      <c r="J4" s="16"/>
      <c r="K4" s="17">
        <f>SUM(K5:K16)</f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30" customHeight="1">
      <c r="A5" s="8"/>
      <c r="B5" s="19">
        <v>1</v>
      </c>
      <c r="C5" s="20" t="s">
        <v>23</v>
      </c>
      <c r="D5" s="21" t="s">
        <v>18</v>
      </c>
      <c r="E5" s="21"/>
      <c r="F5" s="22"/>
      <c r="G5" s="18"/>
      <c r="H5" s="18">
        <f>IF(G5=Configuração!$B$9,5,IF(G5=Configuração!$B$10,3,0))</f>
        <v>0</v>
      </c>
      <c r="I5" s="22">
        <f>IF(D5=Configuração!$B$3,3,IF(D5=Configuração!$B$4,2,1))</f>
        <v>3</v>
      </c>
      <c r="J5" s="22">
        <f>IF(E5=Configuração!$B$3,3,IF(E5=Configuração!$B$4,2,1))</f>
        <v>1</v>
      </c>
      <c r="K5" s="22">
        <f>H5*J5</f>
        <v>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>
      <c r="A6" s="8"/>
      <c r="B6" s="19">
        <v>2</v>
      </c>
      <c r="C6" s="20" t="s">
        <v>24</v>
      </c>
      <c r="D6" s="21" t="s">
        <v>18</v>
      </c>
      <c r="E6" s="21"/>
      <c r="F6" s="22"/>
      <c r="G6" s="18"/>
      <c r="H6" s="18"/>
      <c r="I6" s="22"/>
      <c r="J6" s="22"/>
      <c r="K6" s="2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>
      <c r="A7" s="8"/>
      <c r="B7" s="19">
        <v>3</v>
      </c>
      <c r="C7" s="20" t="s">
        <v>25</v>
      </c>
      <c r="D7" s="21" t="s">
        <v>18</v>
      </c>
      <c r="E7" s="21"/>
      <c r="F7" s="22"/>
      <c r="G7" s="18"/>
      <c r="H7" s="18">
        <f>IF(G7=Configuração!$B$9,5,IF(G7=Configuração!$B$10,3,0))</f>
        <v>0</v>
      </c>
      <c r="I7" s="22">
        <f>IF(D7=Configuração!$B$3,3,IF(D7=Configuração!$B$4,2,1))</f>
        <v>3</v>
      </c>
      <c r="J7" s="22">
        <f>IF(E7=Configuração!$B$3,3,IF(E7=Configuração!$B$4,2,1))</f>
        <v>1</v>
      </c>
      <c r="K7" s="22">
        <f>H7*J7</f>
        <v>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30" customHeight="1">
      <c r="A8" s="8"/>
      <c r="B8" s="19">
        <v>4</v>
      </c>
      <c r="C8" s="20" t="s">
        <v>26</v>
      </c>
      <c r="D8" s="21" t="s">
        <v>18</v>
      </c>
      <c r="E8" s="21"/>
      <c r="F8" s="22" t="s">
        <v>27</v>
      </c>
      <c r="G8" s="18"/>
      <c r="H8" s="18"/>
      <c r="I8" s="22"/>
      <c r="J8" s="22"/>
      <c r="K8" s="22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30" customHeight="1">
      <c r="A9" s="8"/>
      <c r="B9" s="19">
        <v>5</v>
      </c>
      <c r="C9" s="20" t="s">
        <v>28</v>
      </c>
      <c r="D9" s="21" t="s">
        <v>18</v>
      </c>
      <c r="E9" s="21"/>
      <c r="F9" s="22" t="s">
        <v>90</v>
      </c>
      <c r="G9" s="18"/>
      <c r="H9" s="18"/>
      <c r="I9" s="22"/>
      <c r="J9" s="22"/>
      <c r="K9" s="22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0" customHeight="1">
      <c r="A10" s="8"/>
      <c r="B10" s="19">
        <v>6</v>
      </c>
      <c r="C10" s="20" t="s">
        <v>29</v>
      </c>
      <c r="D10" s="21" t="s">
        <v>18</v>
      </c>
      <c r="E10" s="21"/>
      <c r="F10" s="22" t="s">
        <v>30</v>
      </c>
      <c r="G10" s="18"/>
      <c r="H10" s="18">
        <f>IF(G10=Configuração!$B$9,5,IF(G10=Configuração!$B$10,3,0))</f>
        <v>0</v>
      </c>
      <c r="I10" s="22">
        <f>IF(D10=Configuração!$B$3,3,IF(D10=Configuração!$B$4,2,1))</f>
        <v>3</v>
      </c>
      <c r="J10" s="22">
        <f>IF(E10=Configuração!$B$3,3,IF(E10=Configuração!$B$4,2,1))</f>
        <v>1</v>
      </c>
      <c r="K10" s="22">
        <f>H10*J10</f>
        <v>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0" customHeight="1">
      <c r="A11" s="8"/>
      <c r="B11" s="19">
        <v>7</v>
      </c>
      <c r="C11" s="20" t="s">
        <v>31</v>
      </c>
      <c r="D11" s="21" t="s">
        <v>18</v>
      </c>
      <c r="E11" s="21"/>
      <c r="F11" s="22"/>
      <c r="G11" s="18"/>
      <c r="H11" s="18"/>
      <c r="I11" s="22"/>
      <c r="J11" s="22"/>
      <c r="K11" s="2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>
      <c r="A12" s="8"/>
      <c r="B12" s="19">
        <v>8</v>
      </c>
      <c r="C12" s="20" t="s">
        <v>32</v>
      </c>
      <c r="D12" s="21" t="s">
        <v>18</v>
      </c>
      <c r="E12" s="21"/>
      <c r="F12" s="22"/>
      <c r="G12" s="18"/>
      <c r="H12" s="18"/>
      <c r="I12" s="22"/>
      <c r="J12" s="22"/>
      <c r="K12" s="22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>
      <c r="A13" s="8"/>
      <c r="B13" s="19">
        <v>9</v>
      </c>
      <c r="C13" s="20" t="s">
        <v>33</v>
      </c>
      <c r="D13" s="21" t="s">
        <v>18</v>
      </c>
      <c r="E13" s="21"/>
      <c r="F13" s="22" t="s">
        <v>34</v>
      </c>
      <c r="G13" s="18"/>
      <c r="H13" s="18"/>
      <c r="I13" s="22"/>
      <c r="J13" s="22"/>
      <c r="K13" s="22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30" customHeight="1">
      <c r="A14" s="8"/>
      <c r="B14" s="19">
        <v>10</v>
      </c>
      <c r="C14" s="20" t="s">
        <v>35</v>
      </c>
      <c r="D14" s="21" t="s">
        <v>18</v>
      </c>
      <c r="E14" s="21"/>
      <c r="F14" s="22"/>
      <c r="G14" s="18"/>
      <c r="H14" s="18"/>
      <c r="I14" s="22"/>
      <c r="J14" s="22"/>
      <c r="K14" s="22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30" customHeight="1">
      <c r="A15" s="8"/>
      <c r="B15" s="19">
        <v>11</v>
      </c>
      <c r="C15" s="20" t="s">
        <v>36</v>
      </c>
      <c r="D15" s="21" t="s">
        <v>18</v>
      </c>
      <c r="E15" s="21"/>
      <c r="F15" s="22"/>
      <c r="G15" s="18"/>
      <c r="H15" s="18"/>
      <c r="I15" s="22"/>
      <c r="J15" s="22"/>
      <c r="K15" s="22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30" customHeight="1">
      <c r="A16" s="8"/>
      <c r="B16" s="19">
        <v>12</v>
      </c>
      <c r="C16" s="20" t="s">
        <v>37</v>
      </c>
      <c r="D16" s="21" t="s">
        <v>18</v>
      </c>
      <c r="E16" s="21"/>
      <c r="F16" s="22"/>
      <c r="G16" s="18"/>
      <c r="H16" s="18"/>
      <c r="I16" s="22"/>
      <c r="J16" s="22"/>
      <c r="K16" s="22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2.5" customHeight="1">
      <c r="A17" s="14"/>
      <c r="B17" s="16"/>
      <c r="C17" s="16" t="s">
        <v>38</v>
      </c>
      <c r="D17" s="16"/>
      <c r="E17" s="16"/>
      <c r="F17" s="16"/>
      <c r="G17" s="16"/>
      <c r="H17" s="16"/>
      <c r="I17" s="16"/>
      <c r="J17" s="16"/>
      <c r="K17" s="17">
        <f>SUM(K18:K30)</f>
        <v>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30" customHeight="1">
      <c r="A18" s="8"/>
      <c r="B18" s="19">
        <v>13</v>
      </c>
      <c r="C18" s="20" t="s">
        <v>39</v>
      </c>
      <c r="D18" s="21" t="s">
        <v>18</v>
      </c>
      <c r="E18" s="21"/>
      <c r="F18" s="22"/>
      <c r="G18" s="18"/>
      <c r="H18" s="18">
        <f>IF(G18=Configuração!$B$9,5,IF(G18=Configuração!$B$10,3,0))</f>
        <v>0</v>
      </c>
      <c r="I18" s="22">
        <f>IF(D18=Configuração!$B$3,3,IF(D18=Configuração!$B$4,2,1))</f>
        <v>3</v>
      </c>
      <c r="J18" s="22">
        <f>IF(E18=Configuração!$B$3,3,IF(E18=Configuração!$B$4,2,1))</f>
        <v>1</v>
      </c>
      <c r="K18" s="22">
        <f>H18*J18</f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30" customHeight="1">
      <c r="A19" s="8"/>
      <c r="B19" s="19">
        <v>14</v>
      </c>
      <c r="C19" s="20" t="s">
        <v>40</v>
      </c>
      <c r="D19" s="24" t="s">
        <v>18</v>
      </c>
      <c r="E19" s="21"/>
      <c r="F19" s="23" t="s">
        <v>41</v>
      </c>
      <c r="G19" s="18"/>
      <c r="H19" s="18"/>
      <c r="I19" s="22"/>
      <c r="J19" s="22"/>
      <c r="K19" s="22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30" customHeight="1">
      <c r="A20" s="8"/>
      <c r="B20" s="19">
        <v>15</v>
      </c>
      <c r="C20" s="20" t="s">
        <v>42</v>
      </c>
      <c r="D20" s="21"/>
      <c r="E20" s="21"/>
      <c r="F20" s="22" t="s">
        <v>43</v>
      </c>
      <c r="G20" s="18"/>
      <c r="H20" s="18">
        <f>IF(G20=Configuração!$B$9,5,IF(G20=Configuração!$B$10,3,0))</f>
        <v>0</v>
      </c>
      <c r="I20" s="22">
        <f>IF(D20=Configuração!$B$3,3,IF(D20=Configuração!$B$4,2,1))</f>
        <v>1</v>
      </c>
      <c r="J20" s="22">
        <f>IF(E20=Configuração!$B$3,3,IF(E20=Configuração!$B$4,2,1))</f>
        <v>1</v>
      </c>
      <c r="K20" s="22">
        <f t="shared" ref="K20:K25" si="0">H20*J20</f>
        <v>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30" customHeight="1">
      <c r="A21" s="8"/>
      <c r="B21" s="19">
        <v>16</v>
      </c>
      <c r="C21" s="20" t="s">
        <v>44</v>
      </c>
      <c r="D21" s="21"/>
      <c r="E21" s="21"/>
      <c r="F21" s="22" t="s">
        <v>45</v>
      </c>
      <c r="G21" s="18"/>
      <c r="H21" s="18">
        <f>IF(G21=Configuração!$B$9,5,IF(G21=Configuração!$B$10,3,0))</f>
        <v>0</v>
      </c>
      <c r="I21" s="22">
        <f>IF(D21=Configuração!$B$3,3,IF(D21=Configuração!$B$4,2,1))</f>
        <v>1</v>
      </c>
      <c r="J21" s="22">
        <f>IF(E21=Configuração!$B$3,3,IF(E21=Configuração!$B$4,2,1))</f>
        <v>1</v>
      </c>
      <c r="K21" s="22">
        <f t="shared" si="0"/>
        <v>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30" customHeight="1">
      <c r="A22" s="8"/>
      <c r="B22" s="19">
        <v>17</v>
      </c>
      <c r="C22" s="20" t="s">
        <v>46</v>
      </c>
      <c r="D22" s="21"/>
      <c r="E22" s="21"/>
      <c r="F22" s="22" t="s">
        <v>47</v>
      </c>
      <c r="G22" s="18"/>
      <c r="H22" s="18">
        <f>IF(G22=Configuração!$B$9,5,IF(G22=Configuração!$B$10,3,0))</f>
        <v>0</v>
      </c>
      <c r="I22" s="22">
        <f>IF(D22=Configuração!$B$3,3,IF(D22=Configuração!$B$4,2,1))</f>
        <v>1</v>
      </c>
      <c r="J22" s="22">
        <f>IF(E22=Configuração!$B$3,3,IF(E22=Configuração!$B$4,2,1))</f>
        <v>1</v>
      </c>
      <c r="K22" s="22">
        <f t="shared" si="0"/>
        <v>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30" customHeight="1">
      <c r="A23" s="8"/>
      <c r="B23" s="19">
        <v>18</v>
      </c>
      <c r="C23" s="20" t="s">
        <v>48</v>
      </c>
      <c r="D23" s="21"/>
      <c r="E23" s="21"/>
      <c r="F23" s="22" t="s">
        <v>49</v>
      </c>
      <c r="G23" s="18"/>
      <c r="H23" s="18">
        <f>IF(G23=Configuração!$B$9,5,IF(G23=Configuração!$B$10,3,0))</f>
        <v>0</v>
      </c>
      <c r="I23" s="22">
        <f>IF(D23=Configuração!$B$3,3,IF(D23=Configuração!$B$4,2,1))</f>
        <v>1</v>
      </c>
      <c r="J23" s="22">
        <f>IF(E23=Configuração!$B$3,3,IF(E23=Configuração!$B$4,2,1))</f>
        <v>1</v>
      </c>
      <c r="K23" s="22">
        <f t="shared" si="0"/>
        <v>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30" customHeight="1">
      <c r="A24" s="8"/>
      <c r="B24" s="19">
        <v>19</v>
      </c>
      <c r="C24" s="20" t="s">
        <v>50</v>
      </c>
      <c r="D24" s="21"/>
      <c r="E24" s="21"/>
      <c r="F24" s="22" t="s">
        <v>51</v>
      </c>
      <c r="G24" s="18"/>
      <c r="H24" s="18">
        <f>IF(G24=Configuração!$B$9,5,IF(G24=Configuração!$B$10,3,0))</f>
        <v>0</v>
      </c>
      <c r="I24" s="22">
        <f>IF(D24=Configuração!$B$3,3,IF(D24=Configuração!$B$4,2,1))</f>
        <v>1</v>
      </c>
      <c r="J24" s="22">
        <f>IF(E24=Configuração!$B$3,3,IF(E24=Configuração!$B$4,2,1))</f>
        <v>1</v>
      </c>
      <c r="K24" s="22">
        <f t="shared" si="0"/>
        <v>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30" customHeight="1">
      <c r="A25" s="8"/>
      <c r="B25" s="19">
        <v>20</v>
      </c>
      <c r="C25" s="20" t="s">
        <v>52</v>
      </c>
      <c r="D25" s="21"/>
      <c r="E25" s="21"/>
      <c r="F25" s="22" t="s">
        <v>53</v>
      </c>
      <c r="G25" s="18"/>
      <c r="H25" s="18">
        <f>IF(G25=Configuração!$B$9,5,IF(G25=Configuração!$B$10,3,0))</f>
        <v>0</v>
      </c>
      <c r="I25" s="22">
        <f>IF(D25=Configuração!$B$3,3,IF(D25=Configuração!$B$4,2,1))</f>
        <v>1</v>
      </c>
      <c r="J25" s="22">
        <f>IF(E25=Configuração!$B$3,3,IF(E25=Configuração!$B$4,2,1))</f>
        <v>1</v>
      </c>
      <c r="K25" s="22">
        <f t="shared" si="0"/>
        <v>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30" customHeight="1">
      <c r="A26" s="8"/>
      <c r="B26" s="19">
        <v>21</v>
      </c>
      <c r="C26" s="20" t="s">
        <v>54</v>
      </c>
      <c r="D26" s="21"/>
      <c r="E26" s="21"/>
      <c r="F26" s="22" t="s">
        <v>55</v>
      </c>
      <c r="G26" s="18"/>
      <c r="H26" s="18"/>
      <c r="I26" s="22"/>
      <c r="J26" s="22"/>
      <c r="K26" s="22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30" customHeight="1">
      <c r="A27" s="8"/>
      <c r="B27" s="19">
        <v>22</v>
      </c>
      <c r="C27" s="20" t="s">
        <v>56</v>
      </c>
      <c r="D27" s="21"/>
      <c r="E27" s="21"/>
      <c r="F27" s="22" t="s">
        <v>57</v>
      </c>
      <c r="G27" s="18"/>
      <c r="H27" s="18"/>
      <c r="I27" s="22"/>
      <c r="J27" s="22"/>
      <c r="K27" s="22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30" customHeight="1">
      <c r="A28" s="8"/>
      <c r="B28" s="19">
        <v>23</v>
      </c>
      <c r="C28" s="20" t="s">
        <v>58</v>
      </c>
      <c r="D28" s="21"/>
      <c r="E28" s="21"/>
      <c r="F28" s="22" t="s">
        <v>59</v>
      </c>
      <c r="G28" s="18"/>
      <c r="H28" s="18"/>
      <c r="I28" s="22"/>
      <c r="J28" s="22"/>
      <c r="K28" s="22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30" customHeight="1">
      <c r="A29" s="8"/>
      <c r="B29" s="19">
        <v>24</v>
      </c>
      <c r="C29" s="20" t="s">
        <v>60</v>
      </c>
      <c r="D29" s="21"/>
      <c r="E29" s="21"/>
      <c r="F29" s="22" t="s">
        <v>61</v>
      </c>
      <c r="G29" s="18"/>
      <c r="H29" s="18"/>
      <c r="I29" s="22"/>
      <c r="J29" s="22"/>
      <c r="K29" s="22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30" customHeight="1">
      <c r="A30" s="8"/>
      <c r="B30" s="19">
        <v>25</v>
      </c>
      <c r="C30" s="20" t="s">
        <v>62</v>
      </c>
      <c r="D30" s="21"/>
      <c r="E30" s="21"/>
      <c r="F30" s="22" t="s">
        <v>57</v>
      </c>
      <c r="G30" s="18"/>
      <c r="H30" s="18"/>
      <c r="I30" s="22"/>
      <c r="J30" s="22"/>
      <c r="K30" s="22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22.5" customHeight="1">
      <c r="A31" s="14"/>
      <c r="B31" s="16"/>
      <c r="C31" s="16" t="s">
        <v>63</v>
      </c>
      <c r="D31" s="16"/>
      <c r="E31" s="16"/>
      <c r="F31" s="16"/>
      <c r="G31" s="16"/>
      <c r="H31" s="16"/>
      <c r="I31" s="16"/>
      <c r="J31" s="16"/>
      <c r="K31" s="17">
        <f>SUM(K39:K40)</f>
        <v>0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30" customHeight="1">
      <c r="A32" s="8"/>
      <c r="B32" s="19">
        <v>26</v>
      </c>
      <c r="C32" s="20" t="s">
        <v>64</v>
      </c>
      <c r="D32" s="21"/>
      <c r="E32" s="21"/>
      <c r="F32" s="22" t="s">
        <v>65</v>
      </c>
      <c r="G32" s="18"/>
      <c r="H32" s="18">
        <f>IF(G32=Configuração!$B$9,5,IF(G32=Configuração!$B$10,3,0))</f>
        <v>0</v>
      </c>
      <c r="I32" s="22">
        <f>IF(D32=Configuração!$B$3,3,IF(D32=Configuração!$B$4,2,1))</f>
        <v>1</v>
      </c>
      <c r="J32" s="22">
        <f>IF(E32=Configuração!$B$3,3,IF(E32=Configuração!$B$4,2,1))</f>
        <v>1</v>
      </c>
      <c r="K32" s="22">
        <f>H32*J32</f>
        <v>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30" customHeight="1">
      <c r="A33" s="8"/>
      <c r="B33" s="19">
        <v>27</v>
      </c>
      <c r="C33" s="20" t="s">
        <v>66</v>
      </c>
      <c r="D33" s="21"/>
      <c r="E33" s="21"/>
      <c r="F33" s="22" t="s">
        <v>65</v>
      </c>
      <c r="G33" s="18"/>
      <c r="H33" s="18"/>
      <c r="I33" s="22"/>
      <c r="J33" s="22"/>
      <c r="K33" s="22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30" customHeight="1">
      <c r="A34" s="8"/>
      <c r="B34" s="19">
        <v>28</v>
      </c>
      <c r="C34" s="20" t="s">
        <v>67</v>
      </c>
      <c r="D34" s="24" t="s">
        <v>18</v>
      </c>
      <c r="E34" s="21"/>
      <c r="F34" s="22" t="s">
        <v>68</v>
      </c>
      <c r="G34" s="18"/>
      <c r="H34" s="18"/>
      <c r="I34" s="22"/>
      <c r="J34" s="22"/>
      <c r="K34" s="22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30" customHeight="1">
      <c r="A35" s="8"/>
      <c r="B35" s="19">
        <v>29</v>
      </c>
      <c r="C35" s="20" t="s">
        <v>69</v>
      </c>
      <c r="D35" s="24" t="s">
        <v>18</v>
      </c>
      <c r="E35" s="21"/>
      <c r="F35" s="22" t="s">
        <v>70</v>
      </c>
      <c r="G35" s="18"/>
      <c r="H35" s="18"/>
      <c r="I35" s="22"/>
      <c r="J35" s="22"/>
      <c r="K35" s="22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30" customHeight="1">
      <c r="A36" s="8"/>
      <c r="B36" s="19">
        <v>30</v>
      </c>
      <c r="C36" s="20" t="s">
        <v>71</v>
      </c>
      <c r="D36" s="24" t="s">
        <v>18</v>
      </c>
      <c r="E36" s="21"/>
      <c r="F36" s="22" t="s">
        <v>72</v>
      </c>
      <c r="G36" s="18"/>
      <c r="H36" s="18"/>
      <c r="I36" s="22"/>
      <c r="J36" s="22"/>
      <c r="K36" s="22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30" customHeight="1">
      <c r="A37" s="8"/>
      <c r="B37" s="19">
        <v>31</v>
      </c>
      <c r="C37" s="20" t="s">
        <v>73</v>
      </c>
      <c r="D37" s="24" t="s">
        <v>18</v>
      </c>
      <c r="E37" s="21"/>
      <c r="F37" s="22" t="s">
        <v>57</v>
      </c>
      <c r="G37" s="18"/>
      <c r="H37" s="18"/>
      <c r="I37" s="22"/>
      <c r="J37" s="22"/>
      <c r="K37" s="22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57" customHeight="1">
      <c r="A38" s="8"/>
      <c r="B38" s="19">
        <v>32</v>
      </c>
      <c r="C38" s="20" t="s">
        <v>74</v>
      </c>
      <c r="D38" s="21"/>
      <c r="E38" s="21"/>
      <c r="F38" s="23" t="s">
        <v>45</v>
      </c>
      <c r="G38" s="18"/>
      <c r="H38" s="18"/>
      <c r="I38" s="22"/>
      <c r="J38" s="22"/>
      <c r="K38" s="22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60" customHeight="1">
      <c r="A39" s="8"/>
      <c r="B39" s="19">
        <v>33</v>
      </c>
      <c r="C39" s="20" t="s">
        <v>75</v>
      </c>
      <c r="D39" s="21"/>
      <c r="E39" s="21"/>
      <c r="F39" s="23" t="s">
        <v>92</v>
      </c>
      <c r="G39" s="18"/>
      <c r="H39" s="18">
        <f>IF(G39=Configuração!$B$9,5,IF(G39=Configuração!$B$10,3,0))</f>
        <v>0</v>
      </c>
      <c r="I39" s="22">
        <f>IF(D39=Configuração!$B$3,3,IF(D39=Configuração!$B$4,2,1))</f>
        <v>1</v>
      </c>
      <c r="J39" s="22">
        <f>IF(E39=Configuração!$B$3,3,IF(E39=Configuração!$B$4,2,1))</f>
        <v>1</v>
      </c>
      <c r="K39" s="22">
        <f t="shared" ref="K39:K40" si="1">H39*J39</f>
        <v>0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30" customHeight="1">
      <c r="A40" s="8"/>
      <c r="B40" s="19">
        <v>34</v>
      </c>
      <c r="C40" s="20" t="s">
        <v>76</v>
      </c>
      <c r="D40" s="21"/>
      <c r="E40" s="21"/>
      <c r="F40" s="23" t="s">
        <v>77</v>
      </c>
      <c r="G40" s="18"/>
      <c r="H40" s="18">
        <f>IF(G40=Configuração!$B$9,5,IF(G40=Configuração!$B$10,3,0))</f>
        <v>0</v>
      </c>
      <c r="I40" s="22">
        <f>IF(D40=Configuração!$B$3,3,IF(D40=Configuração!$B$4,2,1))</f>
        <v>1</v>
      </c>
      <c r="J40" s="22">
        <f>IF(E40=Configuração!$B$3,3,IF(E40=Configuração!$B$4,2,1))</f>
        <v>1</v>
      </c>
      <c r="K40" s="22">
        <f t="shared" si="1"/>
        <v>0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22.5" customHeight="1">
      <c r="A41" s="14"/>
      <c r="B41" s="16"/>
      <c r="C41" s="16" t="s">
        <v>78</v>
      </c>
      <c r="D41" s="16"/>
      <c r="E41" s="16"/>
      <c r="F41" s="16"/>
      <c r="G41" s="16"/>
      <c r="H41" s="16"/>
      <c r="I41" s="16"/>
      <c r="J41" s="16"/>
      <c r="K41" s="17">
        <f>SUM(K42:K43)</f>
        <v>0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30" customHeight="1">
      <c r="A42" s="8"/>
      <c r="B42" s="19">
        <v>35</v>
      </c>
      <c r="C42" s="20" t="s">
        <v>79</v>
      </c>
      <c r="D42" s="21"/>
      <c r="E42" s="21"/>
      <c r="F42" s="22" t="s">
        <v>80</v>
      </c>
      <c r="G42" s="18"/>
      <c r="H42" s="18">
        <f>IF(G42=Configuração!$B$9,5,IF(G42=Configuração!$B$10,3,0))</f>
        <v>0</v>
      </c>
      <c r="I42" s="22">
        <f>IF(D42=Configuração!$B$3,3,IF(D42=Configuração!$B$4,2,1))</f>
        <v>1</v>
      </c>
      <c r="J42" s="22">
        <f>IF(E42=Configuração!$B$3,3,IF(E42=Configuração!$B$4,2,1))</f>
        <v>1</v>
      </c>
      <c r="K42" s="22">
        <f t="shared" ref="K42" si="2">H42*J42</f>
        <v>0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30" customHeight="1">
      <c r="A43" s="8"/>
      <c r="B43" s="19">
        <v>36</v>
      </c>
      <c r="C43" s="20" t="s">
        <v>81</v>
      </c>
      <c r="D43" s="21"/>
      <c r="E43" s="21"/>
      <c r="F43" s="22" t="s">
        <v>57</v>
      </c>
      <c r="G43" s="18"/>
      <c r="H43" s="18">
        <f>IF(G43=Configuração!$B$9,5,IF(G43=Configuração!$B$10,3,0))</f>
        <v>0</v>
      </c>
      <c r="I43" s="22">
        <f>IF(D43=Configuração!$B$3,3,IF(D43=Configuração!$B$4,2,1))</f>
        <v>1</v>
      </c>
      <c r="J43" s="22">
        <f>IF(E43=Configuração!$B$3,3,IF(E43=Configuração!$B$4,2,1))</f>
        <v>1</v>
      </c>
      <c r="K43" s="22">
        <f>H43*J43</f>
        <v>0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30" customHeight="1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30" customHeight="1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30" customHeight="1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30" customHeight="1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30" customHeight="1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30" customHeight="1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30" customHeight="1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30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30" customHeight="1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30" customHeight="1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30" customHeight="1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30" customHeight="1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30" customHeight="1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30" customHeight="1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30" customHeight="1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30" customHeight="1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30" customHeight="1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30" customHeight="1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30" customHeight="1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30" customHeight="1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30" customHeight="1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30" customHeight="1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30" customHeight="1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30" customHeight="1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0" customHeight="1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30" customHeight="1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30" customHeight="1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30" customHeight="1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30" customHeight="1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30" customHeight="1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30" customHeight="1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30" customHeight="1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30" customHeight="1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30" customHeight="1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30" customHeight="1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30" customHeight="1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30" customHeight="1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30" customHeight="1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30" customHeight="1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30" customHeight="1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30" customHeight="1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30" customHeight="1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30" customHeight="1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30" customHeight="1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30" customHeight="1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30" customHeight="1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30" customHeight="1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30" customHeight="1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30" customHeight="1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30" customHeight="1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30" customHeight="1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30" customHeight="1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30" customHeight="1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30" customHeight="1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30" customHeight="1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30" customHeight="1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30" customHeight="1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30" customHeight="1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30" customHeight="1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30" customHeight="1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30" customHeight="1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30" customHeight="1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30" customHeight="1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30" customHeight="1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30" customHeight="1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30" customHeight="1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30" customHeight="1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30" customHeight="1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30" customHeight="1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30" customHeight="1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30" customHeight="1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30" customHeight="1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30" customHeight="1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30" customHeight="1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30" customHeight="1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30" customHeight="1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30" customHeight="1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30" customHeight="1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30" customHeight="1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30" customHeight="1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30" customHeight="1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30" customHeight="1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30" customHeight="1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30" customHeight="1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30" customHeight="1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30" customHeight="1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30" customHeight="1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30" customHeight="1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30" customHeight="1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30" customHeight="1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30" customHeight="1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30" customHeight="1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30" customHeight="1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30" customHeight="1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30" customHeight="1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30" customHeight="1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30" customHeight="1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30" customHeight="1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30" customHeight="1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30" customHeight="1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30" customHeight="1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30" customHeight="1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30" customHeight="1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30" customHeight="1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30" customHeight="1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30" customHeight="1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30" customHeight="1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30" customHeight="1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30" customHeight="1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30" customHeight="1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30" customHeight="1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30" customHeight="1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30" customHeight="1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30" customHeight="1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30" customHeight="1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30" customHeight="1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30" customHeight="1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30" customHeight="1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30" customHeight="1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30" customHeight="1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30" customHeight="1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30" customHeight="1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30" customHeight="1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30" customHeight="1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30" customHeight="1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30" customHeight="1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30" customHeight="1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30" customHeight="1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30" customHeight="1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30" customHeight="1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30" customHeight="1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30" customHeight="1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30" customHeight="1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30" customHeight="1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30" customHeight="1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30" customHeight="1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30" customHeight="1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30" customHeight="1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30" customHeight="1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30" customHeight="1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30" customHeight="1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30" customHeight="1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30" customHeight="1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30" customHeight="1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30" customHeight="1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30" customHeight="1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30" customHeight="1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30" customHeight="1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30" customHeight="1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30" customHeight="1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30" customHeight="1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30" customHeight="1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30" customHeight="1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30" customHeight="1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30" customHeight="1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30" customHeight="1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30" customHeight="1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30" customHeight="1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30" customHeight="1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30" customHeight="1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30" customHeight="1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30" customHeight="1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30" customHeight="1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30" customHeight="1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30" customHeight="1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30" customHeight="1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30" customHeight="1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30" customHeight="1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30" customHeight="1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30" customHeight="1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30" customHeight="1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30" customHeight="1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30" customHeight="1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30" customHeight="1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30" customHeight="1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30" customHeight="1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30" customHeight="1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30" customHeight="1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30" customHeight="1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30" customHeight="1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30" customHeight="1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30" customHeight="1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30" customHeight="1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30" customHeight="1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30" customHeight="1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30" customHeight="1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30" customHeight="1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30" customHeight="1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30" customHeight="1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30" customHeight="1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30" customHeight="1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30" customHeight="1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30" customHeight="1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30" customHeight="1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30" customHeight="1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30" customHeight="1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30" customHeight="1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30" customHeight="1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30" customHeight="1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30" customHeight="1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30" customHeight="1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30" customHeight="1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30" customHeight="1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30" customHeight="1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30" customHeight="1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30" customHeight="1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30" customHeight="1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30" customHeight="1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30" customHeight="1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30" customHeight="1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30" customHeight="1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30" customHeight="1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30" customHeight="1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30" customHeight="1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30" customHeight="1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30" customHeight="1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30" customHeight="1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30" customHeight="1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30" customHeight="1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30" customHeight="1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30" customHeight="1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30" customHeight="1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30" customHeight="1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30" customHeight="1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30" customHeight="1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30" customHeight="1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30" customHeight="1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30" customHeight="1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30" customHeight="1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30" customHeight="1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30" customHeight="1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30" customHeight="1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30" customHeight="1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30" customHeight="1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30" customHeight="1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30" customHeight="1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30" customHeight="1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30" customHeight="1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30" customHeight="1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30" customHeight="1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30" customHeight="1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30" customHeight="1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30" customHeight="1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30" customHeight="1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30" customHeight="1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30" customHeight="1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30" customHeight="1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30" customHeight="1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30" customHeight="1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30" customHeight="1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30" customHeight="1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30" customHeight="1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30" customHeight="1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30" customHeight="1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30" customHeight="1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30" customHeight="1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30" customHeight="1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30" customHeight="1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30" customHeight="1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30" customHeight="1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30" customHeight="1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30" customHeight="1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30" customHeight="1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30" customHeight="1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30" customHeight="1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30" customHeight="1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30" customHeight="1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30" customHeight="1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30" customHeight="1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30" customHeight="1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30" customHeight="1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30" customHeight="1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30" customHeight="1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30" customHeight="1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30" customHeight="1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30" customHeight="1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30" customHeight="1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30" customHeight="1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30" customHeight="1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30" customHeight="1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30" customHeight="1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30" customHeight="1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30" customHeight="1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30" customHeight="1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30" customHeight="1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30" customHeight="1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30" customHeight="1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30" customHeight="1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30" customHeight="1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30" customHeight="1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30" customHeight="1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30" customHeight="1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30" customHeight="1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30" customHeight="1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30" customHeight="1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30" customHeight="1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30" customHeight="1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30" customHeight="1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30" customHeight="1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30" customHeight="1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30" customHeight="1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30" customHeight="1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30" customHeight="1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30" customHeight="1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30" customHeight="1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30" customHeight="1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30" customHeight="1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30" customHeight="1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30" customHeight="1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30" customHeight="1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30" customHeight="1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30" customHeight="1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30" customHeight="1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30" customHeight="1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30" customHeight="1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30" customHeight="1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30" customHeight="1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30" customHeight="1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30" customHeight="1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30" customHeight="1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30" customHeight="1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30" customHeight="1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30" customHeight="1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30" customHeight="1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30" customHeight="1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30" customHeight="1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30" customHeight="1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30" customHeight="1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30" customHeight="1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30" customHeight="1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30" customHeight="1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30" customHeight="1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30" customHeight="1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30" customHeight="1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30" customHeight="1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30" customHeight="1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30" customHeight="1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30" customHeight="1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30" customHeight="1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30" customHeight="1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30" customHeight="1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30" customHeight="1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30" customHeight="1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30" customHeight="1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30" customHeight="1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30" customHeight="1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30" customHeight="1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30" customHeight="1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30" customHeight="1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30" customHeight="1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30" customHeight="1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30" customHeight="1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30" customHeight="1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30" customHeight="1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30" customHeight="1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30" customHeight="1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30" customHeight="1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30" customHeight="1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30" customHeight="1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30" customHeight="1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30" customHeight="1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30" customHeight="1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30" customHeight="1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30" customHeight="1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30" customHeight="1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30" customHeight="1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30" customHeight="1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30" customHeight="1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30" customHeight="1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30" customHeight="1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30" customHeight="1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30" customHeight="1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30" customHeight="1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30" customHeight="1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30" customHeight="1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30" customHeight="1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30" customHeight="1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30" customHeight="1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30" customHeight="1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30" customHeight="1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30" customHeight="1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30" customHeight="1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30" customHeight="1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30" customHeight="1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30" customHeight="1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30" customHeight="1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30" customHeight="1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30" customHeight="1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30" customHeight="1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30" customHeight="1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30" customHeight="1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30" customHeight="1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30" customHeight="1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30" customHeight="1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30" customHeight="1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30" customHeight="1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30" customHeight="1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30" customHeight="1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30" customHeight="1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30" customHeight="1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30" customHeight="1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30" customHeight="1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30" customHeight="1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30" customHeight="1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30" customHeight="1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30" customHeight="1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30" customHeight="1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30" customHeight="1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30" customHeight="1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30" customHeight="1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30" customHeight="1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30" customHeight="1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30" customHeight="1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30" customHeight="1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30" customHeight="1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30" customHeight="1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30" customHeight="1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30" customHeight="1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30" customHeight="1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30" customHeight="1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30" customHeight="1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30" customHeight="1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30" customHeight="1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30" customHeight="1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30" customHeight="1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30" customHeight="1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30" customHeight="1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30" customHeight="1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30" customHeight="1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30" customHeight="1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30" customHeight="1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30" customHeight="1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30" customHeight="1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30" customHeight="1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30" customHeight="1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30" customHeight="1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30" customHeight="1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30" customHeight="1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30" customHeight="1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30" customHeight="1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30" customHeight="1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30" customHeight="1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30" customHeight="1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30" customHeight="1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30" customHeight="1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30" customHeight="1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30" customHeight="1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30" customHeight="1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30" customHeight="1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30" customHeight="1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30" customHeight="1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30" customHeight="1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30" customHeight="1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30" customHeight="1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30" customHeight="1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30" customHeight="1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30" customHeight="1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30" customHeight="1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30" customHeight="1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30" customHeight="1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30" customHeight="1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30" customHeight="1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30" customHeight="1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30" customHeight="1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30" customHeight="1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30" customHeight="1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30" customHeight="1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30" customHeight="1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30" customHeight="1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30" customHeight="1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30" customHeight="1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30" customHeight="1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30" customHeight="1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30" customHeight="1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30" customHeight="1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30" customHeight="1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30" customHeight="1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30" customHeight="1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30" customHeight="1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30" customHeight="1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30" customHeight="1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30" customHeight="1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30" customHeight="1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30" customHeight="1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30" customHeight="1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30" customHeight="1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30" customHeight="1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30" customHeight="1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30" customHeight="1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30" customHeight="1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30" customHeight="1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30" customHeight="1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30" customHeight="1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30" customHeight="1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30" customHeight="1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30" customHeight="1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30" customHeight="1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30" customHeight="1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30" customHeight="1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30" customHeight="1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30" customHeight="1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30" customHeight="1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30" customHeight="1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30" customHeight="1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30" customHeight="1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30" customHeight="1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30" customHeight="1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30" customHeight="1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30" customHeight="1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30" customHeight="1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30" customHeight="1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30" customHeight="1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30" customHeight="1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30" customHeight="1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30" customHeight="1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30" customHeight="1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30" customHeight="1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30" customHeight="1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30" customHeight="1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30" customHeight="1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30" customHeight="1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30" customHeight="1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30" customHeight="1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30" customHeight="1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30" customHeight="1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30" customHeight="1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30" customHeight="1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30" customHeight="1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30" customHeight="1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30" customHeight="1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30" customHeight="1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30" customHeight="1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30" customHeight="1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30" customHeight="1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30" customHeight="1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30" customHeight="1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30" customHeight="1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30" customHeight="1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30" customHeight="1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30" customHeight="1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30" customHeight="1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30" customHeight="1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30" customHeight="1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30" customHeight="1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30" customHeight="1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30" customHeight="1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30" customHeight="1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30" customHeight="1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30" customHeight="1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30" customHeight="1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30" customHeight="1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30" customHeight="1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30" customHeight="1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30" customHeight="1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30" customHeight="1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30" customHeight="1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30" customHeight="1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30" customHeight="1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30" customHeight="1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30" customHeight="1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30" customHeight="1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30" customHeight="1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30" customHeight="1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30" customHeight="1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30" customHeight="1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30" customHeight="1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30" customHeight="1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30" customHeight="1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30" customHeight="1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30" customHeight="1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30" customHeight="1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30" customHeight="1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30" customHeight="1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30" customHeight="1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30" customHeight="1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30" customHeight="1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30" customHeight="1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30" customHeight="1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30" customHeight="1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30" customHeight="1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30" customHeight="1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30" customHeight="1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30" customHeight="1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30" customHeight="1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30" customHeight="1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30" customHeight="1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30" customHeight="1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30" customHeight="1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30" customHeight="1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30" customHeight="1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30" customHeight="1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30" customHeight="1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30" customHeight="1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30" customHeight="1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30" customHeight="1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30" customHeight="1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30" customHeight="1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30" customHeight="1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30" customHeight="1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30" customHeight="1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30" customHeight="1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30" customHeight="1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30" customHeight="1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30" customHeight="1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30" customHeight="1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30" customHeight="1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30" customHeight="1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30" customHeight="1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30" customHeight="1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30" customHeight="1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30" customHeight="1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30" customHeight="1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30" customHeight="1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30" customHeight="1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30" customHeight="1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30" customHeight="1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30" customHeight="1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30" customHeight="1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30" customHeight="1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30" customHeight="1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30" customHeight="1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30" customHeight="1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30" customHeight="1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30" customHeight="1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30" customHeight="1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30" customHeight="1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30" customHeight="1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30" customHeight="1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30" customHeight="1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30" customHeight="1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30" customHeight="1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30" customHeight="1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30" customHeight="1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30" customHeight="1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30" customHeight="1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30" customHeight="1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30" customHeight="1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30" customHeight="1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30" customHeight="1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30" customHeight="1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30" customHeight="1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30" customHeight="1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30" customHeight="1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30" customHeight="1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30" customHeight="1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30" customHeight="1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30" customHeight="1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30" customHeight="1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30" customHeight="1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30" customHeight="1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30" customHeight="1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30" customHeight="1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30" customHeight="1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30" customHeight="1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30" customHeight="1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30" customHeight="1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30" customHeight="1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30" customHeight="1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30" customHeight="1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30" customHeight="1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30" customHeight="1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30" customHeight="1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30" customHeight="1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30" customHeight="1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30" customHeight="1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30" customHeight="1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30" customHeight="1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30" customHeight="1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30" customHeight="1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30" customHeight="1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30" customHeight="1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30" customHeight="1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30" customHeight="1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30" customHeight="1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30" customHeight="1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30" customHeight="1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30" customHeight="1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30" customHeight="1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30" customHeight="1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30" customHeight="1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30" customHeight="1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30" customHeight="1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30" customHeight="1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30" customHeight="1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30" customHeight="1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30" customHeight="1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30" customHeight="1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30" customHeight="1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30" customHeight="1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30" customHeight="1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30" customHeight="1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30" customHeight="1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30" customHeight="1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30" customHeight="1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30" customHeight="1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30" customHeight="1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30" customHeight="1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30" customHeight="1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30" customHeight="1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30" customHeight="1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30" customHeight="1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30" customHeight="1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30" customHeight="1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30" customHeight="1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30" customHeight="1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30" customHeight="1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30" customHeight="1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30" customHeight="1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30" customHeight="1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30" customHeight="1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30" customHeight="1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30" customHeight="1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30" customHeight="1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30" customHeight="1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30" customHeight="1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30" customHeight="1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30" customHeight="1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30" customHeight="1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30" customHeight="1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30" customHeight="1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30" customHeight="1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30" customHeight="1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30" customHeight="1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30" customHeight="1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30" customHeight="1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30" customHeight="1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30" customHeight="1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30" customHeight="1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30" customHeight="1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30" customHeight="1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30" customHeight="1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30" customHeight="1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30" customHeight="1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30" customHeight="1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30" customHeight="1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30" customHeight="1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30" customHeight="1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30" customHeight="1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30" customHeight="1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30" customHeight="1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30" customHeight="1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30" customHeight="1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30" customHeight="1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30" customHeight="1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30" customHeight="1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30" customHeight="1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30" customHeight="1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30" customHeight="1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30" customHeight="1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30" customHeight="1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30" customHeight="1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30" customHeight="1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30" customHeight="1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30" customHeight="1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30" customHeight="1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30" customHeight="1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30" customHeight="1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30" customHeight="1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30" customHeight="1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30" customHeight="1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30" customHeight="1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30" customHeight="1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30" customHeight="1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30" customHeight="1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30" customHeight="1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30" customHeight="1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30" customHeight="1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30" customHeight="1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30" customHeight="1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30" customHeight="1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30" customHeight="1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30" customHeight="1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30" customHeight="1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30" customHeight="1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30" customHeight="1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30" customHeight="1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30" customHeight="1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30" customHeight="1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30" customHeight="1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30" customHeight="1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30" customHeight="1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30" customHeight="1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30" customHeight="1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30" customHeight="1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30" customHeight="1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30" customHeight="1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30" customHeight="1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30" customHeight="1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30" customHeight="1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30" customHeight="1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30" customHeight="1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30" customHeight="1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30" customHeight="1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30" customHeight="1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30" customHeight="1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30" customHeight="1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30" customHeight="1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30" customHeight="1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30" customHeight="1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30" customHeight="1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30" customHeight="1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30" customHeight="1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30" customHeight="1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30" customHeight="1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30" customHeight="1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30" customHeight="1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30" customHeight="1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30" customHeight="1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30" customHeight="1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30" customHeight="1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30" customHeight="1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30" customHeight="1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30" customHeight="1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30" customHeight="1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30" customHeight="1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30" customHeight="1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30" customHeight="1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30" customHeight="1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30" customHeight="1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30" customHeight="1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30" customHeight="1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30" customHeight="1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30" customHeight="1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30" customHeight="1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30" customHeight="1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30" customHeight="1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30" customHeight="1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30" customHeight="1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30" customHeight="1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30" customHeight="1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30" customHeight="1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30" customHeight="1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30" customHeight="1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30" customHeight="1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30" customHeight="1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30" customHeight="1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30" customHeight="1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30" customHeight="1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30" customHeight="1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30" customHeight="1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30" customHeight="1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30" customHeight="1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30" customHeight="1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30" customHeight="1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30" customHeight="1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30" customHeight="1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30" customHeight="1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30" customHeight="1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30" customHeight="1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30" customHeight="1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30" customHeight="1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30" customHeight="1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30" customHeight="1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30" customHeight="1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30" customHeight="1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30" customHeight="1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30" customHeight="1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30" customHeight="1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30" customHeight="1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30" customHeight="1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30" customHeight="1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30" customHeight="1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30" customHeight="1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30" customHeight="1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30" customHeight="1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30" customHeight="1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30" customHeight="1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30" customHeight="1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30" customHeight="1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30" customHeight="1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30" customHeight="1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30" customHeight="1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30" customHeight="1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30" customHeight="1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30" customHeight="1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30" customHeight="1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30" customHeight="1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30" customHeight="1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30" customHeight="1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30" customHeight="1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30" customHeight="1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30" customHeight="1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30" customHeight="1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30" customHeight="1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30" customHeight="1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30" customHeight="1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30" customHeight="1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30" customHeight="1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30" customHeight="1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30" customHeight="1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30" customHeight="1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30" customHeight="1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30" customHeight="1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30" customHeight="1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30" customHeight="1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30" customHeight="1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30" customHeight="1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30" customHeight="1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30" customHeight="1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30" customHeight="1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30" customHeight="1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30" customHeight="1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30" customHeight="1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30" customHeight="1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30" customHeight="1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30" customHeight="1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30" customHeight="1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30" customHeight="1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30" customHeight="1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30" customHeight="1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30" customHeight="1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30" customHeight="1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30" customHeight="1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30" customHeight="1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30" customHeight="1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30" customHeight="1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</sheetData>
  <dataValidations count="1">
    <dataValidation type="list" allowBlank="1" showErrorMessage="1" sqref="G4:G43" xr:uid="{00000000-0002-0000-0100-000000000000}">
      <formula1>PESOQUAL</formula1>
    </dataValidation>
  </dataValidations>
  <printOptions horizontalCentered="1"/>
  <pageMargins left="0.25" right="0.25" top="0.36" bottom="0.25" header="0" footer="0"/>
  <pageSetup paperSize="9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Configuração!$B$3:$B$6</xm:f>
          </x14:formula1>
          <xm:sqref>D32:E40 D5:E16 D18:E30 D42:E43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000"/>
  <sheetViews>
    <sheetView showGridLines="0" workbookViewId="0"/>
  </sheetViews>
  <sheetFormatPr baseColWidth="10" defaultColWidth="12.6640625" defaultRowHeight="15" customHeight="1"/>
  <cols>
    <col min="1" max="1" width="7.6640625" customWidth="1"/>
    <col min="2" max="2" width="39" customWidth="1"/>
    <col min="3" max="26" width="7.6640625" customWidth="1"/>
  </cols>
  <sheetData>
    <row r="2" spans="1:26">
      <c r="A2" s="31" t="s">
        <v>82</v>
      </c>
      <c r="B2" s="30"/>
    </row>
    <row r="3" spans="1:26">
      <c r="A3" s="25">
        <v>3</v>
      </c>
      <c r="B3" s="25" t="s">
        <v>18</v>
      </c>
      <c r="C3" s="26"/>
    </row>
    <row r="4" spans="1:26">
      <c r="A4" s="27">
        <v>2</v>
      </c>
      <c r="B4" s="27" t="s">
        <v>21</v>
      </c>
      <c r="C4" s="26"/>
    </row>
    <row r="5" spans="1:26">
      <c r="A5" s="28">
        <v>1</v>
      </c>
      <c r="B5" s="28" t="s">
        <v>83</v>
      </c>
    </row>
    <row r="6" spans="1:26">
      <c r="A6" s="29"/>
      <c r="B6" s="26"/>
      <c r="C6" s="26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8" spans="1:26">
      <c r="A8" s="31" t="s">
        <v>84</v>
      </c>
      <c r="B8" s="30"/>
    </row>
    <row r="9" spans="1:26">
      <c r="A9" s="25">
        <v>5</v>
      </c>
      <c r="B9" s="25" t="s">
        <v>20</v>
      </c>
    </row>
    <row r="10" spans="1:26">
      <c r="A10" s="27">
        <v>3</v>
      </c>
      <c r="B10" s="27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B2"/>
    <mergeCell ref="A8:B8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Home</vt:lpstr>
      <vt:lpstr>Requisitos</vt:lpstr>
      <vt:lpstr>Configuração</vt:lpstr>
      <vt:lpstr>PESOQUAL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Maylla Barros de Paiva Yabiko</dc:creator>
  <cp:lastModifiedBy>Microsoft Office User</cp:lastModifiedBy>
  <dcterms:created xsi:type="dcterms:W3CDTF">2021-01-14T18:40:17Z</dcterms:created>
  <dcterms:modified xsi:type="dcterms:W3CDTF">2021-09-20T13:36:57Z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0x0101004CC6B6D301EE824592A7D7E5142B67CD</vt:lpwstr>
  </property>
</Properties>
</file>