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ccgpt-my.sharepoint.com/personal/paulo_ribeiro_ccg_pt/Documents/Ambiente de Trabalho/Projetos/Cyberseurity_sanity_test/"/>
    </mc:Choice>
  </mc:AlternateContent>
  <xr:revisionPtr revIDLastSave="2" documentId="11_AD4DF034E34935FBC521DC063F5A51B25ADEDD8D" xr6:coauthVersionLast="47" xr6:coauthVersionMax="47" xr10:uidLastSave="{F291E63C-D48A-45B8-A952-F1B8A288C39E}"/>
  <bookViews>
    <workbookView xWindow="-108" yWindow="-108" windowWidth="23256" windowHeight="12456" xr2:uid="{00000000-000D-0000-FFFF-FFFF00000000}"/>
  </bookViews>
  <sheets>
    <sheet name="Comparative Table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1" l="1"/>
  <c r="AF6" i="1"/>
  <c r="AF7" i="1"/>
  <c r="AF8" i="1"/>
  <c r="AF9" i="1"/>
  <c r="AF10" i="1"/>
  <c r="AF11" i="1"/>
  <c r="AF12" i="1"/>
  <c r="AF13" i="1"/>
  <c r="AG13" i="1" s="1"/>
  <c r="AJ12" i="1" s="1"/>
  <c r="AF14" i="1"/>
  <c r="AF15" i="1"/>
  <c r="AF16" i="1"/>
  <c r="AF17" i="1"/>
  <c r="AF19" i="1"/>
  <c r="AG19" i="1" s="1"/>
  <c r="AJ18" i="1" s="1"/>
  <c r="AF20" i="1"/>
  <c r="AF21" i="1"/>
  <c r="AF22" i="1"/>
  <c r="AF23" i="1"/>
  <c r="AG23" i="1" s="1"/>
  <c r="AJ22" i="1" s="1"/>
  <c r="AF25" i="1"/>
  <c r="AF26" i="1"/>
  <c r="AF27" i="1"/>
  <c r="AF28" i="1"/>
  <c r="AE5" i="1"/>
  <c r="AE6" i="1"/>
  <c r="AE7" i="1"/>
  <c r="AE8" i="1"/>
  <c r="AG8" i="1" s="1"/>
  <c r="AJ7" i="1" s="1"/>
  <c r="AE9" i="1"/>
  <c r="AE10" i="1"/>
  <c r="AE11" i="1"/>
  <c r="AG11" i="1" s="1"/>
  <c r="AJ10" i="1" s="1"/>
  <c r="AE12" i="1"/>
  <c r="AG12" i="1" s="1"/>
  <c r="AJ11" i="1" s="1"/>
  <c r="AE13" i="1"/>
  <c r="AE14" i="1"/>
  <c r="AE15" i="1"/>
  <c r="AE16" i="1"/>
  <c r="AE17" i="1"/>
  <c r="AE18" i="1"/>
  <c r="AE19" i="1"/>
  <c r="AE20" i="1"/>
  <c r="AE21" i="1"/>
  <c r="AE22" i="1"/>
  <c r="AG22" i="1" s="1"/>
  <c r="AJ21" i="1" s="1"/>
  <c r="AE23" i="1"/>
  <c r="AE24" i="1"/>
  <c r="AE25" i="1"/>
  <c r="AG25" i="1" s="1"/>
  <c r="AJ24" i="1" s="1"/>
  <c r="AE26" i="1"/>
  <c r="AG26" i="1" s="1"/>
  <c r="AJ25" i="1" s="1"/>
  <c r="AE27" i="1"/>
  <c r="AG27" i="1" s="1"/>
  <c r="AJ26" i="1" s="1"/>
  <c r="AE28" i="1"/>
  <c r="AG28" i="1" s="1"/>
  <c r="AJ27" i="1" s="1"/>
  <c r="AF4" i="1"/>
  <c r="AE4" i="1"/>
  <c r="AG21" i="1"/>
  <c r="AJ20" i="1" s="1"/>
  <c r="AG20" i="1"/>
  <c r="AJ19" i="1" s="1"/>
  <c r="AG17" i="1"/>
  <c r="AJ16" i="1" s="1"/>
  <c r="AG10" i="1"/>
  <c r="AJ9" i="1" s="1"/>
  <c r="AG9" i="1"/>
  <c r="AJ8" i="1" s="1"/>
  <c r="AG6" i="1"/>
  <c r="AJ5" i="1" s="1"/>
  <c r="AG5" i="1"/>
  <c r="AJ4" i="1" s="1"/>
  <c r="AG7" i="1"/>
  <c r="AJ6" i="1" s="1"/>
  <c r="J6" i="1"/>
  <c r="L6" i="1"/>
  <c r="K6" i="1" s="1"/>
  <c r="M6" i="1"/>
  <c r="N6" i="1"/>
  <c r="N55" i="1"/>
  <c r="M55" i="1"/>
  <c r="L55" i="1"/>
  <c r="K55" i="1" s="1"/>
  <c r="J55" i="1"/>
  <c r="N54" i="1"/>
  <c r="M54" i="1"/>
  <c r="L54" i="1"/>
  <c r="K54" i="1" s="1"/>
  <c r="J54" i="1"/>
  <c r="N53" i="1"/>
  <c r="M53" i="1"/>
  <c r="L53" i="1"/>
  <c r="K53" i="1" s="1"/>
  <c r="J53" i="1"/>
  <c r="N52" i="1"/>
  <c r="M52" i="1"/>
  <c r="L52" i="1"/>
  <c r="K52" i="1" s="1"/>
  <c r="J52" i="1"/>
  <c r="N51" i="1"/>
  <c r="M51" i="1"/>
  <c r="L51" i="1"/>
  <c r="K51" i="1" s="1"/>
  <c r="J51" i="1"/>
  <c r="AF24" i="1" s="1"/>
  <c r="AG24" i="1" s="1"/>
  <c r="AJ23" i="1" s="1"/>
  <c r="N50" i="1"/>
  <c r="M50" i="1"/>
  <c r="L50" i="1"/>
  <c r="K50" i="1" s="1"/>
  <c r="J50" i="1"/>
  <c r="N49" i="1"/>
  <c r="M49" i="1"/>
  <c r="L49" i="1"/>
  <c r="K49" i="1" s="1"/>
  <c r="J49" i="1"/>
  <c r="N48" i="1"/>
  <c r="M48" i="1"/>
  <c r="L48" i="1"/>
  <c r="K48" i="1" s="1"/>
  <c r="J48" i="1"/>
  <c r="N47" i="1"/>
  <c r="M47" i="1"/>
  <c r="L47" i="1"/>
  <c r="K47" i="1"/>
  <c r="J47" i="1"/>
  <c r="N46" i="1"/>
  <c r="M46" i="1"/>
  <c r="L46" i="1"/>
  <c r="K46" i="1" s="1"/>
  <c r="J46" i="1"/>
  <c r="N45" i="1"/>
  <c r="M45" i="1"/>
  <c r="L45" i="1"/>
  <c r="K45" i="1" s="1"/>
  <c r="J45" i="1"/>
  <c r="AF18" i="1" s="1"/>
  <c r="AG18" i="1" s="1"/>
  <c r="AJ17" i="1" s="1"/>
  <c r="N44" i="1"/>
  <c r="M44" i="1"/>
  <c r="L44" i="1"/>
  <c r="K44" i="1" s="1"/>
  <c r="J44" i="1"/>
  <c r="N43" i="1"/>
  <c r="M43" i="1"/>
  <c r="L43" i="1"/>
  <c r="K43" i="1" s="1"/>
  <c r="J43" i="1"/>
  <c r="N42" i="1"/>
  <c r="M42" i="1"/>
  <c r="L42" i="1"/>
  <c r="K42" i="1" s="1"/>
  <c r="J42" i="1"/>
  <c r="N41" i="1"/>
  <c r="M41" i="1"/>
  <c r="L41" i="1"/>
  <c r="K41" i="1" s="1"/>
  <c r="J41" i="1"/>
  <c r="N40" i="1"/>
  <c r="M40" i="1"/>
  <c r="L40" i="1"/>
  <c r="K40" i="1" s="1"/>
  <c r="J40" i="1"/>
  <c r="N39" i="1"/>
  <c r="M39" i="1"/>
  <c r="L39" i="1"/>
  <c r="K39" i="1" s="1"/>
  <c r="J39" i="1"/>
  <c r="N38" i="1"/>
  <c r="M38" i="1"/>
  <c r="L38" i="1"/>
  <c r="K38" i="1" s="1"/>
  <c r="J38" i="1"/>
  <c r="N37" i="1"/>
  <c r="M37" i="1"/>
  <c r="L37" i="1"/>
  <c r="K37" i="1" s="1"/>
  <c r="J37" i="1"/>
  <c r="N36" i="1"/>
  <c r="M36" i="1"/>
  <c r="L36" i="1"/>
  <c r="K36" i="1" s="1"/>
  <c r="J36" i="1"/>
  <c r="N35" i="1"/>
  <c r="M35" i="1"/>
  <c r="L35" i="1"/>
  <c r="K35" i="1" s="1"/>
  <c r="J35" i="1"/>
  <c r="N34" i="1"/>
  <c r="M34" i="1"/>
  <c r="L34" i="1"/>
  <c r="K34" i="1" s="1"/>
  <c r="J34" i="1"/>
  <c r="N33" i="1"/>
  <c r="M33" i="1"/>
  <c r="L33" i="1"/>
  <c r="K33" i="1" s="1"/>
  <c r="J33" i="1"/>
  <c r="N32" i="1"/>
  <c r="M32" i="1"/>
  <c r="L32" i="1"/>
  <c r="K32" i="1" s="1"/>
  <c r="J32" i="1"/>
  <c r="N31" i="1"/>
  <c r="M31" i="1"/>
  <c r="L31" i="1"/>
  <c r="K31" i="1" s="1"/>
  <c r="J31" i="1"/>
  <c r="N27" i="1"/>
  <c r="M27" i="1"/>
  <c r="L27" i="1"/>
  <c r="K27" i="1" s="1"/>
  <c r="J27" i="1"/>
  <c r="N26" i="1"/>
  <c r="M26" i="1"/>
  <c r="L26" i="1"/>
  <c r="K26" i="1" s="1"/>
  <c r="J26" i="1"/>
  <c r="N25" i="1"/>
  <c r="M25" i="1"/>
  <c r="L25" i="1"/>
  <c r="K25" i="1" s="1"/>
  <c r="J25" i="1"/>
  <c r="N24" i="1"/>
  <c r="M24" i="1"/>
  <c r="L24" i="1"/>
  <c r="K24" i="1" s="1"/>
  <c r="J24" i="1"/>
  <c r="N23" i="1"/>
  <c r="M23" i="1"/>
  <c r="L23" i="1"/>
  <c r="K23" i="1" s="1"/>
  <c r="J23" i="1"/>
  <c r="N22" i="1"/>
  <c r="M22" i="1"/>
  <c r="L22" i="1"/>
  <c r="K22" i="1" s="1"/>
  <c r="J22" i="1"/>
  <c r="N21" i="1"/>
  <c r="M21" i="1"/>
  <c r="L21" i="1"/>
  <c r="K21" i="1" s="1"/>
  <c r="J21" i="1"/>
  <c r="N20" i="1"/>
  <c r="M20" i="1"/>
  <c r="L20" i="1"/>
  <c r="K20" i="1" s="1"/>
  <c r="J20" i="1"/>
  <c r="N19" i="1"/>
  <c r="M19" i="1"/>
  <c r="L19" i="1"/>
  <c r="K19" i="1"/>
  <c r="J19" i="1"/>
  <c r="N18" i="1"/>
  <c r="M18" i="1"/>
  <c r="L18" i="1"/>
  <c r="K18" i="1" s="1"/>
  <c r="J18" i="1"/>
  <c r="N17" i="1"/>
  <c r="M17" i="1"/>
  <c r="L17" i="1"/>
  <c r="K17" i="1" s="1"/>
  <c r="J17" i="1"/>
  <c r="N16" i="1"/>
  <c r="M16" i="1"/>
  <c r="L16" i="1"/>
  <c r="K16" i="1" s="1"/>
  <c r="J16" i="1"/>
  <c r="N15" i="1"/>
  <c r="M15" i="1"/>
  <c r="L15" i="1"/>
  <c r="K15" i="1" s="1"/>
  <c r="J15" i="1"/>
  <c r="N14" i="1"/>
  <c r="M14" i="1"/>
  <c r="L14" i="1"/>
  <c r="K14" i="1" s="1"/>
  <c r="J14" i="1"/>
  <c r="N13" i="1"/>
  <c r="M13" i="1"/>
  <c r="L13" i="1"/>
  <c r="K13" i="1" s="1"/>
  <c r="J13" i="1"/>
  <c r="N12" i="1"/>
  <c r="M12" i="1"/>
  <c r="L12" i="1"/>
  <c r="K12" i="1" s="1"/>
  <c r="J12" i="1"/>
  <c r="N11" i="1"/>
  <c r="M11" i="1"/>
  <c r="L11" i="1"/>
  <c r="K11" i="1" s="1"/>
  <c r="J11" i="1"/>
  <c r="N10" i="1"/>
  <c r="M10" i="1"/>
  <c r="L10" i="1"/>
  <c r="K10" i="1" s="1"/>
  <c r="J10" i="1"/>
  <c r="N9" i="1"/>
  <c r="M9" i="1"/>
  <c r="L9" i="1"/>
  <c r="K9" i="1" s="1"/>
  <c r="J9" i="1"/>
  <c r="N8" i="1"/>
  <c r="M8" i="1"/>
  <c r="L8" i="1"/>
  <c r="K8" i="1" s="1"/>
  <c r="J8" i="1"/>
  <c r="N7" i="1"/>
  <c r="M7" i="1"/>
  <c r="L7" i="1"/>
  <c r="K7" i="1" s="1"/>
  <c r="J7" i="1"/>
  <c r="N5" i="1"/>
  <c r="M5" i="1"/>
  <c r="L5" i="1"/>
  <c r="K5" i="1" s="1"/>
  <c r="J5" i="1"/>
  <c r="N4" i="1"/>
  <c r="M4" i="1"/>
  <c r="L4" i="1"/>
  <c r="K4" i="1" s="1"/>
  <c r="J4" i="1"/>
  <c r="N3" i="1"/>
  <c r="M3" i="1"/>
  <c r="L3" i="1"/>
  <c r="K3" i="1" s="1"/>
  <c r="J3" i="1"/>
  <c r="AG16" i="1" l="1"/>
  <c r="AJ15" i="1" s="1"/>
  <c r="AG14" i="1"/>
  <c r="AJ13" i="1" s="1"/>
  <c r="AG15" i="1"/>
  <c r="AJ14" i="1" s="1"/>
  <c r="AG4" i="1"/>
  <c r="AJ3" i="1" s="1"/>
  <c r="AK3" i="1" s="1" a="1"/>
  <c r="A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<sst xmlns="http://schemas.openxmlformats.org/spreadsheetml/2006/main" count="841" uniqueCount="40">
  <si>
    <t>Model</t>
  </si>
  <si>
    <t>Basic Definitions</t>
  </si>
  <si>
    <t>Frameworks</t>
  </si>
  <si>
    <t>Security Controls</t>
  </si>
  <si>
    <t>Vulnerabilities</t>
  </si>
  <si>
    <t>Threat Modeling</t>
  </si>
  <si>
    <t>Regulations/Directives</t>
  </si>
  <si>
    <t>Basic Principles</t>
  </si>
  <si>
    <t>Score</t>
  </si>
  <si>
    <t>Correct %</t>
  </si>
  <si>
    <t>Correct</t>
  </si>
  <si>
    <t>Incomplete</t>
  </si>
  <si>
    <t>Incorrect</t>
  </si>
  <si>
    <t>deepseek-r1:1.5b</t>
  </si>
  <si>
    <t>deepseek-r1:7b</t>
  </si>
  <si>
    <t>gemma3:1b</t>
  </si>
  <si>
    <t>gemma3n:e2b</t>
  </si>
  <si>
    <t>gemma3:4b</t>
  </si>
  <si>
    <t>granite3-dense:2b</t>
  </si>
  <si>
    <t>granite3-dense:8b</t>
  </si>
  <si>
    <t>granite3.2:2b</t>
  </si>
  <si>
    <t>granite3.2:8b</t>
  </si>
  <si>
    <t>llama3.2:1b</t>
  </si>
  <si>
    <t>llama3.2:3b</t>
  </si>
  <si>
    <t>llama3:8b</t>
  </si>
  <si>
    <t>mistral:7b</t>
  </si>
  <si>
    <t>phi3:3.8b</t>
  </si>
  <si>
    <t>phi4-mini-reasoning:3.8b</t>
  </si>
  <si>
    <t>phi4-mini:3.8b</t>
  </si>
  <si>
    <t>qwen2.5:0.5b</t>
  </si>
  <si>
    <t>qwen2.5:1.5b</t>
  </si>
  <si>
    <t>qwen2.5:3b</t>
  </si>
  <si>
    <t>qwen2.5:7b</t>
  </si>
  <si>
    <t>qwen3:0.6b</t>
  </si>
  <si>
    <t>qwen3:1.7b</t>
  </si>
  <si>
    <t>qwen3:4b</t>
  </si>
  <si>
    <t>qwen3:8b</t>
  </si>
  <si>
    <t>lily_cyber:latest</t>
  </si>
  <si>
    <t>Perguntas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</si>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</sst>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1" fillId="2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 vertical="top" wrapText="1"/>
    </xf>
    <xf numFmtId="0" fontId="0" fillId="6" borderId="11" xfId="0" applyFill="1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/>
    <xf numFmtId="0" fontId="0" fillId="6" borderId="14" xfId="0" applyFill="1" applyBorder="1"/>
    <xf numFmtId="0" fontId="0" fillId="7" borderId="0" xfId="0" applyFill="1"/>
  </cellXfs>
  <cellStyles count="1">
    <cellStyle name="Normal" xfId="0" builtinId="0"/>
  </cellStyles>
  <dxfs count="48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Table'!$AL$2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Table'!$AK$3:$AK$27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llama3.2:1b</c:v>
                </c:pt>
                <c:pt idx="3">
                  <c:v>deepseek-r1:7b</c:v>
                </c:pt>
                <c:pt idx="4">
                  <c:v>qwen3:0.6b</c:v>
                </c:pt>
                <c:pt idx="5">
                  <c:v>gemma3:1b</c:v>
                </c:pt>
                <c:pt idx="6">
                  <c:v>qwen2.5:1.5b</c:v>
                </c:pt>
                <c:pt idx="7">
                  <c:v>qwen3:1.7b</c:v>
                </c:pt>
                <c:pt idx="8">
                  <c:v>gemma3:4b</c:v>
                </c:pt>
                <c:pt idx="9">
                  <c:v>phi3:3.8b</c:v>
                </c:pt>
                <c:pt idx="10">
                  <c:v>lily_cyber:latest</c:v>
                </c:pt>
                <c:pt idx="11">
                  <c:v>gemma3n:e2b</c:v>
                </c:pt>
                <c:pt idx="12">
                  <c:v>granite3-dense:2b</c:v>
                </c:pt>
                <c:pt idx="13">
                  <c:v>llama3.2:3b</c:v>
                </c:pt>
                <c:pt idx="14">
                  <c:v>qwen2.5:3b</c:v>
                </c:pt>
                <c:pt idx="15">
                  <c:v>phi4-mini-reasoning:3.8b</c:v>
                </c:pt>
                <c:pt idx="16">
                  <c:v>granite3.2:2b</c:v>
                </c:pt>
                <c:pt idx="17">
                  <c:v>phi4-mini:3.8b</c:v>
                </c:pt>
                <c:pt idx="18">
                  <c:v>mistral:7b</c:v>
                </c:pt>
                <c:pt idx="19">
                  <c:v>llama3:8b</c:v>
                </c:pt>
                <c:pt idx="20">
                  <c:v>qwen3:4b</c:v>
                </c:pt>
                <c:pt idx="21">
                  <c:v>qwen2.5:7b</c:v>
                </c:pt>
                <c:pt idx="22">
                  <c:v>granite3-dense:8b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Table'!$AL$3:$AL$27</c:f>
              <c:numCache>
                <c:formatCode>General</c:formatCode>
                <c:ptCount val="25"/>
                <c:pt idx="0">
                  <c:v>0.5</c:v>
                </c:pt>
                <c:pt idx="1">
                  <c:v>2</c:v>
                </c:pt>
                <c:pt idx="2">
                  <c:v>4</c:v>
                </c:pt>
                <c:pt idx="3">
                  <c:v>5.5</c:v>
                </c:pt>
                <c:pt idx="4">
                  <c:v>5.5</c:v>
                </c:pt>
                <c:pt idx="5">
                  <c:v>6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8.5</c:v>
                </c:pt>
                <c:pt idx="10">
                  <c:v>8.5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  <c:pt idx="20">
                  <c:v>11.5</c:v>
                </c:pt>
                <c:pt idx="21">
                  <c:v>12</c:v>
                </c:pt>
                <c:pt idx="22">
                  <c:v>12.5</c:v>
                </c:pt>
                <c:pt idx="23">
                  <c:v>12.5</c:v>
                </c:pt>
                <c:pt idx="2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C-4C41-9B79-A16B9EA04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1103903"/>
        <c:axId val="111101407"/>
      </c:barChart>
      <c:catAx>
        <c:axId val="11110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101407"/>
        <c:crosses val="autoZero"/>
        <c:auto val="1"/>
        <c:lblAlgn val="ctr"/>
        <c:lblOffset val="100"/>
        <c:noMultiLvlLbl val="0"/>
      </c:catAx>
      <c:valAx>
        <c:axId val="11110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10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20</xdr:col>
      <xdr:colOff>409575</xdr:colOff>
      <xdr:row>35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0EBC9C-3AEE-406C-A2A7-660349DDC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C794B-40C3-4044-B444-838393881276}" name="SummaryTable" displayName="SummaryTable" ref="B2:N27">
  <autoFilter ref="B2:N27" xr:uid="{915C794B-40C3-4044-B444-838393881276}"/>
  <tableColumns count="13">
    <tableColumn id="1" xr3:uid="{929004C9-2F0C-4A94-AD17-BAD9DD9CA512}" name="Model"/>
    <tableColumn id="2" xr3:uid="{D2070C41-B3E5-4C07-B105-2803A1BE9ECA}" name="Basic Definitions"/>
    <tableColumn id="3" xr3:uid="{2E48B057-3073-4D3E-BEA4-9E2F49EAB2A4}" name="Frameworks"/>
    <tableColumn id="4" xr3:uid="{48AE8296-A61E-42AF-8BF9-D9F1A6774BB9}" name="Security Controls"/>
    <tableColumn id="5" xr3:uid="{4F58D63D-62F2-42CE-81B7-820F429B8939}" name="Vulnerabilities"/>
    <tableColumn id="6" xr3:uid="{D8B96BBC-2976-4B6F-A79E-145FC31271B8}" name="Threat Modeling"/>
    <tableColumn id="7" xr3:uid="{B59463BF-A3B5-4F96-8D5C-95F655BE4918}" name="Regulations/Directives"/>
    <tableColumn id="8" xr3:uid="{7322A47D-DDF6-40D2-9B9D-DD72E001CEA2}" name="Basic Principles"/>
    <tableColumn id="9" xr3:uid="{CD441784-1D9D-4FA2-84E8-8EFEDE940C10}" name="Score">
      <calculatedColumnFormula>COUNTIF(C3:I3,"Correct")*2 + COUNTIF(C3:I3,"Incomplete")*1</calculatedColumnFormula>
    </tableColumn>
    <tableColumn id="10" xr3:uid="{F67905CB-5C4C-4354-B39D-2DDB52693350}" name="Correct %">
      <calculatedColumnFormula>IF(COUNTA(C3:I3)&gt;0, L3/COUNTA(C3:I3), 0)</calculatedColumnFormula>
    </tableColumn>
    <tableColumn id="11" xr3:uid="{79FC1740-8C71-4D65-9AD8-214BA805B7F7}" name="Correct">
      <calculatedColumnFormula>COUNTIF(C3:I3, "Correct")</calculatedColumnFormula>
    </tableColumn>
    <tableColumn id="12" xr3:uid="{B21DB924-80EB-456C-8815-9A1A2039845C}" name="Incomplete">
      <calculatedColumnFormula>COUNTIF(C3:I3, "Incomplete")</calculatedColumnFormula>
    </tableColumn>
    <tableColumn id="13" xr3:uid="{2289DFEB-982F-4FA6-A617-986D898A37F0}" name="Incorrect">
      <calculatedColumnFormula>COUNTIF(C3:I3, "Incorrect")</calculatedColumnFormula>
    </tableColumn>
  </tableColumns>
  <tableStyleInfo name="TableStyleMedium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FAAA50-E47A-4D41-AF71-5B3F7318A198}" name="SummaryTable4" displayName="SummaryTable4" ref="B30:N55">
  <autoFilter ref="B30:N55" xr:uid="{6AFAAA50-E47A-4D41-AF71-5B3F7318A198}"/>
  <tableColumns count="13">
    <tableColumn id="1" xr3:uid="{43CB2528-E172-44CC-97CB-1FF5F3E10BBD}" name="Model"/>
    <tableColumn id="2" xr3:uid="{5F713628-BEA9-4172-B67B-FF1B2037BF38}" name="Basic Definitions"/>
    <tableColumn id="3" xr3:uid="{43EF8409-14E8-4B3E-89D8-9A631367D31A}" name="Frameworks"/>
    <tableColumn id="4" xr3:uid="{F0D62E2E-20B3-4DB6-8502-CEB23404E55A}" name="Security Controls"/>
    <tableColumn id="5" xr3:uid="{8895614A-2828-4E5B-9307-35EC23E0A0D4}" name="Vulnerabilities"/>
    <tableColumn id="6" xr3:uid="{3C33C2F1-8434-4892-8445-28A1409BE6EB}" name="Threat Modeling"/>
    <tableColumn id="7" xr3:uid="{5F7FB53C-81E2-48A3-B3DC-EC096EFA2C60}" name="Regulations/Directives"/>
    <tableColumn id="8" xr3:uid="{803F6952-F05B-44B2-A460-49945A9BE8E3}" name="Basic Principles"/>
    <tableColumn id="9" xr3:uid="{83643AD8-7CF2-45C4-AB21-131787D00B77}" name="Score">
      <calculatedColumnFormula>COUNTIF(C31:I31,"Correct")*2 + COUNTIF(C31:I31,"Incomplete")*1</calculatedColumnFormula>
    </tableColumn>
    <tableColumn id="10" xr3:uid="{C91A2F68-8963-4159-9F09-60FEB63DE579}" name="Correct %">
      <calculatedColumnFormula>IF(COUNTA(C31:I31)&gt;0, L31/COUNTA(C31:I31), 0)</calculatedColumnFormula>
    </tableColumn>
    <tableColumn id="11" xr3:uid="{42B8B468-726D-4168-8663-D1AE625AF16C}" name="Correct">
      <calculatedColumnFormula>COUNTIF(C31:I31, "Correct")</calculatedColumnFormula>
    </tableColumn>
    <tableColumn id="12" xr3:uid="{06638967-BD88-49A3-AFF1-D0D4CD725C42}" name="Incomplete">
      <calculatedColumnFormula>COUNTIF(C31:I31, "Incomplete")</calculatedColumnFormula>
    </tableColumn>
    <tableColumn id="13" xr3:uid="{E7E5AE3F-553F-47C3-BF29-A3A5284E3819}" name="Incorrect">
      <calculatedColumnFormula>COUNTIF(C31:I31, "Incorrect")</calculatedColumnFormula>
    </tableColumn>
  </tableColumns>
  <tableStyleInfo name="TableStyleMedium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55"/>
  <sheetViews>
    <sheetView tabSelected="1" topLeftCell="O1" zoomScale="110" workbookViewId="0">
      <selection activeCell="AJ25" sqref="AJ25"/>
    </sheetView>
  </sheetViews>
  <sheetFormatPr defaultRowHeight="14.4" x14ac:dyDescent="0.3"/>
  <cols>
    <col min="2" max="2" width="11.109375" bestFit="1" customWidth="1"/>
    <col min="3" max="3" width="13" bestFit="1" customWidth="1"/>
    <col min="4" max="4" width="13.21875" bestFit="1" customWidth="1"/>
    <col min="5" max="5" width="12.21875" customWidth="1"/>
    <col min="6" max="6" width="16.44140625" customWidth="1"/>
    <col min="7" max="7" width="12.77734375" bestFit="1" customWidth="1"/>
    <col min="8" max="8" width="13.33203125" bestFit="1" customWidth="1"/>
    <col min="9" max="9" width="13" bestFit="1" customWidth="1"/>
    <col min="10" max="10" width="10.109375" bestFit="1" customWidth="1"/>
    <col min="11" max="12" width="11.6640625" bestFit="1" customWidth="1"/>
    <col min="13" max="13" width="13.33203125" bestFit="1" customWidth="1"/>
    <col min="14" max="14" width="13" bestFit="1" customWidth="1"/>
    <col min="16" max="16" width="9.5546875" bestFit="1" customWidth="1"/>
    <col min="35" max="35" width="15.5546875" customWidth="1"/>
    <col min="36" max="36" width="12" customWidth="1"/>
    <col min="37" max="37" width="16.6640625" customWidth="1"/>
  </cols>
  <sheetData>
    <row r="2" spans="2:38" ht="43.8" customHeight="1" thickBot="1" x14ac:dyDescent="0.3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P2" s="6" t="s">
        <v>0</v>
      </c>
      <c r="Q2" s="10" t="s">
        <v>1</v>
      </c>
      <c r="R2" s="11"/>
      <c r="S2" s="12" t="s">
        <v>2</v>
      </c>
      <c r="T2" s="12"/>
      <c r="U2" s="12" t="s">
        <v>3</v>
      </c>
      <c r="V2" s="12"/>
      <c r="W2" s="12" t="s">
        <v>4</v>
      </c>
      <c r="X2" s="12"/>
      <c r="Y2" s="10" t="s">
        <v>5</v>
      </c>
      <c r="Z2" s="11"/>
      <c r="AA2" s="10" t="s">
        <v>6</v>
      </c>
      <c r="AB2" s="11"/>
      <c r="AC2" s="10" t="s">
        <v>7</v>
      </c>
      <c r="AD2" s="11"/>
      <c r="AE2" s="10" t="s">
        <v>8</v>
      </c>
      <c r="AF2" s="11"/>
      <c r="AG2" s="11"/>
      <c r="AI2" s="6" t="s">
        <v>0</v>
      </c>
      <c r="AJ2" s="7" t="s">
        <v>8</v>
      </c>
      <c r="AK2" s="6" t="s">
        <v>0</v>
      </c>
      <c r="AL2" s="7" t="s">
        <v>8</v>
      </c>
    </row>
    <row r="3" spans="2:38" ht="30" thickTop="1" thickBot="1" x14ac:dyDescent="0.35">
      <c r="B3" s="3" t="s">
        <v>13</v>
      </c>
      <c r="C3" s="3" t="s">
        <v>11</v>
      </c>
      <c r="D3" s="3" t="s">
        <v>12</v>
      </c>
      <c r="E3" s="4" t="s">
        <v>12</v>
      </c>
      <c r="F3" s="4" t="s">
        <v>12</v>
      </c>
      <c r="G3" s="3" t="s">
        <v>12</v>
      </c>
      <c r="H3" s="3" t="s">
        <v>12</v>
      </c>
      <c r="I3" s="3" t="s">
        <v>12</v>
      </c>
      <c r="J3" s="3">
        <f t="shared" ref="J3:J27" si="0">COUNTIF(C3:I3,"Correct")*2 + COUNTIF(C3:I3,"Incomplete")*1</f>
        <v>1</v>
      </c>
      <c r="K3" s="5">
        <f t="shared" ref="K3:K27" si="1">IF(COUNTA(C3:I3)&gt;0, L3/COUNTA(C3:I3), 0)</f>
        <v>0</v>
      </c>
      <c r="L3" s="3">
        <f t="shared" ref="L3:L27" si="2">COUNTIF(C3:I3, "Correct")</f>
        <v>0</v>
      </c>
      <c r="M3" s="3">
        <f t="shared" ref="M3:M27" si="3">COUNTIF(C3:I3, "Incomplete")</f>
        <v>1</v>
      </c>
      <c r="N3" s="3">
        <f t="shared" ref="N3:N27" si="4">COUNTIF(C3:I3, "Incorrect")</f>
        <v>6</v>
      </c>
      <c r="P3" s="13" t="s">
        <v>38</v>
      </c>
      <c r="Q3" s="14">
        <v>1</v>
      </c>
      <c r="R3" s="15">
        <v>2</v>
      </c>
      <c r="S3" s="14">
        <v>1</v>
      </c>
      <c r="T3" s="15">
        <v>2</v>
      </c>
      <c r="U3" s="14">
        <v>1</v>
      </c>
      <c r="V3" s="15">
        <v>2</v>
      </c>
      <c r="W3" s="14">
        <v>1</v>
      </c>
      <c r="X3" s="15">
        <v>2</v>
      </c>
      <c r="Y3" s="14">
        <v>1</v>
      </c>
      <c r="Z3" s="15">
        <v>2</v>
      </c>
      <c r="AA3" s="14">
        <v>1</v>
      </c>
      <c r="AB3" s="15">
        <v>2</v>
      </c>
      <c r="AC3" s="14">
        <v>1</v>
      </c>
      <c r="AD3" s="15">
        <v>2</v>
      </c>
      <c r="AE3" s="28">
        <v>1</v>
      </c>
      <c r="AF3" s="29">
        <v>2</v>
      </c>
      <c r="AG3" s="25" t="s">
        <v>39</v>
      </c>
      <c r="AI3" s="8" t="s">
        <v>13</v>
      </c>
      <c r="AJ3" s="26">
        <f>AG4</f>
        <v>0.5</v>
      </c>
      <c r="AK3" s="30" t="str" cm="1">
        <f t="array" ref="AK3:AL27">_xlfn._xlws.SORT(AI3:AJ27,2,1)</f>
        <v>deepseek-r1:1.5b</v>
      </c>
      <c r="AL3">
        <v>0.5</v>
      </c>
    </row>
    <row r="4" spans="2:38" ht="29.4" thickBot="1" x14ac:dyDescent="0.35">
      <c r="B4" s="3" t="s">
        <v>14</v>
      </c>
      <c r="C4" s="3" t="s">
        <v>10</v>
      </c>
      <c r="D4" s="3" t="s">
        <v>12</v>
      </c>
      <c r="E4" s="4" t="s">
        <v>12</v>
      </c>
      <c r="F4" s="4" t="s">
        <v>12</v>
      </c>
      <c r="G4" s="3" t="s">
        <v>12</v>
      </c>
      <c r="H4" s="3" t="s">
        <v>11</v>
      </c>
      <c r="I4" s="3" t="s">
        <v>10</v>
      </c>
      <c r="J4" s="3">
        <f t="shared" si="0"/>
        <v>5</v>
      </c>
      <c r="K4" s="5">
        <f t="shared" si="1"/>
        <v>0.2857142857142857</v>
      </c>
      <c r="L4" s="3">
        <f t="shared" si="2"/>
        <v>2</v>
      </c>
      <c r="M4" s="3">
        <f t="shared" si="3"/>
        <v>1</v>
      </c>
      <c r="N4" s="3">
        <f t="shared" si="4"/>
        <v>4</v>
      </c>
      <c r="P4" s="16" t="s">
        <v>13</v>
      </c>
      <c r="Q4" s="17" t="s">
        <v>11</v>
      </c>
      <c r="R4" s="18" t="s">
        <v>12</v>
      </c>
      <c r="S4" s="17" t="s">
        <v>12</v>
      </c>
      <c r="T4" s="18" t="s">
        <v>12</v>
      </c>
      <c r="U4" s="19" t="s">
        <v>12</v>
      </c>
      <c r="V4" s="20" t="s">
        <v>12</v>
      </c>
      <c r="W4" s="19" t="s">
        <v>12</v>
      </c>
      <c r="X4" s="20" t="s">
        <v>12</v>
      </c>
      <c r="Y4" s="17" t="s">
        <v>12</v>
      </c>
      <c r="Z4" s="18" t="s">
        <v>12</v>
      </c>
      <c r="AA4" s="17" t="s">
        <v>12</v>
      </c>
      <c r="AB4" s="18" t="s">
        <v>12</v>
      </c>
      <c r="AC4" s="17" t="s">
        <v>12</v>
      </c>
      <c r="AD4" s="18" t="s">
        <v>12</v>
      </c>
      <c r="AE4" s="17">
        <f>J3</f>
        <v>1</v>
      </c>
      <c r="AF4" s="18">
        <f>J31</f>
        <v>0</v>
      </c>
      <c r="AG4" s="26">
        <f>(AE4+AF4)/2</f>
        <v>0.5</v>
      </c>
      <c r="AI4" s="8" t="s">
        <v>14</v>
      </c>
      <c r="AJ4" s="26">
        <f t="shared" ref="AJ4:AJ27" si="5">AG5</f>
        <v>5.5</v>
      </c>
      <c r="AK4" s="30" t="str">
        <v>qwen2.5:0.5b</v>
      </c>
      <c r="AL4">
        <v>2</v>
      </c>
    </row>
    <row r="5" spans="2:38" ht="29.4" thickBot="1" x14ac:dyDescent="0.35">
      <c r="B5" s="3" t="s">
        <v>15</v>
      </c>
      <c r="C5" s="3" t="s">
        <v>10</v>
      </c>
      <c r="D5" s="3" t="s">
        <v>10</v>
      </c>
      <c r="E5" s="4" t="s">
        <v>12</v>
      </c>
      <c r="F5" s="4" t="s">
        <v>10</v>
      </c>
      <c r="G5" s="3" t="s">
        <v>12</v>
      </c>
      <c r="H5" s="3" t="s">
        <v>11</v>
      </c>
      <c r="I5" s="3" t="s">
        <v>10</v>
      </c>
      <c r="J5" s="3">
        <f t="shared" si="0"/>
        <v>9</v>
      </c>
      <c r="K5" s="5">
        <f t="shared" si="1"/>
        <v>0.5714285714285714</v>
      </c>
      <c r="L5" s="3">
        <f t="shared" si="2"/>
        <v>4</v>
      </c>
      <c r="M5" s="3">
        <f t="shared" si="3"/>
        <v>1</v>
      </c>
      <c r="N5" s="3">
        <f t="shared" si="4"/>
        <v>2</v>
      </c>
      <c r="P5" s="16" t="s">
        <v>14</v>
      </c>
      <c r="Q5" s="21" t="s">
        <v>10</v>
      </c>
      <c r="R5" s="22" t="s">
        <v>11</v>
      </c>
      <c r="S5" s="21" t="s">
        <v>12</v>
      </c>
      <c r="T5" s="22" t="s">
        <v>12</v>
      </c>
      <c r="U5" s="23" t="s">
        <v>12</v>
      </c>
      <c r="V5" s="24" t="s">
        <v>12</v>
      </c>
      <c r="W5" s="23" t="s">
        <v>12</v>
      </c>
      <c r="X5" s="24" t="s">
        <v>11</v>
      </c>
      <c r="Y5" s="21" t="s">
        <v>12</v>
      </c>
      <c r="Z5" s="22" t="s">
        <v>12</v>
      </c>
      <c r="AA5" s="21" t="s">
        <v>11</v>
      </c>
      <c r="AB5" s="22" t="s">
        <v>10</v>
      </c>
      <c r="AC5" s="21" t="s">
        <v>10</v>
      </c>
      <c r="AD5" s="22" t="s">
        <v>10</v>
      </c>
      <c r="AE5" s="17">
        <f t="shared" ref="AE5:AE28" si="6">J4</f>
        <v>5</v>
      </c>
      <c r="AF5" s="18">
        <f t="shared" ref="AF5:AF28" si="7">J32</f>
        <v>6</v>
      </c>
      <c r="AG5" s="26">
        <f t="shared" ref="AG5:AG28" si="8">(AE5+AF5)/2</f>
        <v>5.5</v>
      </c>
      <c r="AI5" s="8" t="s">
        <v>15</v>
      </c>
      <c r="AJ5" s="26">
        <f t="shared" si="5"/>
        <v>6</v>
      </c>
      <c r="AK5" s="30" t="str">
        <v>llama3.2:1b</v>
      </c>
      <c r="AL5">
        <v>4</v>
      </c>
    </row>
    <row r="6" spans="2:38" ht="29.4" thickBot="1" x14ac:dyDescent="0.35">
      <c r="B6" s="3" t="s">
        <v>16</v>
      </c>
      <c r="C6" s="3" t="s">
        <v>10</v>
      </c>
      <c r="D6" s="3" t="s">
        <v>10</v>
      </c>
      <c r="E6" s="4" t="s">
        <v>11</v>
      </c>
      <c r="F6" s="4" t="s">
        <v>12</v>
      </c>
      <c r="G6" s="3" t="s">
        <v>10</v>
      </c>
      <c r="H6" s="3" t="s">
        <v>10</v>
      </c>
      <c r="I6" s="3" t="s">
        <v>10</v>
      </c>
      <c r="J6" s="3">
        <f>COUNTIF(C6:I6,"Correct")*2 + COUNTIF(C6:I6,"Incomplete")*1</f>
        <v>11</v>
      </c>
      <c r="K6" s="5">
        <f>IF(COUNTA(C6:I6)&gt;0, L6/COUNTA(C6:I6), 0)</f>
        <v>0.7142857142857143</v>
      </c>
      <c r="L6" s="3">
        <f>COUNTIF(C6:I6, "Correct")</f>
        <v>5</v>
      </c>
      <c r="M6" s="3">
        <f>COUNTIF(C6:I6, "Incomplete")</f>
        <v>1</v>
      </c>
      <c r="N6" s="3">
        <f>COUNTIF(C6:I6, "Incorrect")</f>
        <v>1</v>
      </c>
      <c r="P6" s="16" t="s">
        <v>15</v>
      </c>
      <c r="Q6" s="17" t="s">
        <v>10</v>
      </c>
      <c r="R6" s="18" t="s">
        <v>11</v>
      </c>
      <c r="S6" s="17" t="s">
        <v>10</v>
      </c>
      <c r="T6" s="18" t="s">
        <v>12</v>
      </c>
      <c r="U6" s="19" t="s">
        <v>12</v>
      </c>
      <c r="V6" s="20" t="s">
        <v>12</v>
      </c>
      <c r="W6" s="19" t="s">
        <v>10</v>
      </c>
      <c r="X6" s="20" t="s">
        <v>11</v>
      </c>
      <c r="Y6" s="17" t="s">
        <v>12</v>
      </c>
      <c r="Z6" s="18" t="s">
        <v>12</v>
      </c>
      <c r="AA6" s="17" t="s">
        <v>11</v>
      </c>
      <c r="AB6" s="18" t="s">
        <v>11</v>
      </c>
      <c r="AC6" s="17" t="s">
        <v>10</v>
      </c>
      <c r="AD6" s="18" t="s">
        <v>12</v>
      </c>
      <c r="AE6" s="17">
        <f t="shared" si="6"/>
        <v>9</v>
      </c>
      <c r="AF6" s="18">
        <f t="shared" si="7"/>
        <v>3</v>
      </c>
      <c r="AG6" s="26">
        <f t="shared" si="8"/>
        <v>6</v>
      </c>
      <c r="AI6" s="8" t="s">
        <v>16</v>
      </c>
      <c r="AJ6" s="26">
        <f t="shared" si="5"/>
        <v>9</v>
      </c>
      <c r="AK6" s="30" t="str">
        <v>deepseek-r1:7b</v>
      </c>
      <c r="AL6">
        <v>5.5</v>
      </c>
    </row>
    <row r="7" spans="2:38" ht="29.4" thickBot="1" x14ac:dyDescent="0.35">
      <c r="B7" s="3" t="s">
        <v>17</v>
      </c>
      <c r="C7" s="3" t="s">
        <v>10</v>
      </c>
      <c r="D7" s="3" t="s">
        <v>10</v>
      </c>
      <c r="E7" s="4" t="s">
        <v>12</v>
      </c>
      <c r="F7" s="4" t="s">
        <v>12</v>
      </c>
      <c r="G7" s="3" t="s">
        <v>12</v>
      </c>
      <c r="H7" s="3" t="s">
        <v>10</v>
      </c>
      <c r="I7" s="3" t="s">
        <v>10</v>
      </c>
      <c r="J7" s="3">
        <f t="shared" si="0"/>
        <v>8</v>
      </c>
      <c r="K7" s="5">
        <f t="shared" si="1"/>
        <v>0.5714285714285714</v>
      </c>
      <c r="L7" s="3">
        <f t="shared" si="2"/>
        <v>4</v>
      </c>
      <c r="M7" s="3">
        <f t="shared" si="3"/>
        <v>0</v>
      </c>
      <c r="N7" s="3">
        <f t="shared" si="4"/>
        <v>3</v>
      </c>
      <c r="P7" s="16" t="s">
        <v>16</v>
      </c>
      <c r="Q7" s="21" t="s">
        <v>10</v>
      </c>
      <c r="R7" s="22" t="s">
        <v>10</v>
      </c>
      <c r="S7" s="21" t="s">
        <v>10</v>
      </c>
      <c r="T7" s="22" t="s">
        <v>11</v>
      </c>
      <c r="U7" s="23" t="s">
        <v>11</v>
      </c>
      <c r="V7" s="24" t="s">
        <v>12</v>
      </c>
      <c r="W7" s="23" t="s">
        <v>12</v>
      </c>
      <c r="X7" s="24" t="s">
        <v>10</v>
      </c>
      <c r="Y7" s="21" t="s">
        <v>10</v>
      </c>
      <c r="Z7" s="22" t="s">
        <v>12</v>
      </c>
      <c r="AA7" s="21" t="s">
        <v>10</v>
      </c>
      <c r="AB7" s="22" t="s">
        <v>10</v>
      </c>
      <c r="AC7" s="21" t="s">
        <v>10</v>
      </c>
      <c r="AD7" s="22" t="s">
        <v>12</v>
      </c>
      <c r="AE7" s="17">
        <f t="shared" si="6"/>
        <v>11</v>
      </c>
      <c r="AF7" s="18">
        <f t="shared" si="7"/>
        <v>7</v>
      </c>
      <c r="AG7" s="26">
        <f t="shared" si="8"/>
        <v>9</v>
      </c>
      <c r="AI7" s="8" t="s">
        <v>17</v>
      </c>
      <c r="AJ7" s="26">
        <f t="shared" si="5"/>
        <v>8</v>
      </c>
      <c r="AK7" s="30" t="str">
        <v>qwen3:0.6b</v>
      </c>
      <c r="AL7">
        <v>5.5</v>
      </c>
    </row>
    <row r="8" spans="2:38" ht="29.4" thickBot="1" x14ac:dyDescent="0.35">
      <c r="B8" s="3" t="s">
        <v>18</v>
      </c>
      <c r="C8" s="3" t="s">
        <v>10</v>
      </c>
      <c r="D8" s="3" t="s">
        <v>10</v>
      </c>
      <c r="E8" s="4" t="s">
        <v>12</v>
      </c>
      <c r="F8" s="4" t="s">
        <v>10</v>
      </c>
      <c r="G8" s="3" t="s">
        <v>12</v>
      </c>
      <c r="H8" s="3" t="s">
        <v>10</v>
      </c>
      <c r="I8" s="3" t="s">
        <v>10</v>
      </c>
      <c r="J8" s="3">
        <f t="shared" si="0"/>
        <v>10</v>
      </c>
      <c r="K8" s="5">
        <f t="shared" si="1"/>
        <v>0.7142857142857143</v>
      </c>
      <c r="L8" s="3">
        <f t="shared" si="2"/>
        <v>5</v>
      </c>
      <c r="M8" s="3">
        <f t="shared" si="3"/>
        <v>0</v>
      </c>
      <c r="N8" s="3">
        <f t="shared" si="4"/>
        <v>2</v>
      </c>
      <c r="P8" s="16" t="s">
        <v>17</v>
      </c>
      <c r="Q8" s="17" t="s">
        <v>10</v>
      </c>
      <c r="R8" s="18" t="s">
        <v>10</v>
      </c>
      <c r="S8" s="17" t="s">
        <v>10</v>
      </c>
      <c r="T8" s="18" t="s">
        <v>12</v>
      </c>
      <c r="U8" s="19" t="s">
        <v>12</v>
      </c>
      <c r="V8" s="20" t="s">
        <v>12</v>
      </c>
      <c r="W8" s="19" t="s">
        <v>12</v>
      </c>
      <c r="X8" s="20" t="s">
        <v>10</v>
      </c>
      <c r="Y8" s="17" t="s">
        <v>12</v>
      </c>
      <c r="Z8" s="18" t="s">
        <v>12</v>
      </c>
      <c r="AA8" s="17" t="s">
        <v>10</v>
      </c>
      <c r="AB8" s="18" t="s">
        <v>10</v>
      </c>
      <c r="AC8" s="17" t="s">
        <v>10</v>
      </c>
      <c r="AD8" s="18" t="s">
        <v>10</v>
      </c>
      <c r="AE8" s="17">
        <f t="shared" si="6"/>
        <v>8</v>
      </c>
      <c r="AF8" s="18">
        <f t="shared" si="7"/>
        <v>8</v>
      </c>
      <c r="AG8" s="26">
        <f t="shared" si="8"/>
        <v>8</v>
      </c>
      <c r="AI8" s="8" t="s">
        <v>18</v>
      </c>
      <c r="AJ8" s="26">
        <f t="shared" si="5"/>
        <v>9</v>
      </c>
      <c r="AK8" s="30" t="str">
        <v>gemma3:1b</v>
      </c>
      <c r="AL8">
        <v>6</v>
      </c>
    </row>
    <row r="9" spans="2:38" ht="29.4" thickBot="1" x14ac:dyDescent="0.35">
      <c r="B9" s="3" t="s">
        <v>19</v>
      </c>
      <c r="C9" s="3" t="s">
        <v>10</v>
      </c>
      <c r="D9" s="3" t="s">
        <v>10</v>
      </c>
      <c r="E9" s="4" t="s">
        <v>12</v>
      </c>
      <c r="F9" s="4" t="s">
        <v>10</v>
      </c>
      <c r="G9" s="3" t="s">
        <v>10</v>
      </c>
      <c r="H9" s="3" t="s">
        <v>10</v>
      </c>
      <c r="I9" s="3" t="s">
        <v>10</v>
      </c>
      <c r="J9" s="3">
        <f t="shared" si="0"/>
        <v>12</v>
      </c>
      <c r="K9" s="5">
        <f t="shared" si="1"/>
        <v>0.8571428571428571</v>
      </c>
      <c r="L9" s="3">
        <f t="shared" si="2"/>
        <v>6</v>
      </c>
      <c r="M9" s="3">
        <f t="shared" si="3"/>
        <v>0</v>
      </c>
      <c r="N9" s="3">
        <f t="shared" si="4"/>
        <v>1</v>
      </c>
      <c r="P9" s="16" t="s">
        <v>18</v>
      </c>
      <c r="Q9" s="21" t="s">
        <v>10</v>
      </c>
      <c r="R9" s="22" t="s">
        <v>10</v>
      </c>
      <c r="S9" s="21" t="s">
        <v>10</v>
      </c>
      <c r="T9" s="22" t="s">
        <v>11</v>
      </c>
      <c r="U9" s="23" t="s">
        <v>12</v>
      </c>
      <c r="V9" s="24" t="s">
        <v>12</v>
      </c>
      <c r="W9" s="23" t="s">
        <v>10</v>
      </c>
      <c r="X9" s="24" t="s">
        <v>10</v>
      </c>
      <c r="Y9" s="21" t="s">
        <v>12</v>
      </c>
      <c r="Z9" s="22" t="s">
        <v>12</v>
      </c>
      <c r="AA9" s="21" t="s">
        <v>10</v>
      </c>
      <c r="AB9" s="22" t="s">
        <v>11</v>
      </c>
      <c r="AC9" s="21" t="s">
        <v>10</v>
      </c>
      <c r="AD9" s="22" t="s">
        <v>10</v>
      </c>
      <c r="AE9" s="17">
        <f t="shared" si="6"/>
        <v>10</v>
      </c>
      <c r="AF9" s="18">
        <f t="shared" si="7"/>
        <v>8</v>
      </c>
      <c r="AG9" s="26">
        <f t="shared" si="8"/>
        <v>9</v>
      </c>
      <c r="AI9" s="8" t="s">
        <v>19</v>
      </c>
      <c r="AJ9" s="26">
        <f t="shared" si="5"/>
        <v>12.5</v>
      </c>
      <c r="AK9" s="30" t="str">
        <v>qwen2.5:1.5b</v>
      </c>
      <c r="AL9">
        <v>7</v>
      </c>
    </row>
    <row r="10" spans="2:38" ht="29.4" thickBot="1" x14ac:dyDescent="0.35">
      <c r="B10" s="3" t="s">
        <v>20</v>
      </c>
      <c r="C10" s="3" t="s">
        <v>10</v>
      </c>
      <c r="D10" s="3" t="s">
        <v>10</v>
      </c>
      <c r="E10" s="4" t="s">
        <v>12</v>
      </c>
      <c r="F10" s="4" t="s">
        <v>10</v>
      </c>
      <c r="G10" s="3" t="s">
        <v>10</v>
      </c>
      <c r="H10" s="3" t="s">
        <v>10</v>
      </c>
      <c r="I10" s="3" t="s">
        <v>10</v>
      </c>
      <c r="J10" s="3">
        <f t="shared" si="0"/>
        <v>12</v>
      </c>
      <c r="K10" s="5">
        <f t="shared" si="1"/>
        <v>0.8571428571428571</v>
      </c>
      <c r="L10" s="3">
        <f t="shared" si="2"/>
        <v>6</v>
      </c>
      <c r="M10" s="3">
        <f t="shared" si="3"/>
        <v>0</v>
      </c>
      <c r="N10" s="3">
        <f t="shared" si="4"/>
        <v>1</v>
      </c>
      <c r="P10" s="16" t="s">
        <v>19</v>
      </c>
      <c r="Q10" s="17" t="s">
        <v>10</v>
      </c>
      <c r="R10" s="18" t="s">
        <v>10</v>
      </c>
      <c r="S10" s="17" t="s">
        <v>10</v>
      </c>
      <c r="T10" s="18" t="s">
        <v>11</v>
      </c>
      <c r="U10" s="19" t="s">
        <v>12</v>
      </c>
      <c r="V10" s="20" t="s">
        <v>10</v>
      </c>
      <c r="W10" s="19" t="s">
        <v>10</v>
      </c>
      <c r="X10" s="20" t="s">
        <v>10</v>
      </c>
      <c r="Y10" s="17" t="s">
        <v>10</v>
      </c>
      <c r="Z10" s="18" t="s">
        <v>10</v>
      </c>
      <c r="AA10" s="17" t="s">
        <v>10</v>
      </c>
      <c r="AB10" s="18" t="s">
        <v>10</v>
      </c>
      <c r="AC10" s="17" t="s">
        <v>10</v>
      </c>
      <c r="AD10" s="18" t="s">
        <v>10</v>
      </c>
      <c r="AE10" s="17">
        <f t="shared" si="6"/>
        <v>12</v>
      </c>
      <c r="AF10" s="18">
        <f t="shared" si="7"/>
        <v>13</v>
      </c>
      <c r="AG10" s="26">
        <f t="shared" si="8"/>
        <v>12.5</v>
      </c>
      <c r="AI10" s="8" t="s">
        <v>20</v>
      </c>
      <c r="AJ10" s="26">
        <f t="shared" si="5"/>
        <v>10</v>
      </c>
      <c r="AK10" s="30" t="str">
        <v>qwen3:1.7b</v>
      </c>
      <c r="AL10">
        <v>7.5</v>
      </c>
    </row>
    <row r="11" spans="2:38" ht="29.4" thickBot="1" x14ac:dyDescent="0.35">
      <c r="B11" s="3" t="s">
        <v>21</v>
      </c>
      <c r="C11" s="3" t="s">
        <v>10</v>
      </c>
      <c r="D11" s="3" t="s">
        <v>10</v>
      </c>
      <c r="E11" s="4" t="s">
        <v>12</v>
      </c>
      <c r="F11" s="4" t="s">
        <v>10</v>
      </c>
      <c r="G11" s="3" t="s">
        <v>10</v>
      </c>
      <c r="H11" s="3" t="s">
        <v>10</v>
      </c>
      <c r="I11" s="3" t="s">
        <v>10</v>
      </c>
      <c r="J11" s="3">
        <f t="shared" si="0"/>
        <v>12</v>
      </c>
      <c r="K11" s="5">
        <f t="shared" si="1"/>
        <v>0.8571428571428571</v>
      </c>
      <c r="L11" s="3">
        <f t="shared" si="2"/>
        <v>6</v>
      </c>
      <c r="M11" s="3">
        <f t="shared" si="3"/>
        <v>0</v>
      </c>
      <c r="N11" s="3">
        <f t="shared" si="4"/>
        <v>1</v>
      </c>
      <c r="P11" s="16" t="s">
        <v>20</v>
      </c>
      <c r="Q11" s="21" t="s">
        <v>10</v>
      </c>
      <c r="R11" s="22" t="s">
        <v>11</v>
      </c>
      <c r="S11" s="21" t="s">
        <v>10</v>
      </c>
      <c r="T11" s="22" t="s">
        <v>11</v>
      </c>
      <c r="U11" s="23" t="s">
        <v>12</v>
      </c>
      <c r="V11" s="24" t="s">
        <v>12</v>
      </c>
      <c r="W11" s="23" t="s">
        <v>10</v>
      </c>
      <c r="X11" s="24" t="s">
        <v>10</v>
      </c>
      <c r="Y11" s="21" t="s">
        <v>10</v>
      </c>
      <c r="Z11" s="22" t="s">
        <v>11</v>
      </c>
      <c r="AA11" s="21" t="s">
        <v>10</v>
      </c>
      <c r="AB11" s="22" t="s">
        <v>10</v>
      </c>
      <c r="AC11" s="21" t="s">
        <v>10</v>
      </c>
      <c r="AD11" s="22" t="s">
        <v>11</v>
      </c>
      <c r="AE11" s="17">
        <f t="shared" si="6"/>
        <v>12</v>
      </c>
      <c r="AF11" s="18">
        <f t="shared" si="7"/>
        <v>8</v>
      </c>
      <c r="AG11" s="26">
        <f t="shared" si="8"/>
        <v>10</v>
      </c>
      <c r="AI11" s="8" t="s">
        <v>21</v>
      </c>
      <c r="AJ11" s="26">
        <f t="shared" si="5"/>
        <v>12.5</v>
      </c>
      <c r="AK11" s="30" t="str">
        <v>gemma3:4b</v>
      </c>
      <c r="AL11">
        <v>8</v>
      </c>
    </row>
    <row r="12" spans="2:38" ht="29.4" thickBot="1" x14ac:dyDescent="0.35">
      <c r="B12" s="3" t="s">
        <v>22</v>
      </c>
      <c r="C12" s="3" t="s">
        <v>10</v>
      </c>
      <c r="D12" s="3" t="s">
        <v>12</v>
      </c>
      <c r="E12" s="4" t="s">
        <v>12</v>
      </c>
      <c r="F12" s="4" t="s">
        <v>12</v>
      </c>
      <c r="G12" s="3" t="s">
        <v>12</v>
      </c>
      <c r="H12" s="3" t="s">
        <v>10</v>
      </c>
      <c r="I12" s="3" t="s">
        <v>10</v>
      </c>
      <c r="J12" s="3">
        <f t="shared" si="0"/>
        <v>6</v>
      </c>
      <c r="K12" s="5">
        <f t="shared" si="1"/>
        <v>0.42857142857142855</v>
      </c>
      <c r="L12" s="3">
        <f t="shared" si="2"/>
        <v>3</v>
      </c>
      <c r="M12" s="3">
        <f t="shared" si="3"/>
        <v>0</v>
      </c>
      <c r="N12" s="3">
        <f t="shared" si="4"/>
        <v>4</v>
      </c>
      <c r="P12" s="16" t="s">
        <v>21</v>
      </c>
      <c r="Q12" s="17" t="s">
        <v>10</v>
      </c>
      <c r="R12" s="18" t="s">
        <v>10</v>
      </c>
      <c r="S12" s="17" t="s">
        <v>10</v>
      </c>
      <c r="T12" s="18" t="s">
        <v>11</v>
      </c>
      <c r="U12" s="19" t="s">
        <v>12</v>
      </c>
      <c r="V12" s="20" t="s">
        <v>10</v>
      </c>
      <c r="W12" s="19" t="s">
        <v>10</v>
      </c>
      <c r="X12" s="20" t="s">
        <v>10</v>
      </c>
      <c r="Y12" s="17" t="s">
        <v>10</v>
      </c>
      <c r="Z12" s="18" t="s">
        <v>10</v>
      </c>
      <c r="AA12" s="17" t="s">
        <v>10</v>
      </c>
      <c r="AB12" s="18" t="s">
        <v>10</v>
      </c>
      <c r="AC12" s="17" t="s">
        <v>10</v>
      </c>
      <c r="AD12" s="18" t="s">
        <v>10</v>
      </c>
      <c r="AE12" s="17">
        <f t="shared" si="6"/>
        <v>12</v>
      </c>
      <c r="AF12" s="18">
        <f t="shared" si="7"/>
        <v>13</v>
      </c>
      <c r="AG12" s="26">
        <f t="shared" si="8"/>
        <v>12.5</v>
      </c>
      <c r="AI12" s="8" t="s">
        <v>22</v>
      </c>
      <c r="AJ12" s="26">
        <f t="shared" si="5"/>
        <v>4</v>
      </c>
      <c r="AK12" s="30" t="str">
        <v>phi3:3.8b</v>
      </c>
      <c r="AL12">
        <v>8.5</v>
      </c>
    </row>
    <row r="13" spans="2:38" ht="29.4" thickBot="1" x14ac:dyDescent="0.35">
      <c r="B13" s="3" t="s">
        <v>23</v>
      </c>
      <c r="C13" s="3" t="s">
        <v>10</v>
      </c>
      <c r="D13" s="3" t="s">
        <v>10</v>
      </c>
      <c r="E13" s="4" t="s">
        <v>12</v>
      </c>
      <c r="F13" s="4" t="s">
        <v>12</v>
      </c>
      <c r="G13" s="3" t="s">
        <v>12</v>
      </c>
      <c r="H13" s="3" t="s">
        <v>10</v>
      </c>
      <c r="I13" s="3" t="s">
        <v>10</v>
      </c>
      <c r="J13" s="3">
        <f t="shared" si="0"/>
        <v>8</v>
      </c>
      <c r="K13" s="5">
        <f t="shared" si="1"/>
        <v>0.5714285714285714</v>
      </c>
      <c r="L13" s="3">
        <f t="shared" si="2"/>
        <v>4</v>
      </c>
      <c r="M13" s="3">
        <f t="shared" si="3"/>
        <v>0</v>
      </c>
      <c r="N13" s="3">
        <f t="shared" si="4"/>
        <v>3</v>
      </c>
      <c r="P13" s="16" t="s">
        <v>22</v>
      </c>
      <c r="Q13" s="21" t="s">
        <v>10</v>
      </c>
      <c r="R13" s="22" t="s">
        <v>12</v>
      </c>
      <c r="S13" s="21" t="s">
        <v>12</v>
      </c>
      <c r="T13" s="22" t="s">
        <v>12</v>
      </c>
      <c r="U13" s="23" t="s">
        <v>12</v>
      </c>
      <c r="V13" s="24" t="s">
        <v>12</v>
      </c>
      <c r="W13" s="23" t="s">
        <v>12</v>
      </c>
      <c r="X13" s="24" t="s">
        <v>10</v>
      </c>
      <c r="Y13" s="21" t="s">
        <v>12</v>
      </c>
      <c r="Z13" s="22" t="s">
        <v>12</v>
      </c>
      <c r="AA13" s="21" t="s">
        <v>10</v>
      </c>
      <c r="AB13" s="22" t="s">
        <v>12</v>
      </c>
      <c r="AC13" s="21" t="s">
        <v>10</v>
      </c>
      <c r="AD13" s="22" t="s">
        <v>12</v>
      </c>
      <c r="AE13" s="17">
        <f t="shared" si="6"/>
        <v>6</v>
      </c>
      <c r="AF13" s="18">
        <f t="shared" si="7"/>
        <v>2</v>
      </c>
      <c r="AG13" s="26">
        <f t="shared" si="8"/>
        <v>4</v>
      </c>
      <c r="AI13" s="8" t="s">
        <v>23</v>
      </c>
      <c r="AJ13" s="26">
        <f t="shared" si="5"/>
        <v>9</v>
      </c>
      <c r="AK13" s="30" t="str">
        <v>lily_cyber:latest</v>
      </c>
      <c r="AL13">
        <v>8.5</v>
      </c>
    </row>
    <row r="14" spans="2:38" ht="29.4" thickBot="1" x14ac:dyDescent="0.35">
      <c r="B14" s="3" t="s">
        <v>24</v>
      </c>
      <c r="C14" s="3" t="s">
        <v>10</v>
      </c>
      <c r="D14" s="3" t="s">
        <v>10</v>
      </c>
      <c r="E14" s="4" t="s">
        <v>10</v>
      </c>
      <c r="F14" s="4" t="s">
        <v>12</v>
      </c>
      <c r="G14" s="3" t="s">
        <v>11</v>
      </c>
      <c r="H14" s="3" t="s">
        <v>10</v>
      </c>
      <c r="I14" s="3" t="s">
        <v>10</v>
      </c>
      <c r="J14" s="3">
        <f t="shared" si="0"/>
        <v>11</v>
      </c>
      <c r="K14" s="5">
        <f t="shared" si="1"/>
        <v>0.7142857142857143</v>
      </c>
      <c r="L14" s="3">
        <f t="shared" si="2"/>
        <v>5</v>
      </c>
      <c r="M14" s="3">
        <f t="shared" si="3"/>
        <v>1</v>
      </c>
      <c r="N14" s="3">
        <f t="shared" si="4"/>
        <v>1</v>
      </c>
      <c r="P14" s="16" t="s">
        <v>23</v>
      </c>
      <c r="Q14" s="17" t="s">
        <v>10</v>
      </c>
      <c r="R14" s="18" t="s">
        <v>11</v>
      </c>
      <c r="S14" s="17" t="s">
        <v>10</v>
      </c>
      <c r="T14" s="18" t="s">
        <v>11</v>
      </c>
      <c r="U14" s="19" t="s">
        <v>12</v>
      </c>
      <c r="V14" s="20" t="s">
        <v>11</v>
      </c>
      <c r="W14" s="19" t="s">
        <v>12</v>
      </c>
      <c r="X14" s="20" t="s">
        <v>11</v>
      </c>
      <c r="Y14" s="17" t="s">
        <v>12</v>
      </c>
      <c r="Z14" s="18" t="s">
        <v>10</v>
      </c>
      <c r="AA14" s="17" t="s">
        <v>10</v>
      </c>
      <c r="AB14" s="18" t="s">
        <v>10</v>
      </c>
      <c r="AC14" s="17" t="s">
        <v>10</v>
      </c>
      <c r="AD14" s="18" t="s">
        <v>10</v>
      </c>
      <c r="AE14" s="17">
        <f t="shared" si="6"/>
        <v>8</v>
      </c>
      <c r="AF14" s="18">
        <f t="shared" si="7"/>
        <v>10</v>
      </c>
      <c r="AG14" s="26">
        <f t="shared" si="8"/>
        <v>9</v>
      </c>
      <c r="AI14" s="8" t="s">
        <v>24</v>
      </c>
      <c r="AJ14" s="26">
        <f t="shared" si="5"/>
        <v>11</v>
      </c>
      <c r="AK14" s="30" t="str">
        <v>gemma3n:e2b</v>
      </c>
      <c r="AL14">
        <v>9</v>
      </c>
    </row>
    <row r="15" spans="2:38" ht="29.4" thickBot="1" x14ac:dyDescent="0.35">
      <c r="B15" s="3" t="s">
        <v>25</v>
      </c>
      <c r="C15" s="3" t="s">
        <v>10</v>
      </c>
      <c r="D15" s="3" t="s">
        <v>10</v>
      </c>
      <c r="E15" s="4" t="s">
        <v>12</v>
      </c>
      <c r="F15" s="4" t="s">
        <v>12</v>
      </c>
      <c r="G15" s="3" t="s">
        <v>10</v>
      </c>
      <c r="H15" s="3" t="s">
        <v>10</v>
      </c>
      <c r="I15" s="3" t="s">
        <v>10</v>
      </c>
      <c r="J15" s="3">
        <f t="shared" si="0"/>
        <v>10</v>
      </c>
      <c r="K15" s="5">
        <f t="shared" si="1"/>
        <v>0.7142857142857143</v>
      </c>
      <c r="L15" s="3">
        <f t="shared" si="2"/>
        <v>5</v>
      </c>
      <c r="M15" s="3">
        <f t="shared" si="3"/>
        <v>0</v>
      </c>
      <c r="N15" s="3">
        <f t="shared" si="4"/>
        <v>2</v>
      </c>
      <c r="P15" s="16" t="s">
        <v>24</v>
      </c>
      <c r="Q15" s="21" t="s">
        <v>10</v>
      </c>
      <c r="R15" s="22" t="s">
        <v>10</v>
      </c>
      <c r="S15" s="21" t="s">
        <v>10</v>
      </c>
      <c r="T15" s="22" t="s">
        <v>10</v>
      </c>
      <c r="U15" s="23" t="s">
        <v>10</v>
      </c>
      <c r="V15" s="24" t="s">
        <v>11</v>
      </c>
      <c r="W15" s="23" t="s">
        <v>12</v>
      </c>
      <c r="X15" s="24" t="s">
        <v>12</v>
      </c>
      <c r="Y15" s="21" t="s">
        <v>11</v>
      </c>
      <c r="Z15" s="22" t="s">
        <v>10</v>
      </c>
      <c r="AA15" s="21" t="s">
        <v>10</v>
      </c>
      <c r="AB15" s="22" t="s">
        <v>10</v>
      </c>
      <c r="AC15" s="21" t="s">
        <v>10</v>
      </c>
      <c r="AD15" s="22" t="s">
        <v>10</v>
      </c>
      <c r="AE15" s="17">
        <f t="shared" si="6"/>
        <v>11</v>
      </c>
      <c r="AF15" s="18">
        <f t="shared" si="7"/>
        <v>11</v>
      </c>
      <c r="AG15" s="26">
        <f t="shared" si="8"/>
        <v>11</v>
      </c>
      <c r="AI15" s="8" t="s">
        <v>25</v>
      </c>
      <c r="AJ15" s="26">
        <f t="shared" si="5"/>
        <v>10.5</v>
      </c>
      <c r="AK15" s="30" t="str">
        <v>granite3-dense:2b</v>
      </c>
      <c r="AL15">
        <v>9</v>
      </c>
    </row>
    <row r="16" spans="2:38" ht="29.4" thickBot="1" x14ac:dyDescent="0.35">
      <c r="B16" s="3" t="s">
        <v>26</v>
      </c>
      <c r="C16" s="3" t="s">
        <v>10</v>
      </c>
      <c r="D16" s="3" t="s">
        <v>10</v>
      </c>
      <c r="E16" s="4" t="s">
        <v>11</v>
      </c>
      <c r="F16" s="4" t="s">
        <v>12</v>
      </c>
      <c r="G16" s="3" t="s">
        <v>10</v>
      </c>
      <c r="H16" s="3" t="s">
        <v>12</v>
      </c>
      <c r="I16" s="3" t="s">
        <v>10</v>
      </c>
      <c r="J16" s="3">
        <f t="shared" si="0"/>
        <v>9</v>
      </c>
      <c r="K16" s="5">
        <f t="shared" si="1"/>
        <v>0.5714285714285714</v>
      </c>
      <c r="L16" s="3">
        <f t="shared" si="2"/>
        <v>4</v>
      </c>
      <c r="M16" s="3">
        <f t="shared" si="3"/>
        <v>1</v>
      </c>
      <c r="N16" s="3">
        <f t="shared" si="4"/>
        <v>2</v>
      </c>
      <c r="P16" s="16" t="s">
        <v>25</v>
      </c>
      <c r="Q16" s="17" t="s">
        <v>10</v>
      </c>
      <c r="R16" s="18" t="s">
        <v>10</v>
      </c>
      <c r="S16" s="17" t="s">
        <v>10</v>
      </c>
      <c r="T16" s="18" t="s">
        <v>11</v>
      </c>
      <c r="U16" s="19" t="s">
        <v>12</v>
      </c>
      <c r="V16" s="20" t="s">
        <v>12</v>
      </c>
      <c r="W16" s="19" t="s">
        <v>12</v>
      </c>
      <c r="X16" s="20" t="s">
        <v>10</v>
      </c>
      <c r="Y16" s="17" t="s">
        <v>10</v>
      </c>
      <c r="Z16" s="18" t="s">
        <v>10</v>
      </c>
      <c r="AA16" s="17" t="s">
        <v>10</v>
      </c>
      <c r="AB16" s="18" t="s">
        <v>10</v>
      </c>
      <c r="AC16" s="17" t="s">
        <v>10</v>
      </c>
      <c r="AD16" s="18" t="s">
        <v>10</v>
      </c>
      <c r="AE16" s="17">
        <f t="shared" si="6"/>
        <v>10</v>
      </c>
      <c r="AF16" s="18">
        <f t="shared" si="7"/>
        <v>11</v>
      </c>
      <c r="AG16" s="26">
        <f t="shared" si="8"/>
        <v>10.5</v>
      </c>
      <c r="AI16" s="8" t="s">
        <v>26</v>
      </c>
      <c r="AJ16" s="26">
        <f t="shared" si="5"/>
        <v>8.5</v>
      </c>
      <c r="AK16" s="30" t="str">
        <v>llama3.2:3b</v>
      </c>
      <c r="AL16">
        <v>9</v>
      </c>
    </row>
    <row r="17" spans="2:38" ht="43.8" thickBot="1" x14ac:dyDescent="0.35">
      <c r="B17" s="3" t="s">
        <v>27</v>
      </c>
      <c r="C17" s="3" t="s">
        <v>10</v>
      </c>
      <c r="D17" s="3" t="s">
        <v>10</v>
      </c>
      <c r="E17" s="4" t="s">
        <v>12</v>
      </c>
      <c r="F17" s="4" t="s">
        <v>12</v>
      </c>
      <c r="G17" s="3" t="s">
        <v>12</v>
      </c>
      <c r="H17" s="3" t="s">
        <v>10</v>
      </c>
      <c r="I17" s="3" t="s">
        <v>10</v>
      </c>
      <c r="J17" s="3">
        <f t="shared" si="0"/>
        <v>8</v>
      </c>
      <c r="K17" s="5">
        <f t="shared" si="1"/>
        <v>0.5714285714285714</v>
      </c>
      <c r="L17" s="3">
        <f t="shared" si="2"/>
        <v>4</v>
      </c>
      <c r="M17" s="3">
        <f t="shared" si="3"/>
        <v>0</v>
      </c>
      <c r="N17" s="3">
        <f t="shared" si="4"/>
        <v>3</v>
      </c>
      <c r="P17" s="16" t="s">
        <v>26</v>
      </c>
      <c r="Q17" s="21" t="s">
        <v>10</v>
      </c>
      <c r="R17" s="22" t="s">
        <v>11</v>
      </c>
      <c r="S17" s="21" t="s">
        <v>10</v>
      </c>
      <c r="T17" s="22" t="s">
        <v>10</v>
      </c>
      <c r="U17" s="23" t="s">
        <v>11</v>
      </c>
      <c r="V17" s="24" t="s">
        <v>12</v>
      </c>
      <c r="W17" s="23" t="s">
        <v>12</v>
      </c>
      <c r="X17" s="24" t="s">
        <v>12</v>
      </c>
      <c r="Y17" s="21" t="s">
        <v>10</v>
      </c>
      <c r="Z17" s="22" t="s">
        <v>10</v>
      </c>
      <c r="AA17" s="21" t="s">
        <v>12</v>
      </c>
      <c r="AB17" s="22" t="s">
        <v>11</v>
      </c>
      <c r="AC17" s="21" t="s">
        <v>10</v>
      </c>
      <c r="AD17" s="22" t="s">
        <v>10</v>
      </c>
      <c r="AE17" s="17">
        <f t="shared" si="6"/>
        <v>9</v>
      </c>
      <c r="AF17" s="18">
        <f t="shared" si="7"/>
        <v>8</v>
      </c>
      <c r="AG17" s="26">
        <f t="shared" si="8"/>
        <v>8.5</v>
      </c>
      <c r="AI17" s="8" t="s">
        <v>27</v>
      </c>
      <c r="AJ17" s="26">
        <f t="shared" si="5"/>
        <v>9.5</v>
      </c>
      <c r="AK17" s="30" t="str">
        <v>qwen2.5:3b</v>
      </c>
      <c r="AL17">
        <v>9</v>
      </c>
    </row>
    <row r="18" spans="2:38" ht="43.8" thickBot="1" x14ac:dyDescent="0.35">
      <c r="B18" s="3" t="s">
        <v>28</v>
      </c>
      <c r="C18" s="3" t="s">
        <v>10</v>
      </c>
      <c r="D18" s="3" t="s">
        <v>11</v>
      </c>
      <c r="E18" s="4" t="s">
        <v>10</v>
      </c>
      <c r="F18" s="4" t="s">
        <v>12</v>
      </c>
      <c r="G18" s="3" t="s">
        <v>12</v>
      </c>
      <c r="H18" s="3" t="s">
        <v>10</v>
      </c>
      <c r="I18" s="3" t="s">
        <v>10</v>
      </c>
      <c r="J18" s="3">
        <f t="shared" si="0"/>
        <v>9</v>
      </c>
      <c r="K18" s="5">
        <f t="shared" si="1"/>
        <v>0.5714285714285714</v>
      </c>
      <c r="L18" s="3">
        <f t="shared" si="2"/>
        <v>4</v>
      </c>
      <c r="M18" s="3">
        <f t="shared" si="3"/>
        <v>1</v>
      </c>
      <c r="N18" s="3">
        <f t="shared" si="4"/>
        <v>2</v>
      </c>
      <c r="P18" s="16" t="s">
        <v>27</v>
      </c>
      <c r="Q18" s="17" t="s">
        <v>10</v>
      </c>
      <c r="R18" s="18" t="s">
        <v>10</v>
      </c>
      <c r="S18" s="17" t="s">
        <v>10</v>
      </c>
      <c r="T18" s="18" t="s">
        <v>10</v>
      </c>
      <c r="U18" s="19" t="s">
        <v>12</v>
      </c>
      <c r="V18" s="20" t="s">
        <v>12</v>
      </c>
      <c r="W18" s="19" t="s">
        <v>12</v>
      </c>
      <c r="X18" s="20" t="s">
        <v>11</v>
      </c>
      <c r="Y18" s="17" t="s">
        <v>12</v>
      </c>
      <c r="Z18" s="18" t="s">
        <v>10</v>
      </c>
      <c r="AA18" s="17" t="s">
        <v>10</v>
      </c>
      <c r="AB18" s="18" t="s">
        <v>10</v>
      </c>
      <c r="AC18" s="17" t="s">
        <v>10</v>
      </c>
      <c r="AD18" s="18" t="s">
        <v>10</v>
      </c>
      <c r="AE18" s="17">
        <f t="shared" si="6"/>
        <v>8</v>
      </c>
      <c r="AF18" s="18">
        <f t="shared" si="7"/>
        <v>11</v>
      </c>
      <c r="AG18" s="26">
        <f t="shared" si="8"/>
        <v>9.5</v>
      </c>
      <c r="AI18" s="8" t="s">
        <v>28</v>
      </c>
      <c r="AJ18" s="26">
        <f t="shared" si="5"/>
        <v>10</v>
      </c>
      <c r="AK18" s="30" t="str">
        <v>phi4-mini-reasoning:3.8b</v>
      </c>
      <c r="AL18">
        <v>9.5</v>
      </c>
    </row>
    <row r="19" spans="2:38" ht="29.4" thickBot="1" x14ac:dyDescent="0.35">
      <c r="B19" s="3" t="s">
        <v>29</v>
      </c>
      <c r="C19" s="3" t="s">
        <v>10</v>
      </c>
      <c r="D19" s="3" t="s">
        <v>12</v>
      </c>
      <c r="E19" s="4" t="s">
        <v>12</v>
      </c>
      <c r="F19" s="4" t="s">
        <v>12</v>
      </c>
      <c r="G19" s="3" t="s">
        <v>12</v>
      </c>
      <c r="H19" s="3" t="s">
        <v>12</v>
      </c>
      <c r="I19" s="3" t="s">
        <v>10</v>
      </c>
      <c r="J19" s="3">
        <f t="shared" si="0"/>
        <v>4</v>
      </c>
      <c r="K19" s="5">
        <f t="shared" si="1"/>
        <v>0.2857142857142857</v>
      </c>
      <c r="L19" s="3">
        <f t="shared" si="2"/>
        <v>2</v>
      </c>
      <c r="M19" s="3">
        <f t="shared" si="3"/>
        <v>0</v>
      </c>
      <c r="N19" s="3">
        <f t="shared" si="4"/>
        <v>5</v>
      </c>
      <c r="P19" s="16" t="s">
        <v>28</v>
      </c>
      <c r="Q19" s="21" t="s">
        <v>10</v>
      </c>
      <c r="R19" s="22" t="s">
        <v>10</v>
      </c>
      <c r="S19" s="21" t="s">
        <v>11</v>
      </c>
      <c r="T19" s="22" t="s">
        <v>10</v>
      </c>
      <c r="U19" s="23" t="s">
        <v>10</v>
      </c>
      <c r="V19" s="22" t="s">
        <v>11</v>
      </c>
      <c r="W19" s="23" t="s">
        <v>12</v>
      </c>
      <c r="X19" s="22" t="s">
        <v>11</v>
      </c>
      <c r="Y19" s="21" t="s">
        <v>12</v>
      </c>
      <c r="Z19" s="22" t="s">
        <v>10</v>
      </c>
      <c r="AA19" s="21" t="s">
        <v>10</v>
      </c>
      <c r="AB19" s="22" t="s">
        <v>11</v>
      </c>
      <c r="AC19" s="21" t="s">
        <v>10</v>
      </c>
      <c r="AD19" s="22" t="s">
        <v>10</v>
      </c>
      <c r="AE19" s="17">
        <f t="shared" si="6"/>
        <v>9</v>
      </c>
      <c r="AF19" s="18">
        <f t="shared" si="7"/>
        <v>11</v>
      </c>
      <c r="AG19" s="26">
        <f t="shared" si="8"/>
        <v>10</v>
      </c>
      <c r="AI19" s="8" t="s">
        <v>29</v>
      </c>
      <c r="AJ19" s="26">
        <f t="shared" si="5"/>
        <v>2</v>
      </c>
      <c r="AK19" s="30" t="str">
        <v>granite3.2:2b</v>
      </c>
      <c r="AL19">
        <v>10</v>
      </c>
    </row>
    <row r="20" spans="2:38" ht="29.4" thickBot="1" x14ac:dyDescent="0.35">
      <c r="B20" s="3" t="s">
        <v>30</v>
      </c>
      <c r="C20" s="3" t="s">
        <v>10</v>
      </c>
      <c r="D20" s="3" t="s">
        <v>10</v>
      </c>
      <c r="E20" s="4" t="s">
        <v>12</v>
      </c>
      <c r="F20" s="4" t="s">
        <v>12</v>
      </c>
      <c r="G20" s="3" t="s">
        <v>11</v>
      </c>
      <c r="H20" s="3" t="s">
        <v>10</v>
      </c>
      <c r="I20" s="3" t="s">
        <v>10</v>
      </c>
      <c r="J20" s="3">
        <f t="shared" si="0"/>
        <v>9</v>
      </c>
      <c r="K20" s="5">
        <f t="shared" si="1"/>
        <v>0.5714285714285714</v>
      </c>
      <c r="L20" s="3">
        <f t="shared" si="2"/>
        <v>4</v>
      </c>
      <c r="M20" s="3">
        <f t="shared" si="3"/>
        <v>1</v>
      </c>
      <c r="N20" s="3">
        <f t="shared" si="4"/>
        <v>2</v>
      </c>
      <c r="P20" s="16" t="s">
        <v>29</v>
      </c>
      <c r="Q20" s="17" t="s">
        <v>10</v>
      </c>
      <c r="R20" s="18" t="s">
        <v>12</v>
      </c>
      <c r="S20" s="17" t="s">
        <v>12</v>
      </c>
      <c r="T20" s="18" t="s">
        <v>12</v>
      </c>
      <c r="U20" s="19" t="s">
        <v>12</v>
      </c>
      <c r="V20" s="18" t="s">
        <v>12</v>
      </c>
      <c r="W20" s="19" t="s">
        <v>12</v>
      </c>
      <c r="X20" s="18" t="s">
        <v>12</v>
      </c>
      <c r="Y20" s="17" t="s">
        <v>12</v>
      </c>
      <c r="Z20" s="18" t="s">
        <v>12</v>
      </c>
      <c r="AA20" s="17" t="s">
        <v>12</v>
      </c>
      <c r="AB20" s="18" t="s">
        <v>12</v>
      </c>
      <c r="AC20" s="17" t="s">
        <v>10</v>
      </c>
      <c r="AD20" s="18" t="s">
        <v>12</v>
      </c>
      <c r="AE20" s="17">
        <f t="shared" si="6"/>
        <v>4</v>
      </c>
      <c r="AF20" s="18">
        <f t="shared" si="7"/>
        <v>0</v>
      </c>
      <c r="AG20" s="26">
        <f t="shared" si="8"/>
        <v>2</v>
      </c>
      <c r="AI20" s="8" t="s">
        <v>30</v>
      </c>
      <c r="AJ20" s="26">
        <f t="shared" si="5"/>
        <v>7</v>
      </c>
      <c r="AK20" s="30" t="str">
        <v>phi4-mini:3.8b</v>
      </c>
      <c r="AL20">
        <v>10</v>
      </c>
    </row>
    <row r="21" spans="2:38" ht="29.4" thickBot="1" x14ac:dyDescent="0.35">
      <c r="B21" s="3" t="s">
        <v>31</v>
      </c>
      <c r="C21" s="3" t="s">
        <v>10</v>
      </c>
      <c r="D21" s="3" t="s">
        <v>10</v>
      </c>
      <c r="E21" s="4" t="s">
        <v>12</v>
      </c>
      <c r="F21" s="4" t="s">
        <v>12</v>
      </c>
      <c r="G21" s="3" t="s">
        <v>12</v>
      </c>
      <c r="H21" s="3" t="s">
        <v>10</v>
      </c>
      <c r="I21" s="3" t="s">
        <v>10</v>
      </c>
      <c r="J21" s="3">
        <f t="shared" si="0"/>
        <v>8</v>
      </c>
      <c r="K21" s="5">
        <f t="shared" si="1"/>
        <v>0.5714285714285714</v>
      </c>
      <c r="L21" s="3">
        <f t="shared" si="2"/>
        <v>4</v>
      </c>
      <c r="M21" s="3">
        <f t="shared" si="3"/>
        <v>0</v>
      </c>
      <c r="N21" s="3">
        <f t="shared" si="4"/>
        <v>3</v>
      </c>
      <c r="P21" s="16" t="s">
        <v>30</v>
      </c>
      <c r="Q21" s="21" t="s">
        <v>10</v>
      </c>
      <c r="R21" s="22" t="s">
        <v>10</v>
      </c>
      <c r="S21" s="21" t="s">
        <v>10</v>
      </c>
      <c r="T21" s="22" t="s">
        <v>12</v>
      </c>
      <c r="U21" s="23" t="s">
        <v>12</v>
      </c>
      <c r="V21" s="24" t="s">
        <v>12</v>
      </c>
      <c r="W21" s="23" t="s">
        <v>12</v>
      </c>
      <c r="X21" s="24" t="s">
        <v>10</v>
      </c>
      <c r="Y21" s="21" t="s">
        <v>11</v>
      </c>
      <c r="Z21" s="22" t="s">
        <v>12</v>
      </c>
      <c r="AA21" s="21" t="s">
        <v>10</v>
      </c>
      <c r="AB21" s="22" t="s">
        <v>11</v>
      </c>
      <c r="AC21" s="21" t="s">
        <v>10</v>
      </c>
      <c r="AD21" s="22" t="s">
        <v>12</v>
      </c>
      <c r="AE21" s="17">
        <f t="shared" si="6"/>
        <v>9</v>
      </c>
      <c r="AF21" s="18">
        <f t="shared" si="7"/>
        <v>5</v>
      </c>
      <c r="AG21" s="26">
        <f t="shared" si="8"/>
        <v>7</v>
      </c>
      <c r="AI21" s="8" t="s">
        <v>31</v>
      </c>
      <c r="AJ21" s="26">
        <f t="shared" si="5"/>
        <v>9</v>
      </c>
      <c r="AK21" s="30" t="str">
        <v>mistral:7b</v>
      </c>
      <c r="AL21">
        <v>10.5</v>
      </c>
    </row>
    <row r="22" spans="2:38" ht="29.4" thickBot="1" x14ac:dyDescent="0.35">
      <c r="B22" s="3" t="s">
        <v>32</v>
      </c>
      <c r="C22" s="3" t="s">
        <v>10</v>
      </c>
      <c r="D22" s="3" t="s">
        <v>10</v>
      </c>
      <c r="E22" s="4" t="s">
        <v>12</v>
      </c>
      <c r="F22" s="4" t="s">
        <v>10</v>
      </c>
      <c r="G22" s="3" t="s">
        <v>10</v>
      </c>
      <c r="H22" s="3" t="s">
        <v>10</v>
      </c>
      <c r="I22" s="3" t="s">
        <v>10</v>
      </c>
      <c r="J22" s="3">
        <f t="shared" si="0"/>
        <v>12</v>
      </c>
      <c r="K22" s="5">
        <f t="shared" si="1"/>
        <v>0.8571428571428571</v>
      </c>
      <c r="L22" s="3">
        <f t="shared" si="2"/>
        <v>6</v>
      </c>
      <c r="M22" s="3">
        <f t="shared" si="3"/>
        <v>0</v>
      </c>
      <c r="N22" s="3">
        <f t="shared" si="4"/>
        <v>1</v>
      </c>
      <c r="P22" s="16" t="s">
        <v>31</v>
      </c>
      <c r="Q22" s="17" t="s">
        <v>10</v>
      </c>
      <c r="R22" s="18" t="s">
        <v>10</v>
      </c>
      <c r="S22" s="17" t="s">
        <v>10</v>
      </c>
      <c r="T22" s="18" t="s">
        <v>12</v>
      </c>
      <c r="U22" s="19" t="s">
        <v>12</v>
      </c>
      <c r="V22" s="20" t="s">
        <v>12</v>
      </c>
      <c r="W22" s="19" t="s">
        <v>12</v>
      </c>
      <c r="X22" s="20" t="s">
        <v>10</v>
      </c>
      <c r="Y22" s="17" t="s">
        <v>12</v>
      </c>
      <c r="Z22" s="18" t="s">
        <v>10</v>
      </c>
      <c r="AA22" s="17" t="s">
        <v>10</v>
      </c>
      <c r="AB22" s="18" t="s">
        <v>10</v>
      </c>
      <c r="AC22" s="17" t="s">
        <v>10</v>
      </c>
      <c r="AD22" s="18" t="s">
        <v>10</v>
      </c>
      <c r="AE22" s="17">
        <f t="shared" si="6"/>
        <v>8</v>
      </c>
      <c r="AF22" s="18">
        <f t="shared" si="7"/>
        <v>10</v>
      </c>
      <c r="AG22" s="26">
        <f t="shared" si="8"/>
        <v>9</v>
      </c>
      <c r="AI22" s="8" t="s">
        <v>32</v>
      </c>
      <c r="AJ22" s="26">
        <f t="shared" si="5"/>
        <v>12</v>
      </c>
      <c r="AK22" s="30" t="str">
        <v>llama3:8b</v>
      </c>
      <c r="AL22">
        <v>11</v>
      </c>
    </row>
    <row r="23" spans="2:38" ht="29.4" thickBot="1" x14ac:dyDescent="0.35">
      <c r="B23" s="3" t="s">
        <v>33</v>
      </c>
      <c r="C23" s="3" t="s">
        <v>10</v>
      </c>
      <c r="D23" s="3" t="s">
        <v>12</v>
      </c>
      <c r="E23" s="4" t="s">
        <v>12</v>
      </c>
      <c r="F23" s="4" t="s">
        <v>12</v>
      </c>
      <c r="G23" s="3" t="s">
        <v>12</v>
      </c>
      <c r="H23" s="3" t="s">
        <v>10</v>
      </c>
      <c r="I23" s="3" t="s">
        <v>12</v>
      </c>
      <c r="J23" s="3">
        <f t="shared" si="0"/>
        <v>4</v>
      </c>
      <c r="K23" s="5">
        <f t="shared" si="1"/>
        <v>0.2857142857142857</v>
      </c>
      <c r="L23" s="3">
        <f t="shared" si="2"/>
        <v>2</v>
      </c>
      <c r="M23" s="3">
        <f t="shared" si="3"/>
        <v>0</v>
      </c>
      <c r="N23" s="3">
        <f t="shared" si="4"/>
        <v>5</v>
      </c>
      <c r="P23" s="16" t="s">
        <v>32</v>
      </c>
      <c r="Q23" s="21" t="s">
        <v>10</v>
      </c>
      <c r="R23" s="22" t="s">
        <v>10</v>
      </c>
      <c r="S23" s="21" t="s">
        <v>10</v>
      </c>
      <c r="T23" s="22" t="s">
        <v>12</v>
      </c>
      <c r="U23" s="23" t="s">
        <v>12</v>
      </c>
      <c r="V23" s="24" t="s">
        <v>10</v>
      </c>
      <c r="W23" s="23" t="s">
        <v>10</v>
      </c>
      <c r="X23" s="24" t="s">
        <v>10</v>
      </c>
      <c r="Y23" s="21" t="s">
        <v>10</v>
      </c>
      <c r="Z23" s="22" t="s">
        <v>10</v>
      </c>
      <c r="AA23" s="21" t="s">
        <v>10</v>
      </c>
      <c r="AB23" s="22" t="s">
        <v>10</v>
      </c>
      <c r="AC23" s="21" t="s">
        <v>10</v>
      </c>
      <c r="AD23" s="22" t="s">
        <v>10</v>
      </c>
      <c r="AE23" s="17">
        <f t="shared" si="6"/>
        <v>12</v>
      </c>
      <c r="AF23" s="18">
        <f t="shared" si="7"/>
        <v>12</v>
      </c>
      <c r="AG23" s="26">
        <f t="shared" si="8"/>
        <v>12</v>
      </c>
      <c r="AI23" s="8" t="s">
        <v>33</v>
      </c>
      <c r="AJ23" s="26">
        <f t="shared" si="5"/>
        <v>5.5</v>
      </c>
      <c r="AK23" s="30" t="str">
        <v>qwen3:4b</v>
      </c>
      <c r="AL23">
        <v>11.5</v>
      </c>
    </row>
    <row r="24" spans="2:38" ht="29.4" thickBot="1" x14ac:dyDescent="0.35">
      <c r="B24" s="3" t="s">
        <v>34</v>
      </c>
      <c r="C24" s="3" t="s">
        <v>10</v>
      </c>
      <c r="D24" s="3" t="s">
        <v>10</v>
      </c>
      <c r="E24" s="4" t="s">
        <v>12</v>
      </c>
      <c r="F24" s="4" t="s">
        <v>12</v>
      </c>
      <c r="G24" s="3" t="s">
        <v>12</v>
      </c>
      <c r="H24" s="3" t="s">
        <v>10</v>
      </c>
      <c r="I24" s="3" t="s">
        <v>12</v>
      </c>
      <c r="J24" s="3">
        <f t="shared" si="0"/>
        <v>6</v>
      </c>
      <c r="K24" s="5">
        <f t="shared" si="1"/>
        <v>0.42857142857142855</v>
      </c>
      <c r="L24" s="3">
        <f t="shared" si="2"/>
        <v>3</v>
      </c>
      <c r="M24" s="3">
        <f t="shared" si="3"/>
        <v>0</v>
      </c>
      <c r="N24" s="3">
        <f t="shared" si="4"/>
        <v>4</v>
      </c>
      <c r="P24" s="16" t="s">
        <v>33</v>
      </c>
      <c r="Q24" s="17" t="s">
        <v>10</v>
      </c>
      <c r="R24" s="18" t="s">
        <v>10</v>
      </c>
      <c r="S24" s="17" t="s">
        <v>12</v>
      </c>
      <c r="T24" s="18" t="s">
        <v>12</v>
      </c>
      <c r="U24" s="19" t="s">
        <v>12</v>
      </c>
      <c r="V24" s="20" t="s">
        <v>11</v>
      </c>
      <c r="W24" s="19" t="s">
        <v>12</v>
      </c>
      <c r="X24" s="20" t="s">
        <v>11</v>
      </c>
      <c r="Y24" s="17" t="s">
        <v>12</v>
      </c>
      <c r="Z24" s="18" t="s">
        <v>12</v>
      </c>
      <c r="AA24" s="17" t="s">
        <v>10</v>
      </c>
      <c r="AB24" s="18" t="s">
        <v>11</v>
      </c>
      <c r="AC24" s="17" t="s">
        <v>12</v>
      </c>
      <c r="AD24" s="18" t="s">
        <v>10</v>
      </c>
      <c r="AE24" s="17">
        <f t="shared" si="6"/>
        <v>4</v>
      </c>
      <c r="AF24" s="18">
        <f t="shared" si="7"/>
        <v>7</v>
      </c>
      <c r="AG24" s="26">
        <f t="shared" si="8"/>
        <v>5.5</v>
      </c>
      <c r="AI24" s="8" t="s">
        <v>34</v>
      </c>
      <c r="AJ24" s="26">
        <f t="shared" si="5"/>
        <v>7.5</v>
      </c>
      <c r="AK24" s="30" t="str">
        <v>qwen2.5:7b</v>
      </c>
      <c r="AL24">
        <v>12</v>
      </c>
    </row>
    <row r="25" spans="2:38" ht="29.4" thickBot="1" x14ac:dyDescent="0.35">
      <c r="B25" s="3" t="s">
        <v>35</v>
      </c>
      <c r="C25" s="3" t="s">
        <v>10</v>
      </c>
      <c r="D25" s="3" t="s">
        <v>10</v>
      </c>
      <c r="E25" s="4" t="s">
        <v>10</v>
      </c>
      <c r="F25" s="4" t="s">
        <v>12</v>
      </c>
      <c r="G25" s="3" t="s">
        <v>12</v>
      </c>
      <c r="H25" s="3" t="s">
        <v>10</v>
      </c>
      <c r="I25" s="3" t="s">
        <v>10</v>
      </c>
      <c r="J25" s="3">
        <f t="shared" si="0"/>
        <v>10</v>
      </c>
      <c r="K25" s="5">
        <f t="shared" si="1"/>
        <v>0.7142857142857143</v>
      </c>
      <c r="L25" s="3">
        <f t="shared" si="2"/>
        <v>5</v>
      </c>
      <c r="M25" s="3">
        <f t="shared" si="3"/>
        <v>0</v>
      </c>
      <c r="N25" s="3">
        <f t="shared" si="4"/>
        <v>2</v>
      </c>
      <c r="P25" s="16" t="s">
        <v>34</v>
      </c>
      <c r="Q25" s="21" t="s">
        <v>10</v>
      </c>
      <c r="R25" s="22" t="s">
        <v>10</v>
      </c>
      <c r="S25" s="21" t="s">
        <v>10</v>
      </c>
      <c r="T25" s="22" t="s">
        <v>10</v>
      </c>
      <c r="U25" s="23" t="s">
        <v>12</v>
      </c>
      <c r="V25" s="24" t="s">
        <v>12</v>
      </c>
      <c r="W25" s="23" t="s">
        <v>12</v>
      </c>
      <c r="X25" s="24" t="s">
        <v>11</v>
      </c>
      <c r="Y25" s="21" t="s">
        <v>12</v>
      </c>
      <c r="Z25" s="22" t="s">
        <v>12</v>
      </c>
      <c r="AA25" s="21" t="s">
        <v>10</v>
      </c>
      <c r="AB25" s="22" t="s">
        <v>10</v>
      </c>
      <c r="AC25" s="21" t="s">
        <v>12</v>
      </c>
      <c r="AD25" s="22" t="s">
        <v>10</v>
      </c>
      <c r="AE25" s="17">
        <f t="shared" si="6"/>
        <v>6</v>
      </c>
      <c r="AF25" s="18">
        <f t="shared" si="7"/>
        <v>9</v>
      </c>
      <c r="AG25" s="26">
        <f t="shared" si="8"/>
        <v>7.5</v>
      </c>
      <c r="AI25" s="8" t="s">
        <v>35</v>
      </c>
      <c r="AJ25" s="26">
        <f t="shared" si="5"/>
        <v>11.5</v>
      </c>
      <c r="AK25" s="30" t="str">
        <v>granite3-dense:8b</v>
      </c>
      <c r="AL25">
        <v>12.5</v>
      </c>
    </row>
    <row r="26" spans="2:38" ht="29.4" thickBot="1" x14ac:dyDescent="0.35">
      <c r="B26" s="3" t="s">
        <v>36</v>
      </c>
      <c r="C26" s="3" t="s">
        <v>10</v>
      </c>
      <c r="D26" s="3" t="s">
        <v>10</v>
      </c>
      <c r="E26" s="4" t="s">
        <v>10</v>
      </c>
      <c r="F26" s="4" t="s">
        <v>10</v>
      </c>
      <c r="G26" s="3" t="s">
        <v>12</v>
      </c>
      <c r="H26" s="3" t="s">
        <v>10</v>
      </c>
      <c r="I26" s="3" t="s">
        <v>10</v>
      </c>
      <c r="J26" s="3">
        <f t="shared" si="0"/>
        <v>12</v>
      </c>
      <c r="K26" s="5">
        <f t="shared" si="1"/>
        <v>0.8571428571428571</v>
      </c>
      <c r="L26" s="3">
        <f t="shared" si="2"/>
        <v>6</v>
      </c>
      <c r="M26" s="3">
        <f t="shared" si="3"/>
        <v>0</v>
      </c>
      <c r="N26" s="3">
        <f t="shared" si="4"/>
        <v>1</v>
      </c>
      <c r="P26" s="16" t="s">
        <v>35</v>
      </c>
      <c r="Q26" s="17" t="s">
        <v>10</v>
      </c>
      <c r="R26" s="18" t="s">
        <v>10</v>
      </c>
      <c r="S26" s="17" t="s">
        <v>10</v>
      </c>
      <c r="T26" s="18" t="s">
        <v>10</v>
      </c>
      <c r="U26" s="19" t="s">
        <v>10</v>
      </c>
      <c r="V26" s="20" t="s">
        <v>11</v>
      </c>
      <c r="W26" s="19" t="s">
        <v>12</v>
      </c>
      <c r="X26" s="20" t="s">
        <v>10</v>
      </c>
      <c r="Y26" s="17" t="s">
        <v>12</v>
      </c>
      <c r="Z26" s="18" t="s">
        <v>10</v>
      </c>
      <c r="AA26" s="17" t="s">
        <v>10</v>
      </c>
      <c r="AB26" s="18" t="s">
        <v>10</v>
      </c>
      <c r="AC26" s="17" t="s">
        <v>10</v>
      </c>
      <c r="AD26" s="18" t="s">
        <v>10</v>
      </c>
      <c r="AE26" s="17">
        <f t="shared" si="6"/>
        <v>10</v>
      </c>
      <c r="AF26" s="18">
        <f t="shared" si="7"/>
        <v>13</v>
      </c>
      <c r="AG26" s="26">
        <f t="shared" si="8"/>
        <v>11.5</v>
      </c>
      <c r="AI26" s="8" t="s">
        <v>36</v>
      </c>
      <c r="AJ26" s="26">
        <f t="shared" si="5"/>
        <v>13</v>
      </c>
      <c r="AK26" s="30" t="str">
        <v>granite3.2:8b</v>
      </c>
      <c r="AL26">
        <v>12.5</v>
      </c>
    </row>
    <row r="27" spans="2:38" ht="29.4" thickBot="1" x14ac:dyDescent="0.35">
      <c r="B27" s="3" t="s">
        <v>37</v>
      </c>
      <c r="C27" s="3" t="s">
        <v>10</v>
      </c>
      <c r="D27" s="3" t="s">
        <v>10</v>
      </c>
      <c r="E27" s="4" t="s">
        <v>12</v>
      </c>
      <c r="F27" s="4" t="s">
        <v>12</v>
      </c>
      <c r="G27" s="3" t="s">
        <v>10</v>
      </c>
      <c r="H27" s="3" t="s">
        <v>12</v>
      </c>
      <c r="I27" s="3" t="s">
        <v>10</v>
      </c>
      <c r="J27" s="3">
        <f t="shared" si="0"/>
        <v>8</v>
      </c>
      <c r="K27" s="5">
        <f t="shared" si="1"/>
        <v>0.5714285714285714</v>
      </c>
      <c r="L27" s="3">
        <f t="shared" si="2"/>
        <v>4</v>
      </c>
      <c r="M27" s="3">
        <f t="shared" si="3"/>
        <v>0</v>
      </c>
      <c r="N27" s="3">
        <f t="shared" si="4"/>
        <v>3</v>
      </c>
      <c r="P27" s="16" t="s">
        <v>36</v>
      </c>
      <c r="Q27" s="21" t="s">
        <v>10</v>
      </c>
      <c r="R27" s="22" t="s">
        <v>10</v>
      </c>
      <c r="S27" s="21" t="s">
        <v>10</v>
      </c>
      <c r="T27" s="22" t="s">
        <v>10</v>
      </c>
      <c r="U27" s="23" t="s">
        <v>10</v>
      </c>
      <c r="V27" s="24" t="s">
        <v>10</v>
      </c>
      <c r="W27" s="23" t="s">
        <v>10</v>
      </c>
      <c r="X27" s="24" t="s">
        <v>10</v>
      </c>
      <c r="Y27" s="21" t="s">
        <v>12</v>
      </c>
      <c r="Z27" s="22" t="s">
        <v>10</v>
      </c>
      <c r="AA27" s="21" t="s">
        <v>10</v>
      </c>
      <c r="AB27" s="22" t="s">
        <v>10</v>
      </c>
      <c r="AC27" s="21" t="s">
        <v>10</v>
      </c>
      <c r="AD27" s="22" t="s">
        <v>10</v>
      </c>
      <c r="AE27" s="17">
        <f t="shared" si="6"/>
        <v>12</v>
      </c>
      <c r="AF27" s="18">
        <f t="shared" si="7"/>
        <v>14</v>
      </c>
      <c r="AG27" s="26">
        <f t="shared" si="8"/>
        <v>13</v>
      </c>
      <c r="AI27" s="9" t="s">
        <v>37</v>
      </c>
      <c r="AJ27" s="26">
        <f t="shared" si="5"/>
        <v>8.5</v>
      </c>
      <c r="AK27" s="30" t="str">
        <v>qwen3:8b</v>
      </c>
      <c r="AL27">
        <v>13</v>
      </c>
    </row>
    <row r="28" spans="2:38" ht="29.4" thickBot="1" x14ac:dyDescent="0.35">
      <c r="P28" s="16" t="s">
        <v>37</v>
      </c>
      <c r="Q28" s="17" t="s">
        <v>10</v>
      </c>
      <c r="R28" s="18" t="s">
        <v>10</v>
      </c>
      <c r="S28" s="17" t="s">
        <v>10</v>
      </c>
      <c r="T28" s="18" t="s">
        <v>11</v>
      </c>
      <c r="U28" s="19" t="s">
        <v>12</v>
      </c>
      <c r="V28" s="20" t="s">
        <v>12</v>
      </c>
      <c r="W28" s="19" t="s">
        <v>12</v>
      </c>
      <c r="X28" s="20" t="s">
        <v>10</v>
      </c>
      <c r="Y28" s="17" t="s">
        <v>10</v>
      </c>
      <c r="Z28" s="18" t="s">
        <v>12</v>
      </c>
      <c r="AA28" s="17" t="s">
        <v>12</v>
      </c>
      <c r="AB28" s="18" t="s">
        <v>10</v>
      </c>
      <c r="AC28" s="17" t="s">
        <v>10</v>
      </c>
      <c r="AD28" s="18" t="s">
        <v>10</v>
      </c>
      <c r="AE28" s="17">
        <f t="shared" si="6"/>
        <v>8</v>
      </c>
      <c r="AF28" s="18">
        <f t="shared" si="7"/>
        <v>9</v>
      </c>
      <c r="AG28" s="27">
        <f t="shared" si="8"/>
        <v>8.5</v>
      </c>
    </row>
    <row r="30" spans="2:38" ht="28.8" x14ac:dyDescent="0.3">
      <c r="B30" s="1" t="s">
        <v>0</v>
      </c>
      <c r="C30" s="1" t="s">
        <v>1</v>
      </c>
      <c r="D30" s="1" t="s">
        <v>2</v>
      </c>
      <c r="E30" s="2" t="s">
        <v>3</v>
      </c>
      <c r="F30" s="2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</row>
    <row r="31" spans="2:38" ht="28.8" x14ac:dyDescent="0.3">
      <c r="B31" s="3" t="s">
        <v>13</v>
      </c>
      <c r="C31" s="3" t="s">
        <v>12</v>
      </c>
      <c r="D31" s="3" t="s">
        <v>12</v>
      </c>
      <c r="E31" s="4" t="s">
        <v>12</v>
      </c>
      <c r="F31" s="4" t="s">
        <v>12</v>
      </c>
      <c r="G31" s="3" t="s">
        <v>12</v>
      </c>
      <c r="H31" s="3" t="s">
        <v>12</v>
      </c>
      <c r="I31" s="3" t="s">
        <v>12</v>
      </c>
      <c r="J31" s="3">
        <f t="shared" ref="J31:J55" si="9">COUNTIF(C31:I31,"Correct")*2 + COUNTIF(C31:I31,"Incomplete")*1</f>
        <v>0</v>
      </c>
      <c r="K31" s="5">
        <f t="shared" ref="K31:K55" si="10">IF(COUNTA(C31:I31)&gt;0, L31/COUNTA(C31:I31), 0)</f>
        <v>0</v>
      </c>
      <c r="L31" s="3">
        <f t="shared" ref="L31:L55" si="11">COUNTIF(C31:I31, "Correct")</f>
        <v>0</v>
      </c>
      <c r="M31" s="3">
        <f t="shared" ref="M31:M55" si="12">COUNTIF(C31:I31, "Incomplete")</f>
        <v>0</v>
      </c>
      <c r="N31" s="3">
        <f t="shared" ref="N31:N55" si="13">COUNTIF(C31:I31, "Incorrect")</f>
        <v>7</v>
      </c>
    </row>
    <row r="32" spans="2:38" ht="28.8" x14ac:dyDescent="0.3">
      <c r="B32" s="3" t="s">
        <v>14</v>
      </c>
      <c r="C32" s="3" t="s">
        <v>11</v>
      </c>
      <c r="D32" s="3" t="s">
        <v>12</v>
      </c>
      <c r="E32" s="4" t="s">
        <v>12</v>
      </c>
      <c r="F32" s="4" t="s">
        <v>11</v>
      </c>
      <c r="G32" s="3" t="s">
        <v>12</v>
      </c>
      <c r="H32" s="3" t="s">
        <v>10</v>
      </c>
      <c r="I32" s="3" t="s">
        <v>10</v>
      </c>
      <c r="J32" s="3">
        <f t="shared" si="9"/>
        <v>6</v>
      </c>
      <c r="K32" s="5">
        <f t="shared" si="10"/>
        <v>0.2857142857142857</v>
      </c>
      <c r="L32" s="3">
        <f t="shared" si="11"/>
        <v>2</v>
      </c>
      <c r="M32" s="3">
        <f t="shared" si="12"/>
        <v>2</v>
      </c>
      <c r="N32" s="3">
        <f t="shared" si="13"/>
        <v>3</v>
      </c>
    </row>
    <row r="33" spans="2:14" x14ac:dyDescent="0.3">
      <c r="B33" s="3" t="s">
        <v>15</v>
      </c>
      <c r="C33" s="3" t="s">
        <v>11</v>
      </c>
      <c r="D33" s="3" t="s">
        <v>12</v>
      </c>
      <c r="E33" s="4" t="s">
        <v>12</v>
      </c>
      <c r="F33" s="4" t="s">
        <v>11</v>
      </c>
      <c r="G33" s="3" t="s">
        <v>12</v>
      </c>
      <c r="H33" s="3" t="s">
        <v>11</v>
      </c>
      <c r="I33" s="3" t="s">
        <v>12</v>
      </c>
      <c r="J33" s="3">
        <f t="shared" si="9"/>
        <v>3</v>
      </c>
      <c r="K33" s="5">
        <f t="shared" si="10"/>
        <v>0</v>
      </c>
      <c r="L33" s="3">
        <f t="shared" si="11"/>
        <v>0</v>
      </c>
      <c r="M33" s="3">
        <f t="shared" si="12"/>
        <v>3</v>
      </c>
      <c r="N33" s="3">
        <f t="shared" si="13"/>
        <v>4</v>
      </c>
    </row>
    <row r="34" spans="2:14" ht="28.8" x14ac:dyDescent="0.3">
      <c r="B34" s="3" t="s">
        <v>16</v>
      </c>
      <c r="C34" s="3" t="s">
        <v>10</v>
      </c>
      <c r="D34" s="3" t="s">
        <v>11</v>
      </c>
      <c r="E34" s="4" t="s">
        <v>12</v>
      </c>
      <c r="F34" s="4" t="s">
        <v>10</v>
      </c>
      <c r="G34" s="3" t="s">
        <v>12</v>
      </c>
      <c r="H34" s="3" t="s">
        <v>10</v>
      </c>
      <c r="I34" s="3" t="s">
        <v>12</v>
      </c>
      <c r="J34" s="3">
        <f t="shared" si="9"/>
        <v>7</v>
      </c>
      <c r="K34" s="5">
        <f t="shared" si="10"/>
        <v>0.42857142857142855</v>
      </c>
      <c r="L34" s="3">
        <f t="shared" si="11"/>
        <v>3</v>
      </c>
      <c r="M34" s="3">
        <f t="shared" si="12"/>
        <v>1</v>
      </c>
      <c r="N34" s="3">
        <f t="shared" si="13"/>
        <v>3</v>
      </c>
    </row>
    <row r="35" spans="2:14" x14ac:dyDescent="0.3">
      <c r="B35" s="3" t="s">
        <v>17</v>
      </c>
      <c r="C35" s="3" t="s">
        <v>10</v>
      </c>
      <c r="D35" s="3" t="s">
        <v>12</v>
      </c>
      <c r="E35" s="4" t="s">
        <v>12</v>
      </c>
      <c r="F35" s="4" t="s">
        <v>10</v>
      </c>
      <c r="G35" s="3" t="s">
        <v>12</v>
      </c>
      <c r="H35" s="3" t="s">
        <v>10</v>
      </c>
      <c r="I35" s="3" t="s">
        <v>10</v>
      </c>
      <c r="J35" s="3">
        <f t="shared" si="9"/>
        <v>8</v>
      </c>
      <c r="K35" s="5">
        <f t="shared" si="10"/>
        <v>0.5714285714285714</v>
      </c>
      <c r="L35" s="3">
        <f t="shared" si="11"/>
        <v>4</v>
      </c>
      <c r="M35" s="3">
        <f t="shared" si="12"/>
        <v>0</v>
      </c>
      <c r="N35" s="3">
        <f t="shared" si="13"/>
        <v>3</v>
      </c>
    </row>
    <row r="36" spans="2:14" ht="28.8" x14ac:dyDescent="0.3">
      <c r="B36" s="3" t="s">
        <v>18</v>
      </c>
      <c r="C36" s="3" t="s">
        <v>10</v>
      </c>
      <c r="D36" s="3" t="s">
        <v>11</v>
      </c>
      <c r="E36" s="4" t="s">
        <v>12</v>
      </c>
      <c r="F36" s="4" t="s">
        <v>10</v>
      </c>
      <c r="G36" s="3" t="s">
        <v>12</v>
      </c>
      <c r="H36" s="3" t="s">
        <v>11</v>
      </c>
      <c r="I36" s="3" t="s">
        <v>10</v>
      </c>
      <c r="J36" s="3">
        <f t="shared" si="9"/>
        <v>8</v>
      </c>
      <c r="K36" s="5">
        <f t="shared" si="10"/>
        <v>0.42857142857142855</v>
      </c>
      <c r="L36" s="3">
        <f t="shared" si="11"/>
        <v>3</v>
      </c>
      <c r="M36" s="3">
        <f t="shared" si="12"/>
        <v>2</v>
      </c>
      <c r="N36" s="3">
        <f t="shared" si="13"/>
        <v>2</v>
      </c>
    </row>
    <row r="37" spans="2:14" ht="28.8" x14ac:dyDescent="0.3">
      <c r="B37" s="3" t="s">
        <v>19</v>
      </c>
      <c r="C37" s="3" t="s">
        <v>10</v>
      </c>
      <c r="D37" s="3" t="s">
        <v>11</v>
      </c>
      <c r="E37" s="4" t="s">
        <v>10</v>
      </c>
      <c r="F37" s="4" t="s">
        <v>10</v>
      </c>
      <c r="G37" s="3" t="s">
        <v>10</v>
      </c>
      <c r="H37" s="3" t="s">
        <v>10</v>
      </c>
      <c r="I37" s="3" t="s">
        <v>10</v>
      </c>
      <c r="J37" s="3">
        <f t="shared" si="9"/>
        <v>13</v>
      </c>
      <c r="K37" s="5">
        <f t="shared" si="10"/>
        <v>0.8571428571428571</v>
      </c>
      <c r="L37" s="3">
        <f t="shared" si="11"/>
        <v>6</v>
      </c>
      <c r="M37" s="3">
        <f t="shared" si="12"/>
        <v>1</v>
      </c>
      <c r="N37" s="3">
        <f t="shared" si="13"/>
        <v>0</v>
      </c>
    </row>
    <row r="38" spans="2:14" ht="28.8" x14ac:dyDescent="0.3">
      <c r="B38" s="3" t="s">
        <v>20</v>
      </c>
      <c r="C38" s="3" t="s">
        <v>11</v>
      </c>
      <c r="D38" s="3" t="s">
        <v>11</v>
      </c>
      <c r="E38" s="4" t="s">
        <v>12</v>
      </c>
      <c r="F38" s="4" t="s">
        <v>10</v>
      </c>
      <c r="G38" s="3" t="s">
        <v>11</v>
      </c>
      <c r="H38" s="3" t="s">
        <v>10</v>
      </c>
      <c r="I38" s="3" t="s">
        <v>11</v>
      </c>
      <c r="J38" s="3">
        <f t="shared" si="9"/>
        <v>8</v>
      </c>
      <c r="K38" s="5">
        <f t="shared" si="10"/>
        <v>0.2857142857142857</v>
      </c>
      <c r="L38" s="3">
        <f t="shared" si="11"/>
        <v>2</v>
      </c>
      <c r="M38" s="3">
        <f t="shared" si="12"/>
        <v>4</v>
      </c>
      <c r="N38" s="3">
        <f t="shared" si="13"/>
        <v>1</v>
      </c>
    </row>
    <row r="39" spans="2:14" ht="28.8" x14ac:dyDescent="0.3">
      <c r="B39" s="3" t="s">
        <v>21</v>
      </c>
      <c r="C39" s="3" t="s">
        <v>10</v>
      </c>
      <c r="D39" s="3" t="s">
        <v>11</v>
      </c>
      <c r="E39" s="4" t="s">
        <v>10</v>
      </c>
      <c r="F39" s="4" t="s">
        <v>10</v>
      </c>
      <c r="G39" s="3" t="s">
        <v>10</v>
      </c>
      <c r="H39" s="3" t="s">
        <v>10</v>
      </c>
      <c r="I39" s="3" t="s">
        <v>10</v>
      </c>
      <c r="J39" s="3">
        <f t="shared" si="9"/>
        <v>13</v>
      </c>
      <c r="K39" s="5">
        <f t="shared" si="10"/>
        <v>0.8571428571428571</v>
      </c>
      <c r="L39" s="3">
        <f t="shared" si="11"/>
        <v>6</v>
      </c>
      <c r="M39" s="3">
        <f t="shared" si="12"/>
        <v>1</v>
      </c>
      <c r="N39" s="3">
        <f t="shared" si="13"/>
        <v>0</v>
      </c>
    </row>
    <row r="40" spans="2:14" x14ac:dyDescent="0.3">
      <c r="B40" s="3" t="s">
        <v>22</v>
      </c>
      <c r="C40" s="3" t="s">
        <v>12</v>
      </c>
      <c r="D40" s="3" t="s">
        <v>12</v>
      </c>
      <c r="E40" s="4" t="s">
        <v>12</v>
      </c>
      <c r="F40" s="4" t="s">
        <v>10</v>
      </c>
      <c r="G40" s="3" t="s">
        <v>12</v>
      </c>
      <c r="H40" s="3" t="s">
        <v>12</v>
      </c>
      <c r="I40" s="3" t="s">
        <v>12</v>
      </c>
      <c r="J40" s="3">
        <f t="shared" si="9"/>
        <v>2</v>
      </c>
      <c r="K40" s="5">
        <f t="shared" si="10"/>
        <v>0.14285714285714285</v>
      </c>
      <c r="L40" s="3">
        <f t="shared" si="11"/>
        <v>1</v>
      </c>
      <c r="M40" s="3">
        <f t="shared" si="12"/>
        <v>0</v>
      </c>
      <c r="N40" s="3">
        <f t="shared" si="13"/>
        <v>6</v>
      </c>
    </row>
    <row r="41" spans="2:14" x14ac:dyDescent="0.3">
      <c r="B41" s="3" t="s">
        <v>23</v>
      </c>
      <c r="C41" s="3" t="s">
        <v>11</v>
      </c>
      <c r="D41" s="3" t="s">
        <v>11</v>
      </c>
      <c r="E41" s="4" t="s">
        <v>11</v>
      </c>
      <c r="F41" s="4" t="s">
        <v>11</v>
      </c>
      <c r="G41" s="3" t="s">
        <v>10</v>
      </c>
      <c r="H41" s="3" t="s">
        <v>10</v>
      </c>
      <c r="I41" s="3" t="s">
        <v>10</v>
      </c>
      <c r="J41" s="3">
        <f t="shared" si="9"/>
        <v>10</v>
      </c>
      <c r="K41" s="5">
        <f t="shared" si="10"/>
        <v>0.42857142857142855</v>
      </c>
      <c r="L41" s="3">
        <f t="shared" si="11"/>
        <v>3</v>
      </c>
      <c r="M41" s="3">
        <f t="shared" si="12"/>
        <v>4</v>
      </c>
      <c r="N41" s="3">
        <f t="shared" si="13"/>
        <v>0</v>
      </c>
    </row>
    <row r="42" spans="2:14" x14ac:dyDescent="0.3">
      <c r="B42" s="3" t="s">
        <v>24</v>
      </c>
      <c r="C42" s="3" t="s">
        <v>10</v>
      </c>
      <c r="D42" s="3" t="s">
        <v>10</v>
      </c>
      <c r="E42" s="4" t="s">
        <v>11</v>
      </c>
      <c r="F42" s="4" t="s">
        <v>12</v>
      </c>
      <c r="G42" s="3" t="s">
        <v>10</v>
      </c>
      <c r="H42" s="3" t="s">
        <v>10</v>
      </c>
      <c r="I42" s="3" t="s">
        <v>10</v>
      </c>
      <c r="J42" s="3">
        <f t="shared" si="9"/>
        <v>11</v>
      </c>
      <c r="K42" s="5">
        <f t="shared" si="10"/>
        <v>0.7142857142857143</v>
      </c>
      <c r="L42" s="3">
        <f t="shared" si="11"/>
        <v>5</v>
      </c>
      <c r="M42" s="3">
        <f t="shared" si="12"/>
        <v>1</v>
      </c>
      <c r="N42" s="3">
        <f t="shared" si="13"/>
        <v>1</v>
      </c>
    </row>
    <row r="43" spans="2:14" x14ac:dyDescent="0.3">
      <c r="B43" s="3" t="s">
        <v>25</v>
      </c>
      <c r="C43" s="3" t="s">
        <v>10</v>
      </c>
      <c r="D43" s="3" t="s">
        <v>11</v>
      </c>
      <c r="E43" s="4" t="s">
        <v>12</v>
      </c>
      <c r="F43" s="4" t="s">
        <v>10</v>
      </c>
      <c r="G43" s="3" t="s">
        <v>10</v>
      </c>
      <c r="H43" s="3" t="s">
        <v>10</v>
      </c>
      <c r="I43" s="3" t="s">
        <v>10</v>
      </c>
      <c r="J43" s="3">
        <f t="shared" si="9"/>
        <v>11</v>
      </c>
      <c r="K43" s="5">
        <f t="shared" si="10"/>
        <v>0.7142857142857143</v>
      </c>
      <c r="L43" s="3">
        <f t="shared" si="11"/>
        <v>5</v>
      </c>
      <c r="M43" s="3">
        <f t="shared" si="12"/>
        <v>1</v>
      </c>
      <c r="N43" s="3">
        <f t="shared" si="13"/>
        <v>1</v>
      </c>
    </row>
    <row r="44" spans="2:14" x14ac:dyDescent="0.3">
      <c r="B44" s="3" t="s">
        <v>26</v>
      </c>
      <c r="C44" s="3" t="s">
        <v>11</v>
      </c>
      <c r="D44" s="3" t="s">
        <v>10</v>
      </c>
      <c r="E44" s="4" t="s">
        <v>12</v>
      </c>
      <c r="F44" s="4" t="s">
        <v>12</v>
      </c>
      <c r="G44" s="3" t="s">
        <v>10</v>
      </c>
      <c r="H44" s="3" t="s">
        <v>11</v>
      </c>
      <c r="I44" s="3" t="s">
        <v>10</v>
      </c>
      <c r="J44" s="3">
        <f t="shared" si="9"/>
        <v>8</v>
      </c>
      <c r="K44" s="5">
        <f t="shared" si="10"/>
        <v>0.42857142857142855</v>
      </c>
      <c r="L44" s="3">
        <f t="shared" si="11"/>
        <v>3</v>
      </c>
      <c r="M44" s="3">
        <f t="shared" si="12"/>
        <v>2</v>
      </c>
      <c r="N44" s="3">
        <f t="shared" si="13"/>
        <v>2</v>
      </c>
    </row>
    <row r="45" spans="2:14" ht="43.2" x14ac:dyDescent="0.3">
      <c r="B45" s="3" t="s">
        <v>27</v>
      </c>
      <c r="C45" s="3" t="s">
        <v>10</v>
      </c>
      <c r="D45" s="3" t="s">
        <v>10</v>
      </c>
      <c r="E45" s="4" t="s">
        <v>12</v>
      </c>
      <c r="F45" s="4" t="s">
        <v>11</v>
      </c>
      <c r="G45" s="3" t="s">
        <v>10</v>
      </c>
      <c r="H45" s="3" t="s">
        <v>10</v>
      </c>
      <c r="I45" s="3" t="s">
        <v>10</v>
      </c>
      <c r="J45" s="3">
        <f t="shared" si="9"/>
        <v>11</v>
      </c>
      <c r="K45" s="5">
        <f t="shared" si="10"/>
        <v>0.7142857142857143</v>
      </c>
      <c r="L45" s="3">
        <f t="shared" si="11"/>
        <v>5</v>
      </c>
      <c r="M45" s="3">
        <f t="shared" si="12"/>
        <v>1</v>
      </c>
      <c r="N45" s="3">
        <f t="shared" si="13"/>
        <v>1</v>
      </c>
    </row>
    <row r="46" spans="2:14" ht="28.8" x14ac:dyDescent="0.3">
      <c r="B46" s="3" t="s">
        <v>28</v>
      </c>
      <c r="C46" s="3" t="s">
        <v>10</v>
      </c>
      <c r="D46" s="3" t="s">
        <v>10</v>
      </c>
      <c r="E46" s="3" t="s">
        <v>11</v>
      </c>
      <c r="F46" s="3" t="s">
        <v>11</v>
      </c>
      <c r="G46" s="3" t="s">
        <v>10</v>
      </c>
      <c r="H46" s="3" t="s">
        <v>11</v>
      </c>
      <c r="I46" s="3" t="s">
        <v>10</v>
      </c>
      <c r="J46" s="3">
        <f t="shared" si="9"/>
        <v>11</v>
      </c>
      <c r="K46" s="5">
        <f t="shared" si="10"/>
        <v>0.5714285714285714</v>
      </c>
      <c r="L46" s="3">
        <f t="shared" si="11"/>
        <v>4</v>
      </c>
      <c r="M46" s="3">
        <f t="shared" si="12"/>
        <v>3</v>
      </c>
      <c r="N46" s="3">
        <f t="shared" si="13"/>
        <v>0</v>
      </c>
    </row>
    <row r="47" spans="2:14" ht="28.8" x14ac:dyDescent="0.3">
      <c r="B47" s="3" t="s">
        <v>29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>
        <f t="shared" si="9"/>
        <v>0</v>
      </c>
      <c r="K47" s="5">
        <f t="shared" si="10"/>
        <v>0</v>
      </c>
      <c r="L47" s="3">
        <f t="shared" si="11"/>
        <v>0</v>
      </c>
      <c r="M47" s="3">
        <f t="shared" si="12"/>
        <v>0</v>
      </c>
      <c r="N47" s="3">
        <f t="shared" si="13"/>
        <v>7</v>
      </c>
    </row>
    <row r="48" spans="2:14" ht="28.8" x14ac:dyDescent="0.3">
      <c r="B48" s="3" t="s">
        <v>30</v>
      </c>
      <c r="C48" s="3" t="s">
        <v>10</v>
      </c>
      <c r="D48" s="3" t="s">
        <v>12</v>
      </c>
      <c r="E48" s="4" t="s">
        <v>12</v>
      </c>
      <c r="F48" s="4" t="s">
        <v>10</v>
      </c>
      <c r="G48" s="3" t="s">
        <v>12</v>
      </c>
      <c r="H48" s="3" t="s">
        <v>11</v>
      </c>
      <c r="I48" s="3" t="s">
        <v>12</v>
      </c>
      <c r="J48" s="3">
        <f t="shared" si="9"/>
        <v>5</v>
      </c>
      <c r="K48" s="5">
        <f t="shared" si="10"/>
        <v>0.2857142857142857</v>
      </c>
      <c r="L48" s="3">
        <f t="shared" si="11"/>
        <v>2</v>
      </c>
      <c r="M48" s="3">
        <f t="shared" si="12"/>
        <v>1</v>
      </c>
      <c r="N48" s="3">
        <f t="shared" si="13"/>
        <v>4</v>
      </c>
    </row>
    <row r="49" spans="2:14" x14ac:dyDescent="0.3">
      <c r="B49" s="3" t="s">
        <v>31</v>
      </c>
      <c r="C49" s="3" t="s">
        <v>10</v>
      </c>
      <c r="D49" s="3" t="s">
        <v>12</v>
      </c>
      <c r="E49" s="4" t="s">
        <v>12</v>
      </c>
      <c r="F49" s="4" t="s">
        <v>10</v>
      </c>
      <c r="G49" s="3" t="s">
        <v>10</v>
      </c>
      <c r="H49" s="3" t="s">
        <v>10</v>
      </c>
      <c r="I49" s="3" t="s">
        <v>10</v>
      </c>
      <c r="J49" s="3">
        <f t="shared" si="9"/>
        <v>10</v>
      </c>
      <c r="K49" s="5">
        <f t="shared" si="10"/>
        <v>0.7142857142857143</v>
      </c>
      <c r="L49" s="3">
        <f t="shared" si="11"/>
        <v>5</v>
      </c>
      <c r="M49" s="3">
        <f t="shared" si="12"/>
        <v>0</v>
      </c>
      <c r="N49" s="3">
        <f t="shared" si="13"/>
        <v>2</v>
      </c>
    </row>
    <row r="50" spans="2:14" x14ac:dyDescent="0.3">
      <c r="B50" s="3" t="s">
        <v>32</v>
      </c>
      <c r="C50" s="3" t="s">
        <v>10</v>
      </c>
      <c r="D50" s="3" t="s">
        <v>12</v>
      </c>
      <c r="E50" s="4" t="s">
        <v>10</v>
      </c>
      <c r="F50" s="4" t="s">
        <v>10</v>
      </c>
      <c r="G50" s="3" t="s">
        <v>10</v>
      </c>
      <c r="H50" s="3" t="s">
        <v>10</v>
      </c>
      <c r="I50" s="3" t="s">
        <v>10</v>
      </c>
      <c r="J50" s="3">
        <f t="shared" si="9"/>
        <v>12</v>
      </c>
      <c r="K50" s="5">
        <f t="shared" si="10"/>
        <v>0.8571428571428571</v>
      </c>
      <c r="L50" s="3">
        <f t="shared" si="11"/>
        <v>6</v>
      </c>
      <c r="M50" s="3">
        <f t="shared" si="12"/>
        <v>0</v>
      </c>
      <c r="N50" s="3">
        <f t="shared" si="13"/>
        <v>1</v>
      </c>
    </row>
    <row r="51" spans="2:14" x14ac:dyDescent="0.3">
      <c r="B51" s="3" t="s">
        <v>33</v>
      </c>
      <c r="C51" s="3" t="s">
        <v>10</v>
      </c>
      <c r="D51" s="3" t="s">
        <v>12</v>
      </c>
      <c r="E51" s="4" t="s">
        <v>11</v>
      </c>
      <c r="F51" s="4" t="s">
        <v>11</v>
      </c>
      <c r="G51" s="3" t="s">
        <v>12</v>
      </c>
      <c r="H51" s="3" t="s">
        <v>11</v>
      </c>
      <c r="I51" s="3" t="s">
        <v>10</v>
      </c>
      <c r="J51" s="3">
        <f t="shared" si="9"/>
        <v>7</v>
      </c>
      <c r="K51" s="5">
        <f t="shared" si="10"/>
        <v>0.2857142857142857</v>
      </c>
      <c r="L51" s="3">
        <f t="shared" si="11"/>
        <v>2</v>
      </c>
      <c r="M51" s="3">
        <f t="shared" si="12"/>
        <v>3</v>
      </c>
      <c r="N51" s="3">
        <f t="shared" si="13"/>
        <v>2</v>
      </c>
    </row>
    <row r="52" spans="2:14" x14ac:dyDescent="0.3">
      <c r="B52" s="3" t="s">
        <v>34</v>
      </c>
      <c r="C52" s="3" t="s">
        <v>10</v>
      </c>
      <c r="D52" s="3" t="s">
        <v>10</v>
      </c>
      <c r="E52" s="4" t="s">
        <v>12</v>
      </c>
      <c r="F52" s="4" t="s">
        <v>11</v>
      </c>
      <c r="G52" s="3" t="s">
        <v>12</v>
      </c>
      <c r="H52" s="3" t="s">
        <v>10</v>
      </c>
      <c r="I52" s="3" t="s">
        <v>10</v>
      </c>
      <c r="J52" s="3">
        <f t="shared" si="9"/>
        <v>9</v>
      </c>
      <c r="K52" s="5">
        <f t="shared" si="10"/>
        <v>0.5714285714285714</v>
      </c>
      <c r="L52" s="3">
        <f t="shared" si="11"/>
        <v>4</v>
      </c>
      <c r="M52" s="3">
        <f t="shared" si="12"/>
        <v>1</v>
      </c>
      <c r="N52" s="3">
        <f t="shared" si="13"/>
        <v>2</v>
      </c>
    </row>
    <row r="53" spans="2:14" x14ac:dyDescent="0.3">
      <c r="B53" s="3" t="s">
        <v>35</v>
      </c>
      <c r="C53" s="3" t="s">
        <v>10</v>
      </c>
      <c r="D53" s="3" t="s">
        <v>10</v>
      </c>
      <c r="E53" s="4" t="s">
        <v>11</v>
      </c>
      <c r="F53" s="4" t="s">
        <v>10</v>
      </c>
      <c r="G53" s="3" t="s">
        <v>10</v>
      </c>
      <c r="H53" s="3" t="s">
        <v>10</v>
      </c>
      <c r="I53" s="3" t="s">
        <v>10</v>
      </c>
      <c r="J53" s="3">
        <f t="shared" si="9"/>
        <v>13</v>
      </c>
      <c r="K53" s="5">
        <f t="shared" si="10"/>
        <v>0.8571428571428571</v>
      </c>
      <c r="L53" s="3">
        <f t="shared" si="11"/>
        <v>6</v>
      </c>
      <c r="M53" s="3">
        <f t="shared" si="12"/>
        <v>1</v>
      </c>
      <c r="N53" s="3">
        <f t="shared" si="13"/>
        <v>0</v>
      </c>
    </row>
    <row r="54" spans="2:14" x14ac:dyDescent="0.3">
      <c r="B54" s="3" t="s">
        <v>36</v>
      </c>
      <c r="C54" s="3" t="s">
        <v>10</v>
      </c>
      <c r="D54" s="3" t="s">
        <v>10</v>
      </c>
      <c r="E54" s="4" t="s">
        <v>10</v>
      </c>
      <c r="F54" s="4" t="s">
        <v>10</v>
      </c>
      <c r="G54" s="3" t="s">
        <v>10</v>
      </c>
      <c r="H54" s="3" t="s">
        <v>10</v>
      </c>
      <c r="I54" s="3" t="s">
        <v>10</v>
      </c>
      <c r="J54" s="3">
        <f t="shared" si="9"/>
        <v>14</v>
      </c>
      <c r="K54" s="5">
        <f t="shared" si="10"/>
        <v>1</v>
      </c>
      <c r="L54" s="3">
        <f t="shared" si="11"/>
        <v>7</v>
      </c>
      <c r="M54" s="3">
        <f t="shared" si="12"/>
        <v>0</v>
      </c>
      <c r="N54" s="3">
        <f t="shared" si="13"/>
        <v>0</v>
      </c>
    </row>
    <row r="55" spans="2:14" ht="28.8" x14ac:dyDescent="0.3">
      <c r="B55" s="3" t="s">
        <v>37</v>
      </c>
      <c r="C55" s="3" t="s">
        <v>10</v>
      </c>
      <c r="D55" s="3" t="s">
        <v>11</v>
      </c>
      <c r="E55" s="4" t="s">
        <v>12</v>
      </c>
      <c r="F55" s="4" t="s">
        <v>10</v>
      </c>
      <c r="G55" s="3" t="s">
        <v>12</v>
      </c>
      <c r="H55" s="3" t="s">
        <v>10</v>
      </c>
      <c r="I55" s="3" t="s">
        <v>10</v>
      </c>
      <c r="J55" s="3">
        <f t="shared" si="9"/>
        <v>9</v>
      </c>
      <c r="K55" s="5">
        <f t="shared" si="10"/>
        <v>0.5714285714285714</v>
      </c>
      <c r="L55" s="3">
        <f t="shared" si="11"/>
        <v>4</v>
      </c>
      <c r="M55" s="3">
        <f t="shared" si="12"/>
        <v>1</v>
      </c>
      <c r="N55" s="3">
        <f t="shared" si="13"/>
        <v>2</v>
      </c>
    </row>
  </sheetData>
  <mergeCells count="8">
    <mergeCell ref="AC2:AD2"/>
    <mergeCell ref="AE2:AG2"/>
    <mergeCell ref="Q2:R2"/>
    <mergeCell ref="S2:T2"/>
    <mergeCell ref="U2:V2"/>
    <mergeCell ref="W2:X2"/>
    <mergeCell ref="Y2:Z2"/>
    <mergeCell ref="AA2:AB2"/>
  </mergeCells>
  <conditionalFormatting sqref="C31:I55">
    <cfRule type="cellIs" dxfId="47" priority="43" operator="equal">
      <formula>"Correct"</formula>
    </cfRule>
    <cfRule type="cellIs" dxfId="46" priority="44" operator="equal">
      <formula>"Incomplete"</formula>
    </cfRule>
    <cfRule type="cellIs" dxfId="45" priority="45" operator="equal">
      <formula>"Incorrect"</formula>
    </cfRule>
  </conditionalFormatting>
  <conditionalFormatting sqref="C3:I27">
    <cfRule type="cellIs" dxfId="44" priority="46" operator="equal">
      <formula>"Correct"</formula>
    </cfRule>
    <cfRule type="cellIs" dxfId="43" priority="47" operator="equal">
      <formula>"Incomplete"</formula>
    </cfRule>
    <cfRule type="cellIs" dxfId="42" priority="48" operator="equal">
      <formula>"Incorrect"</formula>
    </cfRule>
  </conditionalFormatting>
  <conditionalFormatting sqref="Q4:Q28">
    <cfRule type="cellIs" dxfId="41" priority="40" operator="equal">
      <formula>"Correct"</formula>
    </cfRule>
    <cfRule type="cellIs" dxfId="40" priority="41" operator="equal">
      <formula>"Incomplete"</formula>
    </cfRule>
    <cfRule type="cellIs" dxfId="39" priority="42" operator="equal">
      <formula>"Incorrect"</formula>
    </cfRule>
  </conditionalFormatting>
  <conditionalFormatting sqref="S4:S28">
    <cfRule type="cellIs" dxfId="38" priority="37" operator="equal">
      <formula>"Correct"</formula>
    </cfRule>
    <cfRule type="cellIs" dxfId="37" priority="38" operator="equal">
      <formula>"Incomplete"</formula>
    </cfRule>
    <cfRule type="cellIs" dxfId="36" priority="39" operator="equal">
      <formula>"Incorrect"</formula>
    </cfRule>
  </conditionalFormatting>
  <conditionalFormatting sqref="U4:U28">
    <cfRule type="cellIs" dxfId="35" priority="34" operator="equal">
      <formula>"Correct"</formula>
    </cfRule>
    <cfRule type="cellIs" dxfId="34" priority="35" operator="equal">
      <formula>"Incomplete"</formula>
    </cfRule>
    <cfRule type="cellIs" dxfId="33" priority="36" operator="equal">
      <formula>"Incorrect"</formula>
    </cfRule>
  </conditionalFormatting>
  <conditionalFormatting sqref="W4:W28">
    <cfRule type="cellIs" dxfId="32" priority="31" operator="equal">
      <formula>"Correct"</formula>
    </cfRule>
    <cfRule type="cellIs" dxfId="31" priority="32" operator="equal">
      <formula>"Incomplete"</formula>
    </cfRule>
    <cfRule type="cellIs" dxfId="30" priority="33" operator="equal">
      <formula>"Incorrect"</formula>
    </cfRule>
  </conditionalFormatting>
  <conditionalFormatting sqref="Y4:Y28">
    <cfRule type="cellIs" dxfId="29" priority="28" operator="equal">
      <formula>"Correct"</formula>
    </cfRule>
    <cfRule type="cellIs" dxfId="28" priority="29" operator="equal">
      <formula>"Incomplete"</formula>
    </cfRule>
    <cfRule type="cellIs" dxfId="27" priority="30" operator="equal">
      <formula>"Incorrect"</formula>
    </cfRule>
  </conditionalFormatting>
  <conditionalFormatting sqref="AA4:AA28">
    <cfRule type="cellIs" dxfId="26" priority="25" operator="equal">
      <formula>"Correct"</formula>
    </cfRule>
    <cfRule type="cellIs" dxfId="25" priority="26" operator="equal">
      <formula>"Incomplete"</formula>
    </cfRule>
    <cfRule type="cellIs" dxfId="24" priority="27" operator="equal">
      <formula>"Incorrect"</formula>
    </cfRule>
  </conditionalFormatting>
  <conditionalFormatting sqref="AC4:AC28">
    <cfRule type="cellIs" dxfId="23" priority="22" operator="equal">
      <formula>"Correct"</formula>
    </cfRule>
    <cfRule type="cellIs" dxfId="22" priority="23" operator="equal">
      <formula>"Incomplete"</formula>
    </cfRule>
    <cfRule type="cellIs" dxfId="21" priority="24" operator="equal">
      <formula>"Incorrect"</formula>
    </cfRule>
  </conditionalFormatting>
  <conditionalFormatting sqref="R4:R28">
    <cfRule type="cellIs" dxfId="20" priority="19" operator="equal">
      <formula>"Correct"</formula>
    </cfRule>
    <cfRule type="cellIs" dxfId="19" priority="20" operator="equal">
      <formula>"Incomplete"</formula>
    </cfRule>
    <cfRule type="cellIs" dxfId="18" priority="21" operator="equal">
      <formula>"Incorrect"</formula>
    </cfRule>
  </conditionalFormatting>
  <conditionalFormatting sqref="T4:T28">
    <cfRule type="cellIs" dxfId="17" priority="16" operator="equal">
      <formula>"Correct"</formula>
    </cfRule>
    <cfRule type="cellIs" dxfId="16" priority="17" operator="equal">
      <formula>"Incomplete"</formula>
    </cfRule>
    <cfRule type="cellIs" dxfId="15" priority="18" operator="equal">
      <formula>"Incorrect"</formula>
    </cfRule>
  </conditionalFormatting>
  <conditionalFormatting sqref="V4:V28">
    <cfRule type="cellIs" dxfId="14" priority="13" operator="equal">
      <formula>"Correct"</formula>
    </cfRule>
    <cfRule type="cellIs" dxfId="13" priority="14" operator="equal">
      <formula>"Incomplete"</formula>
    </cfRule>
    <cfRule type="cellIs" dxfId="12" priority="15" operator="equal">
      <formula>"Incorrect"</formula>
    </cfRule>
  </conditionalFormatting>
  <conditionalFormatting sqref="X4:X28">
    <cfRule type="cellIs" dxfId="11" priority="10" operator="equal">
      <formula>"Correct"</formula>
    </cfRule>
    <cfRule type="cellIs" dxfId="10" priority="11" operator="equal">
      <formula>"Incomplete"</formula>
    </cfRule>
    <cfRule type="cellIs" dxfId="9" priority="12" operator="equal">
      <formula>"Incorrect"</formula>
    </cfRule>
  </conditionalFormatting>
  <conditionalFormatting sqref="Z4:Z28">
    <cfRule type="cellIs" dxfId="8" priority="7" operator="equal">
      <formula>"Correct"</formula>
    </cfRule>
    <cfRule type="cellIs" dxfId="7" priority="8" operator="equal">
      <formula>"Incomplete"</formula>
    </cfRule>
    <cfRule type="cellIs" dxfId="6" priority="9" operator="equal">
      <formula>"Incorrect"</formula>
    </cfRule>
  </conditionalFormatting>
  <conditionalFormatting sqref="AB4:AB28">
    <cfRule type="cellIs" dxfId="5" priority="4" operator="equal">
      <formula>"Correct"</formula>
    </cfRule>
    <cfRule type="cellIs" dxfId="4" priority="5" operator="equal">
      <formula>"Incomplete"</formula>
    </cfRule>
    <cfRule type="cellIs" dxfId="3" priority="6" operator="equal">
      <formula>"Incorrect"</formula>
    </cfRule>
  </conditionalFormatting>
  <conditionalFormatting sqref="AD4:AD28">
    <cfRule type="cellIs" dxfId="2" priority="1" operator="equal">
      <formula>"Correct"</formula>
    </cfRule>
    <cfRule type="cellIs" dxfId="1" priority="2" operator="equal">
      <formula>"Incomplete"</formula>
    </cfRule>
    <cfRule type="cellIs" dxfId="0" priority="3" operator="equal">
      <formula>"Incorrect"</formula>
    </cfRule>
  </conditionalFormatting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BEA7-CAEC-4B7C-80E1-839462B05830}">
  <dimension ref="A1"/>
  <sheetViews>
    <sheetView topLeftCell="A6" workbookViewId="0">
      <selection activeCell="Z4" sqref="Z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Comparative 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Ribeiro</dc:creator>
  <cp:lastModifiedBy>Paulo Ribeiro</cp:lastModifiedBy>
  <dcterms:created xsi:type="dcterms:W3CDTF">2015-06-05T18:19:34Z</dcterms:created>
  <dcterms:modified xsi:type="dcterms:W3CDTF">2025-07-14T15:40:27Z</dcterms:modified>
</cp:coreProperties>
</file>