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Teste_2/"/>
    </mc:Choice>
  </mc:AlternateContent>
  <xr:revisionPtr revIDLastSave="16" documentId="11_AD4DF034E34935FBC521DC063F5A51B25ADEDD8D" xr6:coauthVersionLast="47" xr6:coauthVersionMax="47" xr10:uidLastSave="{CC344FAB-8A29-4BE7-9412-7D0316D01A29}"/>
  <bookViews>
    <workbookView xWindow="-96" yWindow="-96" windowWidth="23232" windowHeight="12432" xr2:uid="{00000000-000D-0000-FFFF-FFFF00000000}"/>
  </bookViews>
  <sheets>
    <sheet name="Comparative Table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8" i="1" l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67" i="1"/>
  <c r="AG33" i="1" l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N73" i="1"/>
  <c r="D67" i="1" l="1"/>
  <c r="E67" i="1"/>
  <c r="F67" i="1"/>
  <c r="G67" i="1"/>
  <c r="H67" i="1"/>
  <c r="I67" i="1"/>
  <c r="J67" i="1"/>
  <c r="K67" i="1"/>
  <c r="L67" i="1"/>
  <c r="M67" i="1"/>
  <c r="N67" i="1"/>
  <c r="O67" i="1"/>
  <c r="P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D73" i="1"/>
  <c r="E73" i="1"/>
  <c r="F73" i="1"/>
  <c r="G73" i="1"/>
  <c r="H73" i="1"/>
  <c r="I73" i="1"/>
  <c r="AJ45" i="1" s="1"/>
  <c r="J73" i="1"/>
  <c r="K73" i="1"/>
  <c r="L73" i="1"/>
  <c r="M73" i="1"/>
  <c r="O73" i="1"/>
  <c r="P73" i="1"/>
  <c r="D74" i="1"/>
  <c r="E74" i="1"/>
  <c r="F74" i="1"/>
  <c r="G74" i="1"/>
  <c r="H74" i="1"/>
  <c r="I74" i="1"/>
  <c r="AJ46" i="1" s="1"/>
  <c r="J74" i="1"/>
  <c r="K74" i="1"/>
  <c r="L74" i="1"/>
  <c r="M74" i="1"/>
  <c r="N74" i="1"/>
  <c r="O74" i="1"/>
  <c r="P74" i="1"/>
  <c r="D75" i="1"/>
  <c r="E75" i="1"/>
  <c r="F75" i="1"/>
  <c r="G75" i="1"/>
  <c r="H75" i="1"/>
  <c r="I75" i="1"/>
  <c r="AJ47" i="1" s="1"/>
  <c r="J75" i="1"/>
  <c r="K75" i="1"/>
  <c r="L75" i="1"/>
  <c r="M75" i="1"/>
  <c r="N75" i="1"/>
  <c r="O75" i="1"/>
  <c r="P75" i="1"/>
  <c r="D76" i="1"/>
  <c r="E76" i="1"/>
  <c r="F76" i="1"/>
  <c r="G76" i="1"/>
  <c r="H76" i="1"/>
  <c r="I76" i="1"/>
  <c r="AJ48" i="1" s="1"/>
  <c r="J76" i="1"/>
  <c r="K76" i="1"/>
  <c r="L76" i="1"/>
  <c r="M76" i="1"/>
  <c r="N76" i="1"/>
  <c r="O76" i="1"/>
  <c r="P76" i="1"/>
  <c r="D77" i="1"/>
  <c r="E77" i="1"/>
  <c r="F77" i="1"/>
  <c r="G77" i="1"/>
  <c r="H77" i="1"/>
  <c r="I77" i="1"/>
  <c r="AJ49" i="1" s="1"/>
  <c r="J77" i="1"/>
  <c r="K77" i="1"/>
  <c r="L77" i="1"/>
  <c r="M77" i="1"/>
  <c r="N77" i="1"/>
  <c r="O77" i="1"/>
  <c r="P77" i="1"/>
  <c r="D78" i="1"/>
  <c r="E78" i="1"/>
  <c r="F78" i="1"/>
  <c r="G78" i="1"/>
  <c r="H78" i="1"/>
  <c r="I78" i="1"/>
  <c r="AJ50" i="1" s="1"/>
  <c r="J78" i="1"/>
  <c r="K78" i="1"/>
  <c r="L78" i="1"/>
  <c r="M78" i="1"/>
  <c r="N78" i="1"/>
  <c r="O78" i="1"/>
  <c r="P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D81" i="1"/>
  <c r="E81" i="1"/>
  <c r="F81" i="1"/>
  <c r="G81" i="1"/>
  <c r="H81" i="1"/>
  <c r="I81" i="1"/>
  <c r="AJ53" i="1" s="1"/>
  <c r="J81" i="1"/>
  <c r="K81" i="1"/>
  <c r="L81" i="1"/>
  <c r="M81" i="1"/>
  <c r="N81" i="1"/>
  <c r="O81" i="1"/>
  <c r="P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67" i="1"/>
  <c r="AJ56" i="1"/>
  <c r="AJ55" i="1"/>
  <c r="AJ54" i="1"/>
  <c r="AJ51" i="1"/>
  <c r="AJ42" i="1"/>
  <c r="AJ41" i="1"/>
  <c r="AJ40" i="1"/>
  <c r="AJ39" i="1"/>
  <c r="AJ37" i="1"/>
  <c r="AJ35" i="1"/>
  <c r="AJ34" i="1"/>
  <c r="AJ33" i="1"/>
  <c r="AJ32" i="1"/>
  <c r="AJ38" i="1"/>
  <c r="AJ36" i="1"/>
  <c r="AJ52" i="1"/>
  <c r="AJ44" i="1"/>
  <c r="AJ43" i="1"/>
  <c r="AK32" i="1" l="1" a="1"/>
  <c r="AK32" i="1" s="1"/>
  <c r="AF5" i="1" l="1"/>
  <c r="AF6" i="1"/>
  <c r="AF7" i="1"/>
  <c r="AF8" i="1"/>
  <c r="AF9" i="1"/>
  <c r="AF10" i="1"/>
  <c r="AF11" i="1"/>
  <c r="AF12" i="1"/>
  <c r="AF13" i="1"/>
  <c r="AG13" i="1" s="1"/>
  <c r="AJ12" i="1" s="1"/>
  <c r="AF14" i="1"/>
  <c r="AF15" i="1"/>
  <c r="AF16" i="1"/>
  <c r="AF17" i="1"/>
  <c r="AF19" i="1"/>
  <c r="AG19" i="1" s="1"/>
  <c r="AJ18" i="1" s="1"/>
  <c r="AF20" i="1"/>
  <c r="AF21" i="1"/>
  <c r="AF22" i="1"/>
  <c r="AF23" i="1"/>
  <c r="AG23" i="1" s="1"/>
  <c r="AJ22" i="1" s="1"/>
  <c r="AF25" i="1"/>
  <c r="AF26" i="1"/>
  <c r="AF27" i="1"/>
  <c r="AF28" i="1"/>
  <c r="AE7" i="1"/>
  <c r="AG8" i="1"/>
  <c r="AJ7" i="1" s="1"/>
  <c r="AG11" i="1"/>
  <c r="AJ10" i="1" s="1"/>
  <c r="AG12" i="1"/>
  <c r="AJ11" i="1" s="1"/>
  <c r="AG22" i="1"/>
  <c r="AJ21" i="1" s="1"/>
  <c r="AG25" i="1"/>
  <c r="AJ24" i="1" s="1"/>
  <c r="AG26" i="1"/>
  <c r="AJ25" i="1" s="1"/>
  <c r="AG27" i="1"/>
  <c r="AJ26" i="1" s="1"/>
  <c r="AG28" i="1"/>
  <c r="AJ27" i="1" s="1"/>
  <c r="AF4" i="1"/>
  <c r="AG21" i="1"/>
  <c r="AJ20" i="1" s="1"/>
  <c r="AG20" i="1"/>
  <c r="AJ19" i="1" s="1"/>
  <c r="AG17" i="1"/>
  <c r="AJ16" i="1" s="1"/>
  <c r="AG10" i="1"/>
  <c r="AJ9" i="1" s="1"/>
  <c r="AG9" i="1"/>
  <c r="AJ8" i="1" s="1"/>
  <c r="AG6" i="1"/>
  <c r="AJ5" i="1" s="1"/>
  <c r="AG5" i="1"/>
  <c r="AJ4" i="1" s="1"/>
  <c r="AG7" i="1"/>
  <c r="AJ6" i="1" s="1"/>
  <c r="J6" i="1"/>
  <c r="L6" i="1"/>
  <c r="K6" i="1" s="1"/>
  <c r="M6" i="1"/>
  <c r="N6" i="1"/>
  <c r="N55" i="1"/>
  <c r="M55" i="1"/>
  <c r="L55" i="1"/>
  <c r="K55" i="1" s="1"/>
  <c r="J55" i="1"/>
  <c r="N54" i="1"/>
  <c r="M54" i="1"/>
  <c r="L54" i="1"/>
  <c r="K54" i="1" s="1"/>
  <c r="J54" i="1"/>
  <c r="N53" i="1"/>
  <c r="M53" i="1"/>
  <c r="L53" i="1"/>
  <c r="K53" i="1" s="1"/>
  <c r="J53" i="1"/>
  <c r="N52" i="1"/>
  <c r="M52" i="1"/>
  <c r="L52" i="1"/>
  <c r="K52" i="1" s="1"/>
  <c r="J52" i="1"/>
  <c r="N51" i="1"/>
  <c r="M51" i="1"/>
  <c r="L51" i="1"/>
  <c r="K51" i="1" s="1"/>
  <c r="J51" i="1"/>
  <c r="AF24" i="1" s="1"/>
  <c r="AG24" i="1" s="1"/>
  <c r="AJ23" i="1" s="1"/>
  <c r="N50" i="1"/>
  <c r="M50" i="1"/>
  <c r="L50" i="1"/>
  <c r="K50" i="1" s="1"/>
  <c r="J50" i="1"/>
  <c r="N49" i="1"/>
  <c r="M49" i="1"/>
  <c r="L49" i="1"/>
  <c r="K49" i="1" s="1"/>
  <c r="J49" i="1"/>
  <c r="N48" i="1"/>
  <c r="M48" i="1"/>
  <c r="L48" i="1"/>
  <c r="K48" i="1" s="1"/>
  <c r="J48" i="1"/>
  <c r="N47" i="1"/>
  <c r="M47" i="1"/>
  <c r="L47" i="1"/>
  <c r="K47" i="1"/>
  <c r="J47" i="1"/>
  <c r="N46" i="1"/>
  <c r="M46" i="1"/>
  <c r="L46" i="1"/>
  <c r="K46" i="1" s="1"/>
  <c r="J46" i="1"/>
  <c r="N45" i="1"/>
  <c r="M45" i="1"/>
  <c r="L45" i="1"/>
  <c r="K45" i="1" s="1"/>
  <c r="J45" i="1"/>
  <c r="AF18" i="1" s="1"/>
  <c r="AG18" i="1" s="1"/>
  <c r="AJ17" i="1" s="1"/>
  <c r="N44" i="1"/>
  <c r="M44" i="1"/>
  <c r="L44" i="1"/>
  <c r="K44" i="1" s="1"/>
  <c r="J44" i="1"/>
  <c r="N43" i="1"/>
  <c r="M43" i="1"/>
  <c r="L43" i="1"/>
  <c r="K43" i="1" s="1"/>
  <c r="J43" i="1"/>
  <c r="N42" i="1"/>
  <c r="M42" i="1"/>
  <c r="L42" i="1"/>
  <c r="K42" i="1" s="1"/>
  <c r="J42" i="1"/>
  <c r="N41" i="1"/>
  <c r="M41" i="1"/>
  <c r="L41" i="1"/>
  <c r="K41" i="1" s="1"/>
  <c r="J41" i="1"/>
  <c r="N40" i="1"/>
  <c r="M40" i="1"/>
  <c r="L40" i="1"/>
  <c r="K40" i="1" s="1"/>
  <c r="J40" i="1"/>
  <c r="N39" i="1"/>
  <c r="M39" i="1"/>
  <c r="L39" i="1"/>
  <c r="K39" i="1" s="1"/>
  <c r="J39" i="1"/>
  <c r="N38" i="1"/>
  <c r="M38" i="1"/>
  <c r="L38" i="1"/>
  <c r="K38" i="1" s="1"/>
  <c r="J38" i="1"/>
  <c r="N37" i="1"/>
  <c r="M37" i="1"/>
  <c r="L37" i="1"/>
  <c r="K37" i="1" s="1"/>
  <c r="J37" i="1"/>
  <c r="N36" i="1"/>
  <c r="M36" i="1"/>
  <c r="L36" i="1"/>
  <c r="K36" i="1" s="1"/>
  <c r="J36" i="1"/>
  <c r="N35" i="1"/>
  <c r="M35" i="1"/>
  <c r="L35" i="1"/>
  <c r="K35" i="1" s="1"/>
  <c r="J35" i="1"/>
  <c r="N34" i="1"/>
  <c r="M34" i="1"/>
  <c r="L34" i="1"/>
  <c r="K34" i="1" s="1"/>
  <c r="J34" i="1"/>
  <c r="N33" i="1"/>
  <c r="M33" i="1"/>
  <c r="L33" i="1"/>
  <c r="K33" i="1" s="1"/>
  <c r="J33" i="1"/>
  <c r="N32" i="1"/>
  <c r="M32" i="1"/>
  <c r="L32" i="1"/>
  <c r="K32" i="1" s="1"/>
  <c r="J32" i="1"/>
  <c r="N31" i="1"/>
  <c r="M31" i="1"/>
  <c r="L31" i="1"/>
  <c r="K31" i="1" s="1"/>
  <c r="J31" i="1"/>
  <c r="N27" i="1"/>
  <c r="M27" i="1"/>
  <c r="L27" i="1"/>
  <c r="K27" i="1" s="1"/>
  <c r="J27" i="1"/>
  <c r="N26" i="1"/>
  <c r="M26" i="1"/>
  <c r="L26" i="1"/>
  <c r="K26" i="1" s="1"/>
  <c r="J26" i="1"/>
  <c r="N25" i="1"/>
  <c r="M25" i="1"/>
  <c r="L25" i="1"/>
  <c r="K25" i="1" s="1"/>
  <c r="J25" i="1"/>
  <c r="N24" i="1"/>
  <c r="M24" i="1"/>
  <c r="L24" i="1"/>
  <c r="K24" i="1" s="1"/>
  <c r="J24" i="1"/>
  <c r="N23" i="1"/>
  <c r="M23" i="1"/>
  <c r="L23" i="1"/>
  <c r="K23" i="1" s="1"/>
  <c r="J23" i="1"/>
  <c r="N22" i="1"/>
  <c r="M22" i="1"/>
  <c r="L22" i="1"/>
  <c r="K22" i="1" s="1"/>
  <c r="J22" i="1"/>
  <c r="N21" i="1"/>
  <c r="M21" i="1"/>
  <c r="L21" i="1"/>
  <c r="K21" i="1" s="1"/>
  <c r="J21" i="1"/>
  <c r="N20" i="1"/>
  <c r="M20" i="1"/>
  <c r="L20" i="1"/>
  <c r="K20" i="1" s="1"/>
  <c r="J20" i="1"/>
  <c r="N19" i="1"/>
  <c r="M19" i="1"/>
  <c r="L19" i="1"/>
  <c r="K19" i="1"/>
  <c r="J19" i="1"/>
  <c r="N18" i="1"/>
  <c r="M18" i="1"/>
  <c r="L18" i="1"/>
  <c r="K18" i="1" s="1"/>
  <c r="J18" i="1"/>
  <c r="N17" i="1"/>
  <c r="M17" i="1"/>
  <c r="L17" i="1"/>
  <c r="K17" i="1" s="1"/>
  <c r="J17" i="1"/>
  <c r="N16" i="1"/>
  <c r="M16" i="1"/>
  <c r="L16" i="1"/>
  <c r="K16" i="1" s="1"/>
  <c r="J16" i="1"/>
  <c r="N15" i="1"/>
  <c r="M15" i="1"/>
  <c r="L15" i="1"/>
  <c r="K15" i="1" s="1"/>
  <c r="J15" i="1"/>
  <c r="N14" i="1"/>
  <c r="M14" i="1"/>
  <c r="L14" i="1"/>
  <c r="K14" i="1" s="1"/>
  <c r="J14" i="1"/>
  <c r="N13" i="1"/>
  <c r="M13" i="1"/>
  <c r="L13" i="1"/>
  <c r="K13" i="1" s="1"/>
  <c r="J13" i="1"/>
  <c r="N12" i="1"/>
  <c r="M12" i="1"/>
  <c r="L12" i="1"/>
  <c r="K12" i="1" s="1"/>
  <c r="J12" i="1"/>
  <c r="N11" i="1"/>
  <c r="M11" i="1"/>
  <c r="L11" i="1"/>
  <c r="K11" i="1" s="1"/>
  <c r="J11" i="1"/>
  <c r="N10" i="1"/>
  <c r="M10" i="1"/>
  <c r="L10" i="1"/>
  <c r="K10" i="1" s="1"/>
  <c r="J10" i="1"/>
  <c r="N9" i="1"/>
  <c r="M9" i="1"/>
  <c r="L9" i="1"/>
  <c r="K9" i="1" s="1"/>
  <c r="J9" i="1"/>
  <c r="N8" i="1"/>
  <c r="M8" i="1"/>
  <c r="L8" i="1"/>
  <c r="K8" i="1" s="1"/>
  <c r="J8" i="1"/>
  <c r="N7" i="1"/>
  <c r="M7" i="1"/>
  <c r="L7" i="1"/>
  <c r="K7" i="1" s="1"/>
  <c r="J7" i="1"/>
  <c r="N5" i="1"/>
  <c r="M5" i="1"/>
  <c r="L5" i="1"/>
  <c r="K5" i="1" s="1"/>
  <c r="J5" i="1"/>
  <c r="N4" i="1"/>
  <c r="M4" i="1"/>
  <c r="L4" i="1"/>
  <c r="K4" i="1" s="1"/>
  <c r="J4" i="1"/>
  <c r="N3" i="1"/>
  <c r="M3" i="1"/>
  <c r="L3" i="1"/>
  <c r="K3" i="1" s="1"/>
  <c r="J3" i="1"/>
  <c r="AG16" i="1" l="1"/>
  <c r="AJ15" i="1" s="1"/>
  <c r="AG14" i="1"/>
  <c r="AJ13" i="1" s="1"/>
  <c r="AG15" i="1"/>
  <c r="AJ14" i="1" s="1"/>
  <c r="AG4" i="1"/>
  <c r="AJ3" i="1" s="1"/>
  <c r="AK3" i="1" s="1" a="1"/>
  <c r="A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<sst xmlns="http://schemas.openxmlformats.org/spreadsheetml/2006/main" count="1293" uniqueCount="42">
  <si>
    <t>Model</t>
  </si>
  <si>
    <t>Basic Definitions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</si>
  <si>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</si>
  <si>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</si>
  <si>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</si>
  <si>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</si>
  <si>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</si>
  <si>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</si>
  <si>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</si>
  <si>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</si>
  <si>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</si>
  <si>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</si>
  <si>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</si>
  <si>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deepseek-r1:1.5b</t>
  </si>
  <si>
    <t>deepseek-r1:7b</t>
  </si>
  <si>
    <t>gemma3:1b</t>
  </si>
  <si>
    <t>gemma3n:e2b</t>
  </si>
  <si>
    <t>gemma3:4b</t>
  </si>
  <si>
    <t>granite3-dense:2b</t>
  </si>
  <si>
    <t>granite3-dense:8b</t>
  </si>
  <si>
    <t>granite3.2:2b</t>
  </si>
  <si>
    <t>granite3.2:8b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</si>
  <si>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</si>
  <si>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</si>
  <si>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</si>
  <si>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</si>
  <si>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</si>
  <si>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</si>
  <si>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</si>
  <si>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</si>
  <si>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</si>
  <si>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</si>
  <si>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</si>
  <si>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</si>
  <si>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</si>
  <si>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</si>
  <si>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</si>
  <si>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lily_cyber:latest</t>
  </si>
  <si>
    <t>Perguntas</t>
  </si>
  <si>
    <t>media</t>
  </si>
  <si>
    <t>Erro</t>
  </si>
  <si>
    <t>Combinação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</si>
</sst>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left" vertical="top" wrapText="1"/>
    </xf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14" xfId="0" applyFill="1" applyBorder="1"/>
    <xf numFmtId="0" fontId="0" fillId="7" borderId="0" xfId="0" applyFill="1"/>
    <xf numFmtId="0" fontId="0" fillId="3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Table'!$AL$2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Table'!$AK$3:$AK$27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qwen3:0.6b</c:v>
                </c:pt>
                <c:pt idx="5">
                  <c:v>gemma3:1b</c:v>
                </c:pt>
                <c:pt idx="6">
                  <c:v>qwen2.5:1.5b</c:v>
                </c:pt>
                <c:pt idx="7">
                  <c:v>qwen3:1.7b</c:v>
                </c:pt>
                <c:pt idx="8">
                  <c:v>gemma3n:e2b</c:v>
                </c:pt>
                <c:pt idx="9">
                  <c:v>llama3.2:3b</c:v>
                </c:pt>
                <c:pt idx="10">
                  <c:v>phi3:3.8b</c:v>
                </c:pt>
                <c:pt idx="11">
                  <c:v>lily_cyber:latest</c:v>
                </c:pt>
                <c:pt idx="12">
                  <c:v>gemma3:4b</c:v>
                </c:pt>
                <c:pt idx="13">
                  <c:v>granite3-dense:2b</c:v>
                </c:pt>
                <c:pt idx="14">
                  <c:v>qwen2.5:3b</c:v>
                </c:pt>
                <c:pt idx="15">
                  <c:v>granite3.2:2b</c:v>
                </c:pt>
                <c:pt idx="16">
                  <c:v>phi4-mini-reasoning:3.8b</c:v>
                </c:pt>
                <c:pt idx="17">
                  <c:v>phi4-mini:3.8b</c:v>
                </c:pt>
                <c:pt idx="18">
                  <c:v>mistral:7b</c:v>
                </c:pt>
                <c:pt idx="19">
                  <c:v>llama3:8b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Table'!$AL$3:$AL$27</c:f>
              <c:numCache>
                <c:formatCode>General</c:formatCode>
                <c:ptCount val="25"/>
                <c:pt idx="0">
                  <c:v>0.5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5.5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12.5</c:v>
                </c:pt>
                <c:pt idx="23">
                  <c:v>12.5</c:v>
                </c:pt>
                <c:pt idx="24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C-4C41-9B79-A16B9EA0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103903"/>
        <c:axId val="111101407"/>
      </c:barChart>
      <c:catAx>
        <c:axId val="1111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1407"/>
        <c:crosses val="autoZero"/>
        <c:auto val="1"/>
        <c:lblAlgn val="ctr"/>
        <c:lblOffset val="100"/>
        <c:noMultiLvlLbl val="0"/>
      </c:catAx>
      <c:valAx>
        <c:axId val="111101407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Table'!$AL$31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Table'!$AK$32:$AK$56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gemma3:1b</c:v>
                </c:pt>
                <c:pt idx="5">
                  <c:v>phi4-mini:3.8b</c:v>
                </c:pt>
                <c:pt idx="6">
                  <c:v>qwen3:0.6b</c:v>
                </c:pt>
                <c:pt idx="7">
                  <c:v>qwen2.5:1.5b</c:v>
                </c:pt>
                <c:pt idx="8">
                  <c:v>gemma3n:e2b</c:v>
                </c:pt>
                <c:pt idx="9">
                  <c:v>qwen3:1.7b</c:v>
                </c:pt>
                <c:pt idx="10">
                  <c:v>phi3:3.8b</c:v>
                </c:pt>
                <c:pt idx="11">
                  <c:v>phi4-mini-reasoning:3.8b</c:v>
                </c:pt>
                <c:pt idx="12">
                  <c:v>lily_cyber:latest</c:v>
                </c:pt>
                <c:pt idx="13">
                  <c:v>gemma3:4b</c:v>
                </c:pt>
                <c:pt idx="14">
                  <c:v>llama3.2:3b</c:v>
                </c:pt>
                <c:pt idx="15">
                  <c:v>qwen2.5:3b</c:v>
                </c:pt>
                <c:pt idx="16">
                  <c:v>granite3-dense:2b</c:v>
                </c:pt>
                <c:pt idx="17">
                  <c:v>granite3.2:2b</c:v>
                </c:pt>
                <c:pt idx="18">
                  <c:v>llama3:8b</c:v>
                </c:pt>
                <c:pt idx="19">
                  <c:v>mistral:7b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Table'!$AL$32:$AL$56</c:f>
              <c:numCache>
                <c:formatCode>General</c:formatCode>
                <c:ptCount val="25"/>
                <c:pt idx="0">
                  <c:v>0.5</c:v>
                </c:pt>
                <c:pt idx="1">
                  <c:v>1.5</c:v>
                </c:pt>
                <c:pt idx="2">
                  <c:v>3.5</c:v>
                </c:pt>
                <c:pt idx="3">
                  <c:v>5</c:v>
                </c:pt>
                <c:pt idx="4">
                  <c:v>5</c:v>
                </c:pt>
                <c:pt idx="5">
                  <c:v>6.5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8.5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12.5</c:v>
                </c:pt>
                <c:pt idx="23">
                  <c:v>12.5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9-406C-BFA8-8E4D755A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35062352"/>
        <c:axId val="1335051952"/>
      </c:barChart>
      <c:catAx>
        <c:axId val="133506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5051952"/>
        <c:crosses val="autoZero"/>
        <c:auto val="1"/>
        <c:lblAlgn val="ctr"/>
        <c:lblOffset val="100"/>
        <c:noMultiLvlLbl val="0"/>
      </c:catAx>
      <c:valAx>
        <c:axId val="13350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50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20</xdr:col>
      <xdr:colOff>409575</xdr:colOff>
      <xdr:row>35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0EBC9C-3AEE-406C-A2A7-660349DD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598170</xdr:colOff>
      <xdr:row>35</xdr:row>
      <xdr:rowOff>38100</xdr:rowOff>
    </xdr:from>
    <xdr:to>
      <xdr:col>20</xdr:col>
      <xdr:colOff>342900</xdr:colOff>
      <xdr:row>67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D7FA9B-91F4-4159-87F6-BD42E4C2D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C794B-40C3-4044-B444-838393881276}" name="SummaryTable" displayName="SummaryTable" ref="B2:N27">
  <autoFilter ref="B2:N27" xr:uid="{915C794B-40C3-4044-B444-838393881276}"/>
  <tableColumns count="13">
    <tableColumn id="1" xr3:uid="{929004C9-2F0C-4A94-AD17-BAD9DD9CA512}" name="Model"/>
    <tableColumn id="2" xr3:uid="{D2070C41-B3E5-4C07-B105-2803A1BE9ECA}" name="Basic Definitions"/>
    <tableColumn id="3" xr3:uid="{2E48B057-3073-4D3E-BEA4-9E2F49EAB2A4}" name="Frameworks"/>
    <tableColumn id="4" xr3:uid="{48AE8296-A61E-42AF-8BF9-D9F1A6774BB9}" name="Security Controls"/>
    <tableColumn id="5" xr3:uid="{4F58D63D-62F2-42CE-81B7-820F429B8939}" name="Vulnerabilities"/>
    <tableColumn id="6" xr3:uid="{D8B96BBC-2976-4B6F-A79E-145FC31271B8}" name="Threat Modeling"/>
    <tableColumn id="7" xr3:uid="{B59463BF-A3B5-4F96-8D5C-95F655BE4918}" name="Regulations/Directives"/>
    <tableColumn id="8" xr3:uid="{7322A47D-DDF6-40D2-9B9D-DD72E001CEA2}" name="Basic Principles"/>
    <tableColumn id="9" xr3:uid="{CD441784-1D9D-4FA2-84E8-8EFEDE940C10}" name="Score">
      <calculatedColumnFormula>COUNTIF(C3:I3,"Correct")*2 + COUNTIF(C3:I3,"Incomplete")*1</calculatedColumnFormula>
    </tableColumn>
    <tableColumn id="10" xr3:uid="{F67905CB-5C4C-4354-B39D-2DDB52693350}" name="Correct %">
      <calculatedColumnFormula>IF(COUNTA(C3:I3)&gt;0, L3/COUNTA(C3:I3), 0)</calculatedColumnFormula>
    </tableColumn>
    <tableColumn id="11" xr3:uid="{79FC1740-8C71-4D65-9AD8-214BA805B7F7}" name="Correct">
      <calculatedColumnFormula>COUNTIF(C3:I3, "Correct")</calculatedColumnFormula>
    </tableColumn>
    <tableColumn id="12" xr3:uid="{B21DB924-80EB-456C-8815-9A1A2039845C}" name="Incomplete">
      <calculatedColumnFormula>COUNTIF(C3:I3, "Incomplete")</calculatedColumnFormula>
    </tableColumn>
    <tableColumn id="13" xr3:uid="{2289DFEB-982F-4FA6-A617-986D898A37F0}" name="Incorrect">
      <calculatedColumnFormula>COUNTIF(C3:I3, "Incorrect")</calculatedColumnFormula>
    </tableColumn>
  </tableColumns>
  <tableStyleInfo name="TableStyleMedium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AAA50-E47A-4D41-AF71-5B3F7318A198}" name="SummaryTable4" displayName="SummaryTable4" ref="B30:N55">
  <autoFilter ref="B30:N55" xr:uid="{6AFAAA50-E47A-4D41-AF71-5B3F7318A198}"/>
  <tableColumns count="13">
    <tableColumn id="1" xr3:uid="{43CB2528-E172-44CC-97CB-1FF5F3E10BBD}" name="Model"/>
    <tableColumn id="2" xr3:uid="{5F713628-BEA9-4172-B67B-FF1B2037BF38}" name="Basic Definitions"/>
    <tableColumn id="3" xr3:uid="{43EF8409-14E8-4B3E-89D8-9A631367D31A}" name="Frameworks"/>
    <tableColumn id="4" xr3:uid="{F0D62E2E-20B3-4DB6-8502-CEB23404E55A}" name="Security Controls"/>
    <tableColumn id="5" xr3:uid="{8895614A-2828-4E5B-9307-35EC23E0A0D4}" name="Vulnerabilities"/>
    <tableColumn id="6" xr3:uid="{3C33C2F1-8434-4892-8445-28A1409BE6EB}" name="Threat Modeling"/>
    <tableColumn id="7" xr3:uid="{5F7FB53C-81E2-48A3-B3DC-EC096EFA2C60}" name="Regulations/Directives"/>
    <tableColumn id="8" xr3:uid="{803F6952-F05B-44B2-A460-49945A9BE8E3}" name="Basic Principles"/>
    <tableColumn id="9" xr3:uid="{83643AD8-7CF2-45C4-AB21-131787D00B77}" name="Score">
      <calculatedColumnFormula>COUNTIF(C31:I31,"Correct")*2 + COUNTIF(C31:I31,"Incomplete")*1</calculatedColumnFormula>
    </tableColumn>
    <tableColumn id="10" xr3:uid="{C91A2F68-8963-4159-9F09-60FEB63DE579}" name="Correct %">
      <calculatedColumnFormula>IF(COUNTA(C31:I31)&gt;0, L31/COUNTA(C31:I31), 0)</calculatedColumnFormula>
    </tableColumn>
    <tableColumn id="11" xr3:uid="{42B8B468-726D-4168-8663-D1AE625AF16C}" name="Correct">
      <calculatedColumnFormula>COUNTIF(C31:I31, "Correct")</calculatedColumnFormula>
    </tableColumn>
    <tableColumn id="12" xr3:uid="{06638967-BD88-49A3-AFF1-D0D4CD725C42}" name="Incomplete">
      <calculatedColumnFormula>COUNTIF(C31:I31, "Incomplete")</calculatedColumnFormula>
    </tableColumn>
    <tableColumn id="13" xr3:uid="{E7E5AE3F-553F-47C3-BF29-A3A5284E3819}" name="Incorrect">
      <calculatedColumnFormula>COUNTIF(C31:I31, "Incorrect")</calculatedColumnFormula>
    </tableColumn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91"/>
  <sheetViews>
    <sheetView tabSelected="1" topLeftCell="A29" zoomScale="70" zoomScaleNormal="70" workbookViewId="0">
      <selection activeCell="H81" sqref="H81"/>
    </sheetView>
  </sheetViews>
  <sheetFormatPr defaultRowHeight="14.4" x14ac:dyDescent="0.3"/>
  <cols>
    <col min="2" max="2" width="14.6640625" customWidth="1"/>
    <col min="3" max="3" width="13" bestFit="1" customWidth="1"/>
    <col min="4" max="4" width="13.21875" bestFit="1" customWidth="1"/>
    <col min="5" max="5" width="12.21875" customWidth="1"/>
    <col min="6" max="6" width="16.44140625" customWidth="1"/>
    <col min="7" max="7" width="12.77734375" bestFit="1" customWidth="1"/>
    <col min="8" max="8" width="13.33203125" bestFit="1" customWidth="1"/>
    <col min="9" max="9" width="13" bestFit="1" customWidth="1"/>
    <col min="10" max="10" width="10.109375" bestFit="1" customWidth="1"/>
    <col min="11" max="12" width="11.6640625" bestFit="1" customWidth="1"/>
    <col min="13" max="13" width="13.33203125" bestFit="1" customWidth="1"/>
    <col min="14" max="14" width="13" bestFit="1" customWidth="1"/>
    <col min="16" max="16" width="12.44140625" customWidth="1"/>
    <col min="35" max="35" width="15.5546875" customWidth="1"/>
    <col min="36" max="36" width="12" customWidth="1"/>
    <col min="37" max="37" width="16.6640625" customWidth="1"/>
  </cols>
  <sheetData>
    <row r="2" spans="2:38" ht="43.8" customHeight="1" thickBot="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6" t="s">
        <v>0</v>
      </c>
      <c r="Q2" s="39" t="s">
        <v>1</v>
      </c>
      <c r="R2" s="40"/>
      <c r="S2" s="41" t="s">
        <v>2</v>
      </c>
      <c r="T2" s="41"/>
      <c r="U2" s="41" t="s">
        <v>3</v>
      </c>
      <c r="V2" s="41"/>
      <c r="W2" s="41" t="s">
        <v>4</v>
      </c>
      <c r="X2" s="41"/>
      <c r="Y2" s="39" t="s">
        <v>5</v>
      </c>
      <c r="Z2" s="40"/>
      <c r="AA2" s="39" t="s">
        <v>6</v>
      </c>
      <c r="AB2" s="40"/>
      <c r="AC2" s="39" t="s">
        <v>7</v>
      </c>
      <c r="AD2" s="40"/>
      <c r="AE2" s="39" t="s">
        <v>8</v>
      </c>
      <c r="AF2" s="40"/>
      <c r="AG2" s="40"/>
      <c r="AI2" s="6" t="s">
        <v>0</v>
      </c>
      <c r="AJ2" s="7" t="s">
        <v>8</v>
      </c>
      <c r="AK2" s="6" t="s">
        <v>0</v>
      </c>
      <c r="AL2" s="7" t="s">
        <v>8</v>
      </c>
    </row>
    <row r="3" spans="2:38" ht="30" thickTop="1" thickBot="1" x14ac:dyDescent="0.35">
      <c r="B3" s="3" t="s">
        <v>13</v>
      </c>
      <c r="C3" s="3" t="s">
        <v>11</v>
      </c>
      <c r="D3" s="3" t="s">
        <v>12</v>
      </c>
      <c r="E3" s="4" t="s">
        <v>12</v>
      </c>
      <c r="F3" s="4" t="s">
        <v>12</v>
      </c>
      <c r="G3" s="3" t="s">
        <v>12</v>
      </c>
      <c r="H3" s="3" t="s">
        <v>12</v>
      </c>
      <c r="I3" s="3" t="s">
        <v>12</v>
      </c>
      <c r="J3" s="3">
        <f t="shared" ref="J3:J27" si="0">COUNTIF(C3:I3,"Correct")*2 + COUNTIF(C3:I3,"Incomplete")*1</f>
        <v>1</v>
      </c>
      <c r="K3" s="5">
        <f t="shared" ref="K3:K27" si="1">IF(COUNTA(C3:I3)&gt;0, L3/COUNTA(C3:I3), 0)</f>
        <v>0</v>
      </c>
      <c r="L3" s="3">
        <f t="shared" ref="L3:L27" si="2">COUNTIF(C3:I3, "Correct")</f>
        <v>0</v>
      </c>
      <c r="M3" s="3">
        <f t="shared" ref="M3:M27" si="3">COUNTIF(C3:I3, "Incomplete")</f>
        <v>1</v>
      </c>
      <c r="N3" s="3">
        <f t="shared" ref="N3:N27" si="4">COUNTIF(C3:I3, "Incorrect")</f>
        <v>6</v>
      </c>
      <c r="P3" s="10" t="s">
        <v>38</v>
      </c>
      <c r="Q3" s="11">
        <v>1</v>
      </c>
      <c r="R3" s="12">
        <v>2</v>
      </c>
      <c r="S3" s="11">
        <v>1</v>
      </c>
      <c r="T3" s="12">
        <v>2</v>
      </c>
      <c r="U3" s="11">
        <v>1</v>
      </c>
      <c r="V3" s="12">
        <v>2</v>
      </c>
      <c r="W3" s="11">
        <v>1</v>
      </c>
      <c r="X3" s="12">
        <v>2</v>
      </c>
      <c r="Y3" s="11">
        <v>1</v>
      </c>
      <c r="Z3" s="12">
        <v>2</v>
      </c>
      <c r="AA3" s="11">
        <v>1</v>
      </c>
      <c r="AB3" s="12">
        <v>2</v>
      </c>
      <c r="AC3" s="11">
        <v>1</v>
      </c>
      <c r="AD3" s="12">
        <v>2</v>
      </c>
      <c r="AE3" s="23">
        <v>1</v>
      </c>
      <c r="AF3" s="24">
        <v>2</v>
      </c>
      <c r="AG3" s="20" t="s">
        <v>39</v>
      </c>
      <c r="AI3" s="8" t="s">
        <v>13</v>
      </c>
      <c r="AJ3" s="21">
        <f>AG4</f>
        <v>0.5</v>
      </c>
      <c r="AK3" s="25" t="str" cm="1">
        <f t="array" ref="AK3:AL27">_xlfn._xlws.SORT(AI3:AJ27,2,1)</f>
        <v>deepseek-r1:1.5b</v>
      </c>
      <c r="AL3">
        <v>0.5</v>
      </c>
    </row>
    <row r="4" spans="2:38" ht="29.4" thickBot="1" x14ac:dyDescent="0.35">
      <c r="B4" s="3" t="s">
        <v>14</v>
      </c>
      <c r="C4" s="3" t="s">
        <v>10</v>
      </c>
      <c r="D4" s="3" t="s">
        <v>12</v>
      </c>
      <c r="E4" s="4" t="s">
        <v>12</v>
      </c>
      <c r="F4" s="4" t="s">
        <v>12</v>
      </c>
      <c r="G4" s="3" t="s">
        <v>12</v>
      </c>
      <c r="H4" s="3" t="s">
        <v>11</v>
      </c>
      <c r="I4" s="3" t="s">
        <v>10</v>
      </c>
      <c r="J4" s="3">
        <f t="shared" si="0"/>
        <v>5</v>
      </c>
      <c r="K4" s="5">
        <f t="shared" si="1"/>
        <v>0.2857142857142857</v>
      </c>
      <c r="L4" s="3">
        <f t="shared" si="2"/>
        <v>2</v>
      </c>
      <c r="M4" s="3">
        <f t="shared" si="3"/>
        <v>1</v>
      </c>
      <c r="N4" s="3">
        <f t="shared" si="4"/>
        <v>4</v>
      </c>
      <c r="P4" s="13" t="s">
        <v>13</v>
      </c>
      <c r="Q4" s="14" t="s">
        <v>11</v>
      </c>
      <c r="R4" s="26" t="s">
        <v>12</v>
      </c>
      <c r="S4" s="14" t="s">
        <v>12</v>
      </c>
      <c r="T4" s="26" t="s">
        <v>12</v>
      </c>
      <c r="U4" s="16" t="s">
        <v>12</v>
      </c>
      <c r="V4" s="29" t="s">
        <v>12</v>
      </c>
      <c r="W4" s="16" t="s">
        <v>12</v>
      </c>
      <c r="X4" s="29" t="s">
        <v>12</v>
      </c>
      <c r="Y4" s="14" t="s">
        <v>12</v>
      </c>
      <c r="Z4" s="26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>
        <v>1</v>
      </c>
      <c r="AF4" s="15">
        <f>J31</f>
        <v>0</v>
      </c>
      <c r="AG4" s="21">
        <f>(AE4+AF4)/2</f>
        <v>0.5</v>
      </c>
      <c r="AI4" s="8" t="s">
        <v>14</v>
      </c>
      <c r="AJ4" s="21">
        <f t="shared" ref="AJ4:AJ27" si="5">AG5</f>
        <v>5.5</v>
      </c>
      <c r="AK4" s="25" t="str">
        <v>qwen2.5:0.5b</v>
      </c>
      <c r="AL4">
        <v>2</v>
      </c>
    </row>
    <row r="5" spans="2:38" ht="29.4" thickBot="1" x14ac:dyDescent="0.35">
      <c r="B5" s="3" t="s">
        <v>15</v>
      </c>
      <c r="C5" s="3" t="s">
        <v>10</v>
      </c>
      <c r="D5" s="3" t="s">
        <v>10</v>
      </c>
      <c r="E5" s="4" t="s">
        <v>12</v>
      </c>
      <c r="F5" s="4" t="s">
        <v>10</v>
      </c>
      <c r="G5" s="3" t="s">
        <v>12</v>
      </c>
      <c r="H5" s="3" t="s">
        <v>11</v>
      </c>
      <c r="I5" s="3" t="s">
        <v>10</v>
      </c>
      <c r="J5" s="3">
        <f t="shared" si="0"/>
        <v>9</v>
      </c>
      <c r="K5" s="5">
        <f t="shared" si="1"/>
        <v>0.5714285714285714</v>
      </c>
      <c r="L5" s="3">
        <f t="shared" si="2"/>
        <v>4</v>
      </c>
      <c r="M5" s="3">
        <f t="shared" si="3"/>
        <v>1</v>
      </c>
      <c r="N5" s="3">
        <f t="shared" si="4"/>
        <v>2</v>
      </c>
      <c r="P5" s="13" t="s">
        <v>14</v>
      </c>
      <c r="Q5" s="17" t="s">
        <v>10</v>
      </c>
      <c r="R5" s="27" t="s">
        <v>11</v>
      </c>
      <c r="S5" s="17" t="s">
        <v>12</v>
      </c>
      <c r="T5" s="27" t="s">
        <v>12</v>
      </c>
      <c r="U5" s="19" t="s">
        <v>12</v>
      </c>
      <c r="V5" s="30" t="s">
        <v>12</v>
      </c>
      <c r="W5" s="19" t="s">
        <v>12</v>
      </c>
      <c r="X5" s="30" t="s">
        <v>11</v>
      </c>
      <c r="Y5" s="17" t="s">
        <v>12</v>
      </c>
      <c r="Z5" s="27" t="s">
        <v>12</v>
      </c>
      <c r="AA5" s="17" t="s">
        <v>11</v>
      </c>
      <c r="AB5" s="18" t="s">
        <v>10</v>
      </c>
      <c r="AC5" s="17" t="s">
        <v>10</v>
      </c>
      <c r="AD5" s="18" t="s">
        <v>10</v>
      </c>
      <c r="AE5" s="14">
        <v>5</v>
      </c>
      <c r="AF5" s="15">
        <f t="shared" ref="AF5:AF28" si="6">J32</f>
        <v>6</v>
      </c>
      <c r="AG5" s="21">
        <f t="shared" ref="AG5:AG28" si="7">(AE5+AF5)/2</f>
        <v>5.5</v>
      </c>
      <c r="AI5" s="8" t="s">
        <v>15</v>
      </c>
      <c r="AJ5" s="21">
        <f t="shared" si="5"/>
        <v>6</v>
      </c>
      <c r="AK5" s="25" t="str">
        <v>llama3.2:1b</v>
      </c>
      <c r="AL5">
        <v>4</v>
      </c>
    </row>
    <row r="6" spans="2:38" ht="29.4" thickBot="1" x14ac:dyDescent="0.35">
      <c r="B6" s="3" t="s">
        <v>16</v>
      </c>
      <c r="C6" s="3" t="s">
        <v>10</v>
      </c>
      <c r="D6" s="3" t="s">
        <v>10</v>
      </c>
      <c r="E6" s="4" t="s">
        <v>11</v>
      </c>
      <c r="F6" s="4" t="s">
        <v>12</v>
      </c>
      <c r="G6" s="3" t="s">
        <v>10</v>
      </c>
      <c r="H6" s="3" t="s">
        <v>10</v>
      </c>
      <c r="I6" s="3" t="s">
        <v>10</v>
      </c>
      <c r="J6" s="3">
        <f>COUNTIF(C6:I6,"Correct")*2 + COUNTIF(C6:I6,"Incomplete")*1</f>
        <v>11</v>
      </c>
      <c r="K6" s="5">
        <f>IF(COUNTA(C6:I6)&gt;0, L6/COUNTA(C6:I6), 0)</f>
        <v>0.7142857142857143</v>
      </c>
      <c r="L6" s="3">
        <f>COUNTIF(C6:I6, "Correct")</f>
        <v>5</v>
      </c>
      <c r="M6" s="3">
        <f>COUNTIF(C6:I6, "Incomplete")</f>
        <v>1</v>
      </c>
      <c r="N6" s="3">
        <f>COUNTIF(C6:I6, "Incorrect")</f>
        <v>1</v>
      </c>
      <c r="P6" s="13" t="s">
        <v>15</v>
      </c>
      <c r="Q6" s="14" t="s">
        <v>10</v>
      </c>
      <c r="R6" s="26" t="s">
        <v>11</v>
      </c>
      <c r="S6" s="14" t="s">
        <v>10</v>
      </c>
      <c r="T6" s="26" t="s">
        <v>12</v>
      </c>
      <c r="U6" s="16" t="s">
        <v>12</v>
      </c>
      <c r="V6" s="29" t="s">
        <v>12</v>
      </c>
      <c r="W6" s="16" t="s">
        <v>10</v>
      </c>
      <c r="X6" s="29" t="s">
        <v>11</v>
      </c>
      <c r="Y6" s="14" t="s">
        <v>12</v>
      </c>
      <c r="Z6" s="26" t="s">
        <v>12</v>
      </c>
      <c r="AA6" s="14" t="s">
        <v>11</v>
      </c>
      <c r="AB6" s="15" t="s">
        <v>11</v>
      </c>
      <c r="AC6" s="14" t="s">
        <v>10</v>
      </c>
      <c r="AD6" s="15" t="s">
        <v>12</v>
      </c>
      <c r="AE6" s="14">
        <v>9</v>
      </c>
      <c r="AF6" s="15">
        <f t="shared" si="6"/>
        <v>3</v>
      </c>
      <c r="AG6" s="21">
        <f t="shared" si="7"/>
        <v>6</v>
      </c>
      <c r="AI6" s="8" t="s">
        <v>16</v>
      </c>
      <c r="AJ6" s="21">
        <f t="shared" si="5"/>
        <v>9</v>
      </c>
      <c r="AK6" s="25" t="str">
        <v>deepseek-r1:7b</v>
      </c>
      <c r="AL6">
        <v>5.5</v>
      </c>
    </row>
    <row r="7" spans="2:38" ht="29.4" thickBot="1" x14ac:dyDescent="0.35">
      <c r="B7" s="3" t="s">
        <v>17</v>
      </c>
      <c r="C7" s="3" t="s">
        <v>10</v>
      </c>
      <c r="D7" s="3" t="s">
        <v>10</v>
      </c>
      <c r="E7" s="4" t="s">
        <v>12</v>
      </c>
      <c r="F7" s="4" t="s">
        <v>12</v>
      </c>
      <c r="G7" s="3" t="s">
        <v>12</v>
      </c>
      <c r="H7" s="3" t="s">
        <v>10</v>
      </c>
      <c r="I7" s="3" t="s">
        <v>10</v>
      </c>
      <c r="J7" s="3">
        <f t="shared" si="0"/>
        <v>8</v>
      </c>
      <c r="K7" s="5">
        <f t="shared" si="1"/>
        <v>0.5714285714285714</v>
      </c>
      <c r="L7" s="3">
        <f t="shared" si="2"/>
        <v>4</v>
      </c>
      <c r="M7" s="3">
        <f t="shared" si="3"/>
        <v>0</v>
      </c>
      <c r="N7" s="3">
        <f t="shared" si="4"/>
        <v>3</v>
      </c>
      <c r="P7" s="13" t="s">
        <v>16</v>
      </c>
      <c r="Q7" s="17" t="s">
        <v>10</v>
      </c>
      <c r="R7" s="27" t="s">
        <v>10</v>
      </c>
      <c r="S7" s="17" t="s">
        <v>10</v>
      </c>
      <c r="T7" s="27" t="s">
        <v>11</v>
      </c>
      <c r="U7" s="19" t="s">
        <v>12</v>
      </c>
      <c r="V7" s="30" t="s">
        <v>12</v>
      </c>
      <c r="W7" s="19" t="s">
        <v>10</v>
      </c>
      <c r="X7" s="30" t="s">
        <v>10</v>
      </c>
      <c r="Y7" s="17" t="s">
        <v>12</v>
      </c>
      <c r="Z7" s="27" t="s">
        <v>12</v>
      </c>
      <c r="AA7" s="17" t="s">
        <v>10</v>
      </c>
      <c r="AB7" s="18" t="s">
        <v>10</v>
      </c>
      <c r="AC7" s="17" t="s">
        <v>10</v>
      </c>
      <c r="AD7" s="18" t="s">
        <v>12</v>
      </c>
      <c r="AE7" s="14">
        <f t="shared" ref="AE7" si="8">J6</f>
        <v>11</v>
      </c>
      <c r="AF7" s="15">
        <f t="shared" si="6"/>
        <v>7</v>
      </c>
      <c r="AG7" s="21">
        <f t="shared" si="7"/>
        <v>9</v>
      </c>
      <c r="AI7" s="8" t="s">
        <v>17</v>
      </c>
      <c r="AJ7" s="21">
        <f t="shared" si="5"/>
        <v>9.5</v>
      </c>
      <c r="AK7" s="25" t="str">
        <v>qwen3:0.6b</v>
      </c>
      <c r="AL7">
        <v>5.5</v>
      </c>
    </row>
    <row r="8" spans="2:38" ht="29.4" thickBot="1" x14ac:dyDescent="0.35">
      <c r="B8" s="3" t="s">
        <v>18</v>
      </c>
      <c r="C8" s="3" t="s">
        <v>10</v>
      </c>
      <c r="D8" s="3" t="s">
        <v>10</v>
      </c>
      <c r="E8" s="4" t="s">
        <v>12</v>
      </c>
      <c r="F8" s="4" t="s">
        <v>10</v>
      </c>
      <c r="G8" s="3" t="s">
        <v>12</v>
      </c>
      <c r="H8" s="3" t="s">
        <v>10</v>
      </c>
      <c r="I8" s="3" t="s">
        <v>10</v>
      </c>
      <c r="J8" s="3">
        <f t="shared" si="0"/>
        <v>10</v>
      </c>
      <c r="K8" s="5">
        <f t="shared" si="1"/>
        <v>0.7142857142857143</v>
      </c>
      <c r="L8" s="3">
        <f t="shared" si="2"/>
        <v>5</v>
      </c>
      <c r="M8" s="3">
        <f t="shared" si="3"/>
        <v>0</v>
      </c>
      <c r="N8" s="3">
        <f t="shared" si="4"/>
        <v>2</v>
      </c>
      <c r="P8" s="13" t="s">
        <v>17</v>
      </c>
      <c r="Q8" s="14" t="s">
        <v>10</v>
      </c>
      <c r="R8" s="26" t="s">
        <v>10</v>
      </c>
      <c r="S8" s="14" t="s">
        <v>10</v>
      </c>
      <c r="T8" s="26" t="s">
        <v>12</v>
      </c>
      <c r="U8" s="16" t="s">
        <v>12</v>
      </c>
      <c r="V8" s="29" t="s">
        <v>12</v>
      </c>
      <c r="W8" s="16" t="s">
        <v>12</v>
      </c>
      <c r="X8" s="29" t="s">
        <v>10</v>
      </c>
      <c r="Y8" s="14" t="s">
        <v>12</v>
      </c>
      <c r="Z8" s="26" t="s">
        <v>12</v>
      </c>
      <c r="AA8" s="14" t="s">
        <v>10</v>
      </c>
      <c r="AB8" s="15" t="s">
        <v>10</v>
      </c>
      <c r="AC8" s="14" t="s">
        <v>10</v>
      </c>
      <c r="AD8" s="15" t="s">
        <v>10</v>
      </c>
      <c r="AE8" s="14">
        <v>11</v>
      </c>
      <c r="AF8" s="15">
        <f t="shared" si="6"/>
        <v>8</v>
      </c>
      <c r="AG8" s="21">
        <f t="shared" si="7"/>
        <v>9.5</v>
      </c>
      <c r="AI8" s="8" t="s">
        <v>18</v>
      </c>
      <c r="AJ8" s="21">
        <f t="shared" si="5"/>
        <v>9.5</v>
      </c>
      <c r="AK8" s="25" t="str">
        <v>gemma3:1b</v>
      </c>
      <c r="AL8">
        <v>6</v>
      </c>
    </row>
    <row r="9" spans="2:38" ht="29.4" thickBot="1" x14ac:dyDescent="0.35">
      <c r="B9" s="3" t="s">
        <v>19</v>
      </c>
      <c r="C9" s="3" t="s">
        <v>10</v>
      </c>
      <c r="D9" s="3" t="s">
        <v>10</v>
      </c>
      <c r="E9" s="4" t="s">
        <v>12</v>
      </c>
      <c r="F9" s="4" t="s">
        <v>10</v>
      </c>
      <c r="G9" s="3" t="s">
        <v>10</v>
      </c>
      <c r="H9" s="3" t="s">
        <v>10</v>
      </c>
      <c r="I9" s="3" t="s">
        <v>10</v>
      </c>
      <c r="J9" s="3">
        <f t="shared" si="0"/>
        <v>12</v>
      </c>
      <c r="K9" s="5">
        <f t="shared" si="1"/>
        <v>0.8571428571428571</v>
      </c>
      <c r="L9" s="3">
        <f t="shared" si="2"/>
        <v>6</v>
      </c>
      <c r="M9" s="3">
        <f t="shared" si="3"/>
        <v>0</v>
      </c>
      <c r="N9" s="3">
        <f t="shared" si="4"/>
        <v>1</v>
      </c>
      <c r="P9" s="13" t="s">
        <v>18</v>
      </c>
      <c r="Q9" s="17" t="s">
        <v>10</v>
      </c>
      <c r="R9" s="27" t="s">
        <v>10</v>
      </c>
      <c r="S9" s="17" t="s">
        <v>10</v>
      </c>
      <c r="T9" s="27" t="s">
        <v>11</v>
      </c>
      <c r="U9" s="19" t="s">
        <v>12</v>
      </c>
      <c r="V9" s="30" t="s">
        <v>12</v>
      </c>
      <c r="W9" s="19" t="s">
        <v>10</v>
      </c>
      <c r="X9" s="30" t="s">
        <v>10</v>
      </c>
      <c r="Y9" s="17" t="s">
        <v>11</v>
      </c>
      <c r="Z9" s="27" t="s">
        <v>12</v>
      </c>
      <c r="AA9" s="17" t="s">
        <v>10</v>
      </c>
      <c r="AB9" s="18" t="s">
        <v>11</v>
      </c>
      <c r="AC9" s="17" t="s">
        <v>10</v>
      </c>
      <c r="AD9" s="18" t="s">
        <v>10</v>
      </c>
      <c r="AE9" s="14">
        <v>11</v>
      </c>
      <c r="AF9" s="15">
        <f t="shared" si="6"/>
        <v>8</v>
      </c>
      <c r="AG9" s="21">
        <f t="shared" si="7"/>
        <v>9.5</v>
      </c>
      <c r="AI9" s="8" t="s">
        <v>19</v>
      </c>
      <c r="AJ9" s="21">
        <f t="shared" si="5"/>
        <v>12.5</v>
      </c>
      <c r="AK9" s="25" t="str">
        <v>qwen2.5:1.5b</v>
      </c>
      <c r="AL9">
        <v>7</v>
      </c>
    </row>
    <row r="10" spans="2:38" ht="29.4" thickBot="1" x14ac:dyDescent="0.35">
      <c r="B10" s="3" t="s">
        <v>20</v>
      </c>
      <c r="C10" s="3" t="s">
        <v>10</v>
      </c>
      <c r="D10" s="3" t="s">
        <v>10</v>
      </c>
      <c r="E10" s="4" t="s">
        <v>12</v>
      </c>
      <c r="F10" s="4" t="s">
        <v>10</v>
      </c>
      <c r="G10" s="3" t="s">
        <v>10</v>
      </c>
      <c r="H10" s="3" t="s">
        <v>10</v>
      </c>
      <c r="I10" s="3" t="s">
        <v>10</v>
      </c>
      <c r="J10" s="3">
        <f t="shared" si="0"/>
        <v>12</v>
      </c>
      <c r="K10" s="5">
        <f t="shared" si="1"/>
        <v>0.8571428571428571</v>
      </c>
      <c r="L10" s="3">
        <f t="shared" si="2"/>
        <v>6</v>
      </c>
      <c r="M10" s="3">
        <f t="shared" si="3"/>
        <v>0</v>
      </c>
      <c r="N10" s="3">
        <f t="shared" si="4"/>
        <v>1</v>
      </c>
      <c r="P10" s="13" t="s">
        <v>19</v>
      </c>
      <c r="Q10" s="14" t="s">
        <v>10</v>
      </c>
      <c r="R10" s="26" t="s">
        <v>10</v>
      </c>
      <c r="S10" s="14" t="s">
        <v>10</v>
      </c>
      <c r="T10" s="26" t="s">
        <v>11</v>
      </c>
      <c r="U10" s="16" t="s">
        <v>12</v>
      </c>
      <c r="V10" s="29" t="s">
        <v>10</v>
      </c>
      <c r="W10" s="16" t="s">
        <v>10</v>
      </c>
      <c r="X10" s="29" t="s">
        <v>10</v>
      </c>
      <c r="Y10" s="14" t="s">
        <v>10</v>
      </c>
      <c r="Z10" s="26" t="s">
        <v>10</v>
      </c>
      <c r="AA10" s="14" t="s">
        <v>10</v>
      </c>
      <c r="AB10" s="15" t="s">
        <v>10</v>
      </c>
      <c r="AC10" s="14" t="s">
        <v>10</v>
      </c>
      <c r="AD10" s="15" t="s">
        <v>10</v>
      </c>
      <c r="AE10" s="14">
        <v>12</v>
      </c>
      <c r="AF10" s="15">
        <f t="shared" si="6"/>
        <v>13</v>
      </c>
      <c r="AG10" s="21">
        <f t="shared" si="7"/>
        <v>12.5</v>
      </c>
      <c r="AI10" s="8" t="s">
        <v>20</v>
      </c>
      <c r="AJ10" s="21">
        <f t="shared" si="5"/>
        <v>10</v>
      </c>
      <c r="AK10" s="25" t="str">
        <v>qwen3:1.7b</v>
      </c>
      <c r="AL10">
        <v>8</v>
      </c>
    </row>
    <row r="11" spans="2:38" ht="29.4" thickBot="1" x14ac:dyDescent="0.35">
      <c r="B11" s="3" t="s">
        <v>21</v>
      </c>
      <c r="C11" s="3" t="s">
        <v>10</v>
      </c>
      <c r="D11" s="3" t="s">
        <v>10</v>
      </c>
      <c r="E11" s="4" t="s">
        <v>12</v>
      </c>
      <c r="F11" s="4" t="s">
        <v>10</v>
      </c>
      <c r="G11" s="3" t="s">
        <v>10</v>
      </c>
      <c r="H11" s="3" t="s">
        <v>10</v>
      </c>
      <c r="I11" s="3" t="s">
        <v>10</v>
      </c>
      <c r="J11" s="3">
        <f t="shared" si="0"/>
        <v>12</v>
      </c>
      <c r="K11" s="5">
        <f t="shared" si="1"/>
        <v>0.8571428571428571</v>
      </c>
      <c r="L11" s="3">
        <f t="shared" si="2"/>
        <v>6</v>
      </c>
      <c r="M11" s="3">
        <f t="shared" si="3"/>
        <v>0</v>
      </c>
      <c r="N11" s="3">
        <f t="shared" si="4"/>
        <v>1</v>
      </c>
      <c r="P11" s="13" t="s">
        <v>20</v>
      </c>
      <c r="Q11" s="17" t="s">
        <v>10</v>
      </c>
      <c r="R11" s="27" t="s">
        <v>11</v>
      </c>
      <c r="S11" s="17" t="s">
        <v>10</v>
      </c>
      <c r="T11" s="27" t="s">
        <v>11</v>
      </c>
      <c r="U11" s="19" t="s">
        <v>12</v>
      </c>
      <c r="V11" s="30" t="s">
        <v>12</v>
      </c>
      <c r="W11" s="19" t="s">
        <v>10</v>
      </c>
      <c r="X11" s="30" t="s">
        <v>10</v>
      </c>
      <c r="Y11" s="17" t="s">
        <v>10</v>
      </c>
      <c r="Z11" s="27" t="s">
        <v>11</v>
      </c>
      <c r="AA11" s="17" t="s">
        <v>10</v>
      </c>
      <c r="AB11" s="18" t="s">
        <v>10</v>
      </c>
      <c r="AC11" s="17" t="s">
        <v>10</v>
      </c>
      <c r="AD11" s="18" t="s">
        <v>11</v>
      </c>
      <c r="AE11" s="14">
        <v>12</v>
      </c>
      <c r="AF11" s="15">
        <f t="shared" si="6"/>
        <v>8</v>
      </c>
      <c r="AG11" s="21">
        <f t="shared" si="7"/>
        <v>10</v>
      </c>
      <c r="AI11" s="8" t="s">
        <v>21</v>
      </c>
      <c r="AJ11" s="21">
        <f t="shared" si="5"/>
        <v>12.5</v>
      </c>
      <c r="AK11" s="25" t="str">
        <v>gemma3n:e2b</v>
      </c>
      <c r="AL11">
        <v>9</v>
      </c>
    </row>
    <row r="12" spans="2:38" ht="29.4" thickBot="1" x14ac:dyDescent="0.35">
      <c r="B12" s="3" t="s">
        <v>22</v>
      </c>
      <c r="C12" s="3" t="s">
        <v>10</v>
      </c>
      <c r="D12" s="3" t="s">
        <v>12</v>
      </c>
      <c r="E12" s="4" t="s">
        <v>12</v>
      </c>
      <c r="F12" s="4" t="s">
        <v>12</v>
      </c>
      <c r="G12" s="3" t="s">
        <v>12</v>
      </c>
      <c r="H12" s="3" t="s">
        <v>10</v>
      </c>
      <c r="I12" s="3" t="s">
        <v>10</v>
      </c>
      <c r="J12" s="3">
        <f t="shared" si="0"/>
        <v>6</v>
      </c>
      <c r="K12" s="5">
        <f t="shared" si="1"/>
        <v>0.42857142857142855</v>
      </c>
      <c r="L12" s="3">
        <f t="shared" si="2"/>
        <v>3</v>
      </c>
      <c r="M12" s="3">
        <f t="shared" si="3"/>
        <v>0</v>
      </c>
      <c r="N12" s="3">
        <f t="shared" si="4"/>
        <v>4</v>
      </c>
      <c r="P12" s="13" t="s">
        <v>21</v>
      </c>
      <c r="Q12" s="14" t="s">
        <v>10</v>
      </c>
      <c r="R12" s="26" t="s">
        <v>10</v>
      </c>
      <c r="S12" s="14" t="s">
        <v>10</v>
      </c>
      <c r="T12" s="26" t="s">
        <v>11</v>
      </c>
      <c r="U12" s="16" t="s">
        <v>12</v>
      </c>
      <c r="V12" s="29" t="s">
        <v>10</v>
      </c>
      <c r="W12" s="16" t="s">
        <v>10</v>
      </c>
      <c r="X12" s="29" t="s">
        <v>10</v>
      </c>
      <c r="Y12" s="14" t="s">
        <v>10</v>
      </c>
      <c r="Z12" s="26" t="s">
        <v>10</v>
      </c>
      <c r="AA12" s="14" t="s">
        <v>10</v>
      </c>
      <c r="AB12" s="15" t="s">
        <v>10</v>
      </c>
      <c r="AC12" s="14" t="s">
        <v>10</v>
      </c>
      <c r="AD12" s="15" t="s">
        <v>10</v>
      </c>
      <c r="AE12" s="14">
        <v>12</v>
      </c>
      <c r="AF12" s="15">
        <f t="shared" si="6"/>
        <v>13</v>
      </c>
      <c r="AG12" s="21">
        <f t="shared" si="7"/>
        <v>12.5</v>
      </c>
      <c r="AI12" s="8" t="s">
        <v>22</v>
      </c>
      <c r="AJ12" s="21">
        <f t="shared" si="5"/>
        <v>4</v>
      </c>
      <c r="AK12" s="25" t="str">
        <v>llama3.2:3b</v>
      </c>
      <c r="AL12">
        <v>9</v>
      </c>
    </row>
    <row r="13" spans="2:38" ht="15" thickBot="1" x14ac:dyDescent="0.35">
      <c r="B13" s="3" t="s">
        <v>23</v>
      </c>
      <c r="C13" s="3" t="s">
        <v>10</v>
      </c>
      <c r="D13" s="3" t="s">
        <v>10</v>
      </c>
      <c r="E13" s="4" t="s">
        <v>12</v>
      </c>
      <c r="F13" s="4" t="s">
        <v>12</v>
      </c>
      <c r="G13" s="3" t="s">
        <v>12</v>
      </c>
      <c r="H13" s="3" t="s">
        <v>10</v>
      </c>
      <c r="I13" s="3" t="s">
        <v>10</v>
      </c>
      <c r="J13" s="3">
        <f t="shared" si="0"/>
        <v>8</v>
      </c>
      <c r="K13" s="5">
        <f t="shared" si="1"/>
        <v>0.5714285714285714</v>
      </c>
      <c r="L13" s="3">
        <f t="shared" si="2"/>
        <v>4</v>
      </c>
      <c r="M13" s="3">
        <f t="shared" si="3"/>
        <v>0</v>
      </c>
      <c r="N13" s="3">
        <f t="shared" si="4"/>
        <v>3</v>
      </c>
      <c r="P13" s="13" t="s">
        <v>22</v>
      </c>
      <c r="Q13" s="17" t="s">
        <v>10</v>
      </c>
      <c r="R13" s="27" t="s">
        <v>12</v>
      </c>
      <c r="S13" s="17" t="s">
        <v>12</v>
      </c>
      <c r="T13" s="27" t="s">
        <v>12</v>
      </c>
      <c r="U13" s="19" t="s">
        <v>12</v>
      </c>
      <c r="V13" s="30" t="s">
        <v>12</v>
      </c>
      <c r="W13" s="19" t="s">
        <v>12</v>
      </c>
      <c r="X13" s="30" t="s">
        <v>10</v>
      </c>
      <c r="Y13" s="17" t="s">
        <v>12</v>
      </c>
      <c r="Z13" s="27" t="s">
        <v>12</v>
      </c>
      <c r="AA13" s="17" t="s">
        <v>10</v>
      </c>
      <c r="AB13" s="18" t="s">
        <v>12</v>
      </c>
      <c r="AC13" s="17" t="s">
        <v>10</v>
      </c>
      <c r="AD13" s="18" t="s">
        <v>12</v>
      </c>
      <c r="AE13" s="14">
        <v>6</v>
      </c>
      <c r="AF13" s="15">
        <f t="shared" si="6"/>
        <v>2</v>
      </c>
      <c r="AG13" s="21">
        <f t="shared" si="7"/>
        <v>4</v>
      </c>
      <c r="AI13" s="8" t="s">
        <v>23</v>
      </c>
      <c r="AJ13" s="21">
        <f t="shared" si="5"/>
        <v>9</v>
      </c>
      <c r="AK13" s="25" t="str">
        <v>phi3:3.8b</v>
      </c>
      <c r="AL13">
        <v>9</v>
      </c>
    </row>
    <row r="14" spans="2:38" ht="29.4" thickBot="1" x14ac:dyDescent="0.35">
      <c r="B14" s="3" t="s">
        <v>24</v>
      </c>
      <c r="C14" s="3" t="s">
        <v>10</v>
      </c>
      <c r="D14" s="3" t="s">
        <v>10</v>
      </c>
      <c r="E14" s="4" t="s">
        <v>10</v>
      </c>
      <c r="F14" s="4" t="s">
        <v>12</v>
      </c>
      <c r="G14" s="3" t="s">
        <v>11</v>
      </c>
      <c r="H14" s="3" t="s">
        <v>10</v>
      </c>
      <c r="I14" s="3" t="s">
        <v>10</v>
      </c>
      <c r="J14" s="3">
        <f t="shared" si="0"/>
        <v>11</v>
      </c>
      <c r="K14" s="5">
        <f t="shared" si="1"/>
        <v>0.7142857142857143</v>
      </c>
      <c r="L14" s="3">
        <f t="shared" si="2"/>
        <v>5</v>
      </c>
      <c r="M14" s="3">
        <f t="shared" si="3"/>
        <v>1</v>
      </c>
      <c r="N14" s="3">
        <f t="shared" si="4"/>
        <v>1</v>
      </c>
      <c r="P14" s="13" t="s">
        <v>23</v>
      </c>
      <c r="Q14" s="14" t="s">
        <v>10</v>
      </c>
      <c r="R14" s="26" t="s">
        <v>11</v>
      </c>
      <c r="S14" s="14" t="s">
        <v>10</v>
      </c>
      <c r="T14" s="26" t="s">
        <v>11</v>
      </c>
      <c r="U14" s="16" t="s">
        <v>12</v>
      </c>
      <c r="V14" s="29" t="s">
        <v>11</v>
      </c>
      <c r="W14" s="16" t="s">
        <v>12</v>
      </c>
      <c r="X14" s="29" t="s">
        <v>11</v>
      </c>
      <c r="Y14" s="14" t="s">
        <v>12</v>
      </c>
      <c r="Z14" s="26" t="s">
        <v>10</v>
      </c>
      <c r="AA14" s="14" t="s">
        <v>10</v>
      </c>
      <c r="AB14" s="15" t="s">
        <v>10</v>
      </c>
      <c r="AC14" s="14" t="s">
        <v>10</v>
      </c>
      <c r="AD14" s="15" t="s">
        <v>10</v>
      </c>
      <c r="AE14" s="14">
        <v>8</v>
      </c>
      <c r="AF14" s="15">
        <f t="shared" si="6"/>
        <v>10</v>
      </c>
      <c r="AG14" s="21">
        <f t="shared" si="7"/>
        <v>9</v>
      </c>
      <c r="AI14" s="8" t="s">
        <v>24</v>
      </c>
      <c r="AJ14" s="21">
        <f t="shared" si="5"/>
        <v>11</v>
      </c>
      <c r="AK14" s="25" t="str">
        <v>lily_cyber:latest</v>
      </c>
      <c r="AL14">
        <v>9</v>
      </c>
    </row>
    <row r="15" spans="2:38" ht="29.4" thickBot="1" x14ac:dyDescent="0.35">
      <c r="B15" s="3" t="s">
        <v>25</v>
      </c>
      <c r="C15" s="3" t="s">
        <v>10</v>
      </c>
      <c r="D15" s="3" t="s">
        <v>10</v>
      </c>
      <c r="E15" s="4" t="s">
        <v>12</v>
      </c>
      <c r="F15" s="4" t="s">
        <v>12</v>
      </c>
      <c r="G15" s="3" t="s">
        <v>10</v>
      </c>
      <c r="H15" s="3" t="s">
        <v>10</v>
      </c>
      <c r="I15" s="3" t="s">
        <v>10</v>
      </c>
      <c r="J15" s="3">
        <f t="shared" si="0"/>
        <v>10</v>
      </c>
      <c r="K15" s="5">
        <f t="shared" si="1"/>
        <v>0.7142857142857143</v>
      </c>
      <c r="L15" s="3">
        <f t="shared" si="2"/>
        <v>5</v>
      </c>
      <c r="M15" s="3">
        <f t="shared" si="3"/>
        <v>0</v>
      </c>
      <c r="N15" s="3">
        <f t="shared" si="4"/>
        <v>2</v>
      </c>
      <c r="P15" s="13" t="s">
        <v>24</v>
      </c>
      <c r="Q15" s="17" t="s">
        <v>10</v>
      </c>
      <c r="R15" s="27" t="s">
        <v>10</v>
      </c>
      <c r="S15" s="17" t="s">
        <v>10</v>
      </c>
      <c r="T15" s="27" t="s">
        <v>10</v>
      </c>
      <c r="U15" s="19" t="s">
        <v>10</v>
      </c>
      <c r="V15" s="30" t="s">
        <v>11</v>
      </c>
      <c r="W15" s="19" t="s">
        <v>12</v>
      </c>
      <c r="X15" s="30" t="s">
        <v>12</v>
      </c>
      <c r="Y15" s="17" t="s">
        <v>11</v>
      </c>
      <c r="Z15" s="27" t="s">
        <v>10</v>
      </c>
      <c r="AA15" s="17" t="s">
        <v>10</v>
      </c>
      <c r="AB15" s="18" t="s">
        <v>10</v>
      </c>
      <c r="AC15" s="17" t="s">
        <v>10</v>
      </c>
      <c r="AD15" s="18" t="s">
        <v>10</v>
      </c>
      <c r="AE15" s="14">
        <v>11</v>
      </c>
      <c r="AF15" s="15">
        <f t="shared" si="6"/>
        <v>11</v>
      </c>
      <c r="AG15" s="21">
        <f t="shared" si="7"/>
        <v>11</v>
      </c>
      <c r="AI15" s="8" t="s">
        <v>25</v>
      </c>
      <c r="AJ15" s="21">
        <f t="shared" si="5"/>
        <v>10.5</v>
      </c>
      <c r="AK15" s="25" t="str">
        <v>gemma3:4b</v>
      </c>
      <c r="AL15">
        <v>9.5</v>
      </c>
    </row>
    <row r="16" spans="2:38" ht="29.4" thickBot="1" x14ac:dyDescent="0.35">
      <c r="B16" s="3" t="s">
        <v>26</v>
      </c>
      <c r="C16" s="3" t="s">
        <v>10</v>
      </c>
      <c r="D16" s="3" t="s">
        <v>10</v>
      </c>
      <c r="E16" s="4" t="s">
        <v>11</v>
      </c>
      <c r="F16" s="4" t="s">
        <v>12</v>
      </c>
      <c r="G16" s="3" t="s">
        <v>10</v>
      </c>
      <c r="H16" s="3" t="s">
        <v>12</v>
      </c>
      <c r="I16" s="3" t="s">
        <v>10</v>
      </c>
      <c r="J16" s="3">
        <f t="shared" si="0"/>
        <v>9</v>
      </c>
      <c r="K16" s="5">
        <f t="shared" si="1"/>
        <v>0.5714285714285714</v>
      </c>
      <c r="L16" s="3">
        <f t="shared" si="2"/>
        <v>4</v>
      </c>
      <c r="M16" s="3">
        <f t="shared" si="3"/>
        <v>1</v>
      </c>
      <c r="N16" s="3">
        <f t="shared" si="4"/>
        <v>2</v>
      </c>
      <c r="P16" s="13" t="s">
        <v>25</v>
      </c>
      <c r="Q16" s="14" t="s">
        <v>10</v>
      </c>
      <c r="R16" s="26" t="s">
        <v>10</v>
      </c>
      <c r="S16" s="14" t="s">
        <v>10</v>
      </c>
      <c r="T16" s="26" t="s">
        <v>11</v>
      </c>
      <c r="U16" s="16" t="s">
        <v>12</v>
      </c>
      <c r="V16" s="29" t="s">
        <v>12</v>
      </c>
      <c r="W16" s="16" t="s">
        <v>12</v>
      </c>
      <c r="X16" s="29" t="s">
        <v>10</v>
      </c>
      <c r="Y16" s="14" t="s">
        <v>10</v>
      </c>
      <c r="Z16" s="26" t="s">
        <v>10</v>
      </c>
      <c r="AA16" s="14" t="s">
        <v>10</v>
      </c>
      <c r="AB16" s="15" t="s">
        <v>10</v>
      </c>
      <c r="AC16" s="14" t="s">
        <v>10</v>
      </c>
      <c r="AD16" s="15" t="s">
        <v>10</v>
      </c>
      <c r="AE16" s="14">
        <v>10</v>
      </c>
      <c r="AF16" s="15">
        <f t="shared" si="6"/>
        <v>11</v>
      </c>
      <c r="AG16" s="21">
        <f t="shared" si="7"/>
        <v>10.5</v>
      </c>
      <c r="AI16" s="8" t="s">
        <v>26</v>
      </c>
      <c r="AJ16" s="21">
        <f t="shared" si="5"/>
        <v>9</v>
      </c>
      <c r="AK16" s="25" t="str">
        <v>granite3-dense:2b</v>
      </c>
      <c r="AL16">
        <v>9.5</v>
      </c>
    </row>
    <row r="17" spans="2:38" ht="29.4" thickBot="1" x14ac:dyDescent="0.35">
      <c r="B17" s="3" t="s">
        <v>27</v>
      </c>
      <c r="C17" s="3" t="s">
        <v>10</v>
      </c>
      <c r="D17" s="3" t="s">
        <v>10</v>
      </c>
      <c r="E17" s="4" t="s">
        <v>12</v>
      </c>
      <c r="F17" s="4" t="s">
        <v>12</v>
      </c>
      <c r="G17" s="3" t="s">
        <v>12</v>
      </c>
      <c r="H17" s="3" t="s">
        <v>10</v>
      </c>
      <c r="I17" s="3" t="s">
        <v>10</v>
      </c>
      <c r="J17" s="3">
        <f t="shared" si="0"/>
        <v>8</v>
      </c>
      <c r="K17" s="5">
        <f t="shared" si="1"/>
        <v>0.5714285714285714</v>
      </c>
      <c r="L17" s="3">
        <f t="shared" si="2"/>
        <v>4</v>
      </c>
      <c r="M17" s="3">
        <f t="shared" si="3"/>
        <v>0</v>
      </c>
      <c r="N17" s="3">
        <f t="shared" si="4"/>
        <v>3</v>
      </c>
      <c r="P17" s="13" t="s">
        <v>26</v>
      </c>
      <c r="Q17" s="17" t="s">
        <v>10</v>
      </c>
      <c r="R17" s="27" t="s">
        <v>11</v>
      </c>
      <c r="S17" s="17" t="s">
        <v>10</v>
      </c>
      <c r="T17" s="27" t="s">
        <v>10</v>
      </c>
      <c r="U17" s="19" t="s">
        <v>11</v>
      </c>
      <c r="V17" s="30" t="s">
        <v>12</v>
      </c>
      <c r="W17" s="19" t="s">
        <v>12</v>
      </c>
      <c r="X17" s="30" t="s">
        <v>12</v>
      </c>
      <c r="Y17" s="17" t="s">
        <v>10</v>
      </c>
      <c r="Z17" s="27" t="s">
        <v>10</v>
      </c>
      <c r="AA17" s="17" t="s">
        <v>11</v>
      </c>
      <c r="AB17" s="18" t="s">
        <v>11</v>
      </c>
      <c r="AC17" s="17" t="s">
        <v>10</v>
      </c>
      <c r="AD17" s="18" t="s">
        <v>10</v>
      </c>
      <c r="AE17" s="14">
        <v>10</v>
      </c>
      <c r="AF17" s="15">
        <f t="shared" si="6"/>
        <v>8</v>
      </c>
      <c r="AG17" s="21">
        <f t="shared" si="7"/>
        <v>9</v>
      </c>
      <c r="AI17" s="8" t="s">
        <v>27</v>
      </c>
      <c r="AJ17" s="21">
        <f t="shared" si="5"/>
        <v>10</v>
      </c>
      <c r="AK17" s="25" t="str">
        <v>qwen2.5:3b</v>
      </c>
      <c r="AL17">
        <v>9.5</v>
      </c>
    </row>
    <row r="18" spans="2:38" ht="43.8" thickBot="1" x14ac:dyDescent="0.35">
      <c r="B18" s="3" t="s">
        <v>28</v>
      </c>
      <c r="C18" s="3" t="s">
        <v>10</v>
      </c>
      <c r="D18" s="3" t="s">
        <v>11</v>
      </c>
      <c r="E18" s="4" t="s">
        <v>10</v>
      </c>
      <c r="F18" s="4" t="s">
        <v>12</v>
      </c>
      <c r="G18" s="3" t="s">
        <v>12</v>
      </c>
      <c r="H18" s="3" t="s">
        <v>10</v>
      </c>
      <c r="I18" s="3" t="s">
        <v>10</v>
      </c>
      <c r="J18" s="3">
        <f t="shared" si="0"/>
        <v>9</v>
      </c>
      <c r="K18" s="5">
        <f t="shared" si="1"/>
        <v>0.5714285714285714</v>
      </c>
      <c r="L18" s="3">
        <f t="shared" si="2"/>
        <v>4</v>
      </c>
      <c r="M18" s="3">
        <f t="shared" si="3"/>
        <v>1</v>
      </c>
      <c r="N18" s="3">
        <f t="shared" si="4"/>
        <v>2</v>
      </c>
      <c r="P18" s="13" t="s">
        <v>27</v>
      </c>
      <c r="Q18" s="14" t="s">
        <v>10</v>
      </c>
      <c r="R18" s="26" t="s">
        <v>10</v>
      </c>
      <c r="S18" s="14" t="s">
        <v>10</v>
      </c>
      <c r="T18" s="26" t="s">
        <v>10</v>
      </c>
      <c r="U18" s="16" t="s">
        <v>12</v>
      </c>
      <c r="V18" s="29" t="s">
        <v>12</v>
      </c>
      <c r="W18" s="16" t="s">
        <v>12</v>
      </c>
      <c r="X18" s="29" t="s">
        <v>11</v>
      </c>
      <c r="Y18" s="14" t="s">
        <v>12</v>
      </c>
      <c r="Z18" s="26" t="s">
        <v>10</v>
      </c>
      <c r="AA18" s="14" t="s">
        <v>10</v>
      </c>
      <c r="AB18" s="15" t="s">
        <v>10</v>
      </c>
      <c r="AC18" s="14" t="s">
        <v>10</v>
      </c>
      <c r="AD18" s="15" t="s">
        <v>10</v>
      </c>
      <c r="AE18" s="14">
        <v>9</v>
      </c>
      <c r="AF18" s="15">
        <f t="shared" si="6"/>
        <v>11</v>
      </c>
      <c r="AG18" s="21">
        <f t="shared" si="7"/>
        <v>10</v>
      </c>
      <c r="AI18" s="8" t="s">
        <v>28</v>
      </c>
      <c r="AJ18" s="21">
        <f t="shared" si="5"/>
        <v>10</v>
      </c>
      <c r="AK18" s="25" t="str">
        <v>granite3.2:2b</v>
      </c>
      <c r="AL18">
        <v>10</v>
      </c>
    </row>
    <row r="19" spans="2:38" ht="37.200000000000003" customHeight="1" thickBot="1" x14ac:dyDescent="0.35">
      <c r="B19" s="3" t="s">
        <v>29</v>
      </c>
      <c r="C19" s="3" t="s">
        <v>10</v>
      </c>
      <c r="D19" s="3" t="s">
        <v>12</v>
      </c>
      <c r="E19" s="4" t="s">
        <v>12</v>
      </c>
      <c r="F19" s="4" t="s">
        <v>12</v>
      </c>
      <c r="G19" s="3" t="s">
        <v>12</v>
      </c>
      <c r="H19" s="3" t="s">
        <v>12</v>
      </c>
      <c r="I19" s="3" t="s">
        <v>10</v>
      </c>
      <c r="J19" s="3">
        <f t="shared" si="0"/>
        <v>4</v>
      </c>
      <c r="K19" s="5">
        <f t="shared" si="1"/>
        <v>0.2857142857142857</v>
      </c>
      <c r="L19" s="3">
        <f t="shared" si="2"/>
        <v>2</v>
      </c>
      <c r="M19" s="3">
        <f t="shared" si="3"/>
        <v>0</v>
      </c>
      <c r="N19" s="3">
        <f t="shared" si="4"/>
        <v>5</v>
      </c>
      <c r="P19" s="13" t="s">
        <v>28</v>
      </c>
      <c r="Q19" s="17" t="s">
        <v>10</v>
      </c>
      <c r="R19" s="27" t="s">
        <v>10</v>
      </c>
      <c r="S19" s="17" t="s">
        <v>11</v>
      </c>
      <c r="T19" s="27" t="s">
        <v>10</v>
      </c>
      <c r="U19" s="19" t="s">
        <v>10</v>
      </c>
      <c r="V19" s="27" t="s">
        <v>11</v>
      </c>
      <c r="W19" s="19" t="s">
        <v>12</v>
      </c>
      <c r="X19" s="27" t="s">
        <v>11</v>
      </c>
      <c r="Y19" s="17" t="s">
        <v>12</v>
      </c>
      <c r="Z19" s="27" t="s">
        <v>10</v>
      </c>
      <c r="AA19" s="17" t="s">
        <v>10</v>
      </c>
      <c r="AB19" s="18" t="s">
        <v>11</v>
      </c>
      <c r="AC19" s="17" t="s">
        <v>10</v>
      </c>
      <c r="AD19" s="18" t="s">
        <v>10</v>
      </c>
      <c r="AE19" s="14">
        <v>9</v>
      </c>
      <c r="AF19" s="15">
        <f t="shared" si="6"/>
        <v>11</v>
      </c>
      <c r="AG19" s="21">
        <f t="shared" si="7"/>
        <v>10</v>
      </c>
      <c r="AI19" s="8" t="s">
        <v>29</v>
      </c>
      <c r="AJ19" s="21">
        <f t="shared" si="5"/>
        <v>2</v>
      </c>
      <c r="AK19" s="25" t="str">
        <v>phi4-mini-reasoning:3.8b</v>
      </c>
      <c r="AL19">
        <v>10</v>
      </c>
    </row>
    <row r="20" spans="2:38" ht="36.6" customHeight="1" thickBot="1" x14ac:dyDescent="0.35">
      <c r="B20" s="3" t="s">
        <v>30</v>
      </c>
      <c r="C20" s="3" t="s">
        <v>10</v>
      </c>
      <c r="D20" s="3" t="s">
        <v>10</v>
      </c>
      <c r="E20" s="4" t="s">
        <v>12</v>
      </c>
      <c r="F20" s="4" t="s">
        <v>12</v>
      </c>
      <c r="G20" s="3" t="s">
        <v>11</v>
      </c>
      <c r="H20" s="3" t="s">
        <v>10</v>
      </c>
      <c r="I20" s="3" t="s">
        <v>10</v>
      </c>
      <c r="J20" s="3">
        <f t="shared" si="0"/>
        <v>9</v>
      </c>
      <c r="K20" s="5">
        <f t="shared" si="1"/>
        <v>0.5714285714285714</v>
      </c>
      <c r="L20" s="3">
        <f t="shared" si="2"/>
        <v>4</v>
      </c>
      <c r="M20" s="3">
        <f t="shared" si="3"/>
        <v>1</v>
      </c>
      <c r="N20" s="3">
        <f t="shared" si="4"/>
        <v>2</v>
      </c>
      <c r="P20" s="13" t="s">
        <v>29</v>
      </c>
      <c r="Q20" s="14" t="s">
        <v>10</v>
      </c>
      <c r="R20" s="26" t="s">
        <v>12</v>
      </c>
      <c r="S20" s="14" t="s">
        <v>12</v>
      </c>
      <c r="T20" s="26" t="s">
        <v>12</v>
      </c>
      <c r="U20" s="16" t="s">
        <v>12</v>
      </c>
      <c r="V20" s="26" t="s">
        <v>12</v>
      </c>
      <c r="W20" s="16" t="s">
        <v>12</v>
      </c>
      <c r="X20" s="26" t="s">
        <v>12</v>
      </c>
      <c r="Y20" s="14" t="s">
        <v>12</v>
      </c>
      <c r="Z20" s="26" t="s">
        <v>12</v>
      </c>
      <c r="AA20" s="14" t="s">
        <v>12</v>
      </c>
      <c r="AB20" s="15" t="s">
        <v>12</v>
      </c>
      <c r="AC20" s="14" t="s">
        <v>10</v>
      </c>
      <c r="AD20" s="15" t="s">
        <v>12</v>
      </c>
      <c r="AE20" s="14">
        <v>4</v>
      </c>
      <c r="AF20" s="15">
        <f t="shared" si="6"/>
        <v>0</v>
      </c>
      <c r="AG20" s="21">
        <f t="shared" si="7"/>
        <v>2</v>
      </c>
      <c r="AI20" s="8" t="s">
        <v>30</v>
      </c>
      <c r="AJ20" s="21">
        <f t="shared" si="5"/>
        <v>7</v>
      </c>
      <c r="AK20" s="25" t="str">
        <v>phi4-mini:3.8b</v>
      </c>
      <c r="AL20">
        <v>10</v>
      </c>
    </row>
    <row r="21" spans="2:38" ht="29.4" thickBot="1" x14ac:dyDescent="0.35">
      <c r="B21" s="3" t="s">
        <v>31</v>
      </c>
      <c r="C21" s="3" t="s">
        <v>10</v>
      </c>
      <c r="D21" s="3" t="s">
        <v>10</v>
      </c>
      <c r="E21" s="4" t="s">
        <v>12</v>
      </c>
      <c r="F21" s="4" t="s">
        <v>12</v>
      </c>
      <c r="G21" s="3" t="s">
        <v>12</v>
      </c>
      <c r="H21" s="3" t="s">
        <v>10</v>
      </c>
      <c r="I21" s="3" t="s">
        <v>10</v>
      </c>
      <c r="J21" s="3">
        <f t="shared" si="0"/>
        <v>8</v>
      </c>
      <c r="K21" s="5">
        <f t="shared" si="1"/>
        <v>0.5714285714285714</v>
      </c>
      <c r="L21" s="3">
        <f t="shared" si="2"/>
        <v>4</v>
      </c>
      <c r="M21" s="3">
        <f t="shared" si="3"/>
        <v>0</v>
      </c>
      <c r="N21" s="3">
        <f t="shared" si="4"/>
        <v>3</v>
      </c>
      <c r="P21" s="13" t="s">
        <v>30</v>
      </c>
      <c r="Q21" s="17" t="s">
        <v>10</v>
      </c>
      <c r="R21" s="27" t="s">
        <v>10</v>
      </c>
      <c r="S21" s="17" t="s">
        <v>10</v>
      </c>
      <c r="T21" s="27" t="s">
        <v>12</v>
      </c>
      <c r="U21" s="19" t="s">
        <v>12</v>
      </c>
      <c r="V21" s="30" t="s">
        <v>12</v>
      </c>
      <c r="W21" s="19" t="s">
        <v>12</v>
      </c>
      <c r="X21" s="30" t="s">
        <v>10</v>
      </c>
      <c r="Y21" s="17" t="s">
        <v>11</v>
      </c>
      <c r="Z21" s="27" t="s">
        <v>12</v>
      </c>
      <c r="AA21" s="17" t="s">
        <v>10</v>
      </c>
      <c r="AB21" s="18" t="s">
        <v>11</v>
      </c>
      <c r="AC21" s="17" t="s">
        <v>10</v>
      </c>
      <c r="AD21" s="18" t="s">
        <v>12</v>
      </c>
      <c r="AE21" s="14">
        <v>9</v>
      </c>
      <c r="AF21" s="15">
        <f t="shared" si="6"/>
        <v>5</v>
      </c>
      <c r="AG21" s="21">
        <f t="shared" si="7"/>
        <v>7</v>
      </c>
      <c r="AI21" s="8" t="s">
        <v>31</v>
      </c>
      <c r="AJ21" s="21">
        <f t="shared" si="5"/>
        <v>9.5</v>
      </c>
      <c r="AK21" s="25" t="str">
        <v>mistral:7b</v>
      </c>
      <c r="AL21">
        <v>10.5</v>
      </c>
    </row>
    <row r="22" spans="2:38" ht="15" thickBot="1" x14ac:dyDescent="0.35">
      <c r="B22" s="3" t="s">
        <v>32</v>
      </c>
      <c r="C22" s="3" t="s">
        <v>10</v>
      </c>
      <c r="D22" s="3" t="s">
        <v>10</v>
      </c>
      <c r="E22" s="4" t="s">
        <v>12</v>
      </c>
      <c r="F22" s="4" t="s">
        <v>10</v>
      </c>
      <c r="G22" s="3" t="s">
        <v>10</v>
      </c>
      <c r="H22" s="3" t="s">
        <v>10</v>
      </c>
      <c r="I22" s="3" t="s">
        <v>10</v>
      </c>
      <c r="J22" s="3">
        <f t="shared" si="0"/>
        <v>12</v>
      </c>
      <c r="K22" s="5">
        <f t="shared" si="1"/>
        <v>0.8571428571428571</v>
      </c>
      <c r="L22" s="3">
        <f t="shared" si="2"/>
        <v>6</v>
      </c>
      <c r="M22" s="3">
        <f t="shared" si="3"/>
        <v>0</v>
      </c>
      <c r="N22" s="3">
        <f t="shared" si="4"/>
        <v>1</v>
      </c>
      <c r="P22" s="13" t="s">
        <v>31</v>
      </c>
      <c r="Q22" s="14" t="s">
        <v>10</v>
      </c>
      <c r="R22" s="26" t="s">
        <v>10</v>
      </c>
      <c r="S22" s="14" t="s">
        <v>10</v>
      </c>
      <c r="T22" s="26" t="s">
        <v>12</v>
      </c>
      <c r="U22" s="16" t="s">
        <v>12</v>
      </c>
      <c r="V22" s="29" t="s">
        <v>12</v>
      </c>
      <c r="W22" s="16" t="s">
        <v>12</v>
      </c>
      <c r="X22" s="29" t="s">
        <v>10</v>
      </c>
      <c r="Y22" s="14" t="s">
        <v>12</v>
      </c>
      <c r="Z22" s="26" t="s">
        <v>10</v>
      </c>
      <c r="AA22" s="14" t="s">
        <v>10</v>
      </c>
      <c r="AB22" s="15" t="s">
        <v>10</v>
      </c>
      <c r="AC22" s="14" t="s">
        <v>10</v>
      </c>
      <c r="AD22" s="15" t="s">
        <v>10</v>
      </c>
      <c r="AE22" s="14">
        <v>9</v>
      </c>
      <c r="AF22" s="15">
        <f t="shared" si="6"/>
        <v>10</v>
      </c>
      <c r="AG22" s="21">
        <f t="shared" si="7"/>
        <v>9.5</v>
      </c>
      <c r="AI22" s="8" t="s">
        <v>32</v>
      </c>
      <c r="AJ22" s="21">
        <f t="shared" si="5"/>
        <v>12</v>
      </c>
      <c r="AK22" s="25" t="str">
        <v>llama3:8b</v>
      </c>
      <c r="AL22">
        <v>11</v>
      </c>
    </row>
    <row r="23" spans="2:38" ht="15" thickBot="1" x14ac:dyDescent="0.35">
      <c r="B23" s="3" t="s">
        <v>33</v>
      </c>
      <c r="C23" s="3" t="s">
        <v>10</v>
      </c>
      <c r="D23" s="3" t="s">
        <v>12</v>
      </c>
      <c r="E23" s="4" t="s">
        <v>12</v>
      </c>
      <c r="F23" s="4" t="s">
        <v>12</v>
      </c>
      <c r="G23" s="3" t="s">
        <v>12</v>
      </c>
      <c r="H23" s="3" t="s">
        <v>10</v>
      </c>
      <c r="I23" s="3" t="s">
        <v>12</v>
      </c>
      <c r="J23" s="3">
        <f t="shared" si="0"/>
        <v>4</v>
      </c>
      <c r="K23" s="5">
        <f t="shared" si="1"/>
        <v>0.2857142857142857</v>
      </c>
      <c r="L23" s="3">
        <f t="shared" si="2"/>
        <v>2</v>
      </c>
      <c r="M23" s="3">
        <f t="shared" si="3"/>
        <v>0</v>
      </c>
      <c r="N23" s="3">
        <f t="shared" si="4"/>
        <v>5</v>
      </c>
      <c r="P23" s="13" t="s">
        <v>32</v>
      </c>
      <c r="Q23" s="17" t="s">
        <v>10</v>
      </c>
      <c r="R23" s="27" t="s">
        <v>10</v>
      </c>
      <c r="S23" s="17" t="s">
        <v>10</v>
      </c>
      <c r="T23" s="27" t="s">
        <v>12</v>
      </c>
      <c r="U23" s="19" t="s">
        <v>12</v>
      </c>
      <c r="V23" s="30" t="s">
        <v>10</v>
      </c>
      <c r="W23" s="19" t="s">
        <v>10</v>
      </c>
      <c r="X23" s="30" t="s">
        <v>10</v>
      </c>
      <c r="Y23" s="17" t="s">
        <v>10</v>
      </c>
      <c r="Z23" s="27" t="s">
        <v>10</v>
      </c>
      <c r="AA23" s="17" t="s">
        <v>10</v>
      </c>
      <c r="AB23" s="18" t="s">
        <v>10</v>
      </c>
      <c r="AC23" s="17" t="s">
        <v>10</v>
      </c>
      <c r="AD23" s="18" t="s">
        <v>10</v>
      </c>
      <c r="AE23" s="14">
        <v>12</v>
      </c>
      <c r="AF23" s="15">
        <f t="shared" si="6"/>
        <v>12</v>
      </c>
      <c r="AG23" s="21">
        <f t="shared" si="7"/>
        <v>12</v>
      </c>
      <c r="AI23" s="8" t="s">
        <v>33</v>
      </c>
      <c r="AJ23" s="21">
        <f t="shared" si="5"/>
        <v>5.5</v>
      </c>
      <c r="AK23" s="25" t="str">
        <v>qwen2.5:7b</v>
      </c>
      <c r="AL23">
        <v>12</v>
      </c>
    </row>
    <row r="24" spans="2:38" ht="29.4" thickBot="1" x14ac:dyDescent="0.35">
      <c r="B24" s="3" t="s">
        <v>34</v>
      </c>
      <c r="C24" s="3" t="s">
        <v>10</v>
      </c>
      <c r="D24" s="3" t="s">
        <v>10</v>
      </c>
      <c r="E24" s="4" t="s">
        <v>12</v>
      </c>
      <c r="F24" s="4" t="s">
        <v>12</v>
      </c>
      <c r="G24" s="3" t="s">
        <v>12</v>
      </c>
      <c r="H24" s="3" t="s">
        <v>10</v>
      </c>
      <c r="I24" s="3" t="s">
        <v>12</v>
      </c>
      <c r="J24" s="3">
        <f t="shared" si="0"/>
        <v>6</v>
      </c>
      <c r="K24" s="5">
        <f t="shared" si="1"/>
        <v>0.42857142857142855</v>
      </c>
      <c r="L24" s="3">
        <f t="shared" si="2"/>
        <v>3</v>
      </c>
      <c r="M24" s="3">
        <f t="shared" si="3"/>
        <v>0</v>
      </c>
      <c r="N24" s="3">
        <f t="shared" si="4"/>
        <v>4</v>
      </c>
      <c r="P24" s="13" t="s">
        <v>33</v>
      </c>
      <c r="Q24" s="14" t="s">
        <v>10</v>
      </c>
      <c r="R24" s="26" t="s">
        <v>10</v>
      </c>
      <c r="S24" s="14" t="s">
        <v>12</v>
      </c>
      <c r="T24" s="26" t="s">
        <v>12</v>
      </c>
      <c r="U24" s="16" t="s">
        <v>12</v>
      </c>
      <c r="V24" s="29" t="s">
        <v>11</v>
      </c>
      <c r="W24" s="16" t="s">
        <v>12</v>
      </c>
      <c r="X24" s="29" t="s">
        <v>11</v>
      </c>
      <c r="Y24" s="14" t="s">
        <v>12</v>
      </c>
      <c r="Z24" s="26" t="s">
        <v>12</v>
      </c>
      <c r="AA24" s="14" t="s">
        <v>10</v>
      </c>
      <c r="AB24" s="15" t="s">
        <v>11</v>
      </c>
      <c r="AC24" s="14" t="s">
        <v>12</v>
      </c>
      <c r="AD24" s="15" t="s">
        <v>10</v>
      </c>
      <c r="AE24" s="14">
        <v>4</v>
      </c>
      <c r="AF24" s="15">
        <f t="shared" si="6"/>
        <v>7</v>
      </c>
      <c r="AG24" s="21">
        <f t="shared" si="7"/>
        <v>5.5</v>
      </c>
      <c r="AI24" s="8" t="s">
        <v>34</v>
      </c>
      <c r="AJ24" s="21">
        <f t="shared" si="5"/>
        <v>8</v>
      </c>
      <c r="AK24" s="25" t="str">
        <v>qwen3:4b</v>
      </c>
      <c r="AL24">
        <v>12</v>
      </c>
    </row>
    <row r="25" spans="2:38" ht="29.4" thickBot="1" x14ac:dyDescent="0.35">
      <c r="B25" s="3" t="s">
        <v>35</v>
      </c>
      <c r="C25" s="3" t="s">
        <v>10</v>
      </c>
      <c r="D25" s="3" t="s">
        <v>10</v>
      </c>
      <c r="E25" s="4" t="s">
        <v>10</v>
      </c>
      <c r="F25" s="4" t="s">
        <v>12</v>
      </c>
      <c r="G25" s="3" t="s">
        <v>12</v>
      </c>
      <c r="H25" s="3" t="s">
        <v>10</v>
      </c>
      <c r="I25" s="3" t="s">
        <v>10</v>
      </c>
      <c r="J25" s="3">
        <f t="shared" si="0"/>
        <v>10</v>
      </c>
      <c r="K25" s="5">
        <f t="shared" si="1"/>
        <v>0.7142857142857143</v>
      </c>
      <c r="L25" s="3">
        <f t="shared" si="2"/>
        <v>5</v>
      </c>
      <c r="M25" s="3">
        <f t="shared" si="3"/>
        <v>0</v>
      </c>
      <c r="N25" s="3">
        <f t="shared" si="4"/>
        <v>2</v>
      </c>
      <c r="P25" s="13" t="s">
        <v>34</v>
      </c>
      <c r="Q25" s="17" t="s">
        <v>10</v>
      </c>
      <c r="R25" s="27" t="s">
        <v>10</v>
      </c>
      <c r="S25" s="17" t="s">
        <v>10</v>
      </c>
      <c r="T25" s="27" t="s">
        <v>10</v>
      </c>
      <c r="U25" s="19" t="s">
        <v>12</v>
      </c>
      <c r="V25" s="30" t="s">
        <v>12</v>
      </c>
      <c r="W25" s="19" t="s">
        <v>12</v>
      </c>
      <c r="X25" s="30" t="s">
        <v>11</v>
      </c>
      <c r="Y25" s="17" t="s">
        <v>12</v>
      </c>
      <c r="Z25" s="27" t="s">
        <v>12</v>
      </c>
      <c r="AA25" s="17" t="s">
        <v>10</v>
      </c>
      <c r="AB25" s="18" t="s">
        <v>10</v>
      </c>
      <c r="AC25" s="17" t="s">
        <v>12</v>
      </c>
      <c r="AD25" s="18" t="s">
        <v>10</v>
      </c>
      <c r="AE25" s="14">
        <v>7</v>
      </c>
      <c r="AF25" s="15">
        <f t="shared" si="6"/>
        <v>9</v>
      </c>
      <c r="AG25" s="21">
        <f t="shared" si="7"/>
        <v>8</v>
      </c>
      <c r="AI25" s="8" t="s">
        <v>35</v>
      </c>
      <c r="AJ25" s="21">
        <f t="shared" si="5"/>
        <v>12</v>
      </c>
      <c r="AK25" s="25" t="str">
        <v>granite3-dense:8b</v>
      </c>
      <c r="AL25">
        <v>12.5</v>
      </c>
    </row>
    <row r="26" spans="2:38" ht="29.4" thickBot="1" x14ac:dyDescent="0.35">
      <c r="B26" s="3" t="s">
        <v>36</v>
      </c>
      <c r="C26" s="3" t="s">
        <v>10</v>
      </c>
      <c r="D26" s="3" t="s">
        <v>10</v>
      </c>
      <c r="E26" s="4" t="s">
        <v>10</v>
      </c>
      <c r="F26" s="4" t="s">
        <v>10</v>
      </c>
      <c r="G26" s="3" t="s">
        <v>12</v>
      </c>
      <c r="H26" s="3" t="s">
        <v>10</v>
      </c>
      <c r="I26" s="3" t="s">
        <v>10</v>
      </c>
      <c r="J26" s="3">
        <f t="shared" si="0"/>
        <v>12</v>
      </c>
      <c r="K26" s="5">
        <f t="shared" si="1"/>
        <v>0.8571428571428571</v>
      </c>
      <c r="L26" s="3">
        <f t="shared" si="2"/>
        <v>6</v>
      </c>
      <c r="M26" s="3">
        <f t="shared" si="3"/>
        <v>0</v>
      </c>
      <c r="N26" s="3">
        <f t="shared" si="4"/>
        <v>1</v>
      </c>
      <c r="P26" s="13" t="s">
        <v>35</v>
      </c>
      <c r="Q26" s="14" t="s">
        <v>10</v>
      </c>
      <c r="R26" s="26" t="s">
        <v>10</v>
      </c>
      <c r="S26" s="14" t="s">
        <v>10</v>
      </c>
      <c r="T26" s="26" t="s">
        <v>10</v>
      </c>
      <c r="U26" s="16" t="s">
        <v>10</v>
      </c>
      <c r="V26" s="29" t="s">
        <v>11</v>
      </c>
      <c r="W26" s="16" t="s">
        <v>12</v>
      </c>
      <c r="X26" s="29" t="s">
        <v>10</v>
      </c>
      <c r="Y26" s="14" t="s">
        <v>12</v>
      </c>
      <c r="Z26" s="26" t="s">
        <v>10</v>
      </c>
      <c r="AA26" s="14" t="s">
        <v>10</v>
      </c>
      <c r="AB26" s="15" t="s">
        <v>10</v>
      </c>
      <c r="AC26" s="14" t="s">
        <v>10</v>
      </c>
      <c r="AD26" s="15" t="s">
        <v>10</v>
      </c>
      <c r="AE26" s="14">
        <v>11</v>
      </c>
      <c r="AF26" s="15">
        <f t="shared" si="6"/>
        <v>13</v>
      </c>
      <c r="AG26" s="21">
        <f t="shared" si="7"/>
        <v>12</v>
      </c>
      <c r="AI26" s="8" t="s">
        <v>36</v>
      </c>
      <c r="AJ26" s="21">
        <f t="shared" si="5"/>
        <v>13.5</v>
      </c>
      <c r="AK26" s="25" t="str">
        <v>granite3.2:8b</v>
      </c>
      <c r="AL26">
        <v>12.5</v>
      </c>
    </row>
    <row r="27" spans="2:38" ht="15" thickBot="1" x14ac:dyDescent="0.35">
      <c r="B27" s="3" t="s">
        <v>37</v>
      </c>
      <c r="C27" s="3" t="s">
        <v>10</v>
      </c>
      <c r="D27" s="3" t="s">
        <v>10</v>
      </c>
      <c r="E27" s="4" t="s">
        <v>12</v>
      </c>
      <c r="F27" s="4" t="s">
        <v>12</v>
      </c>
      <c r="G27" s="3" t="s">
        <v>10</v>
      </c>
      <c r="H27" s="3" t="s">
        <v>12</v>
      </c>
      <c r="I27" s="3" t="s">
        <v>10</v>
      </c>
      <c r="J27" s="3">
        <f t="shared" si="0"/>
        <v>8</v>
      </c>
      <c r="K27" s="5">
        <f t="shared" si="1"/>
        <v>0.5714285714285714</v>
      </c>
      <c r="L27" s="3">
        <f t="shared" si="2"/>
        <v>4</v>
      </c>
      <c r="M27" s="3">
        <f t="shared" si="3"/>
        <v>0</v>
      </c>
      <c r="N27" s="3">
        <f t="shared" si="4"/>
        <v>3</v>
      </c>
      <c r="P27" s="13" t="s">
        <v>36</v>
      </c>
      <c r="Q27" s="17" t="s">
        <v>10</v>
      </c>
      <c r="R27" s="27" t="s">
        <v>10</v>
      </c>
      <c r="S27" s="17" t="s">
        <v>10</v>
      </c>
      <c r="T27" s="27" t="s">
        <v>10</v>
      </c>
      <c r="U27" s="19" t="s">
        <v>10</v>
      </c>
      <c r="V27" s="30" t="s">
        <v>10</v>
      </c>
      <c r="W27" s="19" t="s">
        <v>10</v>
      </c>
      <c r="X27" s="30" t="s">
        <v>10</v>
      </c>
      <c r="Y27" s="17" t="s">
        <v>12</v>
      </c>
      <c r="Z27" s="27" t="s">
        <v>10</v>
      </c>
      <c r="AA27" s="17" t="s">
        <v>10</v>
      </c>
      <c r="AB27" s="18" t="s">
        <v>10</v>
      </c>
      <c r="AC27" s="17" t="s">
        <v>10</v>
      </c>
      <c r="AD27" s="18" t="s">
        <v>10</v>
      </c>
      <c r="AE27" s="14">
        <v>13</v>
      </c>
      <c r="AF27" s="15">
        <f t="shared" si="6"/>
        <v>14</v>
      </c>
      <c r="AG27" s="21">
        <f t="shared" si="7"/>
        <v>13.5</v>
      </c>
      <c r="AI27" s="9" t="s">
        <v>37</v>
      </c>
      <c r="AJ27" s="21">
        <f t="shared" si="5"/>
        <v>9</v>
      </c>
      <c r="AK27" s="25" t="str">
        <v>qwen3:8b</v>
      </c>
      <c r="AL27">
        <v>13.5</v>
      </c>
    </row>
    <row r="28" spans="2:38" ht="29.4" thickBot="1" x14ac:dyDescent="0.35">
      <c r="P28" s="13" t="s">
        <v>37</v>
      </c>
      <c r="Q28" s="14" t="s">
        <v>10</v>
      </c>
      <c r="R28" s="28" t="s">
        <v>10</v>
      </c>
      <c r="S28" s="14" t="s">
        <v>10</v>
      </c>
      <c r="T28" s="28" t="s">
        <v>11</v>
      </c>
      <c r="U28" s="16" t="s">
        <v>12</v>
      </c>
      <c r="V28" s="31" t="s">
        <v>12</v>
      </c>
      <c r="W28" s="16" t="s">
        <v>12</v>
      </c>
      <c r="X28" s="31" t="s">
        <v>10</v>
      </c>
      <c r="Y28" s="14" t="s">
        <v>10</v>
      </c>
      <c r="Z28" s="28" t="s">
        <v>12</v>
      </c>
      <c r="AA28" s="14" t="s">
        <v>11</v>
      </c>
      <c r="AB28" s="15" t="s">
        <v>10</v>
      </c>
      <c r="AC28" s="14" t="s">
        <v>10</v>
      </c>
      <c r="AD28" s="15" t="s">
        <v>10</v>
      </c>
      <c r="AE28" s="14">
        <v>9</v>
      </c>
      <c r="AF28" s="15">
        <f t="shared" si="6"/>
        <v>9</v>
      </c>
      <c r="AG28" s="22">
        <f t="shared" si="7"/>
        <v>9</v>
      </c>
    </row>
    <row r="30" spans="2:38" ht="28.8" x14ac:dyDescent="0.3">
      <c r="B30" s="1" t="s">
        <v>0</v>
      </c>
      <c r="C30" s="1" t="s">
        <v>1</v>
      </c>
      <c r="D30" s="1" t="s">
        <v>2</v>
      </c>
      <c r="E30" s="2" t="s">
        <v>3</v>
      </c>
      <c r="F30" s="2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</row>
    <row r="31" spans="2:38" ht="29.4" customHeight="1" thickBot="1" x14ac:dyDescent="0.35">
      <c r="B31" s="3" t="s">
        <v>13</v>
      </c>
      <c r="C31" s="3" t="s">
        <v>12</v>
      </c>
      <c r="D31" s="3" t="s">
        <v>12</v>
      </c>
      <c r="E31" s="4" t="s">
        <v>12</v>
      </c>
      <c r="F31" s="4" t="s">
        <v>12</v>
      </c>
      <c r="G31" s="3" t="s">
        <v>12</v>
      </c>
      <c r="H31" s="3" t="s">
        <v>12</v>
      </c>
      <c r="I31" s="3" t="s">
        <v>12</v>
      </c>
      <c r="J31" s="3">
        <f t="shared" ref="J31:J55" si="9">COUNTIF(C31:I31,"Correct")*2 + COUNTIF(C31:I31,"Incomplete")*1</f>
        <v>0</v>
      </c>
      <c r="K31" s="5">
        <f t="shared" ref="K31:K55" si="10">IF(COUNTA(C31:I31)&gt;0, L31/COUNTA(C31:I31), 0)</f>
        <v>0</v>
      </c>
      <c r="L31" s="3">
        <f t="shared" ref="L31:L55" si="11">COUNTIF(C31:I31, "Correct")</f>
        <v>0</v>
      </c>
      <c r="M31" s="3">
        <f t="shared" ref="M31:M55" si="12">COUNTIF(C31:I31, "Incomplete")</f>
        <v>0</v>
      </c>
      <c r="N31" s="3">
        <f t="shared" ref="N31:N55" si="13">COUNTIF(C31:I31, "Incorrect")</f>
        <v>7</v>
      </c>
      <c r="P31" s="6" t="s">
        <v>0</v>
      </c>
      <c r="Q31" s="42" t="s">
        <v>1</v>
      </c>
      <c r="R31" s="44"/>
      <c r="S31" s="45" t="s">
        <v>2</v>
      </c>
      <c r="T31" s="45"/>
      <c r="U31" s="45" t="s">
        <v>3</v>
      </c>
      <c r="V31" s="45"/>
      <c r="W31" s="45" t="s">
        <v>4</v>
      </c>
      <c r="X31" s="46"/>
      <c r="Y31" s="42" t="s">
        <v>5</v>
      </c>
      <c r="Z31" s="43"/>
      <c r="AA31" s="42" t="s">
        <v>6</v>
      </c>
      <c r="AB31" s="43"/>
      <c r="AC31" s="42" t="s">
        <v>7</v>
      </c>
      <c r="AD31" s="43"/>
      <c r="AE31" s="42" t="s">
        <v>8</v>
      </c>
      <c r="AF31" s="44"/>
      <c r="AG31" s="44"/>
      <c r="AI31" s="6" t="s">
        <v>0</v>
      </c>
      <c r="AJ31" s="7" t="s">
        <v>8</v>
      </c>
      <c r="AK31" s="6" t="s">
        <v>0</v>
      </c>
      <c r="AL31" s="7" t="s">
        <v>8</v>
      </c>
    </row>
    <row r="32" spans="2:38" ht="30" thickTop="1" thickBot="1" x14ac:dyDescent="0.35">
      <c r="B32" s="3" t="s">
        <v>14</v>
      </c>
      <c r="C32" s="3" t="s">
        <v>11</v>
      </c>
      <c r="D32" s="3" t="s">
        <v>12</v>
      </c>
      <c r="E32" s="4" t="s">
        <v>12</v>
      </c>
      <c r="F32" s="4" t="s">
        <v>11</v>
      </c>
      <c r="G32" s="3" t="s">
        <v>12</v>
      </c>
      <c r="H32" s="3" t="s">
        <v>10</v>
      </c>
      <c r="I32" s="3" t="s">
        <v>10</v>
      </c>
      <c r="J32" s="3">
        <f t="shared" si="9"/>
        <v>6</v>
      </c>
      <c r="K32" s="5">
        <f t="shared" si="10"/>
        <v>0.2857142857142857</v>
      </c>
      <c r="L32" s="3">
        <f t="shared" si="11"/>
        <v>2</v>
      </c>
      <c r="M32" s="3">
        <f t="shared" si="12"/>
        <v>2</v>
      </c>
      <c r="N32" s="3">
        <f t="shared" si="13"/>
        <v>3</v>
      </c>
      <c r="P32" s="10" t="s">
        <v>38</v>
      </c>
      <c r="Q32" s="11">
        <v>1</v>
      </c>
      <c r="R32" s="12">
        <v>2</v>
      </c>
      <c r="S32" s="11">
        <v>1</v>
      </c>
      <c r="T32" s="12">
        <v>2</v>
      </c>
      <c r="U32" s="11">
        <v>1</v>
      </c>
      <c r="V32" s="12">
        <v>2</v>
      </c>
      <c r="W32" s="11">
        <v>1</v>
      </c>
      <c r="X32" s="12">
        <v>2</v>
      </c>
      <c r="Y32" s="11">
        <v>1</v>
      </c>
      <c r="Z32" s="12">
        <v>2</v>
      </c>
      <c r="AA32" s="11">
        <v>1</v>
      </c>
      <c r="AB32" s="12">
        <v>2</v>
      </c>
      <c r="AC32" s="11">
        <v>1</v>
      </c>
      <c r="AD32" s="12">
        <v>2</v>
      </c>
      <c r="AE32" s="23">
        <v>1</v>
      </c>
      <c r="AF32" s="24">
        <v>2</v>
      </c>
      <c r="AG32" s="20" t="s">
        <v>39</v>
      </c>
      <c r="AI32" s="8" t="s">
        <v>13</v>
      </c>
      <c r="AJ32" s="21">
        <f>AG33</f>
        <v>0.5</v>
      </c>
      <c r="AK32" s="25" t="str" cm="1">
        <f t="array" ref="AK32:AL56">_xlfn._xlws.SORT(AI32:AJ56,2,1)</f>
        <v>deepseek-r1:1.5b</v>
      </c>
      <c r="AL32">
        <v>0.5</v>
      </c>
    </row>
    <row r="33" spans="2:38" ht="29.4" thickBot="1" x14ac:dyDescent="0.35">
      <c r="B33" s="3" t="s">
        <v>15</v>
      </c>
      <c r="C33" s="3" t="s">
        <v>11</v>
      </c>
      <c r="D33" s="3" t="s">
        <v>12</v>
      </c>
      <c r="E33" s="4" t="s">
        <v>12</v>
      </c>
      <c r="F33" s="4" t="s">
        <v>11</v>
      </c>
      <c r="G33" s="3" t="s">
        <v>12</v>
      </c>
      <c r="H33" s="3" t="s">
        <v>11</v>
      </c>
      <c r="I33" s="3" t="s">
        <v>12</v>
      </c>
      <c r="J33" s="3">
        <f t="shared" si="9"/>
        <v>3</v>
      </c>
      <c r="K33" s="5">
        <f t="shared" si="10"/>
        <v>0</v>
      </c>
      <c r="L33" s="3">
        <f t="shared" si="11"/>
        <v>0</v>
      </c>
      <c r="M33" s="3">
        <f t="shared" si="12"/>
        <v>3</v>
      </c>
      <c r="N33" s="3">
        <f t="shared" si="13"/>
        <v>4</v>
      </c>
      <c r="P33" s="13" t="s">
        <v>13</v>
      </c>
      <c r="Q33" s="32" t="s">
        <v>11</v>
      </c>
      <c r="R33" s="26" t="s">
        <v>12</v>
      </c>
      <c r="S33" s="32" t="s">
        <v>12</v>
      </c>
      <c r="T33" s="26" t="s">
        <v>12</v>
      </c>
      <c r="U33" s="35" t="s">
        <v>12</v>
      </c>
      <c r="V33" s="29" t="s">
        <v>12</v>
      </c>
      <c r="W33" s="35" t="s">
        <v>12</v>
      </c>
      <c r="X33" s="29" t="s">
        <v>12</v>
      </c>
      <c r="Y33" s="32" t="s">
        <v>12</v>
      </c>
      <c r="Z33" s="26" t="s">
        <v>12</v>
      </c>
      <c r="AA33" s="32" t="s">
        <v>12</v>
      </c>
      <c r="AB33" s="26" t="s">
        <v>12</v>
      </c>
      <c r="AC33" s="32" t="s">
        <v>12</v>
      </c>
      <c r="AD33" s="26" t="s">
        <v>10</v>
      </c>
      <c r="AE33" s="26">
        <v>1</v>
      </c>
      <c r="AF33" s="26">
        <v>0</v>
      </c>
      <c r="AG33" s="21">
        <f>(AE33+AF33)/2</f>
        <v>0.5</v>
      </c>
      <c r="AI33" s="8" t="s">
        <v>14</v>
      </c>
      <c r="AJ33" s="21">
        <f t="shared" ref="AJ33:AJ56" si="14">AG34</f>
        <v>5</v>
      </c>
      <c r="AK33" s="25" t="str">
        <v>qwen2.5:0.5b</v>
      </c>
      <c r="AL33">
        <v>1.5</v>
      </c>
    </row>
    <row r="34" spans="2:38" ht="29.4" thickBot="1" x14ac:dyDescent="0.35">
      <c r="B34" s="3" t="s">
        <v>16</v>
      </c>
      <c r="C34" s="3" t="s">
        <v>10</v>
      </c>
      <c r="D34" s="3" t="s">
        <v>11</v>
      </c>
      <c r="E34" s="4" t="s">
        <v>12</v>
      </c>
      <c r="F34" s="4" t="s">
        <v>10</v>
      </c>
      <c r="G34" s="3" t="s">
        <v>12</v>
      </c>
      <c r="H34" s="3" t="s">
        <v>10</v>
      </c>
      <c r="I34" s="3" t="s">
        <v>12</v>
      </c>
      <c r="J34" s="3">
        <f t="shared" si="9"/>
        <v>7</v>
      </c>
      <c r="K34" s="5">
        <f t="shared" si="10"/>
        <v>0.42857142857142855</v>
      </c>
      <c r="L34" s="3">
        <f t="shared" si="11"/>
        <v>3</v>
      </c>
      <c r="M34" s="3">
        <f t="shared" si="12"/>
        <v>1</v>
      </c>
      <c r="N34" s="3">
        <f t="shared" si="13"/>
        <v>3</v>
      </c>
      <c r="P34" s="13" t="s">
        <v>14</v>
      </c>
      <c r="Q34" s="33" t="s">
        <v>10</v>
      </c>
      <c r="R34" s="27" t="s">
        <v>10</v>
      </c>
      <c r="S34" s="33" t="s">
        <v>12</v>
      </c>
      <c r="T34" s="27" t="s">
        <v>11</v>
      </c>
      <c r="U34" s="36" t="s">
        <v>12</v>
      </c>
      <c r="V34" s="30" t="s">
        <v>12</v>
      </c>
      <c r="W34" s="36" t="s">
        <v>12</v>
      </c>
      <c r="X34" s="30" t="s">
        <v>11</v>
      </c>
      <c r="Y34" s="33" t="s">
        <v>12</v>
      </c>
      <c r="Z34" s="27" t="s">
        <v>12</v>
      </c>
      <c r="AA34" s="33" t="s">
        <v>11</v>
      </c>
      <c r="AB34" s="27" t="s">
        <v>10</v>
      </c>
      <c r="AC34" s="33" t="s">
        <v>11</v>
      </c>
      <c r="AD34" s="27" t="s">
        <v>10</v>
      </c>
      <c r="AE34" s="27">
        <v>4</v>
      </c>
      <c r="AF34" s="27">
        <v>6</v>
      </c>
      <c r="AG34" s="21">
        <f t="shared" ref="AG34:AG57" si="15">(AE34+AF34)/2</f>
        <v>5</v>
      </c>
      <c r="AI34" s="8" t="s">
        <v>15</v>
      </c>
      <c r="AJ34" s="21">
        <f t="shared" si="14"/>
        <v>5</v>
      </c>
      <c r="AK34" s="25" t="str">
        <v>llama3.2:1b</v>
      </c>
      <c r="AL34">
        <v>3.5</v>
      </c>
    </row>
    <row r="35" spans="2:38" ht="29.4" thickBot="1" x14ac:dyDescent="0.35">
      <c r="B35" s="3" t="s">
        <v>17</v>
      </c>
      <c r="C35" s="3" t="s">
        <v>10</v>
      </c>
      <c r="D35" s="3" t="s">
        <v>12</v>
      </c>
      <c r="E35" s="4" t="s">
        <v>12</v>
      </c>
      <c r="F35" s="4" t="s">
        <v>10</v>
      </c>
      <c r="G35" s="3" t="s">
        <v>12</v>
      </c>
      <c r="H35" s="3" t="s">
        <v>10</v>
      </c>
      <c r="I35" s="3" t="s">
        <v>10</v>
      </c>
      <c r="J35" s="3">
        <f t="shared" si="9"/>
        <v>8</v>
      </c>
      <c r="K35" s="5">
        <f t="shared" si="10"/>
        <v>0.5714285714285714</v>
      </c>
      <c r="L35" s="3">
        <f t="shared" si="11"/>
        <v>4</v>
      </c>
      <c r="M35" s="3">
        <f t="shared" si="12"/>
        <v>0</v>
      </c>
      <c r="N35" s="3">
        <f t="shared" si="13"/>
        <v>3</v>
      </c>
      <c r="P35" s="13" t="s">
        <v>15</v>
      </c>
      <c r="Q35" s="32" t="s">
        <v>10</v>
      </c>
      <c r="R35" s="26" t="s">
        <v>10</v>
      </c>
      <c r="S35" s="32" t="s">
        <v>10</v>
      </c>
      <c r="T35" s="26" t="s">
        <v>10</v>
      </c>
      <c r="U35" s="35" t="s">
        <v>12</v>
      </c>
      <c r="V35" s="29" t="s">
        <v>12</v>
      </c>
      <c r="W35" s="35" t="s">
        <v>12</v>
      </c>
      <c r="X35" s="29" t="s">
        <v>11</v>
      </c>
      <c r="Y35" s="32" t="s">
        <v>12</v>
      </c>
      <c r="Z35" s="26" t="s">
        <v>12</v>
      </c>
      <c r="AA35" s="32" t="s">
        <v>11</v>
      </c>
      <c r="AB35" s="26" t="s">
        <v>11</v>
      </c>
      <c r="AC35" s="32" t="s">
        <v>10</v>
      </c>
      <c r="AD35" s="26" t="s">
        <v>12</v>
      </c>
      <c r="AE35" s="26">
        <v>7</v>
      </c>
      <c r="AF35" s="26">
        <v>3</v>
      </c>
      <c r="AG35" s="21">
        <f t="shared" si="15"/>
        <v>5</v>
      </c>
      <c r="AI35" s="8" t="s">
        <v>16</v>
      </c>
      <c r="AJ35" s="21">
        <f t="shared" si="14"/>
        <v>8.5</v>
      </c>
      <c r="AK35" s="25" t="str">
        <v>deepseek-r1:7b</v>
      </c>
      <c r="AL35">
        <v>5</v>
      </c>
    </row>
    <row r="36" spans="2:38" ht="29.4" thickBot="1" x14ac:dyDescent="0.35">
      <c r="B36" s="3" t="s">
        <v>18</v>
      </c>
      <c r="C36" s="3" t="s">
        <v>10</v>
      </c>
      <c r="D36" s="3" t="s">
        <v>11</v>
      </c>
      <c r="E36" s="4" t="s">
        <v>12</v>
      </c>
      <c r="F36" s="4" t="s">
        <v>10</v>
      </c>
      <c r="G36" s="3" t="s">
        <v>12</v>
      </c>
      <c r="H36" s="3" t="s">
        <v>11</v>
      </c>
      <c r="I36" s="3" t="s">
        <v>10</v>
      </c>
      <c r="J36" s="3">
        <f t="shared" si="9"/>
        <v>8</v>
      </c>
      <c r="K36" s="5">
        <f t="shared" si="10"/>
        <v>0.42857142857142855</v>
      </c>
      <c r="L36" s="3">
        <f t="shared" si="11"/>
        <v>3</v>
      </c>
      <c r="M36" s="3">
        <f t="shared" si="12"/>
        <v>2</v>
      </c>
      <c r="N36" s="3">
        <f t="shared" si="13"/>
        <v>2</v>
      </c>
      <c r="P36" s="13" t="s">
        <v>16</v>
      </c>
      <c r="Q36" s="33" t="s">
        <v>10</v>
      </c>
      <c r="R36" s="27" t="s">
        <v>10</v>
      </c>
      <c r="S36" s="33" t="s">
        <v>10</v>
      </c>
      <c r="T36" s="27" t="s">
        <v>11</v>
      </c>
      <c r="U36" s="36" t="s">
        <v>12</v>
      </c>
      <c r="V36" s="30" t="s">
        <v>12</v>
      </c>
      <c r="W36" s="36" t="s">
        <v>11</v>
      </c>
      <c r="X36" s="30" t="s">
        <v>10</v>
      </c>
      <c r="Y36" s="33" t="s">
        <v>11</v>
      </c>
      <c r="Z36" s="27" t="s">
        <v>12</v>
      </c>
      <c r="AA36" s="33" t="s">
        <v>10</v>
      </c>
      <c r="AB36" s="27" t="s">
        <v>10</v>
      </c>
      <c r="AC36" s="33" t="s">
        <v>10</v>
      </c>
      <c r="AD36" s="27" t="s">
        <v>10</v>
      </c>
      <c r="AE36" s="27">
        <v>10</v>
      </c>
      <c r="AF36" s="27">
        <v>7</v>
      </c>
      <c r="AG36" s="21">
        <f t="shared" si="15"/>
        <v>8.5</v>
      </c>
      <c r="AI36" s="8" t="s">
        <v>17</v>
      </c>
      <c r="AJ36" s="21">
        <f t="shared" si="14"/>
        <v>9.5</v>
      </c>
      <c r="AK36" s="25" t="str">
        <v>gemma3:1b</v>
      </c>
      <c r="AL36">
        <v>5</v>
      </c>
    </row>
    <row r="37" spans="2:38" ht="29.4" thickBot="1" x14ac:dyDescent="0.35">
      <c r="B37" s="3" t="s">
        <v>19</v>
      </c>
      <c r="C37" s="3" t="s">
        <v>10</v>
      </c>
      <c r="D37" s="3" t="s">
        <v>11</v>
      </c>
      <c r="E37" s="4" t="s">
        <v>10</v>
      </c>
      <c r="F37" s="4" t="s">
        <v>10</v>
      </c>
      <c r="G37" s="3" t="s">
        <v>10</v>
      </c>
      <c r="H37" s="3" t="s">
        <v>10</v>
      </c>
      <c r="I37" s="3" t="s">
        <v>10</v>
      </c>
      <c r="J37" s="3">
        <f t="shared" si="9"/>
        <v>13</v>
      </c>
      <c r="K37" s="5">
        <f t="shared" si="10"/>
        <v>0.8571428571428571</v>
      </c>
      <c r="L37" s="3">
        <f t="shared" si="11"/>
        <v>6</v>
      </c>
      <c r="M37" s="3">
        <f t="shared" si="12"/>
        <v>1</v>
      </c>
      <c r="N37" s="3">
        <f t="shared" si="13"/>
        <v>0</v>
      </c>
      <c r="P37" s="13" t="s">
        <v>17</v>
      </c>
      <c r="Q37" s="32" t="s">
        <v>10</v>
      </c>
      <c r="R37" s="26" t="s">
        <v>10</v>
      </c>
      <c r="S37" s="32" t="s">
        <v>10</v>
      </c>
      <c r="T37" s="26" t="s">
        <v>12</v>
      </c>
      <c r="U37" s="35" t="s">
        <v>12</v>
      </c>
      <c r="V37" s="29" t="s">
        <v>12</v>
      </c>
      <c r="W37" s="35" t="s">
        <v>11</v>
      </c>
      <c r="X37" s="29" t="s">
        <v>10</v>
      </c>
      <c r="Y37" s="32" t="s">
        <v>10</v>
      </c>
      <c r="Z37" s="26" t="s">
        <v>12</v>
      </c>
      <c r="AA37" s="32" t="s">
        <v>10</v>
      </c>
      <c r="AB37" s="26" t="s">
        <v>10</v>
      </c>
      <c r="AC37" s="32" t="s">
        <v>10</v>
      </c>
      <c r="AD37" s="26" t="s">
        <v>10</v>
      </c>
      <c r="AE37" s="26">
        <v>11</v>
      </c>
      <c r="AF37" s="26">
        <v>8</v>
      </c>
      <c r="AG37" s="21">
        <f t="shared" si="15"/>
        <v>9.5</v>
      </c>
      <c r="AI37" s="8" t="s">
        <v>18</v>
      </c>
      <c r="AJ37" s="21">
        <f t="shared" si="14"/>
        <v>10</v>
      </c>
      <c r="AK37" s="25" t="str">
        <v>phi4-mini:3.8b</v>
      </c>
      <c r="AL37">
        <v>6.5</v>
      </c>
    </row>
    <row r="38" spans="2:38" ht="29.4" thickBot="1" x14ac:dyDescent="0.35">
      <c r="B38" s="3" t="s">
        <v>20</v>
      </c>
      <c r="C38" s="3" t="s">
        <v>11</v>
      </c>
      <c r="D38" s="3" t="s">
        <v>11</v>
      </c>
      <c r="E38" s="4" t="s">
        <v>12</v>
      </c>
      <c r="F38" s="4" t="s">
        <v>10</v>
      </c>
      <c r="G38" s="3" t="s">
        <v>11</v>
      </c>
      <c r="H38" s="3" t="s">
        <v>10</v>
      </c>
      <c r="I38" s="3" t="s">
        <v>11</v>
      </c>
      <c r="J38" s="3">
        <f t="shared" si="9"/>
        <v>8</v>
      </c>
      <c r="K38" s="5">
        <f t="shared" si="10"/>
        <v>0.2857142857142857</v>
      </c>
      <c r="L38" s="3">
        <f t="shared" si="11"/>
        <v>2</v>
      </c>
      <c r="M38" s="3">
        <f t="shared" si="12"/>
        <v>4</v>
      </c>
      <c r="N38" s="3">
        <f t="shared" si="13"/>
        <v>1</v>
      </c>
      <c r="P38" s="13" t="s">
        <v>18</v>
      </c>
      <c r="Q38" s="33" t="s">
        <v>10</v>
      </c>
      <c r="R38" s="27" t="s">
        <v>10</v>
      </c>
      <c r="S38" s="33" t="s">
        <v>10</v>
      </c>
      <c r="T38" s="27" t="s">
        <v>11</v>
      </c>
      <c r="U38" s="36" t="s">
        <v>12</v>
      </c>
      <c r="V38" s="30" t="s">
        <v>12</v>
      </c>
      <c r="W38" s="36" t="s">
        <v>10</v>
      </c>
      <c r="X38" s="30" t="s">
        <v>10</v>
      </c>
      <c r="Y38" s="33" t="s">
        <v>10</v>
      </c>
      <c r="Z38" s="27" t="s">
        <v>12</v>
      </c>
      <c r="AA38" s="33" t="s">
        <v>10</v>
      </c>
      <c r="AB38" s="27" t="s">
        <v>11</v>
      </c>
      <c r="AC38" s="33" t="s">
        <v>10</v>
      </c>
      <c r="AD38" s="27" t="s">
        <v>10</v>
      </c>
      <c r="AE38" s="27">
        <v>12</v>
      </c>
      <c r="AF38" s="27">
        <v>8</v>
      </c>
      <c r="AG38" s="21">
        <f t="shared" si="15"/>
        <v>10</v>
      </c>
      <c r="AI38" s="8" t="s">
        <v>19</v>
      </c>
      <c r="AJ38" s="21">
        <f t="shared" si="14"/>
        <v>12.5</v>
      </c>
      <c r="AK38" s="25" t="str">
        <v>qwen3:0.6b</v>
      </c>
      <c r="AL38">
        <v>6.5</v>
      </c>
    </row>
    <row r="39" spans="2:38" ht="29.4" thickBot="1" x14ac:dyDescent="0.35">
      <c r="B39" s="3" t="s">
        <v>21</v>
      </c>
      <c r="C39" s="3" t="s">
        <v>10</v>
      </c>
      <c r="D39" s="3" t="s">
        <v>11</v>
      </c>
      <c r="E39" s="4" t="s">
        <v>10</v>
      </c>
      <c r="F39" s="4" t="s">
        <v>10</v>
      </c>
      <c r="G39" s="3" t="s">
        <v>10</v>
      </c>
      <c r="H39" s="3" t="s">
        <v>10</v>
      </c>
      <c r="I39" s="3" t="s">
        <v>10</v>
      </c>
      <c r="J39" s="3">
        <f t="shared" si="9"/>
        <v>13</v>
      </c>
      <c r="K39" s="5">
        <f t="shared" si="10"/>
        <v>0.8571428571428571</v>
      </c>
      <c r="L39" s="3">
        <f t="shared" si="11"/>
        <v>6</v>
      </c>
      <c r="M39" s="3">
        <f t="shared" si="12"/>
        <v>1</v>
      </c>
      <c r="N39" s="3">
        <f t="shared" si="13"/>
        <v>0</v>
      </c>
      <c r="P39" s="13" t="s">
        <v>19</v>
      </c>
      <c r="Q39" s="32" t="s">
        <v>10</v>
      </c>
      <c r="R39" s="26" t="s">
        <v>10</v>
      </c>
      <c r="S39" s="32" t="s">
        <v>10</v>
      </c>
      <c r="T39" s="26" t="s">
        <v>11</v>
      </c>
      <c r="U39" s="35" t="s">
        <v>12</v>
      </c>
      <c r="V39" s="29" t="s">
        <v>10</v>
      </c>
      <c r="W39" s="35" t="s">
        <v>10</v>
      </c>
      <c r="X39" s="29" t="s">
        <v>10</v>
      </c>
      <c r="Y39" s="32" t="s">
        <v>10</v>
      </c>
      <c r="Z39" s="26" t="s">
        <v>10</v>
      </c>
      <c r="AA39" s="32" t="s">
        <v>10</v>
      </c>
      <c r="AB39" s="26" t="s">
        <v>10</v>
      </c>
      <c r="AC39" s="32" t="s">
        <v>10</v>
      </c>
      <c r="AD39" s="26" t="s">
        <v>10</v>
      </c>
      <c r="AE39" s="26">
        <v>12</v>
      </c>
      <c r="AF39" s="26">
        <v>13</v>
      </c>
      <c r="AG39" s="21">
        <f t="shared" si="15"/>
        <v>12.5</v>
      </c>
      <c r="AI39" s="8" t="s">
        <v>20</v>
      </c>
      <c r="AJ39" s="21">
        <f t="shared" si="14"/>
        <v>10</v>
      </c>
      <c r="AK39" s="25" t="str">
        <v>qwen2.5:1.5b</v>
      </c>
      <c r="AL39">
        <v>7.5</v>
      </c>
    </row>
    <row r="40" spans="2:38" ht="29.4" thickBot="1" x14ac:dyDescent="0.35">
      <c r="B40" s="3" t="s">
        <v>22</v>
      </c>
      <c r="C40" s="3" t="s">
        <v>12</v>
      </c>
      <c r="D40" s="3" t="s">
        <v>12</v>
      </c>
      <c r="E40" s="4" t="s">
        <v>12</v>
      </c>
      <c r="F40" s="4" t="s">
        <v>10</v>
      </c>
      <c r="G40" s="3" t="s">
        <v>12</v>
      </c>
      <c r="H40" s="3" t="s">
        <v>12</v>
      </c>
      <c r="I40" s="3" t="s">
        <v>12</v>
      </c>
      <c r="J40" s="3">
        <f t="shared" si="9"/>
        <v>2</v>
      </c>
      <c r="K40" s="5">
        <f t="shared" si="10"/>
        <v>0.14285714285714285</v>
      </c>
      <c r="L40" s="3">
        <f t="shared" si="11"/>
        <v>1</v>
      </c>
      <c r="M40" s="3">
        <f t="shared" si="12"/>
        <v>0</v>
      </c>
      <c r="N40" s="3">
        <f t="shared" si="13"/>
        <v>6</v>
      </c>
      <c r="P40" s="13" t="s">
        <v>20</v>
      </c>
      <c r="Q40" s="33" t="s">
        <v>10</v>
      </c>
      <c r="R40" s="27" t="s">
        <v>10</v>
      </c>
      <c r="S40" s="33" t="s">
        <v>10</v>
      </c>
      <c r="T40" s="27" t="s">
        <v>11</v>
      </c>
      <c r="U40" s="36" t="s">
        <v>12</v>
      </c>
      <c r="V40" s="30" t="s">
        <v>12</v>
      </c>
      <c r="W40" s="36" t="s">
        <v>10</v>
      </c>
      <c r="X40" s="30" t="s">
        <v>10</v>
      </c>
      <c r="Y40" s="33" t="s">
        <v>10</v>
      </c>
      <c r="Z40" s="27" t="s">
        <v>12</v>
      </c>
      <c r="AA40" s="33" t="s">
        <v>10</v>
      </c>
      <c r="AB40" s="27" t="s">
        <v>10</v>
      </c>
      <c r="AC40" s="33" t="s">
        <v>10</v>
      </c>
      <c r="AD40" s="27" t="s">
        <v>11</v>
      </c>
      <c r="AE40" s="27">
        <v>12</v>
      </c>
      <c r="AF40" s="27">
        <v>8</v>
      </c>
      <c r="AG40" s="21">
        <f t="shared" si="15"/>
        <v>10</v>
      </c>
      <c r="AI40" s="8" t="s">
        <v>21</v>
      </c>
      <c r="AJ40" s="21">
        <f t="shared" si="14"/>
        <v>12.5</v>
      </c>
      <c r="AK40" s="25" t="str">
        <v>gemma3n:e2b</v>
      </c>
      <c r="AL40">
        <v>8.5</v>
      </c>
    </row>
    <row r="41" spans="2:38" ht="29.4" thickBot="1" x14ac:dyDescent="0.35">
      <c r="B41" s="3" t="s">
        <v>23</v>
      </c>
      <c r="C41" s="3" t="s">
        <v>11</v>
      </c>
      <c r="D41" s="3" t="s">
        <v>11</v>
      </c>
      <c r="E41" s="4" t="s">
        <v>11</v>
      </c>
      <c r="F41" s="4" t="s">
        <v>11</v>
      </c>
      <c r="G41" s="3" t="s">
        <v>10</v>
      </c>
      <c r="H41" s="3" t="s">
        <v>10</v>
      </c>
      <c r="I41" s="3" t="s">
        <v>10</v>
      </c>
      <c r="J41" s="3">
        <f t="shared" si="9"/>
        <v>10</v>
      </c>
      <c r="K41" s="5">
        <f t="shared" si="10"/>
        <v>0.42857142857142855</v>
      </c>
      <c r="L41" s="3">
        <f t="shared" si="11"/>
        <v>3</v>
      </c>
      <c r="M41" s="3">
        <f t="shared" si="12"/>
        <v>4</v>
      </c>
      <c r="N41" s="3">
        <f t="shared" si="13"/>
        <v>0</v>
      </c>
      <c r="P41" s="13" t="s">
        <v>21</v>
      </c>
      <c r="Q41" s="32" t="s">
        <v>10</v>
      </c>
      <c r="R41" s="26" t="s">
        <v>10</v>
      </c>
      <c r="S41" s="32" t="s">
        <v>10</v>
      </c>
      <c r="T41" s="26" t="s">
        <v>11</v>
      </c>
      <c r="U41" s="35" t="s">
        <v>12</v>
      </c>
      <c r="V41" s="29" t="s">
        <v>10</v>
      </c>
      <c r="W41" s="35" t="s">
        <v>10</v>
      </c>
      <c r="X41" s="29" t="s">
        <v>10</v>
      </c>
      <c r="Y41" s="32" t="s">
        <v>10</v>
      </c>
      <c r="Z41" s="26" t="s">
        <v>10</v>
      </c>
      <c r="AA41" s="32" t="s">
        <v>10</v>
      </c>
      <c r="AB41" s="26" t="s">
        <v>10</v>
      </c>
      <c r="AC41" s="32" t="s">
        <v>10</v>
      </c>
      <c r="AD41" s="26" t="s">
        <v>10</v>
      </c>
      <c r="AE41" s="26">
        <v>12</v>
      </c>
      <c r="AF41" s="26">
        <v>13</v>
      </c>
      <c r="AG41" s="21">
        <f t="shared" si="15"/>
        <v>12.5</v>
      </c>
      <c r="AI41" s="8" t="s">
        <v>22</v>
      </c>
      <c r="AJ41" s="21">
        <f t="shared" si="14"/>
        <v>3.5</v>
      </c>
      <c r="AK41" s="25" t="str">
        <v>qwen3:1.7b</v>
      </c>
      <c r="AL41">
        <v>8.5</v>
      </c>
    </row>
    <row r="42" spans="2:38" ht="29.4" thickBot="1" x14ac:dyDescent="0.35">
      <c r="B42" s="3" t="s">
        <v>24</v>
      </c>
      <c r="C42" s="3" t="s">
        <v>10</v>
      </c>
      <c r="D42" s="3" t="s">
        <v>10</v>
      </c>
      <c r="E42" s="4" t="s">
        <v>11</v>
      </c>
      <c r="F42" s="4" t="s">
        <v>12</v>
      </c>
      <c r="G42" s="3" t="s">
        <v>10</v>
      </c>
      <c r="H42" s="3" t="s">
        <v>10</v>
      </c>
      <c r="I42" s="3" t="s">
        <v>10</v>
      </c>
      <c r="J42" s="3">
        <f t="shared" si="9"/>
        <v>11</v>
      </c>
      <c r="K42" s="5">
        <f t="shared" si="10"/>
        <v>0.7142857142857143</v>
      </c>
      <c r="L42" s="3">
        <f t="shared" si="11"/>
        <v>5</v>
      </c>
      <c r="M42" s="3">
        <f t="shared" si="12"/>
        <v>1</v>
      </c>
      <c r="N42" s="3">
        <f t="shared" si="13"/>
        <v>1</v>
      </c>
      <c r="P42" s="13" t="s">
        <v>22</v>
      </c>
      <c r="Q42" s="33" t="s">
        <v>10</v>
      </c>
      <c r="R42" s="27" t="s">
        <v>10</v>
      </c>
      <c r="S42" s="33" t="s">
        <v>12</v>
      </c>
      <c r="T42" s="27" t="s">
        <v>12</v>
      </c>
      <c r="U42" s="36" t="s">
        <v>12</v>
      </c>
      <c r="V42" s="30" t="s">
        <v>12</v>
      </c>
      <c r="W42" s="36" t="s">
        <v>12</v>
      </c>
      <c r="X42" s="30" t="s">
        <v>11</v>
      </c>
      <c r="Y42" s="33" t="s">
        <v>12</v>
      </c>
      <c r="Z42" s="27" t="s">
        <v>12</v>
      </c>
      <c r="AA42" s="33" t="s">
        <v>11</v>
      </c>
      <c r="AB42" s="27" t="s">
        <v>10</v>
      </c>
      <c r="AC42" s="33" t="s">
        <v>10</v>
      </c>
      <c r="AD42" s="27" t="s">
        <v>12</v>
      </c>
      <c r="AE42" s="27">
        <v>5</v>
      </c>
      <c r="AF42" s="27">
        <v>2</v>
      </c>
      <c r="AG42" s="21">
        <f t="shared" si="15"/>
        <v>3.5</v>
      </c>
      <c r="AI42" s="8" t="s">
        <v>23</v>
      </c>
      <c r="AJ42" s="21">
        <f t="shared" si="14"/>
        <v>9.5</v>
      </c>
      <c r="AK42" s="25" t="str">
        <v>phi3:3.8b</v>
      </c>
      <c r="AL42">
        <v>9</v>
      </c>
    </row>
    <row r="43" spans="2:38" ht="29.4" thickBot="1" x14ac:dyDescent="0.35">
      <c r="B43" s="3" t="s">
        <v>25</v>
      </c>
      <c r="C43" s="3" t="s">
        <v>10</v>
      </c>
      <c r="D43" s="3" t="s">
        <v>11</v>
      </c>
      <c r="E43" s="4" t="s">
        <v>12</v>
      </c>
      <c r="F43" s="4" t="s">
        <v>10</v>
      </c>
      <c r="G43" s="3" t="s">
        <v>10</v>
      </c>
      <c r="H43" s="3" t="s">
        <v>10</v>
      </c>
      <c r="I43" s="3" t="s">
        <v>10</v>
      </c>
      <c r="J43" s="3">
        <f t="shared" si="9"/>
        <v>11</v>
      </c>
      <c r="K43" s="5">
        <f t="shared" si="10"/>
        <v>0.7142857142857143</v>
      </c>
      <c r="L43" s="3">
        <f t="shared" si="11"/>
        <v>5</v>
      </c>
      <c r="M43" s="3">
        <f t="shared" si="12"/>
        <v>1</v>
      </c>
      <c r="N43" s="3">
        <f t="shared" si="13"/>
        <v>1</v>
      </c>
      <c r="P43" s="13" t="s">
        <v>23</v>
      </c>
      <c r="Q43" s="32" t="s">
        <v>10</v>
      </c>
      <c r="R43" s="26" t="s">
        <v>10</v>
      </c>
      <c r="S43" s="32" t="s">
        <v>10</v>
      </c>
      <c r="T43" s="26" t="s">
        <v>11</v>
      </c>
      <c r="U43" s="35" t="s">
        <v>12</v>
      </c>
      <c r="V43" s="29" t="s">
        <v>11</v>
      </c>
      <c r="W43" s="35" t="s">
        <v>12</v>
      </c>
      <c r="X43" s="29" t="s">
        <v>10</v>
      </c>
      <c r="Y43" s="32" t="s">
        <v>11</v>
      </c>
      <c r="Z43" s="26" t="s">
        <v>10</v>
      </c>
      <c r="AA43" s="32" t="s">
        <v>10</v>
      </c>
      <c r="AB43" s="26" t="s">
        <v>10</v>
      </c>
      <c r="AC43" s="32" t="s">
        <v>10</v>
      </c>
      <c r="AD43" s="26" t="s">
        <v>10</v>
      </c>
      <c r="AE43" s="26">
        <v>9</v>
      </c>
      <c r="AF43" s="26">
        <v>10</v>
      </c>
      <c r="AG43" s="21">
        <f t="shared" si="15"/>
        <v>9.5</v>
      </c>
      <c r="AI43" s="8" t="s">
        <v>24</v>
      </c>
      <c r="AJ43" s="21">
        <f t="shared" si="14"/>
        <v>10</v>
      </c>
      <c r="AK43" s="25" t="str">
        <v>phi4-mini-reasoning:3.8b</v>
      </c>
      <c r="AL43">
        <v>9</v>
      </c>
    </row>
    <row r="44" spans="2:38" ht="29.4" thickBot="1" x14ac:dyDescent="0.35">
      <c r="B44" s="3" t="s">
        <v>26</v>
      </c>
      <c r="C44" s="3" t="s">
        <v>11</v>
      </c>
      <c r="D44" s="3" t="s">
        <v>10</v>
      </c>
      <c r="E44" s="4" t="s">
        <v>12</v>
      </c>
      <c r="F44" s="4" t="s">
        <v>12</v>
      </c>
      <c r="G44" s="3" t="s">
        <v>10</v>
      </c>
      <c r="H44" s="3" t="s">
        <v>11</v>
      </c>
      <c r="I44" s="3" t="s">
        <v>10</v>
      </c>
      <c r="J44" s="3">
        <f t="shared" si="9"/>
        <v>8</v>
      </c>
      <c r="K44" s="5">
        <f t="shared" si="10"/>
        <v>0.42857142857142855</v>
      </c>
      <c r="L44" s="3">
        <f t="shared" si="11"/>
        <v>3</v>
      </c>
      <c r="M44" s="3">
        <f t="shared" si="12"/>
        <v>2</v>
      </c>
      <c r="N44" s="3">
        <f t="shared" si="13"/>
        <v>2</v>
      </c>
      <c r="P44" s="13" t="s">
        <v>24</v>
      </c>
      <c r="Q44" s="33" t="s">
        <v>10</v>
      </c>
      <c r="R44" s="27" t="s">
        <v>10</v>
      </c>
      <c r="S44" s="33" t="s">
        <v>10</v>
      </c>
      <c r="T44" s="27" t="s">
        <v>11</v>
      </c>
      <c r="U44" s="36" t="s">
        <v>12</v>
      </c>
      <c r="V44" s="30" t="s">
        <v>10</v>
      </c>
      <c r="W44" s="36" t="s">
        <v>12</v>
      </c>
      <c r="X44" s="30" t="s">
        <v>10</v>
      </c>
      <c r="Y44" s="33" t="s">
        <v>11</v>
      </c>
      <c r="Z44" s="27" t="s">
        <v>12</v>
      </c>
      <c r="AA44" s="33" t="s">
        <v>10</v>
      </c>
      <c r="AB44" s="27" t="s">
        <v>10</v>
      </c>
      <c r="AC44" s="33" t="s">
        <v>10</v>
      </c>
      <c r="AD44" s="27" t="s">
        <v>10</v>
      </c>
      <c r="AE44" s="27">
        <v>9</v>
      </c>
      <c r="AF44" s="27">
        <v>11</v>
      </c>
      <c r="AG44" s="21">
        <f t="shared" si="15"/>
        <v>10</v>
      </c>
      <c r="AI44" s="8" t="s">
        <v>25</v>
      </c>
      <c r="AJ44" s="21">
        <f t="shared" si="14"/>
        <v>10.5</v>
      </c>
      <c r="AK44" s="25" t="str">
        <v>lily_cyber:latest</v>
      </c>
      <c r="AL44">
        <v>9</v>
      </c>
    </row>
    <row r="45" spans="2:38" ht="29.4" thickBot="1" x14ac:dyDescent="0.35">
      <c r="B45" s="3" t="s">
        <v>27</v>
      </c>
      <c r="C45" s="3" t="s">
        <v>10</v>
      </c>
      <c r="D45" s="3" t="s">
        <v>10</v>
      </c>
      <c r="E45" s="4" t="s">
        <v>12</v>
      </c>
      <c r="F45" s="4" t="s">
        <v>11</v>
      </c>
      <c r="G45" s="3" t="s">
        <v>10</v>
      </c>
      <c r="H45" s="3" t="s">
        <v>10</v>
      </c>
      <c r="I45" s="3" t="s">
        <v>10</v>
      </c>
      <c r="J45" s="3">
        <f t="shared" si="9"/>
        <v>11</v>
      </c>
      <c r="K45" s="5">
        <f t="shared" si="10"/>
        <v>0.7142857142857143</v>
      </c>
      <c r="L45" s="3">
        <f t="shared" si="11"/>
        <v>5</v>
      </c>
      <c r="M45" s="3">
        <f t="shared" si="12"/>
        <v>1</v>
      </c>
      <c r="N45" s="3">
        <f t="shared" si="13"/>
        <v>1</v>
      </c>
      <c r="P45" s="13" t="s">
        <v>25</v>
      </c>
      <c r="Q45" s="32" t="s">
        <v>10</v>
      </c>
      <c r="R45" s="26" t="s">
        <v>10</v>
      </c>
      <c r="S45" s="32" t="s">
        <v>10</v>
      </c>
      <c r="T45" s="26" t="s">
        <v>11</v>
      </c>
      <c r="U45" s="35" t="s">
        <v>12</v>
      </c>
      <c r="V45" s="29" t="s">
        <v>10</v>
      </c>
      <c r="W45" s="35" t="s">
        <v>10</v>
      </c>
      <c r="X45" s="29" t="s">
        <v>11</v>
      </c>
      <c r="Y45" s="32" t="s">
        <v>12</v>
      </c>
      <c r="Z45" s="26" t="s">
        <v>10</v>
      </c>
      <c r="AA45" s="32" t="s">
        <v>10</v>
      </c>
      <c r="AB45" s="26" t="s">
        <v>10</v>
      </c>
      <c r="AC45" s="32" t="s">
        <v>10</v>
      </c>
      <c r="AD45" s="26" t="s">
        <v>10</v>
      </c>
      <c r="AE45" s="26">
        <v>10</v>
      </c>
      <c r="AF45" s="26">
        <v>11</v>
      </c>
      <c r="AG45" s="21">
        <f t="shared" si="15"/>
        <v>10.5</v>
      </c>
      <c r="AI45" s="8" t="s">
        <v>26</v>
      </c>
      <c r="AJ45" s="21">
        <f t="shared" si="14"/>
        <v>9</v>
      </c>
      <c r="AK45" s="25" t="str">
        <v>gemma3:4b</v>
      </c>
      <c r="AL45">
        <v>9.5</v>
      </c>
    </row>
    <row r="46" spans="2:38" ht="29.4" thickBot="1" x14ac:dyDescent="0.35">
      <c r="B46" s="3" t="s">
        <v>28</v>
      </c>
      <c r="C46" s="3" t="s">
        <v>10</v>
      </c>
      <c r="D46" s="3" t="s">
        <v>10</v>
      </c>
      <c r="E46" s="3" t="s">
        <v>11</v>
      </c>
      <c r="F46" s="3" t="s">
        <v>11</v>
      </c>
      <c r="G46" s="3" t="s">
        <v>10</v>
      </c>
      <c r="H46" s="3" t="s">
        <v>11</v>
      </c>
      <c r="I46" s="3" t="s">
        <v>10</v>
      </c>
      <c r="J46" s="3">
        <f t="shared" si="9"/>
        <v>11</v>
      </c>
      <c r="K46" s="5">
        <f t="shared" si="10"/>
        <v>0.5714285714285714</v>
      </c>
      <c r="L46" s="3">
        <f t="shared" si="11"/>
        <v>4</v>
      </c>
      <c r="M46" s="3">
        <f t="shared" si="12"/>
        <v>3</v>
      </c>
      <c r="N46" s="3">
        <f t="shared" si="13"/>
        <v>0</v>
      </c>
      <c r="P46" s="13" t="s">
        <v>26</v>
      </c>
      <c r="Q46" s="33" t="s">
        <v>10</v>
      </c>
      <c r="R46" s="27" t="s">
        <v>10</v>
      </c>
      <c r="S46" s="33" t="s">
        <v>10</v>
      </c>
      <c r="T46" s="27" t="s">
        <v>10</v>
      </c>
      <c r="U46" s="36" t="s">
        <v>11</v>
      </c>
      <c r="V46" s="30" t="s">
        <v>12</v>
      </c>
      <c r="W46" s="36" t="s">
        <v>12</v>
      </c>
      <c r="X46" s="30" t="s">
        <v>11</v>
      </c>
      <c r="Y46" s="33" t="s">
        <v>10</v>
      </c>
      <c r="Z46" s="27" t="s">
        <v>10</v>
      </c>
      <c r="AA46" s="33" t="s">
        <v>11</v>
      </c>
      <c r="AB46" s="27" t="s">
        <v>10</v>
      </c>
      <c r="AC46" s="33" t="s">
        <v>10</v>
      </c>
      <c r="AD46" s="27" t="s">
        <v>10</v>
      </c>
      <c r="AE46" s="27">
        <v>10</v>
      </c>
      <c r="AF46" s="27">
        <v>8</v>
      </c>
      <c r="AG46" s="21">
        <f t="shared" si="15"/>
        <v>9</v>
      </c>
      <c r="AI46" s="8" t="s">
        <v>27</v>
      </c>
      <c r="AJ46" s="21">
        <f t="shared" si="14"/>
        <v>9</v>
      </c>
      <c r="AK46" s="25" t="str">
        <v>llama3.2:3b</v>
      </c>
      <c r="AL46">
        <v>9.5</v>
      </c>
    </row>
    <row r="47" spans="2:38" ht="43.8" thickBot="1" x14ac:dyDescent="0.35">
      <c r="B47" s="3" t="s">
        <v>29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>
        <f t="shared" si="9"/>
        <v>0</v>
      </c>
      <c r="K47" s="5">
        <f t="shared" si="10"/>
        <v>0</v>
      </c>
      <c r="L47" s="3">
        <f t="shared" si="11"/>
        <v>0</v>
      </c>
      <c r="M47" s="3">
        <f t="shared" si="12"/>
        <v>0</v>
      </c>
      <c r="N47" s="3">
        <f t="shared" si="13"/>
        <v>7</v>
      </c>
      <c r="P47" s="13" t="s">
        <v>27</v>
      </c>
      <c r="Q47" s="32" t="s">
        <v>10</v>
      </c>
      <c r="R47" s="26" t="s">
        <v>10</v>
      </c>
      <c r="S47" s="32" t="s">
        <v>10</v>
      </c>
      <c r="T47" s="26" t="s">
        <v>10</v>
      </c>
      <c r="U47" s="35" t="s">
        <v>12</v>
      </c>
      <c r="V47" s="29" t="s">
        <v>12</v>
      </c>
      <c r="W47" s="35" t="s">
        <v>12</v>
      </c>
      <c r="X47" s="29" t="s">
        <v>11</v>
      </c>
      <c r="Y47" s="32" t="s">
        <v>11</v>
      </c>
      <c r="Z47" s="26" t="s">
        <v>12</v>
      </c>
      <c r="AA47" s="32" t="s">
        <v>10</v>
      </c>
      <c r="AB47" s="26" t="s">
        <v>10</v>
      </c>
      <c r="AC47" s="32" t="s">
        <v>12</v>
      </c>
      <c r="AD47" s="26" t="s">
        <v>10</v>
      </c>
      <c r="AE47" s="26">
        <v>7</v>
      </c>
      <c r="AF47" s="26">
        <v>11</v>
      </c>
      <c r="AG47" s="21">
        <f t="shared" si="15"/>
        <v>9</v>
      </c>
      <c r="AI47" s="8" t="s">
        <v>28</v>
      </c>
      <c r="AJ47" s="21">
        <f t="shared" si="14"/>
        <v>6.5</v>
      </c>
      <c r="AK47" s="25" t="str">
        <v>qwen2.5:3b</v>
      </c>
      <c r="AL47">
        <v>9.5</v>
      </c>
    </row>
    <row r="48" spans="2:38" ht="29.4" thickBot="1" x14ac:dyDescent="0.35">
      <c r="B48" s="3" t="s">
        <v>30</v>
      </c>
      <c r="C48" s="3" t="s">
        <v>10</v>
      </c>
      <c r="D48" s="3" t="s">
        <v>12</v>
      </c>
      <c r="E48" s="4" t="s">
        <v>12</v>
      </c>
      <c r="F48" s="4" t="s">
        <v>10</v>
      </c>
      <c r="G48" s="3" t="s">
        <v>12</v>
      </c>
      <c r="H48" s="3" t="s">
        <v>11</v>
      </c>
      <c r="I48" s="3" t="s">
        <v>12</v>
      </c>
      <c r="J48" s="3">
        <f t="shared" si="9"/>
        <v>5</v>
      </c>
      <c r="K48" s="5">
        <f t="shared" si="10"/>
        <v>0.2857142857142857</v>
      </c>
      <c r="L48" s="3">
        <f t="shared" si="11"/>
        <v>2</v>
      </c>
      <c r="M48" s="3">
        <f t="shared" si="12"/>
        <v>1</v>
      </c>
      <c r="N48" s="3">
        <f t="shared" si="13"/>
        <v>4</v>
      </c>
      <c r="P48" s="13" t="s">
        <v>28</v>
      </c>
      <c r="Q48" s="33" t="s">
        <v>10</v>
      </c>
      <c r="R48" s="27" t="s">
        <v>10</v>
      </c>
      <c r="S48" s="33" t="s">
        <v>10</v>
      </c>
      <c r="T48" s="27" t="s">
        <v>10</v>
      </c>
      <c r="U48" s="36" t="s">
        <v>10</v>
      </c>
      <c r="V48" s="27" t="s">
        <v>11</v>
      </c>
      <c r="W48" s="36" t="s">
        <v>12</v>
      </c>
      <c r="X48" s="27" t="s">
        <v>10</v>
      </c>
      <c r="Y48" s="33" t="s">
        <v>10</v>
      </c>
      <c r="Z48" s="27" t="s">
        <v>12</v>
      </c>
      <c r="AA48" s="33" t="s">
        <v>10</v>
      </c>
      <c r="AB48" s="27" t="s">
        <v>10</v>
      </c>
      <c r="AC48" s="33" t="s">
        <v>10</v>
      </c>
      <c r="AD48" s="27" t="s">
        <v>10</v>
      </c>
      <c r="AE48" s="27">
        <v>12</v>
      </c>
      <c r="AF48" s="27">
        <v>1</v>
      </c>
      <c r="AG48" s="21">
        <f t="shared" si="15"/>
        <v>6.5</v>
      </c>
      <c r="AI48" s="8" t="s">
        <v>29</v>
      </c>
      <c r="AJ48" s="21">
        <f t="shared" si="14"/>
        <v>1.5</v>
      </c>
      <c r="AK48" s="25" t="str">
        <v>granite3-dense:2b</v>
      </c>
      <c r="AL48">
        <v>10</v>
      </c>
    </row>
    <row r="49" spans="2:38" ht="29.4" thickBot="1" x14ac:dyDescent="0.35">
      <c r="B49" s="3" t="s">
        <v>31</v>
      </c>
      <c r="C49" s="3" t="s">
        <v>10</v>
      </c>
      <c r="D49" s="3" t="s">
        <v>12</v>
      </c>
      <c r="E49" s="4" t="s">
        <v>12</v>
      </c>
      <c r="F49" s="4" t="s">
        <v>10</v>
      </c>
      <c r="G49" s="3" t="s">
        <v>10</v>
      </c>
      <c r="H49" s="3" t="s">
        <v>10</v>
      </c>
      <c r="I49" s="3" t="s">
        <v>10</v>
      </c>
      <c r="J49" s="3">
        <f t="shared" si="9"/>
        <v>10</v>
      </c>
      <c r="K49" s="5">
        <f t="shared" si="10"/>
        <v>0.7142857142857143</v>
      </c>
      <c r="L49" s="3">
        <f t="shared" si="11"/>
        <v>5</v>
      </c>
      <c r="M49" s="3">
        <f t="shared" si="12"/>
        <v>0</v>
      </c>
      <c r="N49" s="3">
        <f t="shared" si="13"/>
        <v>2</v>
      </c>
      <c r="P49" s="13" t="s">
        <v>29</v>
      </c>
      <c r="Q49" s="32" t="s">
        <v>10</v>
      </c>
      <c r="R49" s="26" t="s">
        <v>12</v>
      </c>
      <c r="S49" s="32" t="s">
        <v>11</v>
      </c>
      <c r="T49" s="26" t="s">
        <v>11</v>
      </c>
      <c r="U49" s="35" t="s">
        <v>12</v>
      </c>
      <c r="V49" s="26" t="s">
        <v>12</v>
      </c>
      <c r="W49" s="35" t="s">
        <v>12</v>
      </c>
      <c r="X49" s="26" t="s">
        <v>10</v>
      </c>
      <c r="Y49" s="32" t="s">
        <v>12</v>
      </c>
      <c r="Z49" s="26" t="s">
        <v>12</v>
      </c>
      <c r="AA49" s="32" t="s">
        <v>12</v>
      </c>
      <c r="AB49" s="26" t="s">
        <v>12</v>
      </c>
      <c r="AC49" s="32" t="s">
        <v>12</v>
      </c>
      <c r="AD49" s="26" t="s">
        <v>12</v>
      </c>
      <c r="AE49" s="26">
        <v>3</v>
      </c>
      <c r="AF49" s="26">
        <v>0</v>
      </c>
      <c r="AG49" s="21">
        <f t="shared" si="15"/>
        <v>1.5</v>
      </c>
      <c r="AI49" s="8" t="s">
        <v>30</v>
      </c>
      <c r="AJ49" s="21">
        <f t="shared" si="14"/>
        <v>7.5</v>
      </c>
      <c r="AK49" s="25" t="str">
        <v>granite3.2:2b</v>
      </c>
      <c r="AL49">
        <v>10</v>
      </c>
    </row>
    <row r="50" spans="2:38" ht="29.4" thickBot="1" x14ac:dyDescent="0.35">
      <c r="B50" s="3" t="s">
        <v>32</v>
      </c>
      <c r="C50" s="3" t="s">
        <v>10</v>
      </c>
      <c r="D50" s="3" t="s">
        <v>12</v>
      </c>
      <c r="E50" s="4" t="s">
        <v>10</v>
      </c>
      <c r="F50" s="4" t="s">
        <v>10</v>
      </c>
      <c r="G50" s="3" t="s">
        <v>10</v>
      </c>
      <c r="H50" s="3" t="s">
        <v>10</v>
      </c>
      <c r="I50" s="3" t="s">
        <v>10</v>
      </c>
      <c r="J50" s="3">
        <f t="shared" si="9"/>
        <v>12</v>
      </c>
      <c r="K50" s="5">
        <f t="shared" si="10"/>
        <v>0.8571428571428571</v>
      </c>
      <c r="L50" s="3">
        <f t="shared" si="11"/>
        <v>6</v>
      </c>
      <c r="M50" s="3">
        <f t="shared" si="12"/>
        <v>0</v>
      </c>
      <c r="N50" s="3">
        <f t="shared" si="13"/>
        <v>1</v>
      </c>
      <c r="P50" s="13" t="s">
        <v>30</v>
      </c>
      <c r="Q50" s="33" t="s">
        <v>10</v>
      </c>
      <c r="R50" s="27" t="s">
        <v>10</v>
      </c>
      <c r="S50" s="33" t="s">
        <v>10</v>
      </c>
      <c r="T50" s="27" t="s">
        <v>12</v>
      </c>
      <c r="U50" s="36" t="s">
        <v>12</v>
      </c>
      <c r="V50" s="30" t="s">
        <v>12</v>
      </c>
      <c r="W50" s="36" t="s">
        <v>12</v>
      </c>
      <c r="X50" s="30" t="s">
        <v>10</v>
      </c>
      <c r="Y50" s="33" t="s">
        <v>10</v>
      </c>
      <c r="Z50" s="27" t="s">
        <v>12</v>
      </c>
      <c r="AA50" s="33" t="s">
        <v>10</v>
      </c>
      <c r="AB50" s="27" t="s">
        <v>11</v>
      </c>
      <c r="AC50" s="33" t="s">
        <v>10</v>
      </c>
      <c r="AD50" s="27" t="s">
        <v>10</v>
      </c>
      <c r="AE50" s="27">
        <v>10</v>
      </c>
      <c r="AF50" s="27">
        <v>5</v>
      </c>
      <c r="AG50" s="21">
        <f t="shared" si="15"/>
        <v>7.5</v>
      </c>
      <c r="AI50" s="8" t="s">
        <v>31</v>
      </c>
      <c r="AJ50" s="21">
        <f t="shared" si="14"/>
        <v>9.5</v>
      </c>
      <c r="AK50" s="25" t="str">
        <v>llama3:8b</v>
      </c>
      <c r="AL50">
        <v>10</v>
      </c>
    </row>
    <row r="51" spans="2:38" ht="29.4" thickBot="1" x14ac:dyDescent="0.35">
      <c r="B51" s="3" t="s">
        <v>33</v>
      </c>
      <c r="C51" s="3" t="s">
        <v>10</v>
      </c>
      <c r="D51" s="3" t="s">
        <v>12</v>
      </c>
      <c r="E51" s="4" t="s">
        <v>11</v>
      </c>
      <c r="F51" s="4" t="s">
        <v>11</v>
      </c>
      <c r="G51" s="3" t="s">
        <v>12</v>
      </c>
      <c r="H51" s="3" t="s">
        <v>11</v>
      </c>
      <c r="I51" s="3" t="s">
        <v>10</v>
      </c>
      <c r="J51" s="3">
        <f t="shared" si="9"/>
        <v>7</v>
      </c>
      <c r="K51" s="5">
        <f t="shared" si="10"/>
        <v>0.2857142857142857</v>
      </c>
      <c r="L51" s="3">
        <f t="shared" si="11"/>
        <v>2</v>
      </c>
      <c r="M51" s="3">
        <f t="shared" si="12"/>
        <v>3</v>
      </c>
      <c r="N51" s="3">
        <f t="shared" si="13"/>
        <v>2</v>
      </c>
      <c r="P51" s="13" t="s">
        <v>31</v>
      </c>
      <c r="Q51" s="32" t="s">
        <v>10</v>
      </c>
      <c r="R51" s="26" t="s">
        <v>10</v>
      </c>
      <c r="S51" s="32" t="s">
        <v>10</v>
      </c>
      <c r="T51" s="26" t="s">
        <v>12</v>
      </c>
      <c r="U51" s="35" t="s">
        <v>12</v>
      </c>
      <c r="V51" s="29" t="s">
        <v>12</v>
      </c>
      <c r="W51" s="35" t="s">
        <v>12</v>
      </c>
      <c r="X51" s="29" t="s">
        <v>10</v>
      </c>
      <c r="Y51" s="32" t="s">
        <v>11</v>
      </c>
      <c r="Z51" s="26" t="s">
        <v>12</v>
      </c>
      <c r="AA51" s="32" t="s">
        <v>10</v>
      </c>
      <c r="AB51" s="26" t="s">
        <v>12</v>
      </c>
      <c r="AC51" s="32" t="s">
        <v>10</v>
      </c>
      <c r="AD51" s="26" t="s">
        <v>10</v>
      </c>
      <c r="AE51" s="26">
        <v>9</v>
      </c>
      <c r="AF51" s="26">
        <v>10</v>
      </c>
      <c r="AG51" s="21">
        <f t="shared" si="15"/>
        <v>9.5</v>
      </c>
      <c r="AI51" s="8" t="s">
        <v>32</v>
      </c>
      <c r="AJ51" s="21">
        <f t="shared" si="14"/>
        <v>11</v>
      </c>
      <c r="AK51" s="25" t="str">
        <v>mistral:7b</v>
      </c>
      <c r="AL51">
        <v>10.5</v>
      </c>
    </row>
    <row r="52" spans="2:38" ht="15" thickBot="1" x14ac:dyDescent="0.35">
      <c r="B52" s="3" t="s">
        <v>34</v>
      </c>
      <c r="C52" s="3" t="s">
        <v>10</v>
      </c>
      <c r="D52" s="3" t="s">
        <v>10</v>
      </c>
      <c r="E52" s="4" t="s">
        <v>12</v>
      </c>
      <c r="F52" s="4" t="s">
        <v>11</v>
      </c>
      <c r="G52" s="3" t="s">
        <v>12</v>
      </c>
      <c r="H52" s="3" t="s">
        <v>10</v>
      </c>
      <c r="I52" s="3" t="s">
        <v>10</v>
      </c>
      <c r="J52" s="3">
        <f t="shared" si="9"/>
        <v>9</v>
      </c>
      <c r="K52" s="5">
        <f t="shared" si="10"/>
        <v>0.5714285714285714</v>
      </c>
      <c r="L52" s="3">
        <f t="shared" si="11"/>
        <v>4</v>
      </c>
      <c r="M52" s="3">
        <f t="shared" si="12"/>
        <v>1</v>
      </c>
      <c r="N52" s="3">
        <f t="shared" si="13"/>
        <v>2</v>
      </c>
      <c r="P52" s="13" t="s">
        <v>32</v>
      </c>
      <c r="Q52" s="33" t="s">
        <v>10</v>
      </c>
      <c r="R52" s="27" t="s">
        <v>10</v>
      </c>
      <c r="S52" s="33" t="s">
        <v>40</v>
      </c>
      <c r="T52" s="27" t="s">
        <v>12</v>
      </c>
      <c r="U52" s="36" t="s">
        <v>12</v>
      </c>
      <c r="V52" s="30" t="s">
        <v>10</v>
      </c>
      <c r="W52" s="36" t="s">
        <v>10</v>
      </c>
      <c r="X52" s="30" t="s">
        <v>10</v>
      </c>
      <c r="Y52" s="33" t="s">
        <v>10</v>
      </c>
      <c r="Z52" s="27" t="s">
        <v>10</v>
      </c>
      <c r="AA52" s="33" t="s">
        <v>10</v>
      </c>
      <c r="AB52" s="27" t="s">
        <v>10</v>
      </c>
      <c r="AC52" s="33" t="s">
        <v>10</v>
      </c>
      <c r="AD52" s="27" t="s">
        <v>10</v>
      </c>
      <c r="AE52" s="27">
        <v>10</v>
      </c>
      <c r="AF52" s="27">
        <v>12</v>
      </c>
      <c r="AG52" s="21">
        <f t="shared" si="15"/>
        <v>11</v>
      </c>
      <c r="AI52" s="8" t="s">
        <v>33</v>
      </c>
      <c r="AJ52" s="21">
        <f t="shared" si="14"/>
        <v>6.5</v>
      </c>
      <c r="AK52" s="25" t="str">
        <v>qwen2.5:7b</v>
      </c>
      <c r="AL52">
        <v>11</v>
      </c>
    </row>
    <row r="53" spans="2:38" ht="29.4" thickBot="1" x14ac:dyDescent="0.35">
      <c r="B53" s="3" t="s">
        <v>35</v>
      </c>
      <c r="C53" s="3" t="s">
        <v>10</v>
      </c>
      <c r="D53" s="3" t="s">
        <v>10</v>
      </c>
      <c r="E53" s="4" t="s">
        <v>11</v>
      </c>
      <c r="F53" s="4" t="s">
        <v>10</v>
      </c>
      <c r="G53" s="3" t="s">
        <v>10</v>
      </c>
      <c r="H53" s="3" t="s">
        <v>10</v>
      </c>
      <c r="I53" s="3" t="s">
        <v>10</v>
      </c>
      <c r="J53" s="3">
        <f t="shared" si="9"/>
        <v>13</v>
      </c>
      <c r="K53" s="5">
        <f t="shared" si="10"/>
        <v>0.8571428571428571</v>
      </c>
      <c r="L53" s="3">
        <f t="shared" si="11"/>
        <v>6</v>
      </c>
      <c r="M53" s="3">
        <f t="shared" si="12"/>
        <v>1</v>
      </c>
      <c r="N53" s="3">
        <f t="shared" si="13"/>
        <v>0</v>
      </c>
      <c r="P53" s="13" t="s">
        <v>33</v>
      </c>
      <c r="Q53" s="32" t="s">
        <v>10</v>
      </c>
      <c r="R53" s="26" t="s">
        <v>10</v>
      </c>
      <c r="S53" s="32" t="s">
        <v>12</v>
      </c>
      <c r="T53" s="26" t="s">
        <v>11</v>
      </c>
      <c r="U53" s="35" t="s">
        <v>12</v>
      </c>
      <c r="V53" s="29" t="s">
        <v>12</v>
      </c>
      <c r="W53" s="35" t="s">
        <v>12</v>
      </c>
      <c r="X53" s="29" t="s">
        <v>12</v>
      </c>
      <c r="Y53" s="32" t="s">
        <v>12</v>
      </c>
      <c r="Z53" s="26" t="s">
        <v>12</v>
      </c>
      <c r="AA53" s="32" t="s">
        <v>10</v>
      </c>
      <c r="AB53" s="26" t="s">
        <v>11</v>
      </c>
      <c r="AC53" s="32" t="s">
        <v>10</v>
      </c>
      <c r="AD53" s="26" t="s">
        <v>10</v>
      </c>
      <c r="AE53" s="26">
        <v>6</v>
      </c>
      <c r="AF53" s="26">
        <v>7</v>
      </c>
      <c r="AG53" s="21">
        <f t="shared" si="15"/>
        <v>6.5</v>
      </c>
      <c r="AI53" s="8" t="s">
        <v>34</v>
      </c>
      <c r="AJ53" s="21">
        <f t="shared" si="14"/>
        <v>8.5</v>
      </c>
      <c r="AK53" s="25" t="str">
        <v>qwen3:4b</v>
      </c>
      <c r="AL53">
        <v>11.5</v>
      </c>
    </row>
    <row r="54" spans="2:38" ht="29.4" thickBot="1" x14ac:dyDescent="0.35">
      <c r="B54" s="3" t="s">
        <v>36</v>
      </c>
      <c r="C54" s="3" t="s">
        <v>10</v>
      </c>
      <c r="D54" s="3" t="s">
        <v>10</v>
      </c>
      <c r="E54" s="4" t="s">
        <v>10</v>
      </c>
      <c r="F54" s="4" t="s">
        <v>10</v>
      </c>
      <c r="G54" s="3" t="s">
        <v>10</v>
      </c>
      <c r="H54" s="3" t="s">
        <v>10</v>
      </c>
      <c r="I54" s="3" t="s">
        <v>10</v>
      </c>
      <c r="J54" s="3">
        <f t="shared" si="9"/>
        <v>14</v>
      </c>
      <c r="K54" s="5">
        <f t="shared" si="10"/>
        <v>1</v>
      </c>
      <c r="L54" s="3">
        <f t="shared" si="11"/>
        <v>7</v>
      </c>
      <c r="M54" s="3">
        <f t="shared" si="12"/>
        <v>0</v>
      </c>
      <c r="N54" s="3">
        <f t="shared" si="13"/>
        <v>0</v>
      </c>
      <c r="P54" s="13" t="s">
        <v>34</v>
      </c>
      <c r="Q54" s="33" t="s">
        <v>10</v>
      </c>
      <c r="R54" s="27" t="s">
        <v>10</v>
      </c>
      <c r="S54" s="33" t="s">
        <v>10</v>
      </c>
      <c r="T54" s="27" t="s">
        <v>11</v>
      </c>
      <c r="U54" s="36" t="s">
        <v>12</v>
      </c>
      <c r="V54" s="30" t="s">
        <v>12</v>
      </c>
      <c r="W54" s="36" t="s">
        <v>12</v>
      </c>
      <c r="X54" s="30" t="s">
        <v>11</v>
      </c>
      <c r="Y54" s="33" t="s">
        <v>11</v>
      </c>
      <c r="Z54" s="27" t="s">
        <v>10</v>
      </c>
      <c r="AA54" s="33" t="s">
        <v>10</v>
      </c>
      <c r="AB54" s="27" t="s">
        <v>10</v>
      </c>
      <c r="AC54" s="33" t="s">
        <v>11</v>
      </c>
      <c r="AD54" s="27" t="s">
        <v>10</v>
      </c>
      <c r="AE54" s="27">
        <v>8</v>
      </c>
      <c r="AF54" s="27">
        <v>9</v>
      </c>
      <c r="AG54" s="21">
        <f t="shared" si="15"/>
        <v>8.5</v>
      </c>
      <c r="AI54" s="8" t="s">
        <v>35</v>
      </c>
      <c r="AJ54" s="21">
        <f t="shared" si="14"/>
        <v>11.5</v>
      </c>
      <c r="AK54" s="25" t="str">
        <v>granite3-dense:8b</v>
      </c>
      <c r="AL54">
        <v>12.5</v>
      </c>
    </row>
    <row r="55" spans="2:38" ht="29.4" thickBot="1" x14ac:dyDescent="0.35">
      <c r="B55" s="3" t="s">
        <v>37</v>
      </c>
      <c r="C55" s="3" t="s">
        <v>10</v>
      </c>
      <c r="D55" s="3" t="s">
        <v>11</v>
      </c>
      <c r="E55" s="4" t="s">
        <v>12</v>
      </c>
      <c r="F55" s="4" t="s">
        <v>10</v>
      </c>
      <c r="G55" s="3" t="s">
        <v>12</v>
      </c>
      <c r="H55" s="3" t="s">
        <v>10</v>
      </c>
      <c r="I55" s="3" t="s">
        <v>10</v>
      </c>
      <c r="J55" s="3">
        <f t="shared" si="9"/>
        <v>9</v>
      </c>
      <c r="K55" s="5">
        <f t="shared" si="10"/>
        <v>0.5714285714285714</v>
      </c>
      <c r="L55" s="3">
        <f t="shared" si="11"/>
        <v>4</v>
      </c>
      <c r="M55" s="3">
        <f t="shared" si="12"/>
        <v>1</v>
      </c>
      <c r="N55" s="3">
        <f t="shared" si="13"/>
        <v>2</v>
      </c>
      <c r="P55" s="13" t="s">
        <v>35</v>
      </c>
      <c r="Q55" s="32" t="s">
        <v>10</v>
      </c>
      <c r="R55" s="26" t="s">
        <v>10</v>
      </c>
      <c r="S55" s="32" t="s">
        <v>10</v>
      </c>
      <c r="T55" s="26" t="s">
        <v>10</v>
      </c>
      <c r="U55" s="35" t="s">
        <v>11</v>
      </c>
      <c r="V55" s="29" t="s">
        <v>10</v>
      </c>
      <c r="W55" s="35" t="s">
        <v>12</v>
      </c>
      <c r="X55" s="29" t="s">
        <v>11</v>
      </c>
      <c r="Y55" s="32" t="s">
        <v>11</v>
      </c>
      <c r="Z55" s="26" t="s">
        <v>10</v>
      </c>
      <c r="AA55" s="32" t="s">
        <v>10</v>
      </c>
      <c r="AB55" s="26" t="s">
        <v>10</v>
      </c>
      <c r="AC55" s="32" t="s">
        <v>10</v>
      </c>
      <c r="AD55" s="26" t="s">
        <v>10</v>
      </c>
      <c r="AE55" s="26">
        <v>10</v>
      </c>
      <c r="AF55" s="26">
        <v>13</v>
      </c>
      <c r="AG55" s="21">
        <f t="shared" si="15"/>
        <v>11.5</v>
      </c>
      <c r="AI55" s="8" t="s">
        <v>36</v>
      </c>
      <c r="AJ55" s="21">
        <f t="shared" si="14"/>
        <v>13</v>
      </c>
      <c r="AK55" s="25" t="str">
        <v>granite3.2:8b</v>
      </c>
      <c r="AL55">
        <v>12.5</v>
      </c>
    </row>
    <row r="56" spans="2:38" ht="15" thickBot="1" x14ac:dyDescent="0.35">
      <c r="P56" s="13" t="s">
        <v>36</v>
      </c>
      <c r="Q56" s="33" t="s">
        <v>10</v>
      </c>
      <c r="R56" s="27" t="s">
        <v>10</v>
      </c>
      <c r="S56" s="33" t="s">
        <v>10</v>
      </c>
      <c r="T56" s="27" t="s">
        <v>10</v>
      </c>
      <c r="U56" s="36" t="s">
        <v>10</v>
      </c>
      <c r="V56" s="30" t="s">
        <v>10</v>
      </c>
      <c r="W56" s="36" t="s">
        <v>10</v>
      </c>
      <c r="X56" s="30" t="s">
        <v>10</v>
      </c>
      <c r="Y56" s="33" t="s">
        <v>12</v>
      </c>
      <c r="Z56" s="27" t="s">
        <v>10</v>
      </c>
      <c r="AA56" s="33" t="s">
        <v>10</v>
      </c>
      <c r="AB56" s="27" t="s">
        <v>10</v>
      </c>
      <c r="AC56" s="33" t="s">
        <v>10</v>
      </c>
      <c r="AD56" s="27" t="s">
        <v>10</v>
      </c>
      <c r="AE56" s="27">
        <v>12</v>
      </c>
      <c r="AF56" s="27">
        <v>14</v>
      </c>
      <c r="AG56" s="21">
        <f t="shared" si="15"/>
        <v>13</v>
      </c>
      <c r="AI56" s="9" t="s">
        <v>37</v>
      </c>
      <c r="AJ56" s="21">
        <f t="shared" si="14"/>
        <v>9</v>
      </c>
      <c r="AK56" s="25" t="str">
        <v>qwen3:8b</v>
      </c>
      <c r="AL56">
        <v>13</v>
      </c>
    </row>
    <row r="57" spans="2:38" ht="29.4" thickBot="1" x14ac:dyDescent="0.35">
      <c r="P57" s="13" t="s">
        <v>37</v>
      </c>
      <c r="Q57" s="34" t="s">
        <v>10</v>
      </c>
      <c r="R57" s="28" t="s">
        <v>10</v>
      </c>
      <c r="S57" s="34" t="s">
        <v>10</v>
      </c>
      <c r="T57" s="28" t="s">
        <v>12</v>
      </c>
      <c r="U57" s="37" t="s">
        <v>10</v>
      </c>
      <c r="V57" s="31" t="s">
        <v>12</v>
      </c>
      <c r="W57" s="37" t="s">
        <v>12</v>
      </c>
      <c r="X57" s="31" t="s">
        <v>12</v>
      </c>
      <c r="Y57" s="34" t="s">
        <v>11</v>
      </c>
      <c r="Z57" s="28" t="s">
        <v>12</v>
      </c>
      <c r="AA57" s="34" t="s">
        <v>12</v>
      </c>
      <c r="AB57" s="28" t="s">
        <v>10</v>
      </c>
      <c r="AC57" s="34" t="s">
        <v>10</v>
      </c>
      <c r="AD57" s="28" t="s">
        <v>10</v>
      </c>
      <c r="AE57" s="28">
        <v>9</v>
      </c>
      <c r="AF57" s="28">
        <v>9</v>
      </c>
      <c r="AG57" s="22">
        <f t="shared" si="15"/>
        <v>9</v>
      </c>
    </row>
    <row r="62" spans="2:38" ht="28.8" customHeight="1" x14ac:dyDescent="0.3">
      <c r="B62" s="38" t="s">
        <v>41</v>
      </c>
      <c r="C62" s="38"/>
      <c r="D62" s="38"/>
      <c r="E62" s="38"/>
      <c r="F62" s="38"/>
      <c r="G62" s="38"/>
      <c r="H62" s="38"/>
      <c r="I62" s="38"/>
    </row>
    <row r="65" spans="2:19" ht="15" thickBot="1" x14ac:dyDescent="0.35">
      <c r="B65" s="6" t="s">
        <v>0</v>
      </c>
      <c r="C65" s="39" t="s">
        <v>1</v>
      </c>
      <c r="D65" s="40"/>
      <c r="E65" s="41" t="s">
        <v>2</v>
      </c>
      <c r="F65" s="41"/>
      <c r="G65" s="41" t="s">
        <v>3</v>
      </c>
      <c r="H65" s="41"/>
      <c r="I65" s="41" t="s">
        <v>4</v>
      </c>
      <c r="J65" s="41"/>
      <c r="K65" s="39" t="s">
        <v>5</v>
      </c>
      <c r="L65" s="40"/>
      <c r="M65" s="39" t="s">
        <v>6</v>
      </c>
      <c r="N65" s="40"/>
      <c r="O65" s="39" t="s">
        <v>7</v>
      </c>
      <c r="P65" s="40"/>
      <c r="Q65" s="39" t="s">
        <v>8</v>
      </c>
      <c r="R65" s="40"/>
      <c r="S65" s="40"/>
    </row>
    <row r="66" spans="2:19" ht="15.6" thickTop="1" thickBot="1" x14ac:dyDescent="0.35">
      <c r="B66" s="10" t="s">
        <v>38</v>
      </c>
      <c r="C66" s="11">
        <v>1</v>
      </c>
      <c r="D66" s="12">
        <v>2</v>
      </c>
      <c r="E66" s="11">
        <v>1</v>
      </c>
      <c r="F66" s="12">
        <v>2</v>
      </c>
      <c r="G66" s="11">
        <v>1</v>
      </c>
      <c r="H66" s="12">
        <v>2</v>
      </c>
      <c r="I66" s="11">
        <v>1</v>
      </c>
      <c r="J66" s="12">
        <v>2</v>
      </c>
      <c r="K66" s="11">
        <v>1</v>
      </c>
      <c r="L66" s="12">
        <v>2</v>
      </c>
      <c r="M66" s="11">
        <v>1</v>
      </c>
      <c r="N66" s="12">
        <v>2</v>
      </c>
      <c r="O66" s="11">
        <v>1</v>
      </c>
      <c r="P66" s="12">
        <v>2</v>
      </c>
      <c r="Q66" s="23">
        <v>1</v>
      </c>
      <c r="R66" s="24">
        <v>2</v>
      </c>
      <c r="S66" s="20" t="s">
        <v>39</v>
      </c>
    </row>
    <row r="67" spans="2:19" ht="29.4" thickBot="1" x14ac:dyDescent="0.35">
      <c r="B67" s="13" t="s">
        <v>13</v>
      </c>
      <c r="C67" t="str">
        <f>IF(Q4=Q33, "Igual", "Diferente")</f>
        <v>Igual</v>
      </c>
      <c r="D67" t="str">
        <f t="shared" ref="D67:P82" si="16">IF(R4=R33, "Igual", "Diferente")</f>
        <v>Igual</v>
      </c>
      <c r="E67" t="str">
        <f t="shared" si="16"/>
        <v>Igual</v>
      </c>
      <c r="F67" t="str">
        <f t="shared" si="16"/>
        <v>Igual</v>
      </c>
      <c r="G67" t="str">
        <f t="shared" si="16"/>
        <v>Igual</v>
      </c>
      <c r="H67" t="str">
        <f t="shared" si="16"/>
        <v>Igual</v>
      </c>
      <c r="I67" t="str">
        <f t="shared" si="16"/>
        <v>Igual</v>
      </c>
      <c r="J67" t="str">
        <f t="shared" si="16"/>
        <v>Igual</v>
      </c>
      <c r="K67" t="str">
        <f t="shared" si="16"/>
        <v>Igual</v>
      </c>
      <c r="L67" t="str">
        <f t="shared" si="16"/>
        <v>Igual</v>
      </c>
      <c r="M67" t="str">
        <f t="shared" si="16"/>
        <v>Igual</v>
      </c>
      <c r="N67" t="str">
        <f t="shared" si="16"/>
        <v>Igual</v>
      </c>
      <c r="O67" t="str">
        <f t="shared" si="16"/>
        <v>Igual</v>
      </c>
      <c r="P67" t="str">
        <f t="shared" si="16"/>
        <v>Diferente</v>
      </c>
      <c r="S67">
        <f>(AG4+AG33)/2</f>
        <v>0.5</v>
      </c>
    </row>
    <row r="68" spans="2:19" ht="29.4" customHeight="1" thickBot="1" x14ac:dyDescent="0.35">
      <c r="B68" s="13" t="s">
        <v>14</v>
      </c>
      <c r="C68" t="str">
        <f t="shared" ref="C68:C91" si="17">IF(Q5=Q34, "Igual", "Diferente")</f>
        <v>Igual</v>
      </c>
      <c r="D68" t="str">
        <f t="shared" si="16"/>
        <v>Diferente</v>
      </c>
      <c r="E68" t="str">
        <f t="shared" si="16"/>
        <v>Igual</v>
      </c>
      <c r="F68" t="str">
        <f t="shared" si="16"/>
        <v>Diferente</v>
      </c>
      <c r="G68" t="str">
        <f t="shared" si="16"/>
        <v>Igual</v>
      </c>
      <c r="H68" t="str">
        <f t="shared" si="16"/>
        <v>Igual</v>
      </c>
      <c r="I68" t="str">
        <f t="shared" si="16"/>
        <v>Igual</v>
      </c>
      <c r="J68" t="str">
        <f t="shared" si="16"/>
        <v>Igual</v>
      </c>
      <c r="K68" t="str">
        <f t="shared" si="16"/>
        <v>Igual</v>
      </c>
      <c r="L68" t="str">
        <f t="shared" si="16"/>
        <v>Igual</v>
      </c>
      <c r="M68" t="str">
        <f t="shared" si="16"/>
        <v>Igual</v>
      </c>
      <c r="N68" t="str">
        <f t="shared" si="16"/>
        <v>Igual</v>
      </c>
      <c r="O68" t="str">
        <f t="shared" si="16"/>
        <v>Diferente</v>
      </c>
      <c r="P68" t="str">
        <f t="shared" si="16"/>
        <v>Igual</v>
      </c>
      <c r="S68">
        <f t="shared" ref="S68:S91" si="18">(AG5+AG34)/2</f>
        <v>5.25</v>
      </c>
    </row>
    <row r="69" spans="2:19" ht="15" thickBot="1" x14ac:dyDescent="0.35">
      <c r="B69" s="13" t="s">
        <v>15</v>
      </c>
      <c r="C69" t="str">
        <f t="shared" si="17"/>
        <v>Igual</v>
      </c>
      <c r="D69" t="str">
        <f t="shared" si="16"/>
        <v>Diferente</v>
      </c>
      <c r="E69" t="str">
        <f t="shared" si="16"/>
        <v>Igual</v>
      </c>
      <c r="F69" t="str">
        <f t="shared" si="16"/>
        <v>Diferente</v>
      </c>
      <c r="G69" t="str">
        <f t="shared" si="16"/>
        <v>Igual</v>
      </c>
      <c r="H69" t="str">
        <f t="shared" si="16"/>
        <v>Igual</v>
      </c>
      <c r="I69" t="str">
        <f t="shared" si="16"/>
        <v>Diferente</v>
      </c>
      <c r="J69" t="str">
        <f t="shared" si="16"/>
        <v>Igual</v>
      </c>
      <c r="K69" t="str">
        <f t="shared" si="16"/>
        <v>Igual</v>
      </c>
      <c r="L69" t="str">
        <f t="shared" si="16"/>
        <v>Igual</v>
      </c>
      <c r="M69" t="str">
        <f t="shared" si="16"/>
        <v>Igual</v>
      </c>
      <c r="N69" t="str">
        <f t="shared" si="16"/>
        <v>Igual</v>
      </c>
      <c r="O69" t="str">
        <f t="shared" si="16"/>
        <v>Igual</v>
      </c>
      <c r="P69" t="str">
        <f t="shared" si="16"/>
        <v>Igual</v>
      </c>
      <c r="S69">
        <f t="shared" si="18"/>
        <v>5.5</v>
      </c>
    </row>
    <row r="70" spans="2:19" ht="30.6" customHeight="1" thickBot="1" x14ac:dyDescent="0.35">
      <c r="B70" s="13" t="s">
        <v>16</v>
      </c>
      <c r="C70" t="str">
        <f t="shared" si="17"/>
        <v>Igual</v>
      </c>
      <c r="D70" t="str">
        <f t="shared" si="16"/>
        <v>Igual</v>
      </c>
      <c r="E70" t="str">
        <f t="shared" si="16"/>
        <v>Igual</v>
      </c>
      <c r="F70" t="str">
        <f t="shared" si="16"/>
        <v>Igual</v>
      </c>
      <c r="G70" t="str">
        <f t="shared" si="16"/>
        <v>Igual</v>
      </c>
      <c r="H70" t="str">
        <f t="shared" si="16"/>
        <v>Igual</v>
      </c>
      <c r="I70" t="str">
        <f t="shared" si="16"/>
        <v>Diferente</v>
      </c>
      <c r="J70" t="str">
        <f t="shared" si="16"/>
        <v>Igual</v>
      </c>
      <c r="K70" t="str">
        <f t="shared" si="16"/>
        <v>Diferente</v>
      </c>
      <c r="L70" t="str">
        <f t="shared" si="16"/>
        <v>Igual</v>
      </c>
      <c r="M70" t="str">
        <f t="shared" si="16"/>
        <v>Igual</v>
      </c>
      <c r="N70" t="str">
        <f t="shared" si="16"/>
        <v>Igual</v>
      </c>
      <c r="O70" t="str">
        <f t="shared" si="16"/>
        <v>Igual</v>
      </c>
      <c r="P70" t="str">
        <f t="shared" si="16"/>
        <v>Diferente</v>
      </c>
      <c r="S70">
        <f t="shared" si="18"/>
        <v>8.75</v>
      </c>
    </row>
    <row r="71" spans="2:19" ht="15" thickBot="1" x14ac:dyDescent="0.35">
      <c r="B71" s="13" t="s">
        <v>17</v>
      </c>
      <c r="C71" t="str">
        <f t="shared" si="17"/>
        <v>Igual</v>
      </c>
      <c r="D71" t="str">
        <f t="shared" si="16"/>
        <v>Igual</v>
      </c>
      <c r="E71" t="str">
        <f t="shared" si="16"/>
        <v>Igual</v>
      </c>
      <c r="F71" t="str">
        <f t="shared" si="16"/>
        <v>Igual</v>
      </c>
      <c r="G71" t="str">
        <f t="shared" si="16"/>
        <v>Igual</v>
      </c>
      <c r="H71" t="str">
        <f t="shared" si="16"/>
        <v>Igual</v>
      </c>
      <c r="I71" t="str">
        <f t="shared" si="16"/>
        <v>Diferente</v>
      </c>
      <c r="J71" t="str">
        <f t="shared" si="16"/>
        <v>Igual</v>
      </c>
      <c r="K71" t="str">
        <f t="shared" si="16"/>
        <v>Diferente</v>
      </c>
      <c r="L71" t="str">
        <f t="shared" si="16"/>
        <v>Igual</v>
      </c>
      <c r="M71" t="str">
        <f t="shared" si="16"/>
        <v>Igual</v>
      </c>
      <c r="N71" t="str">
        <f t="shared" si="16"/>
        <v>Igual</v>
      </c>
      <c r="O71" t="str">
        <f t="shared" si="16"/>
        <v>Igual</v>
      </c>
      <c r="P71" t="str">
        <f t="shared" si="16"/>
        <v>Igual</v>
      </c>
      <c r="S71">
        <f t="shared" si="18"/>
        <v>9.5</v>
      </c>
    </row>
    <row r="72" spans="2:19" ht="29.4" thickBot="1" x14ac:dyDescent="0.35">
      <c r="B72" s="13" t="s">
        <v>18</v>
      </c>
      <c r="C72" t="str">
        <f t="shared" si="17"/>
        <v>Igual</v>
      </c>
      <c r="D72" t="str">
        <f t="shared" si="16"/>
        <v>Igual</v>
      </c>
      <c r="E72" t="str">
        <f t="shared" si="16"/>
        <v>Igual</v>
      </c>
      <c r="F72" t="str">
        <f t="shared" si="16"/>
        <v>Igual</v>
      </c>
      <c r="G72" t="str">
        <f t="shared" si="16"/>
        <v>Igual</v>
      </c>
      <c r="H72" t="str">
        <f t="shared" si="16"/>
        <v>Igual</v>
      </c>
      <c r="I72" t="str">
        <f t="shared" si="16"/>
        <v>Igual</v>
      </c>
      <c r="J72" t="str">
        <f t="shared" si="16"/>
        <v>Igual</v>
      </c>
      <c r="K72" t="str">
        <f t="shared" si="16"/>
        <v>Diferente</v>
      </c>
      <c r="L72" t="str">
        <f t="shared" si="16"/>
        <v>Igual</v>
      </c>
      <c r="M72" t="str">
        <f t="shared" si="16"/>
        <v>Igual</v>
      </c>
      <c r="N72" t="str">
        <f t="shared" si="16"/>
        <v>Igual</v>
      </c>
      <c r="O72" t="str">
        <f t="shared" si="16"/>
        <v>Igual</v>
      </c>
      <c r="P72" t="str">
        <f t="shared" si="16"/>
        <v>Igual</v>
      </c>
      <c r="S72">
        <f t="shared" si="18"/>
        <v>9.75</v>
      </c>
    </row>
    <row r="73" spans="2:19" ht="29.4" thickBot="1" x14ac:dyDescent="0.35">
      <c r="B73" s="13" t="s">
        <v>19</v>
      </c>
      <c r="C73" t="str">
        <f t="shared" si="17"/>
        <v>Igual</v>
      </c>
      <c r="D73" t="str">
        <f t="shared" si="16"/>
        <v>Igual</v>
      </c>
      <c r="E73" t="str">
        <f t="shared" si="16"/>
        <v>Igual</v>
      </c>
      <c r="F73" t="str">
        <f t="shared" si="16"/>
        <v>Igual</v>
      </c>
      <c r="G73" t="str">
        <f t="shared" si="16"/>
        <v>Igual</v>
      </c>
      <c r="H73" t="str">
        <f t="shared" si="16"/>
        <v>Igual</v>
      </c>
      <c r="I73" t="str">
        <f t="shared" si="16"/>
        <v>Igual</v>
      </c>
      <c r="J73" t="str">
        <f t="shared" si="16"/>
        <v>Igual</v>
      </c>
      <c r="K73" t="str">
        <f t="shared" si="16"/>
        <v>Igual</v>
      </c>
      <c r="L73" t="str">
        <f t="shared" si="16"/>
        <v>Igual</v>
      </c>
      <c r="M73" t="str">
        <f t="shared" si="16"/>
        <v>Igual</v>
      </c>
      <c r="N73" t="str">
        <f t="shared" si="16"/>
        <v>Igual</v>
      </c>
      <c r="O73" t="str">
        <f t="shared" si="16"/>
        <v>Igual</v>
      </c>
      <c r="P73" t="str">
        <f t="shared" si="16"/>
        <v>Igual</v>
      </c>
      <c r="S73">
        <f t="shared" si="18"/>
        <v>12.5</v>
      </c>
    </row>
    <row r="74" spans="2:19" ht="40.799999999999997" customHeight="1" thickBot="1" x14ac:dyDescent="0.35">
      <c r="B74" s="13" t="s">
        <v>20</v>
      </c>
      <c r="C74" t="str">
        <f t="shared" si="17"/>
        <v>Igual</v>
      </c>
      <c r="D74" t="str">
        <f t="shared" si="16"/>
        <v>Diferente</v>
      </c>
      <c r="E74" t="str">
        <f t="shared" si="16"/>
        <v>Igual</v>
      </c>
      <c r="F74" t="str">
        <f t="shared" si="16"/>
        <v>Igual</v>
      </c>
      <c r="G74" t="str">
        <f t="shared" si="16"/>
        <v>Igual</v>
      </c>
      <c r="H74" t="str">
        <f t="shared" si="16"/>
        <v>Igual</v>
      </c>
      <c r="I74" t="str">
        <f t="shared" si="16"/>
        <v>Igual</v>
      </c>
      <c r="J74" t="str">
        <f t="shared" si="16"/>
        <v>Igual</v>
      </c>
      <c r="K74" t="str">
        <f t="shared" si="16"/>
        <v>Igual</v>
      </c>
      <c r="L74" t="str">
        <f t="shared" si="16"/>
        <v>Diferente</v>
      </c>
      <c r="M74" t="str">
        <f t="shared" si="16"/>
        <v>Igual</v>
      </c>
      <c r="N74" t="str">
        <f t="shared" si="16"/>
        <v>Igual</v>
      </c>
      <c r="O74" t="str">
        <f t="shared" si="16"/>
        <v>Igual</v>
      </c>
      <c r="P74" t="str">
        <f t="shared" si="16"/>
        <v>Igual</v>
      </c>
      <c r="S74">
        <f t="shared" si="18"/>
        <v>10</v>
      </c>
    </row>
    <row r="75" spans="2:19" ht="24.6" customHeight="1" thickBot="1" x14ac:dyDescent="0.35">
      <c r="B75" s="13" t="s">
        <v>21</v>
      </c>
      <c r="C75" t="str">
        <f t="shared" si="17"/>
        <v>Igual</v>
      </c>
      <c r="D75" t="str">
        <f t="shared" si="16"/>
        <v>Igual</v>
      </c>
      <c r="E75" t="str">
        <f t="shared" si="16"/>
        <v>Igual</v>
      </c>
      <c r="F75" t="str">
        <f t="shared" si="16"/>
        <v>Igual</v>
      </c>
      <c r="G75" t="str">
        <f t="shared" si="16"/>
        <v>Igual</v>
      </c>
      <c r="H75" t="str">
        <f t="shared" si="16"/>
        <v>Igual</v>
      </c>
      <c r="I75" t="str">
        <f t="shared" si="16"/>
        <v>Igual</v>
      </c>
      <c r="J75" t="str">
        <f t="shared" si="16"/>
        <v>Igual</v>
      </c>
      <c r="K75" t="str">
        <f t="shared" si="16"/>
        <v>Igual</v>
      </c>
      <c r="L75" t="str">
        <f t="shared" si="16"/>
        <v>Igual</v>
      </c>
      <c r="M75" t="str">
        <f t="shared" si="16"/>
        <v>Igual</v>
      </c>
      <c r="N75" t="str">
        <f t="shared" si="16"/>
        <v>Igual</v>
      </c>
      <c r="O75" t="str">
        <f t="shared" si="16"/>
        <v>Igual</v>
      </c>
      <c r="P75" t="str">
        <f t="shared" si="16"/>
        <v>Igual</v>
      </c>
      <c r="S75">
        <f t="shared" si="18"/>
        <v>12.5</v>
      </c>
    </row>
    <row r="76" spans="2:19" ht="15" thickBot="1" x14ac:dyDescent="0.35">
      <c r="B76" s="13" t="s">
        <v>22</v>
      </c>
      <c r="C76" t="str">
        <f t="shared" si="17"/>
        <v>Igual</v>
      </c>
      <c r="D76" t="str">
        <f t="shared" si="16"/>
        <v>Diferente</v>
      </c>
      <c r="E76" t="str">
        <f t="shared" si="16"/>
        <v>Igual</v>
      </c>
      <c r="F76" t="str">
        <f t="shared" si="16"/>
        <v>Igual</v>
      </c>
      <c r="G76" t="str">
        <f t="shared" si="16"/>
        <v>Igual</v>
      </c>
      <c r="H76" t="str">
        <f t="shared" si="16"/>
        <v>Igual</v>
      </c>
      <c r="I76" t="str">
        <f t="shared" si="16"/>
        <v>Igual</v>
      </c>
      <c r="J76" t="str">
        <f t="shared" si="16"/>
        <v>Diferente</v>
      </c>
      <c r="K76" t="str">
        <f t="shared" si="16"/>
        <v>Igual</v>
      </c>
      <c r="L76" t="str">
        <f t="shared" si="16"/>
        <v>Igual</v>
      </c>
      <c r="M76" t="str">
        <f t="shared" si="16"/>
        <v>Diferente</v>
      </c>
      <c r="N76" t="str">
        <f t="shared" si="16"/>
        <v>Diferente</v>
      </c>
      <c r="O76" t="str">
        <f t="shared" si="16"/>
        <v>Igual</v>
      </c>
      <c r="P76" t="str">
        <f t="shared" si="16"/>
        <v>Igual</v>
      </c>
      <c r="S76">
        <f t="shared" si="18"/>
        <v>3.75</v>
      </c>
    </row>
    <row r="77" spans="2:19" ht="15" thickBot="1" x14ac:dyDescent="0.35">
      <c r="B77" s="13" t="s">
        <v>23</v>
      </c>
      <c r="C77" t="str">
        <f t="shared" si="17"/>
        <v>Igual</v>
      </c>
      <c r="D77" t="str">
        <f t="shared" si="16"/>
        <v>Diferente</v>
      </c>
      <c r="E77" t="str">
        <f t="shared" si="16"/>
        <v>Igual</v>
      </c>
      <c r="F77" t="str">
        <f t="shared" si="16"/>
        <v>Igual</v>
      </c>
      <c r="G77" t="str">
        <f t="shared" si="16"/>
        <v>Igual</v>
      </c>
      <c r="H77" t="str">
        <f t="shared" si="16"/>
        <v>Igual</v>
      </c>
      <c r="I77" t="str">
        <f t="shared" si="16"/>
        <v>Igual</v>
      </c>
      <c r="J77" t="str">
        <f t="shared" si="16"/>
        <v>Diferente</v>
      </c>
      <c r="K77" t="str">
        <f t="shared" si="16"/>
        <v>Diferente</v>
      </c>
      <c r="L77" t="str">
        <f t="shared" si="16"/>
        <v>Igual</v>
      </c>
      <c r="M77" t="str">
        <f t="shared" si="16"/>
        <v>Igual</v>
      </c>
      <c r="N77" t="str">
        <f t="shared" si="16"/>
        <v>Igual</v>
      </c>
      <c r="O77" t="str">
        <f t="shared" si="16"/>
        <v>Igual</v>
      </c>
      <c r="P77" t="str">
        <f t="shared" si="16"/>
        <v>Igual</v>
      </c>
      <c r="S77">
        <f t="shared" si="18"/>
        <v>9.25</v>
      </c>
    </row>
    <row r="78" spans="2:19" ht="15" thickBot="1" x14ac:dyDescent="0.35">
      <c r="B78" s="13" t="s">
        <v>24</v>
      </c>
      <c r="C78" t="str">
        <f t="shared" si="17"/>
        <v>Igual</v>
      </c>
      <c r="D78" t="str">
        <f t="shared" si="16"/>
        <v>Igual</v>
      </c>
      <c r="E78" t="str">
        <f t="shared" si="16"/>
        <v>Igual</v>
      </c>
      <c r="F78" t="str">
        <f t="shared" si="16"/>
        <v>Diferente</v>
      </c>
      <c r="G78" t="str">
        <f t="shared" si="16"/>
        <v>Diferente</v>
      </c>
      <c r="H78" t="str">
        <f t="shared" si="16"/>
        <v>Diferente</v>
      </c>
      <c r="I78" t="str">
        <f t="shared" si="16"/>
        <v>Igual</v>
      </c>
      <c r="J78" t="str">
        <f t="shared" si="16"/>
        <v>Diferente</v>
      </c>
      <c r="K78" t="str">
        <f t="shared" si="16"/>
        <v>Igual</v>
      </c>
      <c r="L78" t="str">
        <f t="shared" si="16"/>
        <v>Diferente</v>
      </c>
      <c r="M78" t="str">
        <f t="shared" si="16"/>
        <v>Igual</v>
      </c>
      <c r="N78" t="str">
        <f t="shared" si="16"/>
        <v>Igual</v>
      </c>
      <c r="O78" t="str">
        <f t="shared" si="16"/>
        <v>Igual</v>
      </c>
      <c r="P78" t="str">
        <f t="shared" si="16"/>
        <v>Igual</v>
      </c>
      <c r="S78">
        <f t="shared" si="18"/>
        <v>10.5</v>
      </c>
    </row>
    <row r="79" spans="2:19" ht="15" thickBot="1" x14ac:dyDescent="0.35">
      <c r="B79" s="13" t="s">
        <v>25</v>
      </c>
      <c r="C79" t="str">
        <f t="shared" si="17"/>
        <v>Igual</v>
      </c>
      <c r="D79" t="str">
        <f t="shared" si="16"/>
        <v>Igual</v>
      </c>
      <c r="E79" t="str">
        <f t="shared" si="16"/>
        <v>Igual</v>
      </c>
      <c r="F79" t="str">
        <f t="shared" si="16"/>
        <v>Igual</v>
      </c>
      <c r="G79" t="str">
        <f t="shared" si="16"/>
        <v>Igual</v>
      </c>
      <c r="H79" t="str">
        <f t="shared" si="16"/>
        <v>Diferente</v>
      </c>
      <c r="I79" t="str">
        <f t="shared" si="16"/>
        <v>Diferente</v>
      </c>
      <c r="J79" t="str">
        <f t="shared" si="16"/>
        <v>Diferente</v>
      </c>
      <c r="K79" t="str">
        <f t="shared" si="16"/>
        <v>Diferente</v>
      </c>
      <c r="L79" t="str">
        <f t="shared" si="16"/>
        <v>Igual</v>
      </c>
      <c r="M79" t="str">
        <f t="shared" si="16"/>
        <v>Igual</v>
      </c>
      <c r="N79" t="str">
        <f t="shared" si="16"/>
        <v>Igual</v>
      </c>
      <c r="O79" t="str">
        <f t="shared" si="16"/>
        <v>Igual</v>
      </c>
      <c r="P79" t="str">
        <f t="shared" si="16"/>
        <v>Igual</v>
      </c>
      <c r="S79">
        <f t="shared" si="18"/>
        <v>10.5</v>
      </c>
    </row>
    <row r="80" spans="2:19" ht="23.4" customHeight="1" thickBot="1" x14ac:dyDescent="0.35">
      <c r="B80" s="13" t="s">
        <v>26</v>
      </c>
      <c r="C80" t="str">
        <f t="shared" si="17"/>
        <v>Igual</v>
      </c>
      <c r="D80" t="str">
        <f t="shared" si="16"/>
        <v>Diferente</v>
      </c>
      <c r="E80" t="str">
        <f t="shared" si="16"/>
        <v>Igual</v>
      </c>
      <c r="F80" t="str">
        <f t="shared" si="16"/>
        <v>Igual</v>
      </c>
      <c r="G80" t="str">
        <f t="shared" si="16"/>
        <v>Igual</v>
      </c>
      <c r="H80" t="str">
        <f t="shared" si="16"/>
        <v>Igual</v>
      </c>
      <c r="I80" t="str">
        <f t="shared" si="16"/>
        <v>Igual</v>
      </c>
      <c r="J80" t="str">
        <f t="shared" si="16"/>
        <v>Diferente</v>
      </c>
      <c r="K80" t="str">
        <f t="shared" si="16"/>
        <v>Igual</v>
      </c>
      <c r="L80" t="str">
        <f t="shared" si="16"/>
        <v>Igual</v>
      </c>
      <c r="M80" t="str">
        <f t="shared" si="16"/>
        <v>Igual</v>
      </c>
      <c r="N80" t="str">
        <f t="shared" si="16"/>
        <v>Diferente</v>
      </c>
      <c r="O80" t="str">
        <f t="shared" si="16"/>
        <v>Igual</v>
      </c>
      <c r="P80" t="str">
        <f t="shared" si="16"/>
        <v>Igual</v>
      </c>
      <c r="S80">
        <f t="shared" si="18"/>
        <v>9</v>
      </c>
    </row>
    <row r="81" spans="2:19" ht="44.4" customHeight="1" thickBot="1" x14ac:dyDescent="0.35">
      <c r="B81" s="13" t="s">
        <v>27</v>
      </c>
      <c r="C81" t="str">
        <f t="shared" si="17"/>
        <v>Igual</v>
      </c>
      <c r="D81" t="str">
        <f t="shared" si="16"/>
        <v>Igual</v>
      </c>
      <c r="E81" t="str">
        <f t="shared" si="16"/>
        <v>Igual</v>
      </c>
      <c r="F81" t="str">
        <f t="shared" si="16"/>
        <v>Igual</v>
      </c>
      <c r="G81" t="str">
        <f t="shared" si="16"/>
        <v>Igual</v>
      </c>
      <c r="H81" t="str">
        <f t="shared" si="16"/>
        <v>Igual</v>
      </c>
      <c r="I81" t="str">
        <f t="shared" si="16"/>
        <v>Igual</v>
      </c>
      <c r="J81" t="str">
        <f t="shared" si="16"/>
        <v>Igual</v>
      </c>
      <c r="K81" t="str">
        <f t="shared" si="16"/>
        <v>Diferente</v>
      </c>
      <c r="L81" t="str">
        <f t="shared" si="16"/>
        <v>Diferente</v>
      </c>
      <c r="M81" t="str">
        <f t="shared" si="16"/>
        <v>Igual</v>
      </c>
      <c r="N81" t="str">
        <f t="shared" si="16"/>
        <v>Igual</v>
      </c>
      <c r="O81" t="str">
        <f t="shared" si="16"/>
        <v>Diferente</v>
      </c>
      <c r="P81" t="str">
        <f t="shared" si="16"/>
        <v>Igual</v>
      </c>
      <c r="S81">
        <f t="shared" si="18"/>
        <v>9.5</v>
      </c>
    </row>
    <row r="82" spans="2:19" ht="27.6" customHeight="1" thickBot="1" x14ac:dyDescent="0.35">
      <c r="B82" s="13" t="s">
        <v>28</v>
      </c>
      <c r="C82" t="str">
        <f t="shared" si="17"/>
        <v>Igual</v>
      </c>
      <c r="D82" t="str">
        <f t="shared" si="16"/>
        <v>Igual</v>
      </c>
      <c r="E82" t="str">
        <f t="shared" si="16"/>
        <v>Diferente</v>
      </c>
      <c r="F82" t="str">
        <f t="shared" si="16"/>
        <v>Igual</v>
      </c>
      <c r="G82" t="str">
        <f t="shared" si="16"/>
        <v>Igual</v>
      </c>
      <c r="H82" t="str">
        <f t="shared" si="16"/>
        <v>Igual</v>
      </c>
      <c r="I82" t="str">
        <f t="shared" si="16"/>
        <v>Igual</v>
      </c>
      <c r="J82" t="str">
        <f t="shared" si="16"/>
        <v>Diferente</v>
      </c>
      <c r="K82" t="str">
        <f t="shared" si="16"/>
        <v>Diferente</v>
      </c>
      <c r="L82" t="str">
        <f t="shared" si="16"/>
        <v>Diferente</v>
      </c>
      <c r="M82" t="str">
        <f t="shared" si="16"/>
        <v>Igual</v>
      </c>
      <c r="N82" t="str">
        <f t="shared" si="16"/>
        <v>Diferente</v>
      </c>
      <c r="O82" t="str">
        <f t="shared" si="16"/>
        <v>Igual</v>
      </c>
      <c r="P82" t="str">
        <f t="shared" si="16"/>
        <v>Igual</v>
      </c>
      <c r="S82">
        <f t="shared" si="18"/>
        <v>8.25</v>
      </c>
    </row>
    <row r="83" spans="2:19" ht="25.8" customHeight="1" thickBot="1" x14ac:dyDescent="0.35">
      <c r="B83" s="13" t="s">
        <v>29</v>
      </c>
      <c r="C83" t="str">
        <f t="shared" si="17"/>
        <v>Igual</v>
      </c>
      <c r="D83" t="str">
        <f t="shared" ref="D83:D91" si="19">IF(R20=R49, "Igual", "Diferente")</f>
        <v>Igual</v>
      </c>
      <c r="E83" t="str">
        <f t="shared" ref="E83:E91" si="20">IF(S20=S49, "Igual", "Diferente")</f>
        <v>Diferente</v>
      </c>
      <c r="F83" t="str">
        <f t="shared" ref="F83:F91" si="21">IF(T20=T49, "Igual", "Diferente")</f>
        <v>Diferente</v>
      </c>
      <c r="G83" t="str">
        <f t="shared" ref="G83:G91" si="22">IF(U20=U49, "Igual", "Diferente")</f>
        <v>Igual</v>
      </c>
      <c r="H83" t="str">
        <f t="shared" ref="H83:H91" si="23">IF(V20=V49, "Igual", "Diferente")</f>
        <v>Igual</v>
      </c>
      <c r="I83" t="str">
        <f t="shared" ref="I83:I91" si="24">IF(W20=W49, "Igual", "Diferente")</f>
        <v>Igual</v>
      </c>
      <c r="J83" t="str">
        <f t="shared" ref="J83:J91" si="25">IF(X20=X49, "Igual", "Diferente")</f>
        <v>Diferente</v>
      </c>
      <c r="K83" t="str">
        <f t="shared" ref="K83:K91" si="26">IF(Y20=Y49, "Igual", "Diferente")</f>
        <v>Igual</v>
      </c>
      <c r="L83" t="str">
        <f t="shared" ref="L83:L91" si="27">IF(Z20=Z49, "Igual", "Diferente")</f>
        <v>Igual</v>
      </c>
      <c r="M83" t="str">
        <f t="shared" ref="M83:M91" si="28">IF(AA20=AA49, "Igual", "Diferente")</f>
        <v>Igual</v>
      </c>
      <c r="N83" t="str">
        <f t="shared" ref="N83:N91" si="29">IF(AB20=AB49, "Igual", "Diferente")</f>
        <v>Igual</v>
      </c>
      <c r="O83" t="str">
        <f t="shared" ref="O83:O91" si="30">IF(AC20=AC49, "Igual", "Diferente")</f>
        <v>Diferente</v>
      </c>
      <c r="P83" t="str">
        <f t="shared" ref="P83:P91" si="31">IF(AD20=AD49, "Igual", "Diferente")</f>
        <v>Igual</v>
      </c>
      <c r="S83">
        <f t="shared" si="18"/>
        <v>1.75</v>
      </c>
    </row>
    <row r="84" spans="2:19" ht="32.4" customHeight="1" thickBot="1" x14ac:dyDescent="0.35">
      <c r="B84" s="13" t="s">
        <v>30</v>
      </c>
      <c r="C84" t="str">
        <f t="shared" si="17"/>
        <v>Igual</v>
      </c>
      <c r="D84" t="str">
        <f t="shared" si="19"/>
        <v>Igual</v>
      </c>
      <c r="E84" t="str">
        <f t="shared" si="20"/>
        <v>Igual</v>
      </c>
      <c r="F84" t="str">
        <f t="shared" si="21"/>
        <v>Igual</v>
      </c>
      <c r="G84" t="str">
        <f t="shared" si="22"/>
        <v>Igual</v>
      </c>
      <c r="H84" t="str">
        <f t="shared" si="23"/>
        <v>Igual</v>
      </c>
      <c r="I84" t="str">
        <f t="shared" si="24"/>
        <v>Igual</v>
      </c>
      <c r="J84" t="str">
        <f t="shared" si="25"/>
        <v>Igual</v>
      </c>
      <c r="K84" t="str">
        <f t="shared" si="26"/>
        <v>Diferente</v>
      </c>
      <c r="L84" t="str">
        <f t="shared" si="27"/>
        <v>Igual</v>
      </c>
      <c r="M84" t="str">
        <f t="shared" si="28"/>
        <v>Igual</v>
      </c>
      <c r="N84" t="str">
        <f t="shared" si="29"/>
        <v>Igual</v>
      </c>
      <c r="O84" t="str">
        <f t="shared" si="30"/>
        <v>Igual</v>
      </c>
      <c r="P84" t="str">
        <f t="shared" si="31"/>
        <v>Diferente</v>
      </c>
      <c r="S84">
        <f t="shared" si="18"/>
        <v>7.25</v>
      </c>
    </row>
    <row r="85" spans="2:19" ht="22.8" customHeight="1" thickBot="1" x14ac:dyDescent="0.35">
      <c r="B85" s="13" t="s">
        <v>31</v>
      </c>
      <c r="C85" t="str">
        <f t="shared" si="17"/>
        <v>Igual</v>
      </c>
      <c r="D85" t="str">
        <f t="shared" si="19"/>
        <v>Igual</v>
      </c>
      <c r="E85" t="str">
        <f t="shared" si="20"/>
        <v>Igual</v>
      </c>
      <c r="F85" t="str">
        <f t="shared" si="21"/>
        <v>Igual</v>
      </c>
      <c r="G85" t="str">
        <f t="shared" si="22"/>
        <v>Igual</v>
      </c>
      <c r="H85" t="str">
        <f t="shared" si="23"/>
        <v>Igual</v>
      </c>
      <c r="I85" t="str">
        <f t="shared" si="24"/>
        <v>Igual</v>
      </c>
      <c r="J85" t="str">
        <f t="shared" si="25"/>
        <v>Igual</v>
      </c>
      <c r="K85" t="str">
        <f t="shared" si="26"/>
        <v>Diferente</v>
      </c>
      <c r="L85" t="str">
        <f t="shared" si="27"/>
        <v>Diferente</v>
      </c>
      <c r="M85" t="str">
        <f t="shared" si="28"/>
        <v>Igual</v>
      </c>
      <c r="N85" t="str">
        <f t="shared" si="29"/>
        <v>Diferente</v>
      </c>
      <c r="O85" t="str">
        <f t="shared" si="30"/>
        <v>Igual</v>
      </c>
      <c r="P85" t="str">
        <f t="shared" si="31"/>
        <v>Igual</v>
      </c>
      <c r="S85">
        <f t="shared" si="18"/>
        <v>9.5</v>
      </c>
    </row>
    <row r="86" spans="2:19" ht="20.399999999999999" customHeight="1" thickBot="1" x14ac:dyDescent="0.35">
      <c r="B86" s="13" t="s">
        <v>32</v>
      </c>
      <c r="C86" t="str">
        <f t="shared" si="17"/>
        <v>Igual</v>
      </c>
      <c r="D86" t="str">
        <f t="shared" si="19"/>
        <v>Igual</v>
      </c>
      <c r="E86" t="str">
        <f t="shared" si="20"/>
        <v>Diferente</v>
      </c>
      <c r="F86" t="str">
        <f t="shared" si="21"/>
        <v>Igual</v>
      </c>
      <c r="G86" t="str">
        <f t="shared" si="22"/>
        <v>Igual</v>
      </c>
      <c r="H86" t="str">
        <f t="shared" si="23"/>
        <v>Igual</v>
      </c>
      <c r="I86" t="str">
        <f t="shared" si="24"/>
        <v>Igual</v>
      </c>
      <c r="J86" t="str">
        <f t="shared" si="25"/>
        <v>Igual</v>
      </c>
      <c r="K86" t="str">
        <f t="shared" si="26"/>
        <v>Igual</v>
      </c>
      <c r="L86" t="str">
        <f t="shared" si="27"/>
        <v>Igual</v>
      </c>
      <c r="M86" t="str">
        <f t="shared" si="28"/>
        <v>Igual</v>
      </c>
      <c r="N86" t="str">
        <f t="shared" si="29"/>
        <v>Igual</v>
      </c>
      <c r="O86" t="str">
        <f t="shared" si="30"/>
        <v>Igual</v>
      </c>
      <c r="P86" t="str">
        <f t="shared" si="31"/>
        <v>Igual</v>
      </c>
      <c r="S86">
        <f t="shared" si="18"/>
        <v>11.5</v>
      </c>
    </row>
    <row r="87" spans="2:19" ht="19.8" customHeight="1" thickBot="1" x14ac:dyDescent="0.35">
      <c r="B87" s="13" t="s">
        <v>33</v>
      </c>
      <c r="C87" t="str">
        <f t="shared" si="17"/>
        <v>Igual</v>
      </c>
      <c r="D87" t="str">
        <f t="shared" si="19"/>
        <v>Igual</v>
      </c>
      <c r="E87" t="str">
        <f t="shared" si="20"/>
        <v>Igual</v>
      </c>
      <c r="F87" t="str">
        <f t="shared" si="21"/>
        <v>Diferente</v>
      </c>
      <c r="G87" t="str">
        <f t="shared" si="22"/>
        <v>Igual</v>
      </c>
      <c r="H87" t="str">
        <f t="shared" si="23"/>
        <v>Diferente</v>
      </c>
      <c r="I87" t="str">
        <f t="shared" si="24"/>
        <v>Igual</v>
      </c>
      <c r="J87" t="str">
        <f t="shared" si="25"/>
        <v>Diferente</v>
      </c>
      <c r="K87" t="str">
        <f t="shared" si="26"/>
        <v>Igual</v>
      </c>
      <c r="L87" t="str">
        <f t="shared" si="27"/>
        <v>Igual</v>
      </c>
      <c r="M87" t="str">
        <f t="shared" si="28"/>
        <v>Igual</v>
      </c>
      <c r="N87" t="str">
        <f t="shared" si="29"/>
        <v>Igual</v>
      </c>
      <c r="O87" t="str">
        <f t="shared" si="30"/>
        <v>Diferente</v>
      </c>
      <c r="P87" t="str">
        <f t="shared" si="31"/>
        <v>Igual</v>
      </c>
      <c r="S87">
        <f t="shared" si="18"/>
        <v>6</v>
      </c>
    </row>
    <row r="88" spans="2:19" ht="25.8" customHeight="1" thickBot="1" x14ac:dyDescent="0.35">
      <c r="B88" s="13" t="s">
        <v>34</v>
      </c>
      <c r="C88" t="str">
        <f t="shared" si="17"/>
        <v>Igual</v>
      </c>
      <c r="D88" t="str">
        <f t="shared" si="19"/>
        <v>Igual</v>
      </c>
      <c r="E88" t="str">
        <f t="shared" si="20"/>
        <v>Igual</v>
      </c>
      <c r="F88" t="str">
        <f t="shared" si="21"/>
        <v>Diferente</v>
      </c>
      <c r="G88" t="str">
        <f t="shared" si="22"/>
        <v>Igual</v>
      </c>
      <c r="H88" t="str">
        <f t="shared" si="23"/>
        <v>Igual</v>
      </c>
      <c r="I88" t="str">
        <f t="shared" si="24"/>
        <v>Igual</v>
      </c>
      <c r="J88" t="str">
        <f t="shared" si="25"/>
        <v>Igual</v>
      </c>
      <c r="K88" t="str">
        <f t="shared" si="26"/>
        <v>Diferente</v>
      </c>
      <c r="L88" t="str">
        <f t="shared" si="27"/>
        <v>Diferente</v>
      </c>
      <c r="M88" t="str">
        <f t="shared" si="28"/>
        <v>Igual</v>
      </c>
      <c r="N88" t="str">
        <f t="shared" si="29"/>
        <v>Igual</v>
      </c>
      <c r="O88" t="str">
        <f t="shared" si="30"/>
        <v>Diferente</v>
      </c>
      <c r="P88" t="str">
        <f t="shared" si="31"/>
        <v>Igual</v>
      </c>
      <c r="S88">
        <f t="shared" si="18"/>
        <v>8.25</v>
      </c>
    </row>
    <row r="89" spans="2:19" ht="23.4" customHeight="1" thickBot="1" x14ac:dyDescent="0.35">
      <c r="B89" s="13" t="s">
        <v>35</v>
      </c>
      <c r="C89" t="str">
        <f t="shared" si="17"/>
        <v>Igual</v>
      </c>
      <c r="D89" t="str">
        <f t="shared" si="19"/>
        <v>Igual</v>
      </c>
      <c r="E89" t="str">
        <f t="shared" si="20"/>
        <v>Igual</v>
      </c>
      <c r="F89" t="str">
        <f t="shared" si="21"/>
        <v>Igual</v>
      </c>
      <c r="G89" t="str">
        <f t="shared" si="22"/>
        <v>Diferente</v>
      </c>
      <c r="H89" t="str">
        <f t="shared" si="23"/>
        <v>Diferente</v>
      </c>
      <c r="I89" t="str">
        <f t="shared" si="24"/>
        <v>Igual</v>
      </c>
      <c r="J89" t="str">
        <f t="shared" si="25"/>
        <v>Diferente</v>
      </c>
      <c r="K89" t="str">
        <f t="shared" si="26"/>
        <v>Diferente</v>
      </c>
      <c r="L89" t="str">
        <f t="shared" si="27"/>
        <v>Igual</v>
      </c>
      <c r="M89" t="str">
        <f t="shared" si="28"/>
        <v>Igual</v>
      </c>
      <c r="N89" t="str">
        <f t="shared" si="29"/>
        <v>Igual</v>
      </c>
      <c r="O89" t="str">
        <f t="shared" si="30"/>
        <v>Igual</v>
      </c>
      <c r="P89" t="str">
        <f t="shared" si="31"/>
        <v>Igual</v>
      </c>
      <c r="S89">
        <f t="shared" si="18"/>
        <v>11.75</v>
      </c>
    </row>
    <row r="90" spans="2:19" ht="19.8" customHeight="1" thickBot="1" x14ac:dyDescent="0.35">
      <c r="B90" s="13" t="s">
        <v>36</v>
      </c>
      <c r="C90" t="str">
        <f t="shared" si="17"/>
        <v>Igual</v>
      </c>
      <c r="D90" t="str">
        <f t="shared" si="19"/>
        <v>Igual</v>
      </c>
      <c r="E90" t="str">
        <f t="shared" si="20"/>
        <v>Igual</v>
      </c>
      <c r="F90" t="str">
        <f t="shared" si="21"/>
        <v>Igual</v>
      </c>
      <c r="G90" t="str">
        <f t="shared" si="22"/>
        <v>Igual</v>
      </c>
      <c r="H90" t="str">
        <f t="shared" si="23"/>
        <v>Igual</v>
      </c>
      <c r="I90" t="str">
        <f t="shared" si="24"/>
        <v>Igual</v>
      </c>
      <c r="J90" t="str">
        <f t="shared" si="25"/>
        <v>Igual</v>
      </c>
      <c r="K90" t="str">
        <f t="shared" si="26"/>
        <v>Igual</v>
      </c>
      <c r="L90" t="str">
        <f t="shared" si="27"/>
        <v>Igual</v>
      </c>
      <c r="M90" t="str">
        <f t="shared" si="28"/>
        <v>Igual</v>
      </c>
      <c r="N90" t="str">
        <f t="shared" si="29"/>
        <v>Igual</v>
      </c>
      <c r="O90" t="str">
        <f t="shared" si="30"/>
        <v>Igual</v>
      </c>
      <c r="P90" t="str">
        <f t="shared" si="31"/>
        <v>Igual</v>
      </c>
      <c r="S90">
        <f t="shared" si="18"/>
        <v>13.25</v>
      </c>
    </row>
    <row r="91" spans="2:19" ht="30" customHeight="1" thickBot="1" x14ac:dyDescent="0.35">
      <c r="B91" s="13" t="s">
        <v>37</v>
      </c>
      <c r="C91" t="str">
        <f t="shared" si="17"/>
        <v>Igual</v>
      </c>
      <c r="D91" t="str">
        <f t="shared" si="19"/>
        <v>Igual</v>
      </c>
      <c r="E91" t="str">
        <f t="shared" si="20"/>
        <v>Igual</v>
      </c>
      <c r="F91" t="str">
        <f t="shared" si="21"/>
        <v>Diferente</v>
      </c>
      <c r="G91" t="str">
        <f t="shared" si="22"/>
        <v>Diferente</v>
      </c>
      <c r="H91" t="str">
        <f t="shared" si="23"/>
        <v>Igual</v>
      </c>
      <c r="I91" t="str">
        <f t="shared" si="24"/>
        <v>Igual</v>
      </c>
      <c r="J91" t="str">
        <f t="shared" si="25"/>
        <v>Diferente</v>
      </c>
      <c r="K91" t="str">
        <f t="shared" si="26"/>
        <v>Diferente</v>
      </c>
      <c r="L91" t="str">
        <f t="shared" si="27"/>
        <v>Igual</v>
      </c>
      <c r="M91" t="str">
        <f t="shared" si="28"/>
        <v>Diferente</v>
      </c>
      <c r="N91" t="str">
        <f t="shared" si="29"/>
        <v>Igual</v>
      </c>
      <c r="O91" t="str">
        <f t="shared" si="30"/>
        <v>Igual</v>
      </c>
      <c r="P91" t="str">
        <f t="shared" si="31"/>
        <v>Igual</v>
      </c>
      <c r="S91">
        <f t="shared" si="18"/>
        <v>9</v>
      </c>
    </row>
  </sheetData>
  <mergeCells count="25">
    <mergeCell ref="AE31:AG31"/>
    <mergeCell ref="Q31:R31"/>
    <mergeCell ref="S31:T31"/>
    <mergeCell ref="U31:V31"/>
    <mergeCell ref="W31:X31"/>
    <mergeCell ref="Y31:Z31"/>
    <mergeCell ref="AE2:AG2"/>
    <mergeCell ref="Q2:R2"/>
    <mergeCell ref="S2:T2"/>
    <mergeCell ref="U2:V2"/>
    <mergeCell ref="W2:X2"/>
    <mergeCell ref="Y2:Z2"/>
    <mergeCell ref="AA2:AB2"/>
    <mergeCell ref="K65:L65"/>
    <mergeCell ref="M65:N65"/>
    <mergeCell ref="O65:P65"/>
    <mergeCell ref="Q65:S65"/>
    <mergeCell ref="AC2:AD2"/>
    <mergeCell ref="AA31:AB31"/>
    <mergeCell ref="AC31:AD31"/>
    <mergeCell ref="B62:I62"/>
    <mergeCell ref="C65:D65"/>
    <mergeCell ref="E65:F65"/>
    <mergeCell ref="G65:H65"/>
    <mergeCell ref="I65:J65"/>
  </mergeCells>
  <conditionalFormatting sqref="C31:I55">
    <cfRule type="cellIs" dxfId="91" priority="210" operator="equal">
      <formula>"Correct"</formula>
    </cfRule>
    <cfRule type="cellIs" dxfId="90" priority="211" operator="equal">
      <formula>"Incomplete"</formula>
    </cfRule>
    <cfRule type="cellIs" dxfId="89" priority="212" operator="equal">
      <formula>"Incorrect"</formula>
    </cfRule>
  </conditionalFormatting>
  <conditionalFormatting sqref="C3:I27">
    <cfRule type="cellIs" dxfId="88" priority="213" operator="equal">
      <formula>"Correct"</formula>
    </cfRule>
    <cfRule type="cellIs" dxfId="87" priority="214" operator="equal">
      <formula>"Incomplete"</formula>
    </cfRule>
    <cfRule type="cellIs" dxfId="86" priority="215" operator="equal">
      <formula>"Incorrect"</formula>
    </cfRule>
  </conditionalFormatting>
  <conditionalFormatting sqref="Q4:Q28">
    <cfRule type="cellIs" dxfId="85" priority="207" operator="equal">
      <formula>"Correct"</formula>
    </cfRule>
    <cfRule type="cellIs" dxfId="84" priority="208" operator="equal">
      <formula>"Incomplete"</formula>
    </cfRule>
    <cfRule type="cellIs" dxfId="83" priority="209" operator="equal">
      <formula>"Incorrect"</formula>
    </cfRule>
  </conditionalFormatting>
  <conditionalFormatting sqref="S4:S28">
    <cfRule type="cellIs" dxfId="82" priority="204" operator="equal">
      <formula>"Correct"</formula>
    </cfRule>
    <cfRule type="cellIs" dxfId="81" priority="205" operator="equal">
      <formula>"Incomplete"</formula>
    </cfRule>
    <cfRule type="cellIs" dxfId="80" priority="206" operator="equal">
      <formula>"Incorrect"</formula>
    </cfRule>
  </conditionalFormatting>
  <conditionalFormatting sqref="U4:U28">
    <cfRule type="cellIs" dxfId="79" priority="201" operator="equal">
      <formula>"Correct"</formula>
    </cfRule>
    <cfRule type="cellIs" dxfId="78" priority="202" operator="equal">
      <formula>"Incomplete"</formula>
    </cfRule>
    <cfRule type="cellIs" dxfId="77" priority="203" operator="equal">
      <formula>"Incorrect"</formula>
    </cfRule>
  </conditionalFormatting>
  <conditionalFormatting sqref="W4:W28">
    <cfRule type="cellIs" dxfId="76" priority="198" operator="equal">
      <formula>"Correct"</formula>
    </cfRule>
    <cfRule type="cellIs" dxfId="75" priority="199" operator="equal">
      <formula>"Incomplete"</formula>
    </cfRule>
    <cfRule type="cellIs" dxfId="74" priority="200" operator="equal">
      <formula>"Incorrect"</formula>
    </cfRule>
  </conditionalFormatting>
  <conditionalFormatting sqref="Y4:Y28">
    <cfRule type="cellIs" dxfId="73" priority="195" operator="equal">
      <formula>"Correct"</formula>
    </cfRule>
    <cfRule type="cellIs" dxfId="72" priority="196" operator="equal">
      <formula>"Incomplete"</formula>
    </cfRule>
    <cfRule type="cellIs" dxfId="71" priority="197" operator="equal">
      <formula>"Incorrect"</formula>
    </cfRule>
  </conditionalFormatting>
  <conditionalFormatting sqref="AA4:AA28">
    <cfRule type="cellIs" dxfId="70" priority="192" operator="equal">
      <formula>"Correct"</formula>
    </cfRule>
    <cfRule type="cellIs" dxfId="69" priority="193" operator="equal">
      <formula>"Incomplete"</formula>
    </cfRule>
    <cfRule type="cellIs" dxfId="68" priority="194" operator="equal">
      <formula>"Incorrect"</formula>
    </cfRule>
  </conditionalFormatting>
  <conditionalFormatting sqref="AC4:AC28">
    <cfRule type="cellIs" dxfId="67" priority="189" operator="equal">
      <formula>"Correct"</formula>
    </cfRule>
    <cfRule type="cellIs" dxfId="66" priority="190" operator="equal">
      <formula>"Incomplete"</formula>
    </cfRule>
    <cfRule type="cellIs" dxfId="65" priority="191" operator="equal">
      <formula>"Incorrect"</formula>
    </cfRule>
  </conditionalFormatting>
  <conditionalFormatting sqref="AB4:AB28">
    <cfRule type="cellIs" dxfId="64" priority="171" operator="equal">
      <formula>"Correct"</formula>
    </cfRule>
    <cfRule type="cellIs" dxfId="63" priority="172" operator="equal">
      <formula>"Incomplete"</formula>
    </cfRule>
    <cfRule type="cellIs" dxfId="62" priority="173" operator="equal">
      <formula>"Incorrect"</formula>
    </cfRule>
  </conditionalFormatting>
  <conditionalFormatting sqref="AD4:AD28">
    <cfRule type="cellIs" dxfId="61" priority="168" operator="equal">
      <formula>"Correct"</formula>
    </cfRule>
    <cfRule type="cellIs" dxfId="60" priority="169" operator="equal">
      <formula>"Incomplete"</formula>
    </cfRule>
    <cfRule type="cellIs" dxfId="59" priority="170" operator="equal">
      <formula>"Incorrect"</formula>
    </cfRule>
  </conditionalFormatting>
  <conditionalFormatting sqref="C67:P91 S67:S91">
    <cfRule type="cellIs" dxfId="58" priority="79" operator="equal">
      <formula>"Diferente"</formula>
    </cfRule>
    <cfRule type="cellIs" dxfId="57" priority="80" operator="equal">
      <formula>"Igual"</formula>
    </cfRule>
  </conditionalFormatting>
  <conditionalFormatting sqref="AD33:AD57">
    <cfRule type="cellIs" dxfId="56" priority="1" operator="equal">
      <formula>"Correct"</formula>
    </cfRule>
    <cfRule type="cellIs" dxfId="55" priority="2" operator="equal">
      <formula>"Incomplete"</formula>
    </cfRule>
    <cfRule type="cellIs" dxfId="54" priority="3" operator="equal">
      <formula>"Incorrect"</formula>
    </cfRule>
  </conditionalFormatting>
  <conditionalFormatting sqref="Q33:Q57">
    <cfRule type="cellIs" dxfId="53" priority="76" operator="equal">
      <formula>"Correct"</formula>
    </cfRule>
    <cfRule type="cellIs" dxfId="52" priority="77" operator="equal">
      <formula>"Incomplete"</formula>
    </cfRule>
    <cfRule type="cellIs" dxfId="51" priority="78" operator="equal">
      <formula>"Incorrect"</formula>
    </cfRule>
  </conditionalFormatting>
  <conditionalFormatting sqref="S33:S57">
    <cfRule type="cellIs" dxfId="50" priority="73" operator="equal">
      <formula>"Correct"</formula>
    </cfRule>
    <cfRule type="cellIs" dxfId="49" priority="74" operator="equal">
      <formula>"Incomplete"</formula>
    </cfRule>
    <cfRule type="cellIs" dxfId="48" priority="75" operator="equal">
      <formula>"Incorrect"</formula>
    </cfRule>
  </conditionalFormatting>
  <conditionalFormatting sqref="U33:U57">
    <cfRule type="cellIs" dxfId="47" priority="70" operator="equal">
      <formula>"Correct"</formula>
    </cfRule>
    <cfRule type="cellIs" dxfId="46" priority="71" operator="equal">
      <formula>"Incomplete"</formula>
    </cfRule>
    <cfRule type="cellIs" dxfId="45" priority="72" operator="equal">
      <formula>"Incorrect"</formula>
    </cfRule>
  </conditionalFormatting>
  <conditionalFormatting sqref="W33:W57">
    <cfRule type="cellIs" dxfId="44" priority="67" operator="equal">
      <formula>"Correct"</formula>
    </cfRule>
    <cfRule type="cellIs" dxfId="43" priority="68" operator="equal">
      <formula>"Incomplete"</formula>
    </cfRule>
    <cfRule type="cellIs" dxfId="42" priority="69" operator="equal">
      <formula>"Incorrect"</formula>
    </cfRule>
  </conditionalFormatting>
  <conditionalFormatting sqref="Y33:Y57">
    <cfRule type="cellIs" dxfId="41" priority="64" operator="equal">
      <formula>"Correct"</formula>
    </cfRule>
    <cfRule type="cellIs" dxfId="40" priority="65" operator="equal">
      <formula>"Incomplete"</formula>
    </cfRule>
    <cfRule type="cellIs" dxfId="39" priority="66" operator="equal">
      <formula>"Incorrect"</formula>
    </cfRule>
  </conditionalFormatting>
  <conditionalFormatting sqref="AA33:AA57">
    <cfRule type="cellIs" dxfId="38" priority="61" operator="equal">
      <formula>"Correct"</formula>
    </cfRule>
    <cfRule type="cellIs" dxfId="37" priority="62" operator="equal">
      <formula>"Incomplete"</formula>
    </cfRule>
    <cfRule type="cellIs" dxfId="36" priority="63" operator="equal">
      <formula>"Incorrect"</formula>
    </cfRule>
  </conditionalFormatting>
  <conditionalFormatting sqref="AC33:AC57">
    <cfRule type="cellIs" dxfId="35" priority="58" operator="equal">
      <formula>"Correct"</formula>
    </cfRule>
    <cfRule type="cellIs" dxfId="34" priority="59" operator="equal">
      <formula>"Incomplete"</formula>
    </cfRule>
    <cfRule type="cellIs" dxfId="33" priority="60" operator="equal">
      <formula>"Incorrect"</formula>
    </cfRule>
  </conditionalFormatting>
  <conditionalFormatting sqref="R4:R28">
    <cfRule type="cellIs" dxfId="32" priority="34" operator="equal">
      <formula>"Correct"</formula>
    </cfRule>
    <cfRule type="cellIs" dxfId="31" priority="35" operator="equal">
      <formula>"Incomplete"</formula>
    </cfRule>
    <cfRule type="cellIs" dxfId="30" priority="36" operator="equal">
      <formula>"Incorrect"</formula>
    </cfRule>
  </conditionalFormatting>
  <conditionalFormatting sqref="T4:T28">
    <cfRule type="cellIs" dxfId="29" priority="31" operator="equal">
      <formula>"Correct"</formula>
    </cfRule>
    <cfRule type="cellIs" dxfId="28" priority="32" operator="equal">
      <formula>"Incomplete"</formula>
    </cfRule>
    <cfRule type="cellIs" dxfId="27" priority="33" operator="equal">
      <formula>"Incorrect"</formula>
    </cfRule>
  </conditionalFormatting>
  <conditionalFormatting sqref="V4:V28">
    <cfRule type="cellIs" dxfId="26" priority="28" operator="equal">
      <formula>"Correct"</formula>
    </cfRule>
    <cfRule type="cellIs" dxfId="25" priority="29" operator="equal">
      <formula>"Incomplete"</formula>
    </cfRule>
    <cfRule type="cellIs" dxfId="24" priority="30" operator="equal">
      <formula>"Incorrect"</formula>
    </cfRule>
  </conditionalFormatting>
  <conditionalFormatting sqref="X4:X28">
    <cfRule type="cellIs" dxfId="23" priority="25" operator="equal">
      <formula>"Correct"</formula>
    </cfRule>
    <cfRule type="cellIs" dxfId="22" priority="26" operator="equal">
      <formula>"Incomplete"</formula>
    </cfRule>
    <cfRule type="cellIs" dxfId="21" priority="27" operator="equal">
      <formula>"Incorrect"</formula>
    </cfRule>
  </conditionalFormatting>
  <conditionalFormatting sqref="Z4:Z28">
    <cfRule type="cellIs" dxfId="20" priority="22" operator="equal">
      <formula>"Correct"</formula>
    </cfRule>
    <cfRule type="cellIs" dxfId="19" priority="23" operator="equal">
      <formula>"Incomplete"</formula>
    </cfRule>
    <cfRule type="cellIs" dxfId="18" priority="24" operator="equal">
      <formula>"Incorrect"</formula>
    </cfRule>
  </conditionalFormatting>
  <conditionalFormatting sqref="R33:R57">
    <cfRule type="cellIs" dxfId="17" priority="19" operator="equal">
      <formula>"Correct"</formula>
    </cfRule>
    <cfRule type="cellIs" dxfId="16" priority="20" operator="equal">
      <formula>"Incomplete"</formula>
    </cfRule>
    <cfRule type="cellIs" dxfId="15" priority="21" operator="equal">
      <formula>"Incorrect"</formula>
    </cfRule>
  </conditionalFormatting>
  <conditionalFormatting sqref="T33:T57">
    <cfRule type="cellIs" dxfId="14" priority="16" operator="equal">
      <formula>"Correct"</formula>
    </cfRule>
    <cfRule type="cellIs" dxfId="13" priority="17" operator="equal">
      <formula>"Incomplete"</formula>
    </cfRule>
    <cfRule type="cellIs" dxfId="12" priority="18" operator="equal">
      <formula>"Incorrect"</formula>
    </cfRule>
  </conditionalFormatting>
  <conditionalFormatting sqref="V33:V57">
    <cfRule type="cellIs" dxfId="11" priority="13" operator="equal">
      <formula>"Correct"</formula>
    </cfRule>
    <cfRule type="cellIs" dxfId="10" priority="14" operator="equal">
      <formula>"Incomplete"</formula>
    </cfRule>
    <cfRule type="cellIs" dxfId="9" priority="15" operator="equal">
      <formula>"Incorrect"</formula>
    </cfRule>
  </conditionalFormatting>
  <conditionalFormatting sqref="X33:X57">
    <cfRule type="cellIs" dxfId="8" priority="10" operator="equal">
      <formula>"Correct"</formula>
    </cfRule>
    <cfRule type="cellIs" dxfId="7" priority="11" operator="equal">
      <formula>"Incomplete"</formula>
    </cfRule>
    <cfRule type="cellIs" dxfId="6" priority="12" operator="equal">
      <formula>"Incorrect"</formula>
    </cfRule>
  </conditionalFormatting>
  <conditionalFormatting sqref="Z33:Z57">
    <cfRule type="cellIs" dxfId="5" priority="7" operator="equal">
      <formula>"Correct"</formula>
    </cfRule>
    <cfRule type="cellIs" dxfId="4" priority="8" operator="equal">
      <formula>"Incomplete"</formula>
    </cfRule>
    <cfRule type="cellIs" dxfId="3" priority="9" operator="equal">
      <formula>"Incorrect"</formula>
    </cfRule>
  </conditionalFormatting>
  <conditionalFormatting sqref="AB33:AB57">
    <cfRule type="cellIs" dxfId="2" priority="4" operator="equal">
      <formula>"Correct"</formula>
    </cfRule>
    <cfRule type="cellIs" dxfId="1" priority="5" operator="equal">
      <formula>"Incomplete"</formula>
    </cfRule>
    <cfRule type="cellIs" dxfId="0" priority="6" operator="equal">
      <formula>"Incorrect"</formula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BEA7-CAEC-4B7C-80E1-839462B05830}">
  <dimension ref="A1"/>
  <sheetViews>
    <sheetView topLeftCell="A37" zoomScale="130" zoomScaleNormal="130" workbookViewId="0">
      <selection activeCell="V19" sqref="V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Comparative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Ribeiro</dc:creator>
  <cp:lastModifiedBy>Paulo Ribeiro</cp:lastModifiedBy>
  <dcterms:created xsi:type="dcterms:W3CDTF">2015-06-05T18:19:34Z</dcterms:created>
  <dcterms:modified xsi:type="dcterms:W3CDTF">2025-07-15T21:20:08Z</dcterms:modified>
</cp:coreProperties>
</file>