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ccgpt-my.sharepoint.com/personal/paulo_ribeiro_ccg_pt/Documents/Ambiente de Trabalho/Projetos/Cyberseurity_sanity_test/Testes_Without_Context/Teste_3/"/>
    </mc:Choice>
  </mc:AlternateContent>
  <xr:revisionPtr revIDLastSave="2" documentId="11_AD4DF034E34935FBC521DC063F5A51B25ADEDD8D" xr6:coauthVersionLast="47" xr6:coauthVersionMax="47" xr10:uidLastSave="{FE00A6CF-037C-4ABF-B2E1-6F1BB8BFF917}"/>
  <bookViews>
    <workbookView xWindow="-96" yWindow="-96" windowWidth="23232" windowHeight="12432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L58" i="1"/>
  <c r="K58" i="1"/>
  <c r="J58" i="1" s="1"/>
  <c r="I58" i="1"/>
  <c r="M57" i="1"/>
  <c r="L57" i="1"/>
  <c r="K57" i="1"/>
  <c r="J57" i="1" s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 s="1"/>
  <c r="I50" i="1"/>
  <c r="M49" i="1"/>
  <c r="L49" i="1"/>
  <c r="K49" i="1"/>
  <c r="J49" i="1" s="1"/>
  <c r="I49" i="1"/>
  <c r="M48" i="1"/>
  <c r="L48" i="1"/>
  <c r="K48" i="1"/>
  <c r="J48" i="1" s="1"/>
  <c r="I48" i="1"/>
  <c r="M47" i="1"/>
  <c r="L47" i="1"/>
  <c r="K47" i="1"/>
  <c r="J47" i="1"/>
  <c r="I47" i="1"/>
  <c r="M46" i="1"/>
  <c r="L46" i="1"/>
  <c r="K46" i="1"/>
  <c r="J46" i="1" s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 s="1"/>
  <c r="I37" i="1"/>
  <c r="M36" i="1"/>
  <c r="L36" i="1"/>
  <c r="K36" i="1"/>
  <c r="J36" i="1" s="1"/>
  <c r="I36" i="1"/>
  <c r="M35" i="1"/>
  <c r="L35" i="1"/>
  <c r="K35" i="1"/>
  <c r="J35" i="1"/>
  <c r="I35" i="1"/>
  <c r="M34" i="1"/>
  <c r="L34" i="1"/>
  <c r="K34" i="1"/>
  <c r="J34" i="1" s="1"/>
  <c r="I34" i="1"/>
  <c r="AT8" i="1" l="1"/>
  <c r="AT20" i="1"/>
  <c r="AT23" i="1"/>
  <c r="AO29" i="1"/>
  <c r="AN29" i="1"/>
  <c r="AM29" i="1"/>
  <c r="AL29" i="1" s="1"/>
  <c r="AT29" i="1" s="1"/>
  <c r="AK29" i="1"/>
  <c r="AO28" i="1"/>
  <c r="AN28" i="1"/>
  <c r="AM28" i="1"/>
  <c r="AL28" i="1" s="1"/>
  <c r="AT28" i="1" s="1"/>
  <c r="AK28" i="1"/>
  <c r="AO27" i="1"/>
  <c r="AN27" i="1"/>
  <c r="AM27" i="1"/>
  <c r="AL27" i="1" s="1"/>
  <c r="AT27" i="1" s="1"/>
  <c r="AK27" i="1"/>
  <c r="AO26" i="1"/>
  <c r="AN26" i="1"/>
  <c r="AM26" i="1"/>
  <c r="AL26" i="1"/>
  <c r="AT26" i="1" s="1"/>
  <c r="AK26" i="1"/>
  <c r="AO25" i="1"/>
  <c r="AN25" i="1"/>
  <c r="AM25" i="1"/>
  <c r="AL25" i="1" s="1"/>
  <c r="AT25" i="1" s="1"/>
  <c r="AK25" i="1"/>
  <c r="AO24" i="1"/>
  <c r="AN24" i="1"/>
  <c r="AM24" i="1"/>
  <c r="AL24" i="1" s="1"/>
  <c r="AT24" i="1" s="1"/>
  <c r="AK24" i="1"/>
  <c r="AO23" i="1"/>
  <c r="AN23" i="1"/>
  <c r="AM23" i="1"/>
  <c r="AL23" i="1"/>
  <c r="AK23" i="1"/>
  <c r="AO22" i="1"/>
  <c r="AN22" i="1"/>
  <c r="AM22" i="1"/>
  <c r="AL22" i="1"/>
  <c r="AT22" i="1" s="1"/>
  <c r="AK22" i="1"/>
  <c r="AO21" i="1"/>
  <c r="AN21" i="1"/>
  <c r="AM21" i="1"/>
  <c r="AL21" i="1"/>
  <c r="AT21" i="1" s="1"/>
  <c r="AK21" i="1"/>
  <c r="AO20" i="1"/>
  <c r="AN20" i="1"/>
  <c r="AM20" i="1"/>
  <c r="AL20" i="1" s="1"/>
  <c r="AK20" i="1"/>
  <c r="AO19" i="1"/>
  <c r="AN19" i="1"/>
  <c r="AM19" i="1"/>
  <c r="AL19" i="1" s="1"/>
  <c r="AT19" i="1" s="1"/>
  <c r="AK19" i="1"/>
  <c r="AO18" i="1"/>
  <c r="AN18" i="1"/>
  <c r="AM18" i="1"/>
  <c r="AL18" i="1" s="1"/>
  <c r="AT18" i="1" s="1"/>
  <c r="AK18" i="1"/>
  <c r="AO17" i="1"/>
  <c r="AN17" i="1"/>
  <c r="AM17" i="1"/>
  <c r="AL17" i="1" s="1"/>
  <c r="AT17" i="1" s="1"/>
  <c r="AK17" i="1"/>
  <c r="AO16" i="1"/>
  <c r="AN16" i="1"/>
  <c r="AM16" i="1"/>
  <c r="AL16" i="1"/>
  <c r="AT16" i="1" s="1"/>
  <c r="AK16" i="1"/>
  <c r="AO15" i="1"/>
  <c r="AN15" i="1"/>
  <c r="AM15" i="1"/>
  <c r="AL15" i="1" s="1"/>
  <c r="AT15" i="1" s="1"/>
  <c r="AK15" i="1"/>
  <c r="AO14" i="1"/>
  <c r="AN14" i="1"/>
  <c r="AM14" i="1"/>
  <c r="AL14" i="1" s="1"/>
  <c r="AT14" i="1" s="1"/>
  <c r="AK14" i="1"/>
  <c r="AO13" i="1"/>
  <c r="AN13" i="1"/>
  <c r="AM13" i="1"/>
  <c r="AL13" i="1" s="1"/>
  <c r="AT13" i="1" s="1"/>
  <c r="AK13" i="1"/>
  <c r="AO12" i="1"/>
  <c r="AN12" i="1"/>
  <c r="AM12" i="1"/>
  <c r="AL12" i="1"/>
  <c r="AT12" i="1" s="1"/>
  <c r="AK12" i="1"/>
  <c r="AO11" i="1"/>
  <c r="AN11" i="1"/>
  <c r="AM11" i="1"/>
  <c r="AL11" i="1"/>
  <c r="AT11" i="1" s="1"/>
  <c r="AK11" i="1"/>
  <c r="AO10" i="1"/>
  <c r="AN10" i="1"/>
  <c r="AM10" i="1"/>
  <c r="AL10" i="1"/>
  <c r="AT10" i="1" s="1"/>
  <c r="AK10" i="1"/>
  <c r="AO9" i="1"/>
  <c r="AN9" i="1"/>
  <c r="AM9" i="1"/>
  <c r="AL9" i="1"/>
  <c r="AT9" i="1" s="1"/>
  <c r="AK9" i="1"/>
  <c r="AO8" i="1"/>
  <c r="AN8" i="1"/>
  <c r="AM8" i="1"/>
  <c r="AL8" i="1" s="1"/>
  <c r="AK8" i="1"/>
  <c r="AO7" i="1"/>
  <c r="AN7" i="1"/>
  <c r="AM7" i="1"/>
  <c r="AL7" i="1"/>
  <c r="AT7" i="1" s="1"/>
  <c r="AK7" i="1"/>
  <c r="AO6" i="1"/>
  <c r="AN6" i="1"/>
  <c r="AM6" i="1"/>
  <c r="AL6" i="1"/>
  <c r="AT6" i="1" s="1"/>
  <c r="AK6" i="1"/>
  <c r="AO5" i="1"/>
  <c r="AN5" i="1"/>
  <c r="AM5" i="1"/>
  <c r="AL5" i="1"/>
  <c r="AT5" i="1" s="1"/>
  <c r="AK5" i="1"/>
  <c r="AA29" i="1" l="1"/>
  <c r="Z29" i="1"/>
  <c r="Y29" i="1"/>
  <c r="X29" i="1" s="1"/>
  <c r="AS29" i="1" s="1"/>
  <c r="W29" i="1"/>
  <c r="AA28" i="1"/>
  <c r="Z28" i="1"/>
  <c r="Y28" i="1"/>
  <c r="X28" i="1" s="1"/>
  <c r="AS28" i="1" s="1"/>
  <c r="W28" i="1"/>
  <c r="AA27" i="1"/>
  <c r="Z27" i="1"/>
  <c r="Y27" i="1"/>
  <c r="X27" i="1"/>
  <c r="AS27" i="1" s="1"/>
  <c r="W27" i="1"/>
  <c r="AA26" i="1"/>
  <c r="Z26" i="1"/>
  <c r="Y26" i="1"/>
  <c r="X26" i="1"/>
  <c r="AS26" i="1" s="1"/>
  <c r="W26" i="1"/>
  <c r="AA25" i="1"/>
  <c r="Z25" i="1"/>
  <c r="Y25" i="1"/>
  <c r="X25" i="1" s="1"/>
  <c r="AS25" i="1" s="1"/>
  <c r="W25" i="1"/>
  <c r="AA24" i="1"/>
  <c r="Z24" i="1"/>
  <c r="Y24" i="1"/>
  <c r="X24" i="1"/>
  <c r="AS24" i="1" s="1"/>
  <c r="W24" i="1"/>
  <c r="AA23" i="1"/>
  <c r="Z23" i="1"/>
  <c r="Y23" i="1"/>
  <c r="X23" i="1"/>
  <c r="AS23" i="1" s="1"/>
  <c r="W23" i="1"/>
  <c r="AA22" i="1"/>
  <c r="Z22" i="1"/>
  <c r="Y22" i="1"/>
  <c r="X22" i="1" s="1"/>
  <c r="AS22" i="1" s="1"/>
  <c r="W22" i="1"/>
  <c r="AA21" i="1"/>
  <c r="Z21" i="1"/>
  <c r="Y21" i="1"/>
  <c r="X21" i="1"/>
  <c r="AS21" i="1" s="1"/>
  <c r="W21" i="1"/>
  <c r="AA20" i="1"/>
  <c r="Z20" i="1"/>
  <c r="Y20" i="1"/>
  <c r="X20" i="1" s="1"/>
  <c r="AS20" i="1" s="1"/>
  <c r="W20" i="1"/>
  <c r="AA19" i="1"/>
  <c r="Z19" i="1"/>
  <c r="Y19" i="1"/>
  <c r="X19" i="1"/>
  <c r="AS19" i="1" s="1"/>
  <c r="W19" i="1"/>
  <c r="AA18" i="1"/>
  <c r="Z18" i="1"/>
  <c r="Y18" i="1"/>
  <c r="X18" i="1"/>
  <c r="AS18" i="1" s="1"/>
  <c r="W18" i="1"/>
  <c r="AA17" i="1"/>
  <c r="Z17" i="1"/>
  <c r="Y17" i="1"/>
  <c r="X17" i="1" s="1"/>
  <c r="AS17" i="1" s="1"/>
  <c r="W17" i="1"/>
  <c r="AA16" i="1"/>
  <c r="Z16" i="1"/>
  <c r="Y16" i="1"/>
  <c r="X16" i="1" s="1"/>
  <c r="AS16" i="1" s="1"/>
  <c r="W16" i="1"/>
  <c r="AA15" i="1"/>
  <c r="Z15" i="1"/>
  <c r="Y15" i="1"/>
  <c r="X15" i="1" s="1"/>
  <c r="AS15" i="1" s="1"/>
  <c r="W15" i="1"/>
  <c r="AA14" i="1"/>
  <c r="Z14" i="1"/>
  <c r="Y14" i="1"/>
  <c r="X14" i="1" s="1"/>
  <c r="AS14" i="1" s="1"/>
  <c r="W14" i="1"/>
  <c r="AA13" i="1"/>
  <c r="Z13" i="1"/>
  <c r="Y13" i="1"/>
  <c r="X13" i="1"/>
  <c r="AS13" i="1" s="1"/>
  <c r="W13" i="1"/>
  <c r="AA12" i="1"/>
  <c r="Z12" i="1"/>
  <c r="Y12" i="1"/>
  <c r="X12" i="1" s="1"/>
  <c r="AS12" i="1" s="1"/>
  <c r="W12" i="1"/>
  <c r="AA11" i="1"/>
  <c r="Z11" i="1"/>
  <c r="Y11" i="1"/>
  <c r="X11" i="1"/>
  <c r="AS11" i="1" s="1"/>
  <c r="W11" i="1"/>
  <c r="AA10" i="1"/>
  <c r="Z10" i="1"/>
  <c r="Y10" i="1"/>
  <c r="X10" i="1"/>
  <c r="AS10" i="1" s="1"/>
  <c r="W10" i="1"/>
  <c r="AA9" i="1"/>
  <c r="Z9" i="1"/>
  <c r="Y9" i="1"/>
  <c r="X9" i="1" s="1"/>
  <c r="AS9" i="1" s="1"/>
  <c r="W9" i="1"/>
  <c r="AA8" i="1"/>
  <c r="Z8" i="1"/>
  <c r="Y8" i="1"/>
  <c r="X8" i="1" s="1"/>
  <c r="AS8" i="1" s="1"/>
  <c r="W8" i="1"/>
  <c r="AA7" i="1"/>
  <c r="Z7" i="1"/>
  <c r="Y7" i="1"/>
  <c r="X7" i="1" s="1"/>
  <c r="AS7" i="1" s="1"/>
  <c r="W7" i="1"/>
  <c r="AA6" i="1"/>
  <c r="Z6" i="1"/>
  <c r="Y6" i="1"/>
  <c r="X6" i="1" s="1"/>
  <c r="AS6" i="1" s="1"/>
  <c r="W6" i="1"/>
  <c r="AA5" i="1"/>
  <c r="Z5" i="1"/>
  <c r="Y5" i="1"/>
  <c r="X5" i="1" s="1"/>
  <c r="AS5" i="1" s="1"/>
  <c r="W5" i="1"/>
  <c r="M29" i="1" l="1"/>
  <c r="L29" i="1"/>
  <c r="K29" i="1"/>
  <c r="J29" i="1" s="1"/>
  <c r="AR29" i="1" s="1"/>
  <c r="I29" i="1"/>
  <c r="M28" i="1"/>
  <c r="L28" i="1"/>
  <c r="K28" i="1"/>
  <c r="J28" i="1" s="1"/>
  <c r="AR28" i="1" s="1"/>
  <c r="I28" i="1"/>
  <c r="M27" i="1"/>
  <c r="L27" i="1"/>
  <c r="K27" i="1"/>
  <c r="J27" i="1" s="1"/>
  <c r="AR27" i="1" s="1"/>
  <c r="I27" i="1"/>
  <c r="M26" i="1"/>
  <c r="L26" i="1"/>
  <c r="K26" i="1"/>
  <c r="J26" i="1" s="1"/>
  <c r="AR26" i="1" s="1"/>
  <c r="I26" i="1"/>
  <c r="M25" i="1"/>
  <c r="L25" i="1"/>
  <c r="K25" i="1"/>
  <c r="J25" i="1" s="1"/>
  <c r="AR25" i="1" s="1"/>
  <c r="I25" i="1"/>
  <c r="M24" i="1"/>
  <c r="L24" i="1"/>
  <c r="K24" i="1"/>
  <c r="J24" i="1" s="1"/>
  <c r="AR24" i="1" s="1"/>
  <c r="I24" i="1"/>
  <c r="M23" i="1"/>
  <c r="L23" i="1"/>
  <c r="K23" i="1"/>
  <c r="J23" i="1"/>
  <c r="AR23" i="1" s="1"/>
  <c r="I23" i="1"/>
  <c r="M22" i="1"/>
  <c r="L22" i="1"/>
  <c r="K22" i="1"/>
  <c r="J22" i="1"/>
  <c r="AR22" i="1" s="1"/>
  <c r="I22" i="1"/>
  <c r="M21" i="1"/>
  <c r="L21" i="1"/>
  <c r="K21" i="1"/>
  <c r="J21" i="1" s="1"/>
  <c r="AR21" i="1" s="1"/>
  <c r="I21" i="1"/>
  <c r="M20" i="1"/>
  <c r="L20" i="1"/>
  <c r="K20" i="1"/>
  <c r="J20" i="1"/>
  <c r="AR20" i="1" s="1"/>
  <c r="I20" i="1"/>
  <c r="M19" i="1"/>
  <c r="L19" i="1"/>
  <c r="K19" i="1"/>
  <c r="J19" i="1" s="1"/>
  <c r="AR19" i="1" s="1"/>
  <c r="I19" i="1"/>
  <c r="M18" i="1"/>
  <c r="L18" i="1"/>
  <c r="K18" i="1"/>
  <c r="J18" i="1"/>
  <c r="AR18" i="1" s="1"/>
  <c r="I18" i="1"/>
  <c r="M17" i="1"/>
  <c r="L17" i="1"/>
  <c r="K17" i="1"/>
  <c r="J17" i="1"/>
  <c r="AR17" i="1" s="1"/>
  <c r="I17" i="1"/>
  <c r="M16" i="1"/>
  <c r="L16" i="1"/>
  <c r="K16" i="1"/>
  <c r="J16" i="1" s="1"/>
  <c r="AR16" i="1" s="1"/>
  <c r="I16" i="1"/>
  <c r="M15" i="1"/>
  <c r="L15" i="1"/>
  <c r="K15" i="1"/>
  <c r="J15" i="1" s="1"/>
  <c r="AR15" i="1" s="1"/>
  <c r="I15" i="1"/>
  <c r="M14" i="1"/>
  <c r="L14" i="1"/>
  <c r="K14" i="1"/>
  <c r="J14" i="1"/>
  <c r="AR14" i="1" s="1"/>
  <c r="I14" i="1"/>
  <c r="M13" i="1"/>
  <c r="L13" i="1"/>
  <c r="K13" i="1"/>
  <c r="J13" i="1" s="1"/>
  <c r="AR13" i="1" s="1"/>
  <c r="I13" i="1"/>
  <c r="M12" i="1"/>
  <c r="L12" i="1"/>
  <c r="K12" i="1"/>
  <c r="J12" i="1" s="1"/>
  <c r="AR12" i="1" s="1"/>
  <c r="I12" i="1"/>
  <c r="M11" i="1"/>
  <c r="L11" i="1"/>
  <c r="K11" i="1"/>
  <c r="J11" i="1" s="1"/>
  <c r="AR11" i="1" s="1"/>
  <c r="I11" i="1"/>
  <c r="M10" i="1"/>
  <c r="L10" i="1"/>
  <c r="K10" i="1"/>
  <c r="J10" i="1"/>
  <c r="AR10" i="1" s="1"/>
  <c r="I10" i="1"/>
  <c r="M9" i="1"/>
  <c r="L9" i="1"/>
  <c r="K9" i="1"/>
  <c r="J9" i="1"/>
  <c r="AR9" i="1" s="1"/>
  <c r="I9" i="1"/>
  <c r="M8" i="1"/>
  <c r="L8" i="1"/>
  <c r="K8" i="1"/>
  <c r="J8" i="1" s="1"/>
  <c r="AR8" i="1" s="1"/>
  <c r="I8" i="1"/>
  <c r="M7" i="1"/>
  <c r="L7" i="1"/>
  <c r="K7" i="1"/>
  <c r="J7" i="1" s="1"/>
  <c r="AR7" i="1" s="1"/>
  <c r="I7" i="1"/>
  <c r="M6" i="1"/>
  <c r="L6" i="1"/>
  <c r="K6" i="1"/>
  <c r="J6" i="1"/>
  <c r="AR6" i="1" s="1"/>
  <c r="I6" i="1"/>
  <c r="M5" i="1"/>
  <c r="L5" i="1"/>
  <c r="K5" i="1"/>
  <c r="J5" i="1"/>
  <c r="AR5" i="1" s="1"/>
  <c r="I5" i="1"/>
  <c r="AV19" i="1" l="1"/>
  <c r="AU19" i="1"/>
  <c r="AV26" i="1"/>
  <c r="AU26" i="1"/>
  <c r="AV8" i="1"/>
  <c r="AU8" i="1"/>
  <c r="AV11" i="1"/>
  <c r="AU11" i="1"/>
  <c r="AV7" i="1"/>
  <c r="AU7" i="1"/>
  <c r="AV21" i="1"/>
  <c r="AU21" i="1"/>
  <c r="AV14" i="1"/>
  <c r="AU14" i="1"/>
  <c r="AV22" i="1"/>
  <c r="AU22" i="1"/>
  <c r="AV24" i="1"/>
  <c r="AU24" i="1"/>
  <c r="AV27" i="1"/>
  <c r="AU27" i="1"/>
  <c r="AV25" i="1"/>
  <c r="AU25" i="1"/>
  <c r="AV28" i="1"/>
  <c r="AU28" i="1"/>
  <c r="AV18" i="1"/>
  <c r="AU18" i="1"/>
  <c r="AV20" i="1"/>
  <c r="AU20" i="1"/>
  <c r="AV5" i="1"/>
  <c r="AU5" i="1"/>
  <c r="AV23" i="1"/>
  <c r="AU23" i="1"/>
  <c r="AV13" i="1"/>
  <c r="AU13" i="1"/>
  <c r="AV16" i="1"/>
  <c r="AU16" i="1"/>
  <c r="AV29" i="1"/>
  <c r="AU29" i="1"/>
  <c r="AU12" i="1"/>
  <c r="AV12" i="1"/>
  <c r="AV9" i="1"/>
  <c r="AU9" i="1"/>
  <c r="AV17" i="1"/>
  <c r="AU17" i="1"/>
  <c r="AV15" i="1"/>
  <c r="AU15" i="1"/>
  <c r="AV10" i="1"/>
  <c r="AU10" i="1"/>
  <c r="AV6" i="1"/>
  <c r="AU6" i="1"/>
</calcChain>
</file>

<file path=xl/sharedStrings.xml><?xml version="1.0" encoding="utf-8"?>
<sst xmlns="http://schemas.openxmlformats.org/spreadsheetml/2006/main" count="890" uniqueCount="49">
  <si>
    <t>Model</t>
  </si>
  <si>
    <t>Basic Definitions</t>
  </si>
  <si>
    <t>Frameworks</t>
  </si>
  <si>
    <t>Security Controls</t>
  </si>
  <si>
    <t>Vulnerabilities</t>
  </si>
  <si>
    <t>Threat Modeling</t>
  </si>
  <si>
    <t>Regulations/Directives</t>
  </si>
  <si>
    <t>Basic Principles</t>
  </si>
  <si>
    <t>Score</t>
  </si>
  <si>
    <t>Correct %</t>
  </si>
  <si>
    <t>Correct</t>
  </si>
  <si>
    <t>Incomplete</t>
  </si>
  <si>
    <t>Incorrect</t>
  </si>
  <si>
    <t>deepseek-r1:1.5b</t>
  </si>
  <si>
    <t>deepseek-r1:7b</t>
  </si>
  <si>
    <t>gemma3:1b</t>
  </si>
  <si>
    <t>gemma3:4b</t>
  </si>
  <si>
    <t>gemma3bn:e2b</t>
  </si>
  <si>
    <t>granite3-dense:2b</t>
  </si>
  <si>
    <t>granite3-dense:8b</t>
  </si>
  <si>
    <t>granite3.2:2b</t>
  </si>
  <si>
    <t>granite3.2:8b</t>
  </si>
  <si>
    <t>llama3.2:1b</t>
  </si>
  <si>
    <t>llama3.2:3b</t>
  </si>
  <si>
    <t>llama3:8b</t>
  </si>
  <si>
    <t>mistral:7b</t>
  </si>
  <si>
    <t>phi3:3.8b</t>
  </si>
  <si>
    <t>phi4-mini-reasoning:3.8b</t>
  </si>
  <si>
    <t>phi4-mini:3.8b</t>
  </si>
  <si>
    <t>qwen2.5:0.5b</t>
  </si>
  <si>
    <t>qwen2.5:1.5b</t>
  </si>
  <si>
    <t>qwen2.5:3b</t>
  </si>
  <si>
    <t>qwen2.5:7b</t>
  </si>
  <si>
    <t>qwen3:0.6b</t>
  </si>
  <si>
    <t>qwen3:1.7b</t>
  </si>
  <si>
    <t>qwen3:4b</t>
  </si>
  <si>
    <t>qwen3:8b</t>
  </si>
  <si>
    <t>lily_cyber:latest</t>
  </si>
  <si>
    <t>Teste 1</t>
  </si>
  <si>
    <t>Test 2</t>
  </si>
  <si>
    <t>gemma3n:e2b</t>
  </si>
  <si>
    <t>Erro</t>
  </si>
  <si>
    <t>Test 3</t>
  </si>
  <si>
    <t>Test 1</t>
  </si>
  <si>
    <t xml:space="preserve"> Test 1</t>
  </si>
  <si>
    <t>Variance</t>
  </si>
  <si>
    <t>Desvio Padrão</t>
  </si>
  <si>
    <t>Normal</t>
  </si>
  <si>
    <t>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</si>
</sst>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2" borderId="4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C718F-811C-4F6B-A112-EF1693ACF35B}" name="SummaryTable" displayName="SummaryTable" ref="A4:M29">
  <autoFilter ref="A4:M29" xr:uid="{D8CC718F-811C-4F6B-A112-EF1693ACF35B}"/>
  <tableColumns count="13">
    <tableColumn id="1" xr3:uid="{6CA4B0FE-25B1-472E-9FC5-3F2C079A1ED0}" name="Model"/>
    <tableColumn id="2" xr3:uid="{CF105961-FB98-4623-83B5-61686217841A}" name="Basic Definitions"/>
    <tableColumn id="3" xr3:uid="{E54A5578-DCEA-4709-BF2F-1349C54D701F}" name="Frameworks"/>
    <tableColumn id="4" xr3:uid="{2C66B125-52DE-433C-855D-0BD50B4CAFC7}" name="Security Controls"/>
    <tableColumn id="5" xr3:uid="{B2565C32-738E-44B6-B2BF-29E8F0060F80}" name="Vulnerabilities"/>
    <tableColumn id="6" xr3:uid="{8322562A-3802-4AD3-8C42-6EDBC17348E4}" name="Threat Modeling"/>
    <tableColumn id="7" xr3:uid="{A88874DF-F366-4B2E-B38D-16DB333D5973}" name="Regulations/Directives"/>
    <tableColumn id="8" xr3:uid="{28E3ABB7-8B6C-4889-8E64-9B45BC3789F0}" name="Basic Principles"/>
    <tableColumn id="9" xr3:uid="{CEC5C94B-70F7-4DE1-ADB8-17D1C2767405}" name="Score">
      <calculatedColumnFormula>COUNTIF(B5:H5,"Correct")*2 + COUNTIF(B5:H5,"Incomplete")*1</calculatedColumnFormula>
    </tableColumn>
    <tableColumn id="10" xr3:uid="{8858A369-5068-46AC-8D7B-CF03E8E9A011}" name="Correct %">
      <calculatedColumnFormula>IF(COUNTA(B5:H5)&gt;0, K5/COUNTA(B5:H5), 0)</calculatedColumnFormula>
    </tableColumn>
    <tableColumn id="11" xr3:uid="{DB64C136-B293-403C-9AD4-45CA58034A3B}" name="Correct">
      <calculatedColumnFormula>COUNTIF(B5:H5, "Correct")</calculatedColumnFormula>
    </tableColumn>
    <tableColumn id="12" xr3:uid="{A6224697-7C5B-4337-A829-D8C675FF75C9}" name="Incomplete">
      <calculatedColumnFormula>COUNTIF(B5:H5, "Incomplete")</calculatedColumnFormula>
    </tableColumn>
    <tableColumn id="13" xr3:uid="{49C43DA8-9B8A-4065-83C0-4BEE769CD070}" name="Incorrect">
      <calculatedColumnFormula>COUNTIF(B5:H5, "Incorrect")</calculatedColumnFormula>
    </tableColumn>
  </tableColumns>
  <tableStyleInfo name="TableStyleMedium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AB615-3885-4D6C-8CA0-161CEC105268}" name="SummaryTable3" displayName="SummaryTable3" ref="O4:AA29">
  <autoFilter ref="O4:AA29" xr:uid="{2E2AB615-3885-4D6C-8CA0-161CEC105268}"/>
  <tableColumns count="13">
    <tableColumn id="1" xr3:uid="{96D1A3D6-4F14-4192-9309-24E0F4268577}" name="Model"/>
    <tableColumn id="2" xr3:uid="{0F6A60B1-158E-49C8-8460-E911B0891F7D}" name="Basic Definitions"/>
    <tableColumn id="3" xr3:uid="{F260C84B-D208-420A-9E57-760908201444}" name="Frameworks"/>
    <tableColumn id="4" xr3:uid="{D40C9E2B-AEB2-45F2-8FC0-D6756DE7D931}" name="Security Controls"/>
    <tableColumn id="5" xr3:uid="{7FEBD965-1126-4B71-B260-51F7B7C435E0}" name="Vulnerabilities"/>
    <tableColumn id="6" xr3:uid="{E4B05D94-1CFD-4DBB-9A5F-2F1418E9A5A6}" name="Threat Modeling"/>
    <tableColumn id="7" xr3:uid="{D16ADC82-4F40-47D4-9B67-846D75AD3D76}" name="Regulations/Directives"/>
    <tableColumn id="8" xr3:uid="{5028A87E-FD94-44F3-83C9-43747B2CED44}" name="Basic Principles"/>
    <tableColumn id="9" xr3:uid="{4C6A45B9-451B-45AF-8CD4-18E9EDD80838}" name="Score">
      <calculatedColumnFormula>COUNTIF(P5:V5,"Correct")*2 + COUNTIF(P5:V5,"Incomplete")*1</calculatedColumnFormula>
    </tableColumn>
    <tableColumn id="10" xr3:uid="{C2138007-8860-49D5-A098-F53472DA73B8}" name="Correct %">
      <calculatedColumnFormula>IF(COUNTA(P5:V5)&gt;0, Y5/COUNTA(P5:V5), 0)</calculatedColumnFormula>
    </tableColumn>
    <tableColumn id="11" xr3:uid="{61214669-A83B-4DF7-8DF5-658325290289}" name="Correct">
      <calculatedColumnFormula>COUNTIF(P5:V5, "Correct")</calculatedColumnFormula>
    </tableColumn>
    <tableColumn id="12" xr3:uid="{548DC998-84DA-4FF0-8165-6DF2FB7F96CF}" name="Incomplete">
      <calculatedColumnFormula>COUNTIF(P5:V5, "Incomplete")</calculatedColumnFormula>
    </tableColumn>
    <tableColumn id="13" xr3:uid="{E2793C6D-2402-4CB9-8209-754FFB83C156}" name="Incorrect">
      <calculatedColumnFormula>COUNTIF(P5:V5, "Incorrect")</calculatedColumnFormula>
    </tableColumn>
  </tableColumns>
  <tableStyleInfo name="TableStyleMedium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929A7-1D7C-4447-BF38-BAB6FCE46B3B}" name="SummaryTable4" displayName="SummaryTable4" ref="AC4:AO29">
  <autoFilter ref="AC4:AO29" xr:uid="{C0E929A7-1D7C-4447-BF38-BAB6FCE46B3B}"/>
  <tableColumns count="13">
    <tableColumn id="1" xr3:uid="{B5DF90EA-E9E2-4FBD-B262-5AE0B46EB6AE}" name="Model"/>
    <tableColumn id="2" xr3:uid="{E825D132-89E1-4055-93EE-83E668948369}" name="Basic Definitions"/>
    <tableColumn id="3" xr3:uid="{2100008C-4B32-40F3-A933-D0DA5E2FFC71}" name="Frameworks"/>
    <tableColumn id="4" xr3:uid="{7B680A20-842F-4E00-9EBD-8C2B9D8ABD84}" name="Security Controls"/>
    <tableColumn id="5" xr3:uid="{4A717418-2412-47B0-938C-3ABC12B18B0E}" name="Vulnerabilities"/>
    <tableColumn id="6" xr3:uid="{67C87D31-6133-407B-AA07-EC2D79F3302F}" name="Threat Modeling"/>
    <tableColumn id="7" xr3:uid="{7F432BB0-FAAF-45DF-B66F-CCB62F9F1C42}" name="Regulations/Directives"/>
    <tableColumn id="8" xr3:uid="{3BB72673-6DC1-4F62-81A2-3C3D4BFE5342}" name="Basic Principles"/>
    <tableColumn id="9" xr3:uid="{F9B3F557-8A71-4635-982B-7A73FAC8DD53}" name="Score">
      <calculatedColumnFormula>COUNTIF(AD5:AJ5,"Correct")*2 + COUNTIF(AD5:AJ5,"Incomplete")*1</calculatedColumnFormula>
    </tableColumn>
    <tableColumn id="10" xr3:uid="{4CF29C31-0471-40F8-99C9-41318CDA39E2}" name="Correct %">
      <calculatedColumnFormula>IF(COUNTA(AD5:AJ5)&gt;0, AM5/COUNTA(AD5:AJ5), 0)</calculatedColumnFormula>
    </tableColumn>
    <tableColumn id="11" xr3:uid="{095364BF-F885-4647-AAD0-1D02775C7EF1}" name="Correct">
      <calculatedColumnFormula>COUNTIF(AD5:AJ5, "Correct")</calculatedColumnFormula>
    </tableColumn>
    <tableColumn id="12" xr3:uid="{D7CAECD2-A6E4-4D89-8995-31ABC7F7F068}" name="Incomplete">
      <calculatedColumnFormula>COUNTIF(AD5:AJ5, "Incomplete")</calculatedColumnFormula>
    </tableColumn>
    <tableColumn id="13" xr3:uid="{0A290419-8C1F-40BC-A179-C40709CA0B8E}" name="Incorrect">
      <calculatedColumnFormula>COUNTIF(AD5:AJ5, "Incorrect")</calculatedColumnFormula>
    </tableColumn>
  </tableColumns>
  <tableStyleInfo name="TableStyleMedium9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5BA55C-E63F-4255-A1D4-0730ABB31815}" name="SummaryTable5" displayName="SummaryTable5" ref="A33:M58">
  <autoFilter ref="A33:M58" xr:uid="{7E5BA55C-E63F-4255-A1D4-0730ABB31815}"/>
  <tableColumns count="13">
    <tableColumn id="1" xr3:uid="{0AB8E573-ED8E-4EB7-BE8F-8D748B05AE4B}" name="Model"/>
    <tableColumn id="2" xr3:uid="{4D5FA56B-1F13-44C4-A24F-A1E2E887DDF8}" name="Basic Definitions"/>
    <tableColumn id="3" xr3:uid="{B7B650C7-9AEC-44E7-8BCF-F77653E30B45}" name="Frameworks"/>
    <tableColumn id="4" xr3:uid="{5A0E8B1B-D026-4D8A-A167-51A0575A402A}" name="Security Controls"/>
    <tableColumn id="5" xr3:uid="{0D00D9CE-A6B7-4652-886D-046FF4A3D9F1}" name="Vulnerabilities"/>
    <tableColumn id="6" xr3:uid="{8A55AF72-ABB6-43C9-A065-585CFD772FB1}" name="Threat Modeling"/>
    <tableColumn id="7" xr3:uid="{712E10D1-719C-43DA-B77E-393C9A7AE183}" name="Regulations/Directives"/>
    <tableColumn id="8" xr3:uid="{D8837650-BAF4-462C-AE3D-528560BE475C}" name="Basic Principles"/>
    <tableColumn id="9" xr3:uid="{0EFAA449-D189-467D-BC7E-8A4632BEA90A}" name="Score">
      <calculatedColumnFormula>COUNTIF(B34:H34,"Correct")*2 + COUNTIF(B34:H34,"Incomplete")*1</calculatedColumnFormula>
    </tableColumn>
    <tableColumn id="10" xr3:uid="{4D0331A4-4120-4A2E-AF6F-FB997C8E7412}" name="Correct %">
      <calculatedColumnFormula>IF(COUNTA(B34:H34)&gt;0, K34/COUNTA(B34:H34), 0)</calculatedColumnFormula>
    </tableColumn>
    <tableColumn id="11" xr3:uid="{5222A4B5-382D-4861-8B16-21E1FD0B487D}" name="Correct">
      <calculatedColumnFormula>COUNTIF(B34:H34, "Correct")</calculatedColumnFormula>
    </tableColumn>
    <tableColumn id="12" xr3:uid="{76C413CC-2593-4DF7-9509-556CA9AD41D5}" name="Incomplete">
      <calculatedColumnFormula>COUNTIF(B34:H34, "Incomplete")</calculatedColumnFormula>
    </tableColumn>
    <tableColumn id="13" xr3:uid="{9938328B-CE2C-43B1-A65F-D453161A7549}" name="Incorrect">
      <calculatedColumnFormula>COUNTIF(B34:H34, "Incorrect")</calculatedColumnFormula>
    </tableColumn>
  </tableColumns>
  <tableStyleInfo name="TableStyleMedium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"/>
  <sheetViews>
    <sheetView tabSelected="1" topLeftCell="A17" workbookViewId="0">
      <selection activeCell="O33" sqref="O33"/>
    </sheetView>
  </sheetViews>
  <sheetFormatPr defaultRowHeight="14.4" x14ac:dyDescent="0.3"/>
  <cols>
    <col min="48" max="48" width="8.33203125" bestFit="1" customWidth="1"/>
  </cols>
  <sheetData>
    <row r="1" spans="1:48" x14ac:dyDescent="0.3">
      <c r="A1" t="s">
        <v>47</v>
      </c>
    </row>
    <row r="3" spans="1:48" x14ac:dyDescent="0.3">
      <c r="A3" t="s">
        <v>38</v>
      </c>
      <c r="O3" t="s">
        <v>39</v>
      </c>
      <c r="AC3" t="s">
        <v>42</v>
      </c>
    </row>
    <row r="4" spans="1:48" ht="43.8" thickBot="1" x14ac:dyDescent="0.35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1" t="s">
        <v>0</v>
      </c>
      <c r="P4" s="1" t="s">
        <v>1</v>
      </c>
      <c r="Q4" s="1" t="s">
        <v>2</v>
      </c>
      <c r="R4" s="2" t="s">
        <v>3</v>
      </c>
      <c r="S4" s="2" t="s">
        <v>4</v>
      </c>
      <c r="T4" s="1" t="s">
        <v>5</v>
      </c>
      <c r="U4" s="1" t="s">
        <v>6</v>
      </c>
      <c r="V4" s="1" t="s">
        <v>7</v>
      </c>
      <c r="W4" s="1" t="s">
        <v>8</v>
      </c>
      <c r="X4" s="1" t="s">
        <v>9</v>
      </c>
      <c r="Y4" s="1" t="s">
        <v>10</v>
      </c>
      <c r="Z4" s="1" t="s">
        <v>11</v>
      </c>
      <c r="AA4" s="1" t="s">
        <v>12</v>
      </c>
      <c r="AC4" s="1" t="s">
        <v>0</v>
      </c>
      <c r="AD4" s="1" t="s">
        <v>1</v>
      </c>
      <c r="AE4" s="1" t="s">
        <v>2</v>
      </c>
      <c r="AF4" s="2" t="s">
        <v>3</v>
      </c>
      <c r="AG4" s="2" t="s">
        <v>4</v>
      </c>
      <c r="AH4" s="1" t="s">
        <v>5</v>
      </c>
      <c r="AI4" s="1" t="s">
        <v>6</v>
      </c>
      <c r="AJ4" s="1" t="s">
        <v>7</v>
      </c>
      <c r="AK4" s="1" t="s">
        <v>8</v>
      </c>
      <c r="AL4" s="1" t="s">
        <v>9</v>
      </c>
      <c r="AM4" s="1" t="s">
        <v>10</v>
      </c>
      <c r="AN4" s="1" t="s">
        <v>11</v>
      </c>
      <c r="AO4" s="1" t="s">
        <v>12</v>
      </c>
      <c r="AQ4" s="6" t="s">
        <v>0</v>
      </c>
      <c r="AR4" s="6" t="s">
        <v>44</v>
      </c>
      <c r="AS4" s="6" t="s">
        <v>39</v>
      </c>
      <c r="AT4" s="6" t="s">
        <v>42</v>
      </c>
      <c r="AU4" s="6" t="s">
        <v>45</v>
      </c>
      <c r="AV4" s="10" t="s">
        <v>46</v>
      </c>
    </row>
    <row r="5" spans="1:48" ht="29.4" thickTop="1" x14ac:dyDescent="0.3">
      <c r="A5" s="3" t="s">
        <v>13</v>
      </c>
      <c r="B5" s="3" t="s">
        <v>11</v>
      </c>
      <c r="C5" s="3" t="s">
        <v>12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12</v>
      </c>
      <c r="I5" s="3">
        <f t="shared" ref="I5:I29" si="0">COUNTIF(B5:H5,"Correct")*2 + COUNTIF(B5:H5,"Incomplete")*1</f>
        <v>1</v>
      </c>
      <c r="J5" s="5">
        <f t="shared" ref="J5:J29" si="1">IF(COUNTA(B5:H5)&gt;0, K5/COUNTA(B5:H5), 0)</f>
        <v>0</v>
      </c>
      <c r="K5" s="3">
        <f t="shared" ref="K5:K29" si="2">COUNTIF(B5:H5, "Correct")</f>
        <v>0</v>
      </c>
      <c r="L5" s="3">
        <f t="shared" ref="L5:L29" si="3">COUNTIF(B5:H5, "Incomplete")</f>
        <v>1</v>
      </c>
      <c r="M5" s="3">
        <f t="shared" ref="M5:M29" si="4">COUNTIF(B5:H5, "Incorrect")</f>
        <v>6</v>
      </c>
      <c r="O5" s="3" t="s">
        <v>13</v>
      </c>
      <c r="P5" s="3" t="s">
        <v>11</v>
      </c>
      <c r="Q5" s="3" t="s">
        <v>12</v>
      </c>
      <c r="R5" s="4" t="s">
        <v>12</v>
      </c>
      <c r="S5" s="4" t="s">
        <v>12</v>
      </c>
      <c r="T5" s="3" t="s">
        <v>12</v>
      </c>
      <c r="U5" s="3" t="s">
        <v>12</v>
      </c>
      <c r="V5" s="3" t="s">
        <v>12</v>
      </c>
      <c r="W5" s="3">
        <f t="shared" ref="W5:W29" si="5">COUNTIF(P5:V5,"Correct")*2 + COUNTIF(P5:V5,"Incomplete")*1</f>
        <v>1</v>
      </c>
      <c r="X5" s="5">
        <f t="shared" ref="X5:X29" si="6">IF(COUNTA(P5:V5)&gt;0, Y5/COUNTA(P5:V5), 0)</f>
        <v>0</v>
      </c>
      <c r="Y5" s="3">
        <f t="shared" ref="Y5:Y29" si="7">COUNTIF(P5:V5, "Correct")</f>
        <v>0</v>
      </c>
      <c r="Z5" s="3">
        <f t="shared" ref="Z5:Z29" si="8">COUNTIF(P5:V5, "Incomplete")</f>
        <v>1</v>
      </c>
      <c r="AA5" s="3">
        <f t="shared" ref="AA5:AA29" si="9">COUNTIF(P5:V5, "Incorrect")</f>
        <v>6</v>
      </c>
      <c r="AC5" s="3" t="s">
        <v>13</v>
      </c>
      <c r="AD5" s="3" t="s">
        <v>11</v>
      </c>
      <c r="AE5" s="3" t="s">
        <v>12</v>
      </c>
      <c r="AF5" s="4" t="s">
        <v>12</v>
      </c>
      <c r="AG5" s="4" t="s">
        <v>12</v>
      </c>
      <c r="AH5" s="3" t="s">
        <v>12</v>
      </c>
      <c r="AI5" s="3" t="s">
        <v>12</v>
      </c>
      <c r="AJ5" s="3" t="s">
        <v>12</v>
      </c>
      <c r="AK5" s="3">
        <f t="shared" ref="AK5:AK29" si="10">COUNTIF(AD5:AJ5,"Correct")*2 + COUNTIF(AD5:AJ5,"Incomplete")*1</f>
        <v>1</v>
      </c>
      <c r="AL5" s="5">
        <f t="shared" ref="AL5:AL29" si="11">IF(COUNTA(AD5:AJ5)&gt;0, AM5/COUNTA(AD5:AJ5), 0)</f>
        <v>0</v>
      </c>
      <c r="AM5" s="3">
        <f t="shared" ref="AM5:AM29" si="12">COUNTIF(AD5:AJ5, "Correct")</f>
        <v>0</v>
      </c>
      <c r="AN5" s="3">
        <f t="shared" ref="AN5:AN29" si="13">COUNTIF(AD5:AJ5, "Incomplete")</f>
        <v>1</v>
      </c>
      <c r="AO5" s="3">
        <f t="shared" ref="AO5:AO29" si="14">COUNTIF(AD5:AJ5, "Incorrect")</f>
        <v>6</v>
      </c>
      <c r="AQ5" s="7" t="s">
        <v>13</v>
      </c>
      <c r="AR5" s="9">
        <f>SummaryTable[[#This Row],[Correct %]]</f>
        <v>0</v>
      </c>
      <c r="AS5" s="9">
        <f>SummaryTable3[[#This Row],[Correct %]]</f>
        <v>0</v>
      </c>
      <c r="AT5" s="9">
        <f>SummaryTable4[[#This Row],[Correct %]]</f>
        <v>0</v>
      </c>
      <c r="AU5" s="11">
        <f>_xlfn.VAR.S(AR5:AT5)</f>
        <v>0</v>
      </c>
      <c r="AV5" s="11">
        <f>_xlfn.STDEV.S(AR5:AT5)</f>
        <v>0</v>
      </c>
    </row>
    <row r="6" spans="1:48" ht="28.8" x14ac:dyDescent="0.3">
      <c r="A6" s="3" t="s">
        <v>14</v>
      </c>
      <c r="B6" s="3" t="s">
        <v>10</v>
      </c>
      <c r="C6" s="3" t="s">
        <v>12</v>
      </c>
      <c r="D6" s="4" t="s">
        <v>12</v>
      </c>
      <c r="E6" s="4" t="s">
        <v>12</v>
      </c>
      <c r="F6" s="3" t="s">
        <v>12</v>
      </c>
      <c r="G6" s="3" t="s">
        <v>11</v>
      </c>
      <c r="H6" s="3" t="s">
        <v>10</v>
      </c>
      <c r="I6" s="3">
        <f t="shared" si="0"/>
        <v>5</v>
      </c>
      <c r="J6" s="5">
        <f t="shared" si="1"/>
        <v>0.2857142857142857</v>
      </c>
      <c r="K6" s="3">
        <f t="shared" si="2"/>
        <v>2</v>
      </c>
      <c r="L6" s="3">
        <f t="shared" si="3"/>
        <v>1</v>
      </c>
      <c r="M6" s="3">
        <f t="shared" si="4"/>
        <v>4</v>
      </c>
      <c r="O6" s="3" t="s">
        <v>14</v>
      </c>
      <c r="P6" s="3" t="s">
        <v>10</v>
      </c>
      <c r="Q6" s="3" t="s">
        <v>12</v>
      </c>
      <c r="R6" s="4" t="s">
        <v>12</v>
      </c>
      <c r="S6" s="4" t="s">
        <v>12</v>
      </c>
      <c r="T6" s="3" t="s">
        <v>12</v>
      </c>
      <c r="U6" s="3" t="s">
        <v>11</v>
      </c>
      <c r="V6" s="3" t="s">
        <v>11</v>
      </c>
      <c r="W6" s="3">
        <f t="shared" si="5"/>
        <v>4</v>
      </c>
      <c r="X6" s="5">
        <f t="shared" si="6"/>
        <v>0.14285714285714285</v>
      </c>
      <c r="Y6" s="3">
        <f t="shared" si="7"/>
        <v>1</v>
      </c>
      <c r="Z6" s="3">
        <f t="shared" si="8"/>
        <v>2</v>
      </c>
      <c r="AA6" s="3">
        <f t="shared" si="9"/>
        <v>4</v>
      </c>
      <c r="AC6" s="3" t="s">
        <v>14</v>
      </c>
      <c r="AD6" s="3" t="s">
        <v>10</v>
      </c>
      <c r="AE6" s="3" t="s">
        <v>12</v>
      </c>
      <c r="AF6" s="4" t="s">
        <v>12</v>
      </c>
      <c r="AG6" s="4" t="s">
        <v>12</v>
      </c>
      <c r="AH6" s="3" t="s">
        <v>12</v>
      </c>
      <c r="AI6" s="3" t="s">
        <v>11</v>
      </c>
      <c r="AJ6" s="3" t="s">
        <v>11</v>
      </c>
      <c r="AK6" s="3">
        <f t="shared" si="10"/>
        <v>4</v>
      </c>
      <c r="AL6" s="5">
        <f t="shared" si="11"/>
        <v>0.14285714285714285</v>
      </c>
      <c r="AM6" s="3">
        <f t="shared" si="12"/>
        <v>1</v>
      </c>
      <c r="AN6" s="3">
        <f t="shared" si="13"/>
        <v>2</v>
      </c>
      <c r="AO6" s="3">
        <f t="shared" si="14"/>
        <v>4</v>
      </c>
      <c r="AQ6" s="7" t="s">
        <v>14</v>
      </c>
      <c r="AR6" s="9">
        <f>SummaryTable[[#This Row],[Correct %]]</f>
        <v>0.2857142857142857</v>
      </c>
      <c r="AS6" s="9">
        <f>SummaryTable3[[#This Row],[Correct %]]</f>
        <v>0.14285714285714285</v>
      </c>
      <c r="AT6" s="9">
        <f>SummaryTable4[[#This Row],[Correct %]]</f>
        <v>0.14285714285714285</v>
      </c>
      <c r="AU6" s="11">
        <f t="shared" ref="AU6:AU29" si="15">_xlfn.VAR.S(AR6:AT6)</f>
        <v>6.8027210884353678E-3</v>
      </c>
      <c r="AV6" s="11">
        <f t="shared" ref="AV6:AV29" si="16">_xlfn.STDEV.S(AR6:AT6)</f>
        <v>8.247860988423221E-2</v>
      </c>
    </row>
    <row r="7" spans="1:48" ht="28.8" x14ac:dyDescent="0.3">
      <c r="A7" s="3" t="s">
        <v>15</v>
      </c>
      <c r="B7" s="3" t="s">
        <v>10</v>
      </c>
      <c r="C7" s="3" t="s">
        <v>10</v>
      </c>
      <c r="D7" s="4" t="s">
        <v>12</v>
      </c>
      <c r="E7" s="4" t="s">
        <v>10</v>
      </c>
      <c r="F7" s="3" t="s">
        <v>12</v>
      </c>
      <c r="G7" s="3" t="s">
        <v>11</v>
      </c>
      <c r="H7" s="3" t="s">
        <v>10</v>
      </c>
      <c r="I7" s="3">
        <f t="shared" si="0"/>
        <v>9</v>
      </c>
      <c r="J7" s="5">
        <f t="shared" si="1"/>
        <v>0.5714285714285714</v>
      </c>
      <c r="K7" s="3">
        <f t="shared" si="2"/>
        <v>4</v>
      </c>
      <c r="L7" s="3">
        <f t="shared" si="3"/>
        <v>1</v>
      </c>
      <c r="M7" s="3">
        <f t="shared" si="4"/>
        <v>2</v>
      </c>
      <c r="O7" s="3" t="s">
        <v>15</v>
      </c>
      <c r="P7" s="3" t="s">
        <v>10</v>
      </c>
      <c r="Q7" s="3" t="s">
        <v>10</v>
      </c>
      <c r="R7" s="4" t="s">
        <v>12</v>
      </c>
      <c r="S7" s="4" t="s">
        <v>12</v>
      </c>
      <c r="T7" s="3" t="s">
        <v>12</v>
      </c>
      <c r="U7" s="3" t="s">
        <v>11</v>
      </c>
      <c r="V7" s="3" t="s">
        <v>10</v>
      </c>
      <c r="W7" s="3">
        <f t="shared" si="5"/>
        <v>7</v>
      </c>
      <c r="X7" s="5">
        <f t="shared" si="6"/>
        <v>0.42857142857142855</v>
      </c>
      <c r="Y7" s="3">
        <f t="shared" si="7"/>
        <v>3</v>
      </c>
      <c r="Z7" s="3">
        <f t="shared" si="8"/>
        <v>1</v>
      </c>
      <c r="AA7" s="3">
        <f t="shared" si="9"/>
        <v>3</v>
      </c>
      <c r="AC7" s="3" t="s">
        <v>15</v>
      </c>
      <c r="AD7" s="3" t="s">
        <v>10</v>
      </c>
      <c r="AE7" s="3" t="s">
        <v>10</v>
      </c>
      <c r="AF7" s="4" t="s">
        <v>12</v>
      </c>
      <c r="AG7" s="4" t="s">
        <v>12</v>
      </c>
      <c r="AH7" s="3" t="s">
        <v>12</v>
      </c>
      <c r="AI7" s="3" t="s">
        <v>11</v>
      </c>
      <c r="AJ7" s="3" t="s">
        <v>10</v>
      </c>
      <c r="AK7" s="3">
        <f t="shared" si="10"/>
        <v>7</v>
      </c>
      <c r="AL7" s="5">
        <f t="shared" si="11"/>
        <v>0.42857142857142855</v>
      </c>
      <c r="AM7" s="3">
        <f t="shared" si="12"/>
        <v>3</v>
      </c>
      <c r="AN7" s="3">
        <f t="shared" si="13"/>
        <v>1</v>
      </c>
      <c r="AO7" s="3">
        <f t="shared" si="14"/>
        <v>3</v>
      </c>
      <c r="AQ7" s="7" t="s">
        <v>15</v>
      </c>
      <c r="AR7" s="9">
        <f>SummaryTable[[#This Row],[Correct %]]</f>
        <v>0.5714285714285714</v>
      </c>
      <c r="AS7" s="9">
        <f>SummaryTable3[[#This Row],[Correct %]]</f>
        <v>0.42857142857142855</v>
      </c>
      <c r="AT7" s="9">
        <f>SummaryTable4[[#This Row],[Correct %]]</f>
        <v>0.42857142857142855</v>
      </c>
      <c r="AU7" s="11">
        <f t="shared" si="15"/>
        <v>6.8027210884353262E-3</v>
      </c>
      <c r="AV7" s="11">
        <f t="shared" si="16"/>
        <v>8.247860988423196E-2</v>
      </c>
    </row>
    <row r="8" spans="1:48" ht="28.8" x14ac:dyDescent="0.3">
      <c r="A8" s="3" t="s">
        <v>16</v>
      </c>
      <c r="B8" s="3" t="s">
        <v>10</v>
      </c>
      <c r="C8" s="3" t="s">
        <v>10</v>
      </c>
      <c r="D8" s="4" t="s">
        <v>12</v>
      </c>
      <c r="E8" s="4" t="s">
        <v>12</v>
      </c>
      <c r="F8" s="3" t="s">
        <v>12</v>
      </c>
      <c r="G8" s="3" t="s">
        <v>10</v>
      </c>
      <c r="H8" s="3" t="s">
        <v>10</v>
      </c>
      <c r="I8" s="3">
        <f t="shared" si="0"/>
        <v>8</v>
      </c>
      <c r="J8" s="5">
        <f t="shared" si="1"/>
        <v>0.5714285714285714</v>
      </c>
      <c r="K8" s="3">
        <f t="shared" si="2"/>
        <v>4</v>
      </c>
      <c r="L8" s="3">
        <f t="shared" si="3"/>
        <v>0</v>
      </c>
      <c r="M8" s="3">
        <f t="shared" si="4"/>
        <v>3</v>
      </c>
      <c r="O8" s="3" t="s">
        <v>16</v>
      </c>
      <c r="P8" s="3" t="s">
        <v>10</v>
      </c>
      <c r="Q8" s="3" t="s">
        <v>10</v>
      </c>
      <c r="R8" s="4" t="s">
        <v>12</v>
      </c>
      <c r="S8" s="4" t="s">
        <v>11</v>
      </c>
      <c r="T8" s="3" t="s">
        <v>11</v>
      </c>
      <c r="U8" s="3" t="s">
        <v>10</v>
      </c>
      <c r="V8" s="3" t="s">
        <v>10</v>
      </c>
      <c r="W8" s="3">
        <f t="shared" si="5"/>
        <v>10</v>
      </c>
      <c r="X8" s="5">
        <f t="shared" si="6"/>
        <v>0.5714285714285714</v>
      </c>
      <c r="Y8" s="3">
        <f t="shared" si="7"/>
        <v>4</v>
      </c>
      <c r="Z8" s="3">
        <f t="shared" si="8"/>
        <v>2</v>
      </c>
      <c r="AA8" s="3">
        <f t="shared" si="9"/>
        <v>1</v>
      </c>
      <c r="AC8" s="3" t="s">
        <v>16</v>
      </c>
      <c r="AD8" s="3" t="s">
        <v>10</v>
      </c>
      <c r="AE8" s="3" t="s">
        <v>10</v>
      </c>
      <c r="AF8" s="4" t="s">
        <v>12</v>
      </c>
      <c r="AG8" s="4" t="s">
        <v>11</v>
      </c>
      <c r="AH8" s="3" t="s">
        <v>11</v>
      </c>
      <c r="AI8" s="3" t="s">
        <v>10</v>
      </c>
      <c r="AJ8" s="3" t="s">
        <v>10</v>
      </c>
      <c r="AK8" s="3">
        <f t="shared" si="10"/>
        <v>10</v>
      </c>
      <c r="AL8" s="5">
        <f t="shared" si="11"/>
        <v>0.5714285714285714</v>
      </c>
      <c r="AM8" s="3">
        <f t="shared" si="12"/>
        <v>4</v>
      </c>
      <c r="AN8" s="3">
        <f t="shared" si="13"/>
        <v>2</v>
      </c>
      <c r="AO8" s="3">
        <f t="shared" si="14"/>
        <v>1</v>
      </c>
      <c r="AQ8" s="7" t="s">
        <v>16</v>
      </c>
      <c r="AR8" s="9">
        <f>SummaryTable[[#This Row],[Correct %]]</f>
        <v>0.5714285714285714</v>
      </c>
      <c r="AS8" s="9">
        <f>SummaryTable3[[#This Row],[Correct %]]</f>
        <v>0.5714285714285714</v>
      </c>
      <c r="AT8" s="9">
        <f>SummaryTable4[[#This Row],[Correct %]]</f>
        <v>0.5714285714285714</v>
      </c>
      <c r="AU8" s="11">
        <f t="shared" si="15"/>
        <v>0</v>
      </c>
      <c r="AV8" s="11">
        <f t="shared" si="16"/>
        <v>0</v>
      </c>
    </row>
    <row r="9" spans="1:48" ht="28.8" x14ac:dyDescent="0.3">
      <c r="A9" s="3" t="s">
        <v>17</v>
      </c>
      <c r="B9" s="3" t="s">
        <v>10</v>
      </c>
      <c r="C9" s="3" t="s">
        <v>10</v>
      </c>
      <c r="D9" s="4" t="s">
        <v>11</v>
      </c>
      <c r="E9" s="4" t="s">
        <v>12</v>
      </c>
      <c r="F9" s="3" t="s">
        <v>10</v>
      </c>
      <c r="G9" s="3" t="s">
        <v>10</v>
      </c>
      <c r="H9" s="3" t="s">
        <v>10</v>
      </c>
      <c r="I9" s="3">
        <f t="shared" si="0"/>
        <v>11</v>
      </c>
      <c r="J9" s="5">
        <f t="shared" si="1"/>
        <v>0.7142857142857143</v>
      </c>
      <c r="K9" s="3">
        <f t="shared" si="2"/>
        <v>5</v>
      </c>
      <c r="L9" s="3">
        <f t="shared" si="3"/>
        <v>1</v>
      </c>
      <c r="M9" s="3">
        <f t="shared" si="4"/>
        <v>1</v>
      </c>
      <c r="O9" s="3" t="s">
        <v>40</v>
      </c>
      <c r="P9" s="3" t="s">
        <v>10</v>
      </c>
      <c r="Q9" s="3" t="s">
        <v>10</v>
      </c>
      <c r="R9" s="4" t="s">
        <v>12</v>
      </c>
      <c r="S9" s="4" t="s">
        <v>11</v>
      </c>
      <c r="T9" s="3" t="s">
        <v>10</v>
      </c>
      <c r="U9" s="3" t="s">
        <v>10</v>
      </c>
      <c r="V9" s="3" t="s">
        <v>10</v>
      </c>
      <c r="W9" s="3">
        <f t="shared" si="5"/>
        <v>11</v>
      </c>
      <c r="X9" s="5">
        <f t="shared" si="6"/>
        <v>0.7142857142857143</v>
      </c>
      <c r="Y9" s="3">
        <f t="shared" si="7"/>
        <v>5</v>
      </c>
      <c r="Z9" s="3">
        <f t="shared" si="8"/>
        <v>1</v>
      </c>
      <c r="AA9" s="3">
        <f t="shared" si="9"/>
        <v>1</v>
      </c>
      <c r="AC9" s="3" t="s">
        <v>40</v>
      </c>
      <c r="AD9" s="3" t="s">
        <v>10</v>
      </c>
      <c r="AE9" s="3" t="s">
        <v>10</v>
      </c>
      <c r="AF9" s="4" t="s">
        <v>12</v>
      </c>
      <c r="AG9" s="4" t="s">
        <v>11</v>
      </c>
      <c r="AH9" s="3" t="s">
        <v>10</v>
      </c>
      <c r="AI9" s="3" t="s">
        <v>10</v>
      </c>
      <c r="AJ9" s="3" t="s">
        <v>10</v>
      </c>
      <c r="AK9" s="3">
        <f t="shared" si="10"/>
        <v>11</v>
      </c>
      <c r="AL9" s="5">
        <f t="shared" si="11"/>
        <v>0.7142857142857143</v>
      </c>
      <c r="AM9" s="3">
        <f t="shared" si="12"/>
        <v>5</v>
      </c>
      <c r="AN9" s="3">
        <f t="shared" si="13"/>
        <v>1</v>
      </c>
      <c r="AO9" s="3">
        <f t="shared" si="14"/>
        <v>1</v>
      </c>
      <c r="AQ9" s="7" t="s">
        <v>40</v>
      </c>
      <c r="AR9" s="9">
        <f>SummaryTable[[#This Row],[Correct %]]</f>
        <v>0.7142857142857143</v>
      </c>
      <c r="AS9" s="9">
        <f>SummaryTable3[[#This Row],[Correct %]]</f>
        <v>0.7142857142857143</v>
      </c>
      <c r="AT9" s="9">
        <f>SummaryTable4[[#This Row],[Correct %]]</f>
        <v>0.7142857142857143</v>
      </c>
      <c r="AU9" s="11">
        <f t="shared" si="15"/>
        <v>0</v>
      </c>
      <c r="AV9" s="11">
        <f t="shared" si="16"/>
        <v>0</v>
      </c>
    </row>
    <row r="10" spans="1:48" ht="28.8" x14ac:dyDescent="0.3">
      <c r="A10" s="3" t="s">
        <v>18</v>
      </c>
      <c r="B10" s="3" t="s">
        <v>10</v>
      </c>
      <c r="C10" s="3" t="s">
        <v>10</v>
      </c>
      <c r="D10" s="4" t="s">
        <v>12</v>
      </c>
      <c r="E10" s="4" t="s">
        <v>10</v>
      </c>
      <c r="F10" s="3" t="s">
        <v>11</v>
      </c>
      <c r="G10" s="3" t="s">
        <v>10</v>
      </c>
      <c r="H10" s="3" t="s">
        <v>10</v>
      </c>
      <c r="I10" s="3">
        <f t="shared" si="0"/>
        <v>11</v>
      </c>
      <c r="J10" s="5">
        <f t="shared" si="1"/>
        <v>0.7142857142857143</v>
      </c>
      <c r="K10" s="3">
        <f t="shared" si="2"/>
        <v>5</v>
      </c>
      <c r="L10" s="3">
        <f t="shared" si="3"/>
        <v>1</v>
      </c>
      <c r="M10" s="3">
        <f t="shared" si="4"/>
        <v>1</v>
      </c>
      <c r="O10" s="3" t="s">
        <v>18</v>
      </c>
      <c r="P10" s="3" t="s">
        <v>10</v>
      </c>
      <c r="Q10" s="3" t="s">
        <v>10</v>
      </c>
      <c r="R10" s="4" t="s">
        <v>12</v>
      </c>
      <c r="S10" s="4" t="s">
        <v>10</v>
      </c>
      <c r="T10" s="3" t="s">
        <v>10</v>
      </c>
      <c r="U10" s="3" t="s">
        <v>10</v>
      </c>
      <c r="V10" s="3" t="s">
        <v>10</v>
      </c>
      <c r="W10" s="3">
        <f t="shared" si="5"/>
        <v>12</v>
      </c>
      <c r="X10" s="5">
        <f t="shared" si="6"/>
        <v>0.8571428571428571</v>
      </c>
      <c r="Y10" s="3">
        <f t="shared" si="7"/>
        <v>6</v>
      </c>
      <c r="Z10" s="3">
        <f t="shared" si="8"/>
        <v>0</v>
      </c>
      <c r="AA10" s="3">
        <f t="shared" si="9"/>
        <v>1</v>
      </c>
      <c r="AC10" s="3" t="s">
        <v>18</v>
      </c>
      <c r="AD10" s="3" t="s">
        <v>10</v>
      </c>
      <c r="AE10" s="3" t="s">
        <v>10</v>
      </c>
      <c r="AF10" s="4" t="s">
        <v>12</v>
      </c>
      <c r="AG10" s="4" t="s">
        <v>10</v>
      </c>
      <c r="AH10" s="3" t="s">
        <v>10</v>
      </c>
      <c r="AI10" s="3" t="s">
        <v>10</v>
      </c>
      <c r="AJ10" s="3" t="s">
        <v>10</v>
      </c>
      <c r="AK10" s="3">
        <f t="shared" si="10"/>
        <v>12</v>
      </c>
      <c r="AL10" s="5">
        <f t="shared" si="11"/>
        <v>0.8571428571428571</v>
      </c>
      <c r="AM10" s="3">
        <f t="shared" si="12"/>
        <v>6</v>
      </c>
      <c r="AN10" s="3">
        <f t="shared" si="13"/>
        <v>0</v>
      </c>
      <c r="AO10" s="3">
        <f t="shared" si="14"/>
        <v>1</v>
      </c>
      <c r="AQ10" s="7" t="s">
        <v>18</v>
      </c>
      <c r="AR10" s="9">
        <f>SummaryTable[[#This Row],[Correct %]]</f>
        <v>0.7142857142857143</v>
      </c>
      <c r="AS10" s="9">
        <f>SummaryTable3[[#This Row],[Correct %]]</f>
        <v>0.8571428571428571</v>
      </c>
      <c r="AT10" s="9">
        <f>SummaryTable4[[#This Row],[Correct %]]</f>
        <v>0.8571428571428571</v>
      </c>
      <c r="AU10" s="11">
        <f t="shared" si="15"/>
        <v>6.8027210884353678E-3</v>
      </c>
      <c r="AV10" s="11">
        <f t="shared" si="16"/>
        <v>8.247860988423221E-2</v>
      </c>
    </row>
    <row r="11" spans="1:48" ht="28.8" x14ac:dyDescent="0.3">
      <c r="A11" s="3" t="s">
        <v>19</v>
      </c>
      <c r="B11" s="3" t="s">
        <v>10</v>
      </c>
      <c r="C11" s="3" t="s">
        <v>10</v>
      </c>
      <c r="D11" s="4" t="s">
        <v>12</v>
      </c>
      <c r="E11" s="4" t="s">
        <v>10</v>
      </c>
      <c r="F11" s="3" t="s">
        <v>10</v>
      </c>
      <c r="G11" s="3" t="s">
        <v>10</v>
      </c>
      <c r="H11" s="3" t="s">
        <v>10</v>
      </c>
      <c r="I11" s="3">
        <f t="shared" si="0"/>
        <v>12</v>
      </c>
      <c r="J11" s="5">
        <f t="shared" si="1"/>
        <v>0.8571428571428571</v>
      </c>
      <c r="K11" s="3">
        <f t="shared" si="2"/>
        <v>6</v>
      </c>
      <c r="L11" s="3">
        <f t="shared" si="3"/>
        <v>0</v>
      </c>
      <c r="M11" s="3">
        <f t="shared" si="4"/>
        <v>1</v>
      </c>
      <c r="O11" s="3" t="s">
        <v>19</v>
      </c>
      <c r="P11" s="3" t="s">
        <v>10</v>
      </c>
      <c r="Q11" s="3" t="s">
        <v>10</v>
      </c>
      <c r="R11" s="4" t="s">
        <v>12</v>
      </c>
      <c r="S11" s="4" t="s">
        <v>10</v>
      </c>
      <c r="T11" s="3" t="s">
        <v>10</v>
      </c>
      <c r="U11" s="3" t="s">
        <v>10</v>
      </c>
      <c r="V11" s="3" t="s">
        <v>10</v>
      </c>
      <c r="W11" s="3">
        <f t="shared" si="5"/>
        <v>12</v>
      </c>
      <c r="X11" s="5">
        <f t="shared" si="6"/>
        <v>0.8571428571428571</v>
      </c>
      <c r="Y11" s="3">
        <f t="shared" si="7"/>
        <v>6</v>
      </c>
      <c r="Z11" s="3">
        <f t="shared" si="8"/>
        <v>0</v>
      </c>
      <c r="AA11" s="3">
        <f t="shared" si="9"/>
        <v>1</v>
      </c>
      <c r="AC11" s="3" t="s">
        <v>19</v>
      </c>
      <c r="AD11" s="3" t="s">
        <v>10</v>
      </c>
      <c r="AE11" s="3" t="s">
        <v>10</v>
      </c>
      <c r="AF11" s="4" t="s">
        <v>12</v>
      </c>
      <c r="AG11" s="4" t="s">
        <v>10</v>
      </c>
      <c r="AH11" s="3" t="s">
        <v>10</v>
      </c>
      <c r="AI11" s="3" t="s">
        <v>10</v>
      </c>
      <c r="AJ11" s="3" t="s">
        <v>10</v>
      </c>
      <c r="AK11" s="3">
        <f t="shared" si="10"/>
        <v>12</v>
      </c>
      <c r="AL11" s="5">
        <f t="shared" si="11"/>
        <v>0.8571428571428571</v>
      </c>
      <c r="AM11" s="3">
        <f t="shared" si="12"/>
        <v>6</v>
      </c>
      <c r="AN11" s="3">
        <f t="shared" si="13"/>
        <v>0</v>
      </c>
      <c r="AO11" s="3">
        <f t="shared" si="14"/>
        <v>1</v>
      </c>
      <c r="AQ11" s="7" t="s">
        <v>19</v>
      </c>
      <c r="AR11" s="9">
        <f>SummaryTable[[#This Row],[Correct %]]</f>
        <v>0.8571428571428571</v>
      </c>
      <c r="AS11" s="9">
        <f>SummaryTable3[[#This Row],[Correct %]]</f>
        <v>0.8571428571428571</v>
      </c>
      <c r="AT11" s="9">
        <f>SummaryTable4[[#This Row],[Correct %]]</f>
        <v>0.8571428571428571</v>
      </c>
      <c r="AU11" s="11">
        <f t="shared" si="15"/>
        <v>0</v>
      </c>
      <c r="AV11" s="11">
        <f t="shared" si="16"/>
        <v>0</v>
      </c>
    </row>
    <row r="12" spans="1:48" ht="28.8" x14ac:dyDescent="0.3">
      <c r="A12" s="3" t="s">
        <v>20</v>
      </c>
      <c r="B12" s="3" t="s">
        <v>10</v>
      </c>
      <c r="C12" s="3" t="s">
        <v>10</v>
      </c>
      <c r="D12" s="4" t="s">
        <v>12</v>
      </c>
      <c r="E12" s="4" t="s">
        <v>10</v>
      </c>
      <c r="F12" s="3" t="s">
        <v>10</v>
      </c>
      <c r="G12" s="3" t="s">
        <v>10</v>
      </c>
      <c r="H12" s="3" t="s">
        <v>10</v>
      </c>
      <c r="I12" s="3">
        <f t="shared" si="0"/>
        <v>12</v>
      </c>
      <c r="J12" s="5">
        <f t="shared" si="1"/>
        <v>0.8571428571428571</v>
      </c>
      <c r="K12" s="3">
        <f t="shared" si="2"/>
        <v>6</v>
      </c>
      <c r="L12" s="3">
        <f t="shared" si="3"/>
        <v>0</v>
      </c>
      <c r="M12" s="3">
        <f t="shared" si="4"/>
        <v>1</v>
      </c>
      <c r="O12" s="3" t="s">
        <v>20</v>
      </c>
      <c r="P12" s="3" t="s">
        <v>10</v>
      </c>
      <c r="Q12" s="3" t="s">
        <v>10</v>
      </c>
      <c r="R12" s="4" t="s">
        <v>12</v>
      </c>
      <c r="S12" s="4" t="s">
        <v>10</v>
      </c>
      <c r="T12" s="3" t="s">
        <v>10</v>
      </c>
      <c r="U12" s="3" t="s">
        <v>10</v>
      </c>
      <c r="V12" s="3" t="s">
        <v>10</v>
      </c>
      <c r="W12" s="3">
        <f t="shared" si="5"/>
        <v>12</v>
      </c>
      <c r="X12" s="5">
        <f t="shared" si="6"/>
        <v>0.8571428571428571</v>
      </c>
      <c r="Y12" s="3">
        <f t="shared" si="7"/>
        <v>6</v>
      </c>
      <c r="Z12" s="3">
        <f t="shared" si="8"/>
        <v>0</v>
      </c>
      <c r="AA12" s="3">
        <f t="shared" si="9"/>
        <v>1</v>
      </c>
      <c r="AC12" s="3" t="s">
        <v>20</v>
      </c>
      <c r="AD12" s="3" t="s">
        <v>10</v>
      </c>
      <c r="AE12" s="3" t="s">
        <v>10</v>
      </c>
      <c r="AF12" s="4" t="s">
        <v>12</v>
      </c>
      <c r="AG12" s="4" t="s">
        <v>10</v>
      </c>
      <c r="AH12" s="3" t="s">
        <v>10</v>
      </c>
      <c r="AI12" s="3" t="s">
        <v>10</v>
      </c>
      <c r="AJ12" s="3" t="s">
        <v>10</v>
      </c>
      <c r="AK12" s="3">
        <f t="shared" si="10"/>
        <v>12</v>
      </c>
      <c r="AL12" s="5">
        <f t="shared" si="11"/>
        <v>0.8571428571428571</v>
      </c>
      <c r="AM12" s="3">
        <f t="shared" si="12"/>
        <v>6</v>
      </c>
      <c r="AN12" s="3">
        <f t="shared" si="13"/>
        <v>0</v>
      </c>
      <c r="AO12" s="3">
        <f t="shared" si="14"/>
        <v>1</v>
      </c>
      <c r="AQ12" s="7" t="s">
        <v>20</v>
      </c>
      <c r="AR12" s="9">
        <f>SummaryTable[[#This Row],[Correct %]]</f>
        <v>0.8571428571428571</v>
      </c>
      <c r="AS12" s="9">
        <f>SummaryTable3[[#This Row],[Correct %]]</f>
        <v>0.8571428571428571</v>
      </c>
      <c r="AT12" s="9">
        <f>SummaryTable4[[#This Row],[Correct %]]</f>
        <v>0.8571428571428571</v>
      </c>
      <c r="AU12" s="11">
        <f t="shared" si="15"/>
        <v>0</v>
      </c>
      <c r="AV12" s="11">
        <f t="shared" si="16"/>
        <v>0</v>
      </c>
    </row>
    <row r="13" spans="1:48" ht="28.8" x14ac:dyDescent="0.3">
      <c r="A13" s="3" t="s">
        <v>21</v>
      </c>
      <c r="B13" s="3" t="s">
        <v>10</v>
      </c>
      <c r="C13" s="3" t="s">
        <v>10</v>
      </c>
      <c r="D13" s="4" t="s">
        <v>12</v>
      </c>
      <c r="E13" s="4" t="s">
        <v>10</v>
      </c>
      <c r="F13" s="3" t="s">
        <v>10</v>
      </c>
      <c r="G13" s="3" t="s">
        <v>10</v>
      </c>
      <c r="H13" s="3" t="s">
        <v>10</v>
      </c>
      <c r="I13" s="3">
        <f t="shared" si="0"/>
        <v>12</v>
      </c>
      <c r="J13" s="5">
        <f t="shared" si="1"/>
        <v>0.8571428571428571</v>
      </c>
      <c r="K13" s="3">
        <f t="shared" si="2"/>
        <v>6</v>
      </c>
      <c r="L13" s="3">
        <f t="shared" si="3"/>
        <v>0</v>
      </c>
      <c r="M13" s="3">
        <f t="shared" si="4"/>
        <v>1</v>
      </c>
      <c r="O13" s="3" t="s">
        <v>21</v>
      </c>
      <c r="P13" s="3" t="s">
        <v>10</v>
      </c>
      <c r="Q13" s="3" t="s">
        <v>10</v>
      </c>
      <c r="R13" s="4" t="s">
        <v>12</v>
      </c>
      <c r="S13" s="4" t="s">
        <v>10</v>
      </c>
      <c r="T13" s="3" t="s">
        <v>10</v>
      </c>
      <c r="U13" s="3" t="s">
        <v>10</v>
      </c>
      <c r="V13" s="3" t="s">
        <v>10</v>
      </c>
      <c r="W13" s="3">
        <f t="shared" si="5"/>
        <v>12</v>
      </c>
      <c r="X13" s="5">
        <f t="shared" si="6"/>
        <v>0.8571428571428571</v>
      </c>
      <c r="Y13" s="3">
        <f t="shared" si="7"/>
        <v>6</v>
      </c>
      <c r="Z13" s="3">
        <f t="shared" si="8"/>
        <v>0</v>
      </c>
      <c r="AA13" s="3">
        <f t="shared" si="9"/>
        <v>1</v>
      </c>
      <c r="AC13" s="3" t="s">
        <v>21</v>
      </c>
      <c r="AD13" s="3" t="s">
        <v>10</v>
      </c>
      <c r="AE13" s="3" t="s">
        <v>10</v>
      </c>
      <c r="AF13" s="4" t="s">
        <v>12</v>
      </c>
      <c r="AG13" s="4" t="s">
        <v>10</v>
      </c>
      <c r="AH13" s="3" t="s">
        <v>10</v>
      </c>
      <c r="AI13" s="3" t="s">
        <v>10</v>
      </c>
      <c r="AJ13" s="3" t="s">
        <v>10</v>
      </c>
      <c r="AK13" s="3">
        <f t="shared" si="10"/>
        <v>12</v>
      </c>
      <c r="AL13" s="5">
        <f t="shared" si="11"/>
        <v>0.8571428571428571</v>
      </c>
      <c r="AM13" s="3">
        <f t="shared" si="12"/>
        <v>6</v>
      </c>
      <c r="AN13" s="3">
        <f t="shared" si="13"/>
        <v>0</v>
      </c>
      <c r="AO13" s="3">
        <f t="shared" si="14"/>
        <v>1</v>
      </c>
      <c r="AQ13" s="7" t="s">
        <v>21</v>
      </c>
      <c r="AR13" s="9">
        <f>SummaryTable[[#This Row],[Correct %]]</f>
        <v>0.8571428571428571</v>
      </c>
      <c r="AS13" s="9">
        <f>SummaryTable3[[#This Row],[Correct %]]</f>
        <v>0.8571428571428571</v>
      </c>
      <c r="AT13" s="9">
        <f>SummaryTable4[[#This Row],[Correct %]]</f>
        <v>0.8571428571428571</v>
      </c>
      <c r="AU13" s="11">
        <f t="shared" si="15"/>
        <v>0</v>
      </c>
      <c r="AV13" s="11">
        <f t="shared" si="16"/>
        <v>0</v>
      </c>
    </row>
    <row r="14" spans="1:48" ht="28.8" x14ac:dyDescent="0.3">
      <c r="A14" s="3" t="s">
        <v>22</v>
      </c>
      <c r="B14" s="3" t="s">
        <v>10</v>
      </c>
      <c r="C14" s="3" t="s">
        <v>12</v>
      </c>
      <c r="D14" s="4" t="s">
        <v>12</v>
      </c>
      <c r="E14" s="4" t="s">
        <v>12</v>
      </c>
      <c r="F14" s="3" t="s">
        <v>12</v>
      </c>
      <c r="G14" s="3" t="s">
        <v>10</v>
      </c>
      <c r="H14" s="3" t="s">
        <v>10</v>
      </c>
      <c r="I14" s="3">
        <f t="shared" si="0"/>
        <v>6</v>
      </c>
      <c r="J14" s="5">
        <f t="shared" si="1"/>
        <v>0.42857142857142855</v>
      </c>
      <c r="K14" s="3">
        <f t="shared" si="2"/>
        <v>3</v>
      </c>
      <c r="L14" s="3">
        <f t="shared" si="3"/>
        <v>0</v>
      </c>
      <c r="M14" s="3">
        <f t="shared" si="4"/>
        <v>4</v>
      </c>
      <c r="O14" s="3" t="s">
        <v>22</v>
      </c>
      <c r="P14" s="3" t="s">
        <v>10</v>
      </c>
      <c r="Q14" s="3" t="s">
        <v>12</v>
      </c>
      <c r="R14" s="4" t="s">
        <v>12</v>
      </c>
      <c r="S14" s="4" t="s">
        <v>12</v>
      </c>
      <c r="T14" s="3" t="s">
        <v>12</v>
      </c>
      <c r="U14" s="3" t="s">
        <v>11</v>
      </c>
      <c r="V14" s="3" t="s">
        <v>10</v>
      </c>
      <c r="W14" s="3">
        <f t="shared" si="5"/>
        <v>5</v>
      </c>
      <c r="X14" s="5">
        <f t="shared" si="6"/>
        <v>0.2857142857142857</v>
      </c>
      <c r="Y14" s="3">
        <f t="shared" si="7"/>
        <v>2</v>
      </c>
      <c r="Z14" s="3">
        <f t="shared" si="8"/>
        <v>1</v>
      </c>
      <c r="AA14" s="3">
        <f t="shared" si="9"/>
        <v>4</v>
      </c>
      <c r="AC14" s="3" t="s">
        <v>22</v>
      </c>
      <c r="AD14" s="3" t="s">
        <v>10</v>
      </c>
      <c r="AE14" s="3" t="s">
        <v>12</v>
      </c>
      <c r="AF14" s="4" t="s">
        <v>12</v>
      </c>
      <c r="AG14" s="4" t="s">
        <v>12</v>
      </c>
      <c r="AH14" s="3" t="s">
        <v>12</v>
      </c>
      <c r="AI14" s="3" t="s">
        <v>11</v>
      </c>
      <c r="AJ14" s="3" t="s">
        <v>10</v>
      </c>
      <c r="AK14" s="3">
        <f t="shared" si="10"/>
        <v>5</v>
      </c>
      <c r="AL14" s="5">
        <f t="shared" si="11"/>
        <v>0.2857142857142857</v>
      </c>
      <c r="AM14" s="3">
        <f t="shared" si="12"/>
        <v>2</v>
      </c>
      <c r="AN14" s="3">
        <f t="shared" si="13"/>
        <v>1</v>
      </c>
      <c r="AO14" s="3">
        <f t="shared" si="14"/>
        <v>4</v>
      </c>
      <c r="AQ14" s="7" t="s">
        <v>22</v>
      </c>
      <c r="AR14" s="9">
        <f>SummaryTable[[#This Row],[Correct %]]</f>
        <v>0.42857142857142855</v>
      </c>
      <c r="AS14" s="9">
        <f>SummaryTable3[[#This Row],[Correct %]]</f>
        <v>0.2857142857142857</v>
      </c>
      <c r="AT14" s="9">
        <f>SummaryTable4[[#This Row],[Correct %]]</f>
        <v>0.2857142857142857</v>
      </c>
      <c r="AU14" s="11">
        <f t="shared" si="15"/>
        <v>6.8027210884353817E-3</v>
      </c>
      <c r="AV14" s="11">
        <f t="shared" si="16"/>
        <v>8.2478609884232293E-2</v>
      </c>
    </row>
    <row r="15" spans="1:48" ht="28.8" x14ac:dyDescent="0.3">
      <c r="A15" s="3" t="s">
        <v>23</v>
      </c>
      <c r="B15" s="3" t="s">
        <v>10</v>
      </c>
      <c r="C15" s="3" t="s">
        <v>10</v>
      </c>
      <c r="D15" s="4" t="s">
        <v>12</v>
      </c>
      <c r="E15" s="4" t="s">
        <v>12</v>
      </c>
      <c r="F15" s="3" t="s">
        <v>12</v>
      </c>
      <c r="G15" s="3" t="s">
        <v>10</v>
      </c>
      <c r="H15" s="3" t="s">
        <v>10</v>
      </c>
      <c r="I15" s="3">
        <f t="shared" si="0"/>
        <v>8</v>
      </c>
      <c r="J15" s="5">
        <f t="shared" si="1"/>
        <v>0.5714285714285714</v>
      </c>
      <c r="K15" s="3">
        <f t="shared" si="2"/>
        <v>4</v>
      </c>
      <c r="L15" s="3">
        <f t="shared" si="3"/>
        <v>0</v>
      </c>
      <c r="M15" s="3">
        <f t="shared" si="4"/>
        <v>3</v>
      </c>
      <c r="O15" s="3" t="s">
        <v>23</v>
      </c>
      <c r="P15" s="3" t="s">
        <v>10</v>
      </c>
      <c r="Q15" s="3" t="s">
        <v>10</v>
      </c>
      <c r="R15" s="4" t="s">
        <v>12</v>
      </c>
      <c r="S15" s="4" t="s">
        <v>12</v>
      </c>
      <c r="T15" s="3" t="s">
        <v>11</v>
      </c>
      <c r="U15" s="3" t="s">
        <v>10</v>
      </c>
      <c r="V15" s="3" t="s">
        <v>10</v>
      </c>
      <c r="W15" s="3">
        <f t="shared" si="5"/>
        <v>9</v>
      </c>
      <c r="X15" s="5">
        <f t="shared" si="6"/>
        <v>0.5714285714285714</v>
      </c>
      <c r="Y15" s="3">
        <f t="shared" si="7"/>
        <v>4</v>
      </c>
      <c r="Z15" s="3">
        <f t="shared" si="8"/>
        <v>1</v>
      </c>
      <c r="AA15" s="3">
        <f t="shared" si="9"/>
        <v>2</v>
      </c>
      <c r="AC15" s="3" t="s">
        <v>23</v>
      </c>
      <c r="AD15" s="3" t="s">
        <v>10</v>
      </c>
      <c r="AE15" s="3" t="s">
        <v>10</v>
      </c>
      <c r="AF15" s="4" t="s">
        <v>12</v>
      </c>
      <c r="AG15" s="4" t="s">
        <v>12</v>
      </c>
      <c r="AH15" s="3" t="s">
        <v>11</v>
      </c>
      <c r="AI15" s="3" t="s">
        <v>10</v>
      </c>
      <c r="AJ15" s="3" t="s">
        <v>10</v>
      </c>
      <c r="AK15" s="3">
        <f t="shared" si="10"/>
        <v>9</v>
      </c>
      <c r="AL15" s="5">
        <f t="shared" si="11"/>
        <v>0.5714285714285714</v>
      </c>
      <c r="AM15" s="3">
        <f t="shared" si="12"/>
        <v>4</v>
      </c>
      <c r="AN15" s="3">
        <f t="shared" si="13"/>
        <v>1</v>
      </c>
      <c r="AO15" s="3">
        <f t="shared" si="14"/>
        <v>2</v>
      </c>
      <c r="AQ15" s="7" t="s">
        <v>23</v>
      </c>
      <c r="AR15" s="9">
        <f>SummaryTable[[#This Row],[Correct %]]</f>
        <v>0.5714285714285714</v>
      </c>
      <c r="AS15" s="9">
        <f>SummaryTable3[[#This Row],[Correct %]]</f>
        <v>0.5714285714285714</v>
      </c>
      <c r="AT15" s="9">
        <f>SummaryTable4[[#This Row],[Correct %]]</f>
        <v>0.5714285714285714</v>
      </c>
      <c r="AU15" s="11">
        <f t="shared" si="15"/>
        <v>0</v>
      </c>
      <c r="AV15" s="11">
        <f t="shared" si="16"/>
        <v>0</v>
      </c>
    </row>
    <row r="16" spans="1:48" ht="28.8" x14ac:dyDescent="0.3">
      <c r="A16" s="3" t="s">
        <v>24</v>
      </c>
      <c r="B16" s="3" t="s">
        <v>10</v>
      </c>
      <c r="C16" s="3" t="s">
        <v>10</v>
      </c>
      <c r="D16" s="4" t="s">
        <v>10</v>
      </c>
      <c r="E16" s="4" t="s">
        <v>12</v>
      </c>
      <c r="F16" s="3" t="s">
        <v>11</v>
      </c>
      <c r="G16" s="3" t="s">
        <v>10</v>
      </c>
      <c r="H16" s="3" t="s">
        <v>10</v>
      </c>
      <c r="I16" s="3">
        <f t="shared" si="0"/>
        <v>11</v>
      </c>
      <c r="J16" s="5">
        <f t="shared" si="1"/>
        <v>0.7142857142857143</v>
      </c>
      <c r="K16" s="3">
        <f t="shared" si="2"/>
        <v>5</v>
      </c>
      <c r="L16" s="3">
        <f t="shared" si="3"/>
        <v>1</v>
      </c>
      <c r="M16" s="3">
        <f t="shared" si="4"/>
        <v>1</v>
      </c>
      <c r="O16" s="3" t="s">
        <v>24</v>
      </c>
      <c r="P16" s="3" t="s">
        <v>10</v>
      </c>
      <c r="Q16" s="3" t="s">
        <v>10</v>
      </c>
      <c r="R16" s="4" t="s">
        <v>12</v>
      </c>
      <c r="S16" s="4" t="s">
        <v>12</v>
      </c>
      <c r="T16" s="3" t="s">
        <v>11</v>
      </c>
      <c r="U16" s="3" t="s">
        <v>10</v>
      </c>
      <c r="V16" s="3" t="s">
        <v>10</v>
      </c>
      <c r="W16" s="3">
        <f t="shared" si="5"/>
        <v>9</v>
      </c>
      <c r="X16" s="5">
        <f t="shared" si="6"/>
        <v>0.5714285714285714</v>
      </c>
      <c r="Y16" s="3">
        <f t="shared" si="7"/>
        <v>4</v>
      </c>
      <c r="Z16" s="3">
        <f t="shared" si="8"/>
        <v>1</v>
      </c>
      <c r="AA16" s="3">
        <f t="shared" si="9"/>
        <v>2</v>
      </c>
      <c r="AC16" s="3" t="s">
        <v>24</v>
      </c>
      <c r="AD16" s="3" t="s">
        <v>10</v>
      </c>
      <c r="AE16" s="3" t="s">
        <v>10</v>
      </c>
      <c r="AF16" s="4" t="s">
        <v>12</v>
      </c>
      <c r="AG16" s="4" t="s">
        <v>12</v>
      </c>
      <c r="AH16" s="3" t="s">
        <v>11</v>
      </c>
      <c r="AI16" s="3" t="s">
        <v>10</v>
      </c>
      <c r="AJ16" s="3" t="s">
        <v>10</v>
      </c>
      <c r="AK16" s="3">
        <f t="shared" si="10"/>
        <v>9</v>
      </c>
      <c r="AL16" s="5">
        <f t="shared" si="11"/>
        <v>0.5714285714285714</v>
      </c>
      <c r="AM16" s="3">
        <f t="shared" si="12"/>
        <v>4</v>
      </c>
      <c r="AN16" s="3">
        <f t="shared" si="13"/>
        <v>1</v>
      </c>
      <c r="AO16" s="3">
        <f t="shared" si="14"/>
        <v>2</v>
      </c>
      <c r="AQ16" s="7" t="s">
        <v>24</v>
      </c>
      <c r="AR16" s="9">
        <f>SummaryTable[[#This Row],[Correct %]]</f>
        <v>0.7142857142857143</v>
      </c>
      <c r="AS16" s="9">
        <f>SummaryTable3[[#This Row],[Correct %]]</f>
        <v>0.5714285714285714</v>
      </c>
      <c r="AT16" s="9">
        <f>SummaryTable4[[#This Row],[Correct %]]</f>
        <v>0.5714285714285714</v>
      </c>
      <c r="AU16" s="11">
        <f t="shared" si="15"/>
        <v>6.8027210884353817E-3</v>
      </c>
      <c r="AV16" s="11">
        <f t="shared" si="16"/>
        <v>8.2478609884232293E-2</v>
      </c>
    </row>
    <row r="17" spans="1:48" ht="28.8" x14ac:dyDescent="0.3">
      <c r="A17" s="3" t="s">
        <v>25</v>
      </c>
      <c r="B17" s="3" t="s">
        <v>10</v>
      </c>
      <c r="C17" s="3" t="s">
        <v>10</v>
      </c>
      <c r="D17" s="4" t="s">
        <v>12</v>
      </c>
      <c r="E17" s="4" t="s">
        <v>12</v>
      </c>
      <c r="F17" s="3" t="s">
        <v>10</v>
      </c>
      <c r="G17" s="3" t="s">
        <v>10</v>
      </c>
      <c r="H17" s="3" t="s">
        <v>10</v>
      </c>
      <c r="I17" s="3">
        <f t="shared" si="0"/>
        <v>10</v>
      </c>
      <c r="J17" s="5">
        <f t="shared" si="1"/>
        <v>0.7142857142857143</v>
      </c>
      <c r="K17" s="3">
        <f t="shared" si="2"/>
        <v>5</v>
      </c>
      <c r="L17" s="3">
        <f t="shared" si="3"/>
        <v>0</v>
      </c>
      <c r="M17" s="3">
        <f t="shared" si="4"/>
        <v>2</v>
      </c>
      <c r="O17" s="3" t="s">
        <v>25</v>
      </c>
      <c r="P17" s="3" t="s">
        <v>10</v>
      </c>
      <c r="Q17" s="3" t="s">
        <v>10</v>
      </c>
      <c r="R17" s="4" t="s">
        <v>12</v>
      </c>
      <c r="S17" s="4" t="s">
        <v>10</v>
      </c>
      <c r="T17" s="3" t="s">
        <v>12</v>
      </c>
      <c r="U17" s="3" t="s">
        <v>10</v>
      </c>
      <c r="V17" s="3" t="s">
        <v>10</v>
      </c>
      <c r="W17" s="3">
        <f t="shared" si="5"/>
        <v>10</v>
      </c>
      <c r="X17" s="5">
        <f t="shared" si="6"/>
        <v>0.7142857142857143</v>
      </c>
      <c r="Y17" s="3">
        <f t="shared" si="7"/>
        <v>5</v>
      </c>
      <c r="Z17" s="3">
        <f t="shared" si="8"/>
        <v>0</v>
      </c>
      <c r="AA17" s="3">
        <f t="shared" si="9"/>
        <v>2</v>
      </c>
      <c r="AC17" s="3" t="s">
        <v>25</v>
      </c>
      <c r="AD17" s="3" t="s">
        <v>10</v>
      </c>
      <c r="AE17" s="3" t="s">
        <v>10</v>
      </c>
      <c r="AF17" s="4" t="s">
        <v>12</v>
      </c>
      <c r="AG17" s="4" t="s">
        <v>10</v>
      </c>
      <c r="AH17" s="3" t="s">
        <v>12</v>
      </c>
      <c r="AI17" s="3" t="s">
        <v>10</v>
      </c>
      <c r="AJ17" s="3" t="s">
        <v>10</v>
      </c>
      <c r="AK17" s="3">
        <f t="shared" si="10"/>
        <v>10</v>
      </c>
      <c r="AL17" s="5">
        <f t="shared" si="11"/>
        <v>0.7142857142857143</v>
      </c>
      <c r="AM17" s="3">
        <f t="shared" si="12"/>
        <v>5</v>
      </c>
      <c r="AN17" s="3">
        <f t="shared" si="13"/>
        <v>0</v>
      </c>
      <c r="AO17" s="3">
        <f t="shared" si="14"/>
        <v>2</v>
      </c>
      <c r="AQ17" s="7" t="s">
        <v>25</v>
      </c>
      <c r="AR17" s="9">
        <f>SummaryTable[[#This Row],[Correct %]]</f>
        <v>0.7142857142857143</v>
      </c>
      <c r="AS17" s="9">
        <f>SummaryTable3[[#This Row],[Correct %]]</f>
        <v>0.7142857142857143</v>
      </c>
      <c r="AT17" s="9">
        <f>SummaryTable4[[#This Row],[Correct %]]</f>
        <v>0.7142857142857143</v>
      </c>
      <c r="AU17" s="11">
        <f t="shared" si="15"/>
        <v>0</v>
      </c>
      <c r="AV17" s="11">
        <f t="shared" si="16"/>
        <v>0</v>
      </c>
    </row>
    <row r="18" spans="1:48" ht="28.8" x14ac:dyDescent="0.3">
      <c r="A18" s="3" t="s">
        <v>26</v>
      </c>
      <c r="B18" s="3" t="s">
        <v>10</v>
      </c>
      <c r="C18" s="3" t="s">
        <v>10</v>
      </c>
      <c r="D18" s="4" t="s">
        <v>11</v>
      </c>
      <c r="E18" s="4" t="s">
        <v>12</v>
      </c>
      <c r="F18" s="3" t="s">
        <v>10</v>
      </c>
      <c r="G18" s="3" t="s">
        <v>11</v>
      </c>
      <c r="H18" s="3" t="s">
        <v>10</v>
      </c>
      <c r="I18" s="3">
        <f t="shared" si="0"/>
        <v>10</v>
      </c>
      <c r="J18" s="5">
        <f t="shared" si="1"/>
        <v>0.5714285714285714</v>
      </c>
      <c r="K18" s="3">
        <f t="shared" si="2"/>
        <v>4</v>
      </c>
      <c r="L18" s="3">
        <f t="shared" si="3"/>
        <v>2</v>
      </c>
      <c r="M18" s="3">
        <f t="shared" si="4"/>
        <v>1</v>
      </c>
      <c r="O18" s="3" t="s">
        <v>26</v>
      </c>
      <c r="P18" s="3" t="s">
        <v>10</v>
      </c>
      <c r="Q18" s="3" t="s">
        <v>10</v>
      </c>
      <c r="R18" s="4" t="s">
        <v>11</v>
      </c>
      <c r="S18" s="4" t="s">
        <v>12</v>
      </c>
      <c r="T18" s="3" t="s">
        <v>10</v>
      </c>
      <c r="U18" s="3" t="s">
        <v>11</v>
      </c>
      <c r="V18" s="3" t="s">
        <v>10</v>
      </c>
      <c r="W18" s="3">
        <f t="shared" si="5"/>
        <v>10</v>
      </c>
      <c r="X18" s="5">
        <f t="shared" si="6"/>
        <v>0.5714285714285714</v>
      </c>
      <c r="Y18" s="3">
        <f t="shared" si="7"/>
        <v>4</v>
      </c>
      <c r="Z18" s="3">
        <f t="shared" si="8"/>
        <v>2</v>
      </c>
      <c r="AA18" s="3">
        <f t="shared" si="9"/>
        <v>1</v>
      </c>
      <c r="AC18" s="3" t="s">
        <v>26</v>
      </c>
      <c r="AD18" s="3" t="s">
        <v>10</v>
      </c>
      <c r="AE18" s="3" t="s">
        <v>10</v>
      </c>
      <c r="AF18" s="4" t="s">
        <v>11</v>
      </c>
      <c r="AG18" s="4" t="s">
        <v>12</v>
      </c>
      <c r="AH18" s="3" t="s">
        <v>10</v>
      </c>
      <c r="AI18" s="3" t="s">
        <v>11</v>
      </c>
      <c r="AJ18" s="3" t="s">
        <v>10</v>
      </c>
      <c r="AK18" s="3">
        <f t="shared" si="10"/>
        <v>10</v>
      </c>
      <c r="AL18" s="5">
        <f t="shared" si="11"/>
        <v>0.5714285714285714</v>
      </c>
      <c r="AM18" s="3">
        <f t="shared" si="12"/>
        <v>4</v>
      </c>
      <c r="AN18" s="3">
        <f t="shared" si="13"/>
        <v>2</v>
      </c>
      <c r="AO18" s="3">
        <f t="shared" si="14"/>
        <v>1</v>
      </c>
      <c r="AQ18" s="7" t="s">
        <v>26</v>
      </c>
      <c r="AR18" s="9">
        <f>SummaryTable[[#This Row],[Correct %]]</f>
        <v>0.5714285714285714</v>
      </c>
      <c r="AS18" s="9">
        <f>SummaryTable3[[#This Row],[Correct %]]</f>
        <v>0.5714285714285714</v>
      </c>
      <c r="AT18" s="9">
        <f>SummaryTable4[[#This Row],[Correct %]]</f>
        <v>0.5714285714285714</v>
      </c>
      <c r="AU18" s="11">
        <f t="shared" si="15"/>
        <v>0</v>
      </c>
      <c r="AV18" s="11">
        <f t="shared" si="16"/>
        <v>0</v>
      </c>
    </row>
    <row r="19" spans="1:48" ht="57.6" x14ac:dyDescent="0.3">
      <c r="A19" s="3" t="s">
        <v>27</v>
      </c>
      <c r="B19" s="3" t="s">
        <v>10</v>
      </c>
      <c r="C19" s="3" t="s">
        <v>10</v>
      </c>
      <c r="D19" s="4" t="s">
        <v>12</v>
      </c>
      <c r="E19" s="4" t="s">
        <v>12</v>
      </c>
      <c r="F19" s="3" t="s">
        <v>11</v>
      </c>
      <c r="G19" s="3" t="s">
        <v>10</v>
      </c>
      <c r="H19" s="3" t="s">
        <v>10</v>
      </c>
      <c r="I19" s="3">
        <f t="shared" si="0"/>
        <v>9</v>
      </c>
      <c r="J19" s="5">
        <f t="shared" si="1"/>
        <v>0.5714285714285714</v>
      </c>
      <c r="K19" s="3">
        <f t="shared" si="2"/>
        <v>4</v>
      </c>
      <c r="L19" s="3">
        <f t="shared" si="3"/>
        <v>1</v>
      </c>
      <c r="M19" s="3">
        <f t="shared" si="4"/>
        <v>2</v>
      </c>
      <c r="O19" s="3" t="s">
        <v>27</v>
      </c>
      <c r="P19" s="3" t="s">
        <v>10</v>
      </c>
      <c r="Q19" s="3" t="s">
        <v>10</v>
      </c>
      <c r="R19" s="4" t="s">
        <v>12</v>
      </c>
      <c r="S19" s="4" t="s">
        <v>12</v>
      </c>
      <c r="T19" s="3" t="s">
        <v>11</v>
      </c>
      <c r="U19" s="3" t="s">
        <v>10</v>
      </c>
      <c r="V19" s="3" t="s">
        <v>12</v>
      </c>
      <c r="W19" s="3">
        <f t="shared" si="5"/>
        <v>7</v>
      </c>
      <c r="X19" s="5">
        <f t="shared" si="6"/>
        <v>0.42857142857142855</v>
      </c>
      <c r="Y19" s="3">
        <f t="shared" si="7"/>
        <v>3</v>
      </c>
      <c r="Z19" s="3">
        <f t="shared" si="8"/>
        <v>1</v>
      </c>
      <c r="AA19" s="3">
        <f t="shared" si="9"/>
        <v>3</v>
      </c>
      <c r="AC19" s="3" t="s">
        <v>27</v>
      </c>
      <c r="AD19" s="3" t="s">
        <v>10</v>
      </c>
      <c r="AE19" s="3" t="s">
        <v>10</v>
      </c>
      <c r="AF19" s="4" t="s">
        <v>12</v>
      </c>
      <c r="AG19" s="4" t="s">
        <v>12</v>
      </c>
      <c r="AH19" s="3" t="s">
        <v>11</v>
      </c>
      <c r="AI19" s="3" t="s">
        <v>10</v>
      </c>
      <c r="AJ19" s="3" t="s">
        <v>12</v>
      </c>
      <c r="AK19" s="3">
        <f t="shared" si="10"/>
        <v>7</v>
      </c>
      <c r="AL19" s="5">
        <f t="shared" si="11"/>
        <v>0.42857142857142855</v>
      </c>
      <c r="AM19" s="3">
        <f t="shared" si="12"/>
        <v>3</v>
      </c>
      <c r="AN19" s="3">
        <f t="shared" si="13"/>
        <v>1</v>
      </c>
      <c r="AO19" s="3">
        <f t="shared" si="14"/>
        <v>3</v>
      </c>
      <c r="AQ19" s="7" t="s">
        <v>27</v>
      </c>
      <c r="AR19" s="9">
        <f>SummaryTable[[#This Row],[Correct %]]</f>
        <v>0.5714285714285714</v>
      </c>
      <c r="AS19" s="9">
        <f>SummaryTable3[[#This Row],[Correct %]]</f>
        <v>0.42857142857142855</v>
      </c>
      <c r="AT19" s="9">
        <f>SummaryTable4[[#This Row],[Correct %]]</f>
        <v>0.42857142857142855</v>
      </c>
      <c r="AU19" s="11">
        <f t="shared" si="15"/>
        <v>6.8027210884353262E-3</v>
      </c>
      <c r="AV19" s="11">
        <f t="shared" si="16"/>
        <v>8.247860988423196E-2</v>
      </c>
    </row>
    <row r="20" spans="1:48" ht="28.8" x14ac:dyDescent="0.3">
      <c r="A20" s="3" t="s">
        <v>28</v>
      </c>
      <c r="B20" s="3" t="s">
        <v>10</v>
      </c>
      <c r="C20" s="3" t="s">
        <v>11</v>
      </c>
      <c r="D20" s="4" t="s">
        <v>10</v>
      </c>
      <c r="E20" s="4" t="s">
        <v>12</v>
      </c>
      <c r="F20" s="3" t="s">
        <v>12</v>
      </c>
      <c r="G20" s="3" t="s">
        <v>10</v>
      </c>
      <c r="H20" s="3" t="s">
        <v>10</v>
      </c>
      <c r="I20" s="3">
        <f t="shared" si="0"/>
        <v>9</v>
      </c>
      <c r="J20" s="5">
        <f t="shared" si="1"/>
        <v>0.5714285714285714</v>
      </c>
      <c r="K20" s="3">
        <f t="shared" si="2"/>
        <v>4</v>
      </c>
      <c r="L20" s="3">
        <f t="shared" si="3"/>
        <v>1</v>
      </c>
      <c r="M20" s="3">
        <f t="shared" si="4"/>
        <v>2</v>
      </c>
      <c r="O20" s="3" t="s">
        <v>28</v>
      </c>
      <c r="P20" s="3" t="s">
        <v>10</v>
      </c>
      <c r="Q20" s="3" t="s">
        <v>10</v>
      </c>
      <c r="R20" s="4" t="s">
        <v>10</v>
      </c>
      <c r="S20" s="4" t="s">
        <v>12</v>
      </c>
      <c r="T20" s="3" t="s">
        <v>10</v>
      </c>
      <c r="U20" s="3" t="s">
        <v>10</v>
      </c>
      <c r="V20" s="3" t="s">
        <v>10</v>
      </c>
      <c r="W20" s="3">
        <f t="shared" si="5"/>
        <v>12</v>
      </c>
      <c r="X20" s="5">
        <f t="shared" si="6"/>
        <v>0.8571428571428571</v>
      </c>
      <c r="Y20" s="3">
        <f t="shared" si="7"/>
        <v>6</v>
      </c>
      <c r="Z20" s="3">
        <f t="shared" si="8"/>
        <v>0</v>
      </c>
      <c r="AA20" s="3">
        <f t="shared" si="9"/>
        <v>1</v>
      </c>
      <c r="AC20" s="3" t="s">
        <v>28</v>
      </c>
      <c r="AD20" s="3" t="s">
        <v>10</v>
      </c>
      <c r="AE20" s="3" t="s">
        <v>10</v>
      </c>
      <c r="AF20" s="4" t="s">
        <v>10</v>
      </c>
      <c r="AG20" s="4" t="s">
        <v>12</v>
      </c>
      <c r="AH20" s="3" t="s">
        <v>10</v>
      </c>
      <c r="AI20" s="3" t="s">
        <v>10</v>
      </c>
      <c r="AJ20" s="3" t="s">
        <v>10</v>
      </c>
      <c r="AK20" s="3">
        <f t="shared" si="10"/>
        <v>12</v>
      </c>
      <c r="AL20" s="5">
        <f t="shared" si="11"/>
        <v>0.8571428571428571</v>
      </c>
      <c r="AM20" s="3">
        <f t="shared" si="12"/>
        <v>6</v>
      </c>
      <c r="AN20" s="3">
        <f t="shared" si="13"/>
        <v>0</v>
      </c>
      <c r="AO20" s="3">
        <f t="shared" si="14"/>
        <v>1</v>
      </c>
      <c r="AQ20" s="7" t="s">
        <v>28</v>
      </c>
      <c r="AR20" s="9">
        <f>SummaryTable[[#This Row],[Correct %]]</f>
        <v>0.5714285714285714</v>
      </c>
      <c r="AS20" s="9">
        <f>SummaryTable3[[#This Row],[Correct %]]</f>
        <v>0.8571428571428571</v>
      </c>
      <c r="AT20" s="9">
        <f>SummaryTable4[[#This Row],[Correct %]]</f>
        <v>0.8571428571428571</v>
      </c>
      <c r="AU20" s="11">
        <f t="shared" si="15"/>
        <v>2.7210884353741416E-2</v>
      </c>
      <c r="AV20" s="11">
        <f t="shared" si="16"/>
        <v>0.16495721976846425</v>
      </c>
    </row>
    <row r="21" spans="1:48" ht="28.8" x14ac:dyDescent="0.3">
      <c r="A21" s="3" t="s">
        <v>29</v>
      </c>
      <c r="B21" s="3" t="s">
        <v>10</v>
      </c>
      <c r="C21" s="3" t="s">
        <v>12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10</v>
      </c>
      <c r="I21" s="3">
        <f t="shared" si="0"/>
        <v>4</v>
      </c>
      <c r="J21" s="5">
        <f t="shared" si="1"/>
        <v>0.2857142857142857</v>
      </c>
      <c r="K21" s="3">
        <f t="shared" si="2"/>
        <v>2</v>
      </c>
      <c r="L21" s="3">
        <f t="shared" si="3"/>
        <v>0</v>
      </c>
      <c r="M21" s="3">
        <f t="shared" si="4"/>
        <v>5</v>
      </c>
      <c r="O21" s="3" t="s">
        <v>29</v>
      </c>
      <c r="P21" s="3" t="s">
        <v>10</v>
      </c>
      <c r="Q21" s="3" t="s">
        <v>11</v>
      </c>
      <c r="R21" s="4" t="s">
        <v>12</v>
      </c>
      <c r="S21" s="4" t="s">
        <v>12</v>
      </c>
      <c r="T21" s="3" t="s">
        <v>12</v>
      </c>
      <c r="U21" s="3" t="s">
        <v>12</v>
      </c>
      <c r="V21" s="3" t="s">
        <v>12</v>
      </c>
      <c r="W21" s="3">
        <f t="shared" si="5"/>
        <v>3</v>
      </c>
      <c r="X21" s="5">
        <f t="shared" si="6"/>
        <v>0.14285714285714285</v>
      </c>
      <c r="Y21" s="3">
        <f t="shared" si="7"/>
        <v>1</v>
      </c>
      <c r="Z21" s="3">
        <f t="shared" si="8"/>
        <v>1</v>
      </c>
      <c r="AA21" s="3">
        <f t="shared" si="9"/>
        <v>5</v>
      </c>
      <c r="AC21" s="3" t="s">
        <v>29</v>
      </c>
      <c r="AD21" s="3" t="s">
        <v>10</v>
      </c>
      <c r="AE21" s="3" t="s">
        <v>11</v>
      </c>
      <c r="AF21" s="4" t="s">
        <v>12</v>
      </c>
      <c r="AG21" s="4" t="s">
        <v>12</v>
      </c>
      <c r="AH21" s="3" t="s">
        <v>12</v>
      </c>
      <c r="AI21" s="3" t="s">
        <v>12</v>
      </c>
      <c r="AJ21" s="3" t="s">
        <v>12</v>
      </c>
      <c r="AK21" s="3">
        <f t="shared" si="10"/>
        <v>3</v>
      </c>
      <c r="AL21" s="5">
        <f t="shared" si="11"/>
        <v>0.14285714285714285</v>
      </c>
      <c r="AM21" s="3">
        <f t="shared" si="12"/>
        <v>1</v>
      </c>
      <c r="AN21" s="3">
        <f t="shared" si="13"/>
        <v>1</v>
      </c>
      <c r="AO21" s="3">
        <f t="shared" si="14"/>
        <v>5</v>
      </c>
      <c r="AQ21" s="7" t="s">
        <v>29</v>
      </c>
      <c r="AR21" s="9">
        <f>SummaryTable[[#This Row],[Correct %]]</f>
        <v>0.2857142857142857</v>
      </c>
      <c r="AS21" s="9">
        <f>SummaryTable3[[#This Row],[Correct %]]</f>
        <v>0.14285714285714285</v>
      </c>
      <c r="AT21" s="9">
        <f>SummaryTable4[[#This Row],[Correct %]]</f>
        <v>0.14285714285714285</v>
      </c>
      <c r="AU21" s="11">
        <f t="shared" si="15"/>
        <v>6.8027210884353678E-3</v>
      </c>
      <c r="AV21" s="11">
        <f t="shared" si="16"/>
        <v>8.247860988423221E-2</v>
      </c>
    </row>
    <row r="22" spans="1:48" ht="28.8" x14ac:dyDescent="0.3">
      <c r="A22" s="3" t="s">
        <v>30</v>
      </c>
      <c r="B22" s="3" t="s">
        <v>10</v>
      </c>
      <c r="C22" s="3" t="s">
        <v>10</v>
      </c>
      <c r="D22" s="4" t="s">
        <v>12</v>
      </c>
      <c r="E22" s="4" t="s">
        <v>12</v>
      </c>
      <c r="F22" s="3" t="s">
        <v>11</v>
      </c>
      <c r="G22" s="3" t="s">
        <v>10</v>
      </c>
      <c r="H22" s="3" t="s">
        <v>10</v>
      </c>
      <c r="I22" s="3">
        <f t="shared" si="0"/>
        <v>9</v>
      </c>
      <c r="J22" s="5">
        <f t="shared" si="1"/>
        <v>0.5714285714285714</v>
      </c>
      <c r="K22" s="3">
        <f t="shared" si="2"/>
        <v>4</v>
      </c>
      <c r="L22" s="3">
        <f t="shared" si="3"/>
        <v>1</v>
      </c>
      <c r="M22" s="3">
        <f t="shared" si="4"/>
        <v>2</v>
      </c>
      <c r="O22" s="3" t="s">
        <v>30</v>
      </c>
      <c r="P22" s="3" t="s">
        <v>10</v>
      </c>
      <c r="Q22" s="3" t="s">
        <v>10</v>
      </c>
      <c r="R22" s="4" t="s">
        <v>12</v>
      </c>
      <c r="S22" s="4" t="s">
        <v>12</v>
      </c>
      <c r="T22" s="3" t="s">
        <v>10</v>
      </c>
      <c r="U22" s="3" t="s">
        <v>10</v>
      </c>
      <c r="V22" s="3" t="s">
        <v>10</v>
      </c>
      <c r="W22" s="3">
        <f t="shared" si="5"/>
        <v>10</v>
      </c>
      <c r="X22" s="5">
        <f t="shared" si="6"/>
        <v>0.7142857142857143</v>
      </c>
      <c r="Y22" s="3">
        <f t="shared" si="7"/>
        <v>5</v>
      </c>
      <c r="Z22" s="3">
        <f t="shared" si="8"/>
        <v>0</v>
      </c>
      <c r="AA22" s="3">
        <f t="shared" si="9"/>
        <v>2</v>
      </c>
      <c r="AC22" s="3" t="s">
        <v>30</v>
      </c>
      <c r="AD22" s="3" t="s">
        <v>10</v>
      </c>
      <c r="AE22" s="3" t="s">
        <v>10</v>
      </c>
      <c r="AF22" s="4" t="s">
        <v>12</v>
      </c>
      <c r="AG22" s="4" t="s">
        <v>12</v>
      </c>
      <c r="AH22" s="3" t="s">
        <v>10</v>
      </c>
      <c r="AI22" s="3" t="s">
        <v>10</v>
      </c>
      <c r="AJ22" s="3" t="s">
        <v>10</v>
      </c>
      <c r="AK22" s="3">
        <f t="shared" si="10"/>
        <v>10</v>
      </c>
      <c r="AL22" s="5">
        <f t="shared" si="11"/>
        <v>0.7142857142857143</v>
      </c>
      <c r="AM22" s="3">
        <f t="shared" si="12"/>
        <v>5</v>
      </c>
      <c r="AN22" s="3">
        <f t="shared" si="13"/>
        <v>0</v>
      </c>
      <c r="AO22" s="3">
        <f t="shared" si="14"/>
        <v>2</v>
      </c>
      <c r="AQ22" s="7" t="s">
        <v>30</v>
      </c>
      <c r="AR22" s="9">
        <f>SummaryTable[[#This Row],[Correct %]]</f>
        <v>0.5714285714285714</v>
      </c>
      <c r="AS22" s="9">
        <f>SummaryTable3[[#This Row],[Correct %]]</f>
        <v>0.7142857142857143</v>
      </c>
      <c r="AT22" s="9">
        <f>SummaryTable4[[#This Row],[Correct %]]</f>
        <v>0.7142857142857143</v>
      </c>
      <c r="AU22" s="11">
        <f t="shared" si="15"/>
        <v>6.8027210884354927E-3</v>
      </c>
      <c r="AV22" s="11">
        <f t="shared" si="16"/>
        <v>8.2478609884232973E-2</v>
      </c>
    </row>
    <row r="23" spans="1:48" ht="28.8" x14ac:dyDescent="0.3">
      <c r="A23" s="3" t="s">
        <v>31</v>
      </c>
      <c r="B23" s="3" t="s">
        <v>10</v>
      </c>
      <c r="C23" s="3" t="s">
        <v>10</v>
      </c>
      <c r="D23" s="4" t="s">
        <v>12</v>
      </c>
      <c r="E23" s="4" t="s">
        <v>12</v>
      </c>
      <c r="F23" s="3" t="s">
        <v>11</v>
      </c>
      <c r="G23" s="3" t="s">
        <v>10</v>
      </c>
      <c r="H23" s="3" t="s">
        <v>10</v>
      </c>
      <c r="I23" s="3">
        <f t="shared" si="0"/>
        <v>9</v>
      </c>
      <c r="J23" s="5">
        <f t="shared" si="1"/>
        <v>0.5714285714285714</v>
      </c>
      <c r="K23" s="3">
        <f t="shared" si="2"/>
        <v>4</v>
      </c>
      <c r="L23" s="3">
        <f t="shared" si="3"/>
        <v>1</v>
      </c>
      <c r="M23" s="3">
        <f t="shared" si="4"/>
        <v>2</v>
      </c>
      <c r="O23" s="3" t="s">
        <v>31</v>
      </c>
      <c r="P23" s="3" t="s">
        <v>10</v>
      </c>
      <c r="Q23" s="3" t="s">
        <v>10</v>
      </c>
      <c r="R23" s="4" t="s">
        <v>12</v>
      </c>
      <c r="S23" s="4" t="s">
        <v>12</v>
      </c>
      <c r="T23" s="3" t="s">
        <v>11</v>
      </c>
      <c r="U23" s="3" t="s">
        <v>10</v>
      </c>
      <c r="V23" s="3" t="s">
        <v>10</v>
      </c>
      <c r="W23" s="3">
        <f t="shared" si="5"/>
        <v>9</v>
      </c>
      <c r="X23" s="5">
        <f t="shared" si="6"/>
        <v>0.5714285714285714</v>
      </c>
      <c r="Y23" s="3">
        <f t="shared" si="7"/>
        <v>4</v>
      </c>
      <c r="Z23" s="3">
        <f t="shared" si="8"/>
        <v>1</v>
      </c>
      <c r="AA23" s="3">
        <f t="shared" si="9"/>
        <v>2</v>
      </c>
      <c r="AC23" s="3" t="s">
        <v>31</v>
      </c>
      <c r="AD23" s="3" t="s">
        <v>10</v>
      </c>
      <c r="AE23" s="3" t="s">
        <v>10</v>
      </c>
      <c r="AF23" s="4" t="s">
        <v>12</v>
      </c>
      <c r="AG23" s="4" t="s">
        <v>12</v>
      </c>
      <c r="AH23" s="3" t="s">
        <v>11</v>
      </c>
      <c r="AI23" s="3" t="s">
        <v>10</v>
      </c>
      <c r="AJ23" s="3" t="s">
        <v>10</v>
      </c>
      <c r="AK23" s="3">
        <f t="shared" si="10"/>
        <v>9</v>
      </c>
      <c r="AL23" s="5">
        <f t="shared" si="11"/>
        <v>0.5714285714285714</v>
      </c>
      <c r="AM23" s="3">
        <f t="shared" si="12"/>
        <v>4</v>
      </c>
      <c r="AN23" s="3">
        <f t="shared" si="13"/>
        <v>1</v>
      </c>
      <c r="AO23" s="3">
        <f t="shared" si="14"/>
        <v>2</v>
      </c>
      <c r="AQ23" s="7" t="s">
        <v>31</v>
      </c>
      <c r="AR23" s="9">
        <f>SummaryTable[[#This Row],[Correct %]]</f>
        <v>0.5714285714285714</v>
      </c>
      <c r="AS23" s="9">
        <f>SummaryTable3[[#This Row],[Correct %]]</f>
        <v>0.5714285714285714</v>
      </c>
      <c r="AT23" s="9">
        <f>SummaryTable4[[#This Row],[Correct %]]</f>
        <v>0.5714285714285714</v>
      </c>
      <c r="AU23" s="11">
        <f t="shared" si="15"/>
        <v>0</v>
      </c>
      <c r="AV23" s="11">
        <f t="shared" si="16"/>
        <v>0</v>
      </c>
    </row>
    <row r="24" spans="1:48" ht="28.8" x14ac:dyDescent="0.3">
      <c r="A24" s="3" t="s">
        <v>32</v>
      </c>
      <c r="B24" s="3" t="s">
        <v>10</v>
      </c>
      <c r="C24" s="3" t="s">
        <v>10</v>
      </c>
      <c r="D24" s="4" t="s">
        <v>12</v>
      </c>
      <c r="E24" s="4" t="s">
        <v>10</v>
      </c>
      <c r="F24" s="3" t="s">
        <v>10</v>
      </c>
      <c r="G24" s="3" t="s">
        <v>10</v>
      </c>
      <c r="H24" s="3" t="s">
        <v>10</v>
      </c>
      <c r="I24" s="3">
        <f t="shared" si="0"/>
        <v>12</v>
      </c>
      <c r="J24" s="5">
        <f t="shared" si="1"/>
        <v>0.8571428571428571</v>
      </c>
      <c r="K24" s="3">
        <f t="shared" si="2"/>
        <v>6</v>
      </c>
      <c r="L24" s="3">
        <f t="shared" si="3"/>
        <v>0</v>
      </c>
      <c r="M24" s="3">
        <f t="shared" si="4"/>
        <v>1</v>
      </c>
      <c r="O24" s="3" t="s">
        <v>32</v>
      </c>
      <c r="P24" s="3" t="s">
        <v>10</v>
      </c>
      <c r="Q24" s="3" t="s">
        <v>41</v>
      </c>
      <c r="R24" s="4" t="s">
        <v>12</v>
      </c>
      <c r="S24" s="4" t="s">
        <v>10</v>
      </c>
      <c r="T24" s="3" t="s">
        <v>10</v>
      </c>
      <c r="U24" s="3" t="s">
        <v>10</v>
      </c>
      <c r="V24" s="3" t="s">
        <v>10</v>
      </c>
      <c r="W24" s="3">
        <f t="shared" si="5"/>
        <v>10</v>
      </c>
      <c r="X24" s="5">
        <f t="shared" si="6"/>
        <v>0.7142857142857143</v>
      </c>
      <c r="Y24" s="3">
        <f t="shared" si="7"/>
        <v>5</v>
      </c>
      <c r="Z24" s="3">
        <f t="shared" si="8"/>
        <v>0</v>
      </c>
      <c r="AA24" s="3">
        <f t="shared" si="9"/>
        <v>1</v>
      </c>
      <c r="AC24" s="3" t="s">
        <v>32</v>
      </c>
      <c r="AD24" s="3" t="s">
        <v>10</v>
      </c>
      <c r="AE24" s="3" t="s">
        <v>41</v>
      </c>
      <c r="AF24" s="4" t="s">
        <v>12</v>
      </c>
      <c r="AG24" s="4" t="s">
        <v>10</v>
      </c>
      <c r="AH24" s="3" t="s">
        <v>10</v>
      </c>
      <c r="AI24" s="3" t="s">
        <v>10</v>
      </c>
      <c r="AJ24" s="3" t="s">
        <v>10</v>
      </c>
      <c r="AK24" s="3">
        <f t="shared" si="10"/>
        <v>10</v>
      </c>
      <c r="AL24" s="5">
        <f t="shared" si="11"/>
        <v>0.7142857142857143</v>
      </c>
      <c r="AM24" s="3">
        <f t="shared" si="12"/>
        <v>5</v>
      </c>
      <c r="AN24" s="3">
        <f t="shared" si="13"/>
        <v>0</v>
      </c>
      <c r="AO24" s="3">
        <f t="shared" si="14"/>
        <v>1</v>
      </c>
      <c r="AQ24" s="7" t="s">
        <v>32</v>
      </c>
      <c r="AR24" s="9">
        <f>SummaryTable[[#This Row],[Correct %]]</f>
        <v>0.8571428571428571</v>
      </c>
      <c r="AS24" s="9">
        <f>SummaryTable3[[#This Row],[Correct %]]</f>
        <v>0.7142857142857143</v>
      </c>
      <c r="AT24" s="9">
        <f>SummaryTable4[[#This Row],[Correct %]]</f>
        <v>0.7142857142857143</v>
      </c>
      <c r="AU24" s="11">
        <f t="shared" si="15"/>
        <v>6.8027210884353678E-3</v>
      </c>
      <c r="AV24" s="11">
        <f t="shared" si="16"/>
        <v>8.247860988423221E-2</v>
      </c>
    </row>
    <row r="25" spans="1:48" ht="28.8" x14ac:dyDescent="0.3">
      <c r="A25" s="3" t="s">
        <v>33</v>
      </c>
      <c r="B25" s="3" t="s">
        <v>10</v>
      </c>
      <c r="C25" s="3" t="s">
        <v>12</v>
      </c>
      <c r="D25" s="4" t="s">
        <v>12</v>
      </c>
      <c r="E25" s="4" t="s">
        <v>12</v>
      </c>
      <c r="F25" s="3" t="s">
        <v>12</v>
      </c>
      <c r="G25" s="3" t="s">
        <v>10</v>
      </c>
      <c r="H25" s="3" t="s">
        <v>12</v>
      </c>
      <c r="I25" s="3">
        <f t="shared" si="0"/>
        <v>4</v>
      </c>
      <c r="J25" s="5">
        <f t="shared" si="1"/>
        <v>0.2857142857142857</v>
      </c>
      <c r="K25" s="3">
        <f t="shared" si="2"/>
        <v>2</v>
      </c>
      <c r="L25" s="3">
        <f t="shared" si="3"/>
        <v>0</v>
      </c>
      <c r="M25" s="3">
        <f t="shared" si="4"/>
        <v>5</v>
      </c>
      <c r="O25" s="3" t="s">
        <v>33</v>
      </c>
      <c r="P25" s="3" t="s">
        <v>10</v>
      </c>
      <c r="Q25" s="3" t="s">
        <v>12</v>
      </c>
      <c r="R25" s="4" t="s">
        <v>12</v>
      </c>
      <c r="S25" s="4" t="s">
        <v>12</v>
      </c>
      <c r="T25" s="3" t="s">
        <v>12</v>
      </c>
      <c r="U25" s="3" t="s">
        <v>10</v>
      </c>
      <c r="V25" s="3" t="s">
        <v>10</v>
      </c>
      <c r="W25" s="3">
        <f t="shared" si="5"/>
        <v>6</v>
      </c>
      <c r="X25" s="5">
        <f t="shared" si="6"/>
        <v>0.42857142857142855</v>
      </c>
      <c r="Y25" s="3">
        <f t="shared" si="7"/>
        <v>3</v>
      </c>
      <c r="Z25" s="3">
        <f t="shared" si="8"/>
        <v>0</v>
      </c>
      <c r="AA25" s="3">
        <f t="shared" si="9"/>
        <v>4</v>
      </c>
      <c r="AC25" s="3" t="s">
        <v>33</v>
      </c>
      <c r="AD25" s="3" t="s">
        <v>10</v>
      </c>
      <c r="AE25" s="3" t="s">
        <v>12</v>
      </c>
      <c r="AF25" s="4" t="s">
        <v>12</v>
      </c>
      <c r="AG25" s="4" t="s">
        <v>12</v>
      </c>
      <c r="AH25" s="3" t="s">
        <v>12</v>
      </c>
      <c r="AI25" s="3" t="s">
        <v>10</v>
      </c>
      <c r="AJ25" s="3" t="s">
        <v>10</v>
      </c>
      <c r="AK25" s="3">
        <f t="shared" si="10"/>
        <v>6</v>
      </c>
      <c r="AL25" s="5">
        <f t="shared" si="11"/>
        <v>0.42857142857142855</v>
      </c>
      <c r="AM25" s="3">
        <f t="shared" si="12"/>
        <v>3</v>
      </c>
      <c r="AN25" s="3">
        <f t="shared" si="13"/>
        <v>0</v>
      </c>
      <c r="AO25" s="3">
        <f t="shared" si="14"/>
        <v>4</v>
      </c>
      <c r="AQ25" s="7" t="s">
        <v>33</v>
      </c>
      <c r="AR25" s="9">
        <f>SummaryTable[[#This Row],[Correct %]]</f>
        <v>0.2857142857142857</v>
      </c>
      <c r="AS25" s="9">
        <f>SummaryTable3[[#This Row],[Correct %]]</f>
        <v>0.42857142857142855</v>
      </c>
      <c r="AT25" s="9">
        <f>SummaryTable4[[#This Row],[Correct %]]</f>
        <v>0.42857142857142855</v>
      </c>
      <c r="AU25" s="11">
        <f t="shared" si="15"/>
        <v>6.8027210884353539E-3</v>
      </c>
      <c r="AV25" s="11">
        <f t="shared" si="16"/>
        <v>8.2478609884232126E-2</v>
      </c>
    </row>
    <row r="26" spans="1:48" ht="28.8" x14ac:dyDescent="0.3">
      <c r="A26" s="3" t="s">
        <v>34</v>
      </c>
      <c r="B26" s="3" t="s">
        <v>10</v>
      </c>
      <c r="C26" s="3" t="s">
        <v>10</v>
      </c>
      <c r="D26" s="4" t="s">
        <v>12</v>
      </c>
      <c r="E26" s="4" t="s">
        <v>12</v>
      </c>
      <c r="F26" s="3" t="s">
        <v>11</v>
      </c>
      <c r="G26" s="3" t="s">
        <v>10</v>
      </c>
      <c r="H26" s="3" t="s">
        <v>12</v>
      </c>
      <c r="I26" s="3">
        <f t="shared" si="0"/>
        <v>7</v>
      </c>
      <c r="J26" s="5">
        <f t="shared" si="1"/>
        <v>0.42857142857142855</v>
      </c>
      <c r="K26" s="3">
        <f t="shared" si="2"/>
        <v>3</v>
      </c>
      <c r="L26" s="3">
        <f t="shared" si="3"/>
        <v>1</v>
      </c>
      <c r="M26" s="3">
        <f t="shared" si="4"/>
        <v>3</v>
      </c>
      <c r="O26" s="3" t="s">
        <v>34</v>
      </c>
      <c r="P26" s="3" t="s">
        <v>10</v>
      </c>
      <c r="Q26" s="3" t="s">
        <v>10</v>
      </c>
      <c r="R26" s="4" t="s">
        <v>12</v>
      </c>
      <c r="S26" s="4" t="s">
        <v>12</v>
      </c>
      <c r="T26" s="3" t="s">
        <v>11</v>
      </c>
      <c r="U26" s="3" t="s">
        <v>10</v>
      </c>
      <c r="V26" s="3" t="s">
        <v>11</v>
      </c>
      <c r="W26" s="3">
        <f t="shared" si="5"/>
        <v>8</v>
      </c>
      <c r="X26" s="5">
        <f t="shared" si="6"/>
        <v>0.42857142857142855</v>
      </c>
      <c r="Y26" s="3">
        <f t="shared" si="7"/>
        <v>3</v>
      </c>
      <c r="Z26" s="3">
        <f t="shared" si="8"/>
        <v>2</v>
      </c>
      <c r="AA26" s="3">
        <f t="shared" si="9"/>
        <v>2</v>
      </c>
      <c r="AC26" s="3" t="s">
        <v>34</v>
      </c>
      <c r="AD26" s="3" t="s">
        <v>10</v>
      </c>
      <c r="AE26" s="3" t="s">
        <v>10</v>
      </c>
      <c r="AF26" s="4" t="s">
        <v>12</v>
      </c>
      <c r="AG26" s="4" t="s">
        <v>12</v>
      </c>
      <c r="AH26" s="3" t="s">
        <v>11</v>
      </c>
      <c r="AI26" s="3" t="s">
        <v>10</v>
      </c>
      <c r="AJ26" s="3" t="s">
        <v>11</v>
      </c>
      <c r="AK26" s="3">
        <f t="shared" si="10"/>
        <v>8</v>
      </c>
      <c r="AL26" s="5">
        <f t="shared" si="11"/>
        <v>0.42857142857142855</v>
      </c>
      <c r="AM26" s="3">
        <f t="shared" si="12"/>
        <v>3</v>
      </c>
      <c r="AN26" s="3">
        <f t="shared" si="13"/>
        <v>2</v>
      </c>
      <c r="AO26" s="3">
        <f t="shared" si="14"/>
        <v>2</v>
      </c>
      <c r="AQ26" s="7" t="s">
        <v>34</v>
      </c>
      <c r="AR26" s="9">
        <f>SummaryTable[[#This Row],[Correct %]]</f>
        <v>0.42857142857142855</v>
      </c>
      <c r="AS26" s="9">
        <f>SummaryTable3[[#This Row],[Correct %]]</f>
        <v>0.42857142857142855</v>
      </c>
      <c r="AT26" s="9">
        <f>SummaryTable4[[#This Row],[Correct %]]</f>
        <v>0.42857142857142855</v>
      </c>
      <c r="AU26" s="11">
        <f t="shared" si="15"/>
        <v>0</v>
      </c>
      <c r="AV26" s="11">
        <f t="shared" si="16"/>
        <v>0</v>
      </c>
    </row>
    <row r="27" spans="1:48" ht="28.8" x14ac:dyDescent="0.3">
      <c r="A27" s="3" t="s">
        <v>35</v>
      </c>
      <c r="B27" s="3" t="s">
        <v>10</v>
      </c>
      <c r="C27" s="3" t="s">
        <v>10</v>
      </c>
      <c r="D27" s="4" t="s">
        <v>10</v>
      </c>
      <c r="E27" s="4" t="s">
        <v>12</v>
      </c>
      <c r="F27" s="3" t="s">
        <v>11</v>
      </c>
      <c r="G27" s="3" t="s">
        <v>10</v>
      </c>
      <c r="H27" s="3" t="s">
        <v>10</v>
      </c>
      <c r="I27" s="3">
        <f t="shared" si="0"/>
        <v>11</v>
      </c>
      <c r="J27" s="5">
        <f t="shared" si="1"/>
        <v>0.7142857142857143</v>
      </c>
      <c r="K27" s="3">
        <f t="shared" si="2"/>
        <v>5</v>
      </c>
      <c r="L27" s="3">
        <f t="shared" si="3"/>
        <v>1</v>
      </c>
      <c r="M27" s="3">
        <f t="shared" si="4"/>
        <v>1</v>
      </c>
      <c r="O27" s="3" t="s">
        <v>35</v>
      </c>
      <c r="P27" s="3" t="s">
        <v>10</v>
      </c>
      <c r="Q27" s="3" t="s">
        <v>10</v>
      </c>
      <c r="R27" s="4" t="s">
        <v>11</v>
      </c>
      <c r="S27" s="4" t="s">
        <v>12</v>
      </c>
      <c r="T27" s="3" t="s">
        <v>11</v>
      </c>
      <c r="U27" s="3" t="s">
        <v>10</v>
      </c>
      <c r="V27" s="3" t="s">
        <v>10</v>
      </c>
      <c r="W27" s="3">
        <f t="shared" si="5"/>
        <v>10</v>
      </c>
      <c r="X27" s="5">
        <f t="shared" si="6"/>
        <v>0.5714285714285714</v>
      </c>
      <c r="Y27" s="3">
        <f t="shared" si="7"/>
        <v>4</v>
      </c>
      <c r="Z27" s="3">
        <f t="shared" si="8"/>
        <v>2</v>
      </c>
      <c r="AA27" s="3">
        <f t="shared" si="9"/>
        <v>1</v>
      </c>
      <c r="AC27" s="3" t="s">
        <v>35</v>
      </c>
      <c r="AD27" s="3" t="s">
        <v>10</v>
      </c>
      <c r="AE27" s="3" t="s">
        <v>10</v>
      </c>
      <c r="AF27" s="4" t="s">
        <v>11</v>
      </c>
      <c r="AG27" s="4" t="s">
        <v>12</v>
      </c>
      <c r="AH27" s="3" t="s">
        <v>11</v>
      </c>
      <c r="AI27" s="3" t="s">
        <v>10</v>
      </c>
      <c r="AJ27" s="3" t="s">
        <v>10</v>
      </c>
      <c r="AK27" s="3">
        <f t="shared" si="10"/>
        <v>10</v>
      </c>
      <c r="AL27" s="5">
        <f t="shared" si="11"/>
        <v>0.5714285714285714</v>
      </c>
      <c r="AM27" s="3">
        <f t="shared" si="12"/>
        <v>4</v>
      </c>
      <c r="AN27" s="3">
        <f t="shared" si="13"/>
        <v>2</v>
      </c>
      <c r="AO27" s="3">
        <f t="shared" si="14"/>
        <v>1</v>
      </c>
      <c r="AQ27" s="7" t="s">
        <v>35</v>
      </c>
      <c r="AR27" s="9">
        <f>SummaryTable[[#This Row],[Correct %]]</f>
        <v>0.7142857142857143</v>
      </c>
      <c r="AS27" s="9">
        <f>SummaryTable3[[#This Row],[Correct %]]</f>
        <v>0.5714285714285714</v>
      </c>
      <c r="AT27" s="9">
        <f>SummaryTable4[[#This Row],[Correct %]]</f>
        <v>0.5714285714285714</v>
      </c>
      <c r="AU27" s="11">
        <f t="shared" si="15"/>
        <v>6.8027210884353817E-3</v>
      </c>
      <c r="AV27" s="11">
        <f t="shared" si="16"/>
        <v>8.2478609884232293E-2</v>
      </c>
    </row>
    <row r="28" spans="1:48" ht="28.8" x14ac:dyDescent="0.3">
      <c r="A28" s="3" t="s">
        <v>36</v>
      </c>
      <c r="B28" s="3" t="s">
        <v>10</v>
      </c>
      <c r="C28" s="3" t="s">
        <v>10</v>
      </c>
      <c r="D28" s="4" t="s">
        <v>10</v>
      </c>
      <c r="E28" s="4" t="s">
        <v>10</v>
      </c>
      <c r="F28" s="3" t="s">
        <v>11</v>
      </c>
      <c r="G28" s="3" t="s">
        <v>10</v>
      </c>
      <c r="H28" s="3" t="s">
        <v>10</v>
      </c>
      <c r="I28" s="3">
        <f t="shared" si="0"/>
        <v>13</v>
      </c>
      <c r="J28" s="5">
        <f t="shared" si="1"/>
        <v>0.8571428571428571</v>
      </c>
      <c r="K28" s="3">
        <f t="shared" si="2"/>
        <v>6</v>
      </c>
      <c r="L28" s="3">
        <f t="shared" si="3"/>
        <v>1</v>
      </c>
      <c r="M28" s="3">
        <f t="shared" si="4"/>
        <v>0</v>
      </c>
      <c r="O28" s="3" t="s">
        <v>36</v>
      </c>
      <c r="P28" s="3" t="s">
        <v>10</v>
      </c>
      <c r="Q28" s="3" t="s">
        <v>10</v>
      </c>
      <c r="R28" s="4" t="s">
        <v>10</v>
      </c>
      <c r="S28" s="4" t="s">
        <v>10</v>
      </c>
      <c r="T28" s="3" t="s">
        <v>12</v>
      </c>
      <c r="U28" s="3" t="s">
        <v>10</v>
      </c>
      <c r="V28" s="3" t="s">
        <v>10</v>
      </c>
      <c r="W28" s="3">
        <f t="shared" si="5"/>
        <v>12</v>
      </c>
      <c r="X28" s="5">
        <f t="shared" si="6"/>
        <v>0.8571428571428571</v>
      </c>
      <c r="Y28" s="3">
        <f t="shared" si="7"/>
        <v>6</v>
      </c>
      <c r="Z28" s="3">
        <f t="shared" si="8"/>
        <v>0</v>
      </c>
      <c r="AA28" s="3">
        <f t="shared" si="9"/>
        <v>1</v>
      </c>
      <c r="AC28" s="3" t="s">
        <v>36</v>
      </c>
      <c r="AD28" s="3" t="s">
        <v>10</v>
      </c>
      <c r="AE28" s="3" t="s">
        <v>10</v>
      </c>
      <c r="AF28" s="4" t="s">
        <v>10</v>
      </c>
      <c r="AG28" s="4" t="s">
        <v>10</v>
      </c>
      <c r="AH28" s="3" t="s">
        <v>12</v>
      </c>
      <c r="AI28" s="3" t="s">
        <v>10</v>
      </c>
      <c r="AJ28" s="3" t="s">
        <v>10</v>
      </c>
      <c r="AK28" s="3">
        <f t="shared" si="10"/>
        <v>12</v>
      </c>
      <c r="AL28" s="5">
        <f t="shared" si="11"/>
        <v>0.8571428571428571</v>
      </c>
      <c r="AM28" s="3">
        <f t="shared" si="12"/>
        <v>6</v>
      </c>
      <c r="AN28" s="3">
        <f t="shared" si="13"/>
        <v>0</v>
      </c>
      <c r="AO28" s="3">
        <f t="shared" si="14"/>
        <v>1</v>
      </c>
      <c r="AQ28" s="7" t="s">
        <v>36</v>
      </c>
      <c r="AR28" s="9">
        <f>SummaryTable[[#This Row],[Correct %]]</f>
        <v>0.8571428571428571</v>
      </c>
      <c r="AS28" s="9">
        <f>SummaryTable3[[#This Row],[Correct %]]</f>
        <v>0.8571428571428571</v>
      </c>
      <c r="AT28" s="9">
        <f>SummaryTable4[[#This Row],[Correct %]]</f>
        <v>0.8571428571428571</v>
      </c>
      <c r="AU28" s="11">
        <f t="shared" si="15"/>
        <v>0</v>
      </c>
      <c r="AV28" s="11">
        <f t="shared" si="16"/>
        <v>0</v>
      </c>
    </row>
    <row r="29" spans="1:48" ht="28.8" x14ac:dyDescent="0.3">
      <c r="A29" s="3" t="s">
        <v>37</v>
      </c>
      <c r="B29" s="3" t="s">
        <v>10</v>
      </c>
      <c r="C29" s="3" t="s">
        <v>10</v>
      </c>
      <c r="D29" s="4" t="s">
        <v>12</v>
      </c>
      <c r="E29" s="4" t="s">
        <v>12</v>
      </c>
      <c r="F29" s="3" t="s">
        <v>10</v>
      </c>
      <c r="G29" s="3" t="s">
        <v>11</v>
      </c>
      <c r="H29" s="3" t="s">
        <v>10</v>
      </c>
      <c r="I29" s="3">
        <f t="shared" si="0"/>
        <v>9</v>
      </c>
      <c r="J29" s="5">
        <f t="shared" si="1"/>
        <v>0.5714285714285714</v>
      </c>
      <c r="K29" s="3">
        <f t="shared" si="2"/>
        <v>4</v>
      </c>
      <c r="L29" s="3">
        <f t="shared" si="3"/>
        <v>1</v>
      </c>
      <c r="M29" s="3">
        <f t="shared" si="4"/>
        <v>2</v>
      </c>
      <c r="O29" s="3" t="s">
        <v>37</v>
      </c>
      <c r="P29" s="3" t="s">
        <v>10</v>
      </c>
      <c r="Q29" s="3" t="s">
        <v>10</v>
      </c>
      <c r="R29" s="4" t="s">
        <v>10</v>
      </c>
      <c r="S29" s="4" t="s">
        <v>12</v>
      </c>
      <c r="T29" s="3" t="s">
        <v>11</v>
      </c>
      <c r="U29" s="3" t="s">
        <v>12</v>
      </c>
      <c r="V29" s="3" t="s">
        <v>10</v>
      </c>
      <c r="W29" s="3">
        <f t="shared" si="5"/>
        <v>9</v>
      </c>
      <c r="X29" s="5">
        <f t="shared" si="6"/>
        <v>0.5714285714285714</v>
      </c>
      <c r="Y29" s="3">
        <f t="shared" si="7"/>
        <v>4</v>
      </c>
      <c r="Z29" s="3">
        <f t="shared" si="8"/>
        <v>1</v>
      </c>
      <c r="AA29" s="3">
        <f t="shared" si="9"/>
        <v>2</v>
      </c>
      <c r="AC29" s="3" t="s">
        <v>37</v>
      </c>
      <c r="AD29" s="3" t="s">
        <v>10</v>
      </c>
      <c r="AE29" s="3" t="s">
        <v>10</v>
      </c>
      <c r="AF29" s="4" t="s">
        <v>10</v>
      </c>
      <c r="AG29" s="4" t="s">
        <v>12</v>
      </c>
      <c r="AH29" s="3" t="s">
        <v>11</v>
      </c>
      <c r="AI29" s="3" t="s">
        <v>12</v>
      </c>
      <c r="AJ29" s="3" t="s">
        <v>10</v>
      </c>
      <c r="AK29" s="3">
        <f t="shared" si="10"/>
        <v>9</v>
      </c>
      <c r="AL29" s="5">
        <f t="shared" si="11"/>
        <v>0.5714285714285714</v>
      </c>
      <c r="AM29" s="3">
        <f t="shared" si="12"/>
        <v>4</v>
      </c>
      <c r="AN29" s="3">
        <f t="shared" si="13"/>
        <v>1</v>
      </c>
      <c r="AO29" s="3">
        <f t="shared" si="14"/>
        <v>2</v>
      </c>
      <c r="AQ29" s="8" t="s">
        <v>37</v>
      </c>
      <c r="AR29" s="9">
        <f>SummaryTable[[#This Row],[Correct %]]</f>
        <v>0.5714285714285714</v>
      </c>
      <c r="AS29" s="9">
        <f>SummaryTable3[[#This Row],[Correct %]]</f>
        <v>0.5714285714285714</v>
      </c>
      <c r="AT29" s="9">
        <f>SummaryTable4[[#This Row],[Correct %]]</f>
        <v>0.5714285714285714</v>
      </c>
      <c r="AU29" s="11">
        <f t="shared" si="15"/>
        <v>0</v>
      </c>
      <c r="AV29" s="11">
        <f t="shared" si="16"/>
        <v>0</v>
      </c>
    </row>
    <row r="31" spans="1:48" x14ac:dyDescent="0.3">
      <c r="A31" t="s">
        <v>48</v>
      </c>
    </row>
    <row r="32" spans="1:48" x14ac:dyDescent="0.3">
      <c r="A32" t="s">
        <v>43</v>
      </c>
      <c r="O32" t="s">
        <v>39</v>
      </c>
    </row>
    <row r="33" spans="1:13" ht="43.2" x14ac:dyDescent="0.3">
      <c r="A33" s="12" t="s">
        <v>0</v>
      </c>
      <c r="B33" s="12" t="s">
        <v>1</v>
      </c>
      <c r="C33" s="12" t="s">
        <v>2</v>
      </c>
      <c r="D33" s="13" t="s">
        <v>3</v>
      </c>
      <c r="E33" s="13" t="s">
        <v>4</v>
      </c>
      <c r="F33" s="12" t="s">
        <v>5</v>
      </c>
      <c r="G33" s="12" t="s">
        <v>6</v>
      </c>
      <c r="H33" s="12" t="s">
        <v>7</v>
      </c>
      <c r="I33" s="12" t="s">
        <v>8</v>
      </c>
      <c r="J33" s="12" t="s">
        <v>9</v>
      </c>
      <c r="K33" s="12" t="s">
        <v>10</v>
      </c>
      <c r="L33" s="12" t="s">
        <v>11</v>
      </c>
      <c r="M33" s="12" t="s">
        <v>12</v>
      </c>
    </row>
    <row r="34" spans="1:13" ht="28.8" x14ac:dyDescent="0.3">
      <c r="A34" s="3" t="s">
        <v>13</v>
      </c>
      <c r="B34" s="3" t="s">
        <v>12</v>
      </c>
      <c r="C34" s="3" t="s">
        <v>12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12</v>
      </c>
      <c r="I34" s="3">
        <f t="shared" ref="I34:I58" si="17">COUNTIF(B34:H34,"Correct")*2 + COUNTIF(B34:H34,"Incomplete")*1</f>
        <v>0</v>
      </c>
      <c r="J34" s="5">
        <f t="shared" ref="J34:J58" si="18">IF(COUNTA(B34:H34)&gt;0, K34/COUNTA(B34:H34), 0)</f>
        <v>0</v>
      </c>
      <c r="K34" s="3">
        <f t="shared" ref="K34:K58" si="19">COUNTIF(B34:H34, "Correct")</f>
        <v>0</v>
      </c>
      <c r="L34" s="3">
        <f t="shared" ref="L34:L58" si="20">COUNTIF(B34:H34, "Incomplete")</f>
        <v>0</v>
      </c>
      <c r="M34" s="3">
        <f t="shared" ref="M34:M58" si="21">COUNTIF(B34:H34, "Incorrect")</f>
        <v>7</v>
      </c>
    </row>
    <row r="35" spans="1:13" ht="28.8" x14ac:dyDescent="0.3">
      <c r="A35" s="3" t="s">
        <v>14</v>
      </c>
      <c r="B35" s="3" t="s">
        <v>11</v>
      </c>
      <c r="C35" s="3" t="s">
        <v>12</v>
      </c>
      <c r="D35" s="4" t="s">
        <v>12</v>
      </c>
      <c r="E35" s="4" t="s">
        <v>11</v>
      </c>
      <c r="F35" s="3" t="s">
        <v>12</v>
      </c>
      <c r="G35" s="3" t="s">
        <v>10</v>
      </c>
      <c r="H35" s="3" t="s">
        <v>10</v>
      </c>
      <c r="I35" s="3">
        <f t="shared" si="17"/>
        <v>6</v>
      </c>
      <c r="J35" s="5">
        <f t="shared" si="18"/>
        <v>0.2857142857142857</v>
      </c>
      <c r="K35" s="3">
        <f t="shared" si="19"/>
        <v>2</v>
      </c>
      <c r="L35" s="3">
        <f t="shared" si="20"/>
        <v>2</v>
      </c>
      <c r="M35" s="3">
        <f t="shared" si="21"/>
        <v>3</v>
      </c>
    </row>
    <row r="36" spans="1:13" ht="28.8" x14ac:dyDescent="0.3">
      <c r="A36" s="3" t="s">
        <v>15</v>
      </c>
      <c r="B36" s="3" t="s">
        <v>11</v>
      </c>
      <c r="C36" s="3" t="s">
        <v>12</v>
      </c>
      <c r="D36" s="4" t="s">
        <v>12</v>
      </c>
      <c r="E36" s="4" t="s">
        <v>11</v>
      </c>
      <c r="F36" s="3" t="s">
        <v>12</v>
      </c>
      <c r="G36" s="3" t="s">
        <v>11</v>
      </c>
      <c r="H36" s="3" t="s">
        <v>12</v>
      </c>
      <c r="I36" s="3">
        <f t="shared" si="17"/>
        <v>3</v>
      </c>
      <c r="J36" s="5">
        <f t="shared" si="18"/>
        <v>0</v>
      </c>
      <c r="K36" s="3">
        <f t="shared" si="19"/>
        <v>0</v>
      </c>
      <c r="L36" s="3">
        <f t="shared" si="20"/>
        <v>3</v>
      </c>
      <c r="M36" s="3">
        <f t="shared" si="21"/>
        <v>4</v>
      </c>
    </row>
    <row r="37" spans="1:13" ht="28.8" x14ac:dyDescent="0.3">
      <c r="A37" s="3" t="s">
        <v>40</v>
      </c>
      <c r="B37" s="3" t="s">
        <v>10</v>
      </c>
      <c r="C37" s="3" t="s">
        <v>11</v>
      </c>
      <c r="D37" s="4" t="s">
        <v>12</v>
      </c>
      <c r="E37" s="4" t="s">
        <v>10</v>
      </c>
      <c r="F37" s="3" t="s">
        <v>12</v>
      </c>
      <c r="G37" s="3" t="s">
        <v>10</v>
      </c>
      <c r="H37" s="3" t="s">
        <v>12</v>
      </c>
      <c r="I37" s="3">
        <f t="shared" si="17"/>
        <v>7</v>
      </c>
      <c r="J37" s="5">
        <f t="shared" si="18"/>
        <v>0.42857142857142855</v>
      </c>
      <c r="K37" s="3">
        <f t="shared" si="19"/>
        <v>3</v>
      </c>
      <c r="L37" s="3">
        <f t="shared" si="20"/>
        <v>1</v>
      </c>
      <c r="M37" s="3">
        <f t="shared" si="21"/>
        <v>3</v>
      </c>
    </row>
    <row r="38" spans="1:13" ht="28.8" x14ac:dyDescent="0.3">
      <c r="A38" s="3" t="s">
        <v>16</v>
      </c>
      <c r="B38" s="3" t="s">
        <v>10</v>
      </c>
      <c r="C38" s="3" t="s">
        <v>12</v>
      </c>
      <c r="D38" s="4" t="s">
        <v>12</v>
      </c>
      <c r="E38" s="4" t="s">
        <v>10</v>
      </c>
      <c r="F38" s="3" t="s">
        <v>12</v>
      </c>
      <c r="G38" s="3" t="s">
        <v>10</v>
      </c>
      <c r="H38" s="3" t="s">
        <v>10</v>
      </c>
      <c r="I38" s="3">
        <f t="shared" si="17"/>
        <v>8</v>
      </c>
      <c r="J38" s="5">
        <f t="shared" si="18"/>
        <v>0.5714285714285714</v>
      </c>
      <c r="K38" s="3">
        <f t="shared" si="19"/>
        <v>4</v>
      </c>
      <c r="L38" s="3">
        <f t="shared" si="20"/>
        <v>0</v>
      </c>
      <c r="M38" s="3">
        <f t="shared" si="21"/>
        <v>3</v>
      </c>
    </row>
    <row r="39" spans="1:13" ht="28.8" x14ac:dyDescent="0.3">
      <c r="A39" s="3" t="s">
        <v>18</v>
      </c>
      <c r="B39" s="3" t="s">
        <v>10</v>
      </c>
      <c r="C39" s="3" t="s">
        <v>11</v>
      </c>
      <c r="D39" s="4" t="s">
        <v>12</v>
      </c>
      <c r="E39" s="4" t="s">
        <v>10</v>
      </c>
      <c r="F39" s="3" t="s">
        <v>12</v>
      </c>
      <c r="G39" s="3" t="s">
        <v>11</v>
      </c>
      <c r="H39" s="3" t="s">
        <v>10</v>
      </c>
      <c r="I39" s="3">
        <f t="shared" si="17"/>
        <v>8</v>
      </c>
      <c r="J39" s="5">
        <f t="shared" si="18"/>
        <v>0.42857142857142855</v>
      </c>
      <c r="K39" s="3">
        <f t="shared" si="19"/>
        <v>3</v>
      </c>
      <c r="L39" s="3">
        <f t="shared" si="20"/>
        <v>2</v>
      </c>
      <c r="M39" s="3">
        <f t="shared" si="21"/>
        <v>2</v>
      </c>
    </row>
    <row r="40" spans="1:13" ht="28.8" x14ac:dyDescent="0.3">
      <c r="A40" s="3" t="s">
        <v>19</v>
      </c>
      <c r="B40" s="3" t="s">
        <v>10</v>
      </c>
      <c r="C40" s="3" t="s">
        <v>11</v>
      </c>
      <c r="D40" s="4" t="s">
        <v>10</v>
      </c>
      <c r="E40" s="4" t="s">
        <v>10</v>
      </c>
      <c r="F40" s="3" t="s">
        <v>10</v>
      </c>
      <c r="G40" s="3" t="s">
        <v>10</v>
      </c>
      <c r="H40" s="3" t="s">
        <v>10</v>
      </c>
      <c r="I40" s="3">
        <f t="shared" si="17"/>
        <v>13</v>
      </c>
      <c r="J40" s="5">
        <f t="shared" si="18"/>
        <v>0.8571428571428571</v>
      </c>
      <c r="K40" s="3">
        <f t="shared" si="19"/>
        <v>6</v>
      </c>
      <c r="L40" s="3">
        <f t="shared" si="20"/>
        <v>1</v>
      </c>
      <c r="M40" s="3">
        <f t="shared" si="21"/>
        <v>0</v>
      </c>
    </row>
    <row r="41" spans="1:13" ht="28.8" x14ac:dyDescent="0.3">
      <c r="A41" s="3" t="s">
        <v>20</v>
      </c>
      <c r="B41" s="3" t="s">
        <v>11</v>
      </c>
      <c r="C41" s="3" t="s">
        <v>11</v>
      </c>
      <c r="D41" s="4" t="s">
        <v>12</v>
      </c>
      <c r="E41" s="4" t="s">
        <v>10</v>
      </c>
      <c r="F41" s="3" t="s">
        <v>11</v>
      </c>
      <c r="G41" s="3" t="s">
        <v>10</v>
      </c>
      <c r="H41" s="3" t="s">
        <v>11</v>
      </c>
      <c r="I41" s="3">
        <f t="shared" si="17"/>
        <v>8</v>
      </c>
      <c r="J41" s="5">
        <f t="shared" si="18"/>
        <v>0.2857142857142857</v>
      </c>
      <c r="K41" s="3">
        <f t="shared" si="19"/>
        <v>2</v>
      </c>
      <c r="L41" s="3">
        <f t="shared" si="20"/>
        <v>4</v>
      </c>
      <c r="M41" s="3">
        <f t="shared" si="21"/>
        <v>1</v>
      </c>
    </row>
    <row r="42" spans="1:13" ht="28.8" x14ac:dyDescent="0.3">
      <c r="A42" s="3" t="s">
        <v>21</v>
      </c>
      <c r="B42" s="3" t="s">
        <v>10</v>
      </c>
      <c r="C42" s="3" t="s">
        <v>11</v>
      </c>
      <c r="D42" s="4" t="s">
        <v>10</v>
      </c>
      <c r="E42" s="4" t="s">
        <v>10</v>
      </c>
      <c r="F42" s="3" t="s">
        <v>10</v>
      </c>
      <c r="G42" s="3" t="s">
        <v>10</v>
      </c>
      <c r="H42" s="3" t="s">
        <v>10</v>
      </c>
      <c r="I42" s="3">
        <f t="shared" si="17"/>
        <v>13</v>
      </c>
      <c r="J42" s="5">
        <f t="shared" si="18"/>
        <v>0.8571428571428571</v>
      </c>
      <c r="K42" s="3">
        <f t="shared" si="19"/>
        <v>6</v>
      </c>
      <c r="L42" s="3">
        <f t="shared" si="20"/>
        <v>1</v>
      </c>
      <c r="M42" s="3">
        <f t="shared" si="21"/>
        <v>0</v>
      </c>
    </row>
    <row r="43" spans="1:13" ht="28.8" x14ac:dyDescent="0.3">
      <c r="A43" s="3" t="s">
        <v>22</v>
      </c>
      <c r="B43" s="3" t="s">
        <v>12</v>
      </c>
      <c r="C43" s="3" t="s">
        <v>12</v>
      </c>
      <c r="D43" s="4" t="s">
        <v>12</v>
      </c>
      <c r="E43" s="4" t="s">
        <v>10</v>
      </c>
      <c r="F43" s="3" t="s">
        <v>12</v>
      </c>
      <c r="G43" s="3" t="s">
        <v>12</v>
      </c>
      <c r="H43" s="3" t="s">
        <v>12</v>
      </c>
      <c r="I43" s="3">
        <f t="shared" si="17"/>
        <v>2</v>
      </c>
      <c r="J43" s="5">
        <f t="shared" si="18"/>
        <v>0.14285714285714285</v>
      </c>
      <c r="K43" s="3">
        <f t="shared" si="19"/>
        <v>1</v>
      </c>
      <c r="L43" s="3">
        <f t="shared" si="20"/>
        <v>0</v>
      </c>
      <c r="M43" s="3">
        <f t="shared" si="21"/>
        <v>6</v>
      </c>
    </row>
    <row r="44" spans="1:13" ht="28.8" x14ac:dyDescent="0.3">
      <c r="A44" s="3" t="s">
        <v>23</v>
      </c>
      <c r="B44" s="3" t="s">
        <v>11</v>
      </c>
      <c r="C44" s="3" t="s">
        <v>11</v>
      </c>
      <c r="D44" s="4" t="s">
        <v>11</v>
      </c>
      <c r="E44" s="4" t="s">
        <v>11</v>
      </c>
      <c r="F44" s="3" t="s">
        <v>10</v>
      </c>
      <c r="G44" s="3" t="s">
        <v>10</v>
      </c>
      <c r="H44" s="3" t="s">
        <v>10</v>
      </c>
      <c r="I44" s="3">
        <f t="shared" si="17"/>
        <v>10</v>
      </c>
      <c r="J44" s="5">
        <f t="shared" si="18"/>
        <v>0.42857142857142855</v>
      </c>
      <c r="K44" s="3">
        <f t="shared" si="19"/>
        <v>3</v>
      </c>
      <c r="L44" s="3">
        <f t="shared" si="20"/>
        <v>4</v>
      </c>
      <c r="M44" s="3">
        <f t="shared" si="21"/>
        <v>0</v>
      </c>
    </row>
    <row r="45" spans="1:13" ht="28.8" x14ac:dyDescent="0.3">
      <c r="A45" s="3" t="s">
        <v>24</v>
      </c>
      <c r="B45" s="3" t="s">
        <v>10</v>
      </c>
      <c r="C45" s="3" t="s">
        <v>10</v>
      </c>
      <c r="D45" s="4" t="s">
        <v>11</v>
      </c>
      <c r="E45" s="4" t="s">
        <v>12</v>
      </c>
      <c r="F45" s="3" t="s">
        <v>10</v>
      </c>
      <c r="G45" s="3" t="s">
        <v>10</v>
      </c>
      <c r="H45" s="3" t="s">
        <v>10</v>
      </c>
      <c r="I45" s="3">
        <f t="shared" si="17"/>
        <v>11</v>
      </c>
      <c r="J45" s="5">
        <f t="shared" si="18"/>
        <v>0.7142857142857143</v>
      </c>
      <c r="K45" s="3">
        <f t="shared" si="19"/>
        <v>5</v>
      </c>
      <c r="L45" s="3">
        <f t="shared" si="20"/>
        <v>1</v>
      </c>
      <c r="M45" s="3">
        <f t="shared" si="21"/>
        <v>1</v>
      </c>
    </row>
    <row r="46" spans="1:13" ht="28.8" x14ac:dyDescent="0.3">
      <c r="A46" s="3" t="s">
        <v>25</v>
      </c>
      <c r="B46" s="3" t="s">
        <v>10</v>
      </c>
      <c r="C46" s="3" t="s">
        <v>11</v>
      </c>
      <c r="D46" s="4" t="s">
        <v>12</v>
      </c>
      <c r="E46" s="4" t="s">
        <v>10</v>
      </c>
      <c r="F46" s="3" t="s">
        <v>10</v>
      </c>
      <c r="G46" s="3" t="s">
        <v>10</v>
      </c>
      <c r="H46" s="3" t="s">
        <v>10</v>
      </c>
      <c r="I46" s="3">
        <f t="shared" si="17"/>
        <v>11</v>
      </c>
      <c r="J46" s="5">
        <f t="shared" si="18"/>
        <v>0.7142857142857143</v>
      </c>
      <c r="K46" s="3">
        <f t="shared" si="19"/>
        <v>5</v>
      </c>
      <c r="L46" s="3">
        <f t="shared" si="20"/>
        <v>1</v>
      </c>
      <c r="M46" s="3">
        <f t="shared" si="21"/>
        <v>1</v>
      </c>
    </row>
    <row r="47" spans="1:13" ht="28.8" x14ac:dyDescent="0.3">
      <c r="A47" s="3" t="s">
        <v>26</v>
      </c>
      <c r="B47" s="3" t="s">
        <v>11</v>
      </c>
      <c r="C47" s="3" t="s">
        <v>10</v>
      </c>
      <c r="D47" s="4" t="s">
        <v>12</v>
      </c>
      <c r="E47" s="4" t="s">
        <v>12</v>
      </c>
      <c r="F47" s="3" t="s">
        <v>10</v>
      </c>
      <c r="G47" s="3" t="s">
        <v>11</v>
      </c>
      <c r="H47" s="3" t="s">
        <v>10</v>
      </c>
      <c r="I47" s="3">
        <f t="shared" si="17"/>
        <v>8</v>
      </c>
      <c r="J47" s="5">
        <f t="shared" si="18"/>
        <v>0.42857142857142855</v>
      </c>
      <c r="K47" s="3">
        <f t="shared" si="19"/>
        <v>3</v>
      </c>
      <c r="L47" s="3">
        <f t="shared" si="20"/>
        <v>2</v>
      </c>
      <c r="M47" s="3">
        <f t="shared" si="21"/>
        <v>2</v>
      </c>
    </row>
    <row r="48" spans="1:13" ht="43.2" x14ac:dyDescent="0.3">
      <c r="A48" s="3" t="s">
        <v>27</v>
      </c>
      <c r="B48" s="3" t="s">
        <v>10</v>
      </c>
      <c r="C48" s="3" t="s">
        <v>10</v>
      </c>
      <c r="D48" s="4" t="s">
        <v>12</v>
      </c>
      <c r="E48" s="4" t="s">
        <v>11</v>
      </c>
      <c r="F48" s="3" t="s">
        <v>10</v>
      </c>
      <c r="G48" s="3" t="s">
        <v>10</v>
      </c>
      <c r="H48" s="3" t="s">
        <v>10</v>
      </c>
      <c r="I48" s="3">
        <f t="shared" si="17"/>
        <v>11</v>
      </c>
      <c r="J48" s="5">
        <f t="shared" si="18"/>
        <v>0.7142857142857143</v>
      </c>
      <c r="K48" s="3">
        <f t="shared" si="19"/>
        <v>5</v>
      </c>
      <c r="L48" s="3">
        <f t="shared" si="20"/>
        <v>1</v>
      </c>
      <c r="M48" s="3">
        <f t="shared" si="21"/>
        <v>1</v>
      </c>
    </row>
    <row r="49" spans="1:13" ht="28.8" x14ac:dyDescent="0.3">
      <c r="A49" s="3" t="s">
        <v>28</v>
      </c>
      <c r="B49" s="3" t="s">
        <v>10</v>
      </c>
      <c r="C49" s="3" t="s">
        <v>10</v>
      </c>
      <c r="D49" s="3" t="s">
        <v>11</v>
      </c>
      <c r="E49" s="3" t="s">
        <v>11</v>
      </c>
      <c r="F49" s="3" t="s">
        <v>10</v>
      </c>
      <c r="G49" s="3" t="s">
        <v>11</v>
      </c>
      <c r="H49" s="3" t="s">
        <v>10</v>
      </c>
      <c r="I49" s="3">
        <f t="shared" si="17"/>
        <v>11</v>
      </c>
      <c r="J49" s="5">
        <f t="shared" si="18"/>
        <v>0.5714285714285714</v>
      </c>
      <c r="K49" s="3">
        <f t="shared" si="19"/>
        <v>4</v>
      </c>
      <c r="L49" s="3">
        <f t="shared" si="20"/>
        <v>3</v>
      </c>
      <c r="M49" s="3">
        <f t="shared" si="21"/>
        <v>0</v>
      </c>
    </row>
    <row r="50" spans="1:13" ht="28.8" x14ac:dyDescent="0.3">
      <c r="A50" s="3" t="s">
        <v>29</v>
      </c>
      <c r="B50" s="3" t="s">
        <v>12</v>
      </c>
      <c r="C50" s="3" t="s">
        <v>12</v>
      </c>
      <c r="D50" s="3" t="s">
        <v>12</v>
      </c>
      <c r="E50" s="3" t="s">
        <v>12</v>
      </c>
      <c r="F50" s="3" t="s">
        <v>12</v>
      </c>
      <c r="G50" s="3" t="s">
        <v>12</v>
      </c>
      <c r="H50" s="3" t="s">
        <v>12</v>
      </c>
      <c r="I50" s="3">
        <f t="shared" si="17"/>
        <v>0</v>
      </c>
      <c r="J50" s="5">
        <f t="shared" si="18"/>
        <v>0</v>
      </c>
      <c r="K50" s="3">
        <f t="shared" si="19"/>
        <v>0</v>
      </c>
      <c r="L50" s="3">
        <f t="shared" si="20"/>
        <v>0</v>
      </c>
      <c r="M50" s="3">
        <f t="shared" si="21"/>
        <v>7</v>
      </c>
    </row>
    <row r="51" spans="1:13" ht="28.8" x14ac:dyDescent="0.3">
      <c r="A51" s="3" t="s">
        <v>30</v>
      </c>
      <c r="B51" s="3" t="s">
        <v>10</v>
      </c>
      <c r="C51" s="3" t="s">
        <v>12</v>
      </c>
      <c r="D51" s="4" t="s">
        <v>12</v>
      </c>
      <c r="E51" s="4" t="s">
        <v>10</v>
      </c>
      <c r="F51" s="3" t="s">
        <v>12</v>
      </c>
      <c r="G51" s="3" t="s">
        <v>11</v>
      </c>
      <c r="H51" s="3" t="s">
        <v>12</v>
      </c>
      <c r="I51" s="3">
        <f t="shared" si="17"/>
        <v>5</v>
      </c>
      <c r="J51" s="5">
        <f t="shared" si="18"/>
        <v>0.2857142857142857</v>
      </c>
      <c r="K51" s="3">
        <f t="shared" si="19"/>
        <v>2</v>
      </c>
      <c r="L51" s="3">
        <f t="shared" si="20"/>
        <v>1</v>
      </c>
      <c r="M51" s="3">
        <f t="shared" si="21"/>
        <v>4</v>
      </c>
    </row>
    <row r="52" spans="1:13" ht="28.8" x14ac:dyDescent="0.3">
      <c r="A52" s="3" t="s">
        <v>31</v>
      </c>
      <c r="B52" s="3" t="s">
        <v>10</v>
      </c>
      <c r="C52" s="3" t="s">
        <v>12</v>
      </c>
      <c r="D52" s="4" t="s">
        <v>12</v>
      </c>
      <c r="E52" s="4" t="s">
        <v>10</v>
      </c>
      <c r="F52" s="3" t="s">
        <v>10</v>
      </c>
      <c r="G52" s="3" t="s">
        <v>10</v>
      </c>
      <c r="H52" s="3" t="s">
        <v>10</v>
      </c>
      <c r="I52" s="3">
        <f t="shared" si="17"/>
        <v>10</v>
      </c>
      <c r="J52" s="5">
        <f t="shared" si="18"/>
        <v>0.7142857142857143</v>
      </c>
      <c r="K52" s="3">
        <f t="shared" si="19"/>
        <v>5</v>
      </c>
      <c r="L52" s="3">
        <f t="shared" si="20"/>
        <v>0</v>
      </c>
      <c r="M52" s="3">
        <f t="shared" si="21"/>
        <v>2</v>
      </c>
    </row>
    <row r="53" spans="1:13" ht="28.8" x14ac:dyDescent="0.3">
      <c r="A53" s="3" t="s">
        <v>32</v>
      </c>
      <c r="B53" s="3" t="s">
        <v>10</v>
      </c>
      <c r="C53" s="3" t="s">
        <v>12</v>
      </c>
      <c r="D53" s="4" t="s">
        <v>10</v>
      </c>
      <c r="E53" s="4" t="s">
        <v>10</v>
      </c>
      <c r="F53" s="3" t="s">
        <v>10</v>
      </c>
      <c r="G53" s="3" t="s">
        <v>10</v>
      </c>
      <c r="H53" s="3" t="s">
        <v>10</v>
      </c>
      <c r="I53" s="3">
        <f t="shared" si="17"/>
        <v>12</v>
      </c>
      <c r="J53" s="5">
        <f t="shared" si="18"/>
        <v>0.8571428571428571</v>
      </c>
      <c r="K53" s="3">
        <f t="shared" si="19"/>
        <v>6</v>
      </c>
      <c r="L53" s="3">
        <f t="shared" si="20"/>
        <v>0</v>
      </c>
      <c r="M53" s="3">
        <f t="shared" si="21"/>
        <v>1</v>
      </c>
    </row>
    <row r="54" spans="1:13" ht="28.8" x14ac:dyDescent="0.3">
      <c r="A54" s="3" t="s">
        <v>33</v>
      </c>
      <c r="B54" s="3" t="s">
        <v>10</v>
      </c>
      <c r="C54" s="3" t="s">
        <v>12</v>
      </c>
      <c r="D54" s="4" t="s">
        <v>11</v>
      </c>
      <c r="E54" s="4" t="s">
        <v>11</v>
      </c>
      <c r="F54" s="3" t="s">
        <v>12</v>
      </c>
      <c r="G54" s="3" t="s">
        <v>11</v>
      </c>
      <c r="H54" s="3" t="s">
        <v>10</v>
      </c>
      <c r="I54" s="3">
        <f t="shared" si="17"/>
        <v>7</v>
      </c>
      <c r="J54" s="5">
        <f t="shared" si="18"/>
        <v>0.2857142857142857</v>
      </c>
      <c r="K54" s="3">
        <f t="shared" si="19"/>
        <v>2</v>
      </c>
      <c r="L54" s="3">
        <f t="shared" si="20"/>
        <v>3</v>
      </c>
      <c r="M54" s="3">
        <f t="shared" si="21"/>
        <v>2</v>
      </c>
    </row>
    <row r="55" spans="1:13" ht="28.8" x14ac:dyDescent="0.3">
      <c r="A55" s="3" t="s">
        <v>34</v>
      </c>
      <c r="B55" s="3" t="s">
        <v>10</v>
      </c>
      <c r="C55" s="3" t="s">
        <v>10</v>
      </c>
      <c r="D55" s="4" t="s">
        <v>12</v>
      </c>
      <c r="E55" s="4" t="s">
        <v>11</v>
      </c>
      <c r="F55" s="3" t="s">
        <v>12</v>
      </c>
      <c r="G55" s="3" t="s">
        <v>10</v>
      </c>
      <c r="H55" s="3" t="s">
        <v>10</v>
      </c>
      <c r="I55" s="3">
        <f t="shared" si="17"/>
        <v>9</v>
      </c>
      <c r="J55" s="5">
        <f t="shared" si="18"/>
        <v>0.5714285714285714</v>
      </c>
      <c r="K55" s="3">
        <f t="shared" si="19"/>
        <v>4</v>
      </c>
      <c r="L55" s="3">
        <f t="shared" si="20"/>
        <v>1</v>
      </c>
      <c r="M55" s="3">
        <f t="shared" si="21"/>
        <v>2</v>
      </c>
    </row>
    <row r="56" spans="1:13" ht="28.8" x14ac:dyDescent="0.3">
      <c r="A56" s="3" t="s">
        <v>35</v>
      </c>
      <c r="B56" s="3" t="s">
        <v>10</v>
      </c>
      <c r="C56" s="3" t="s">
        <v>10</v>
      </c>
      <c r="D56" s="4" t="s">
        <v>11</v>
      </c>
      <c r="E56" s="4" t="s">
        <v>10</v>
      </c>
      <c r="F56" s="3" t="s">
        <v>10</v>
      </c>
      <c r="G56" s="3" t="s">
        <v>10</v>
      </c>
      <c r="H56" s="3" t="s">
        <v>10</v>
      </c>
      <c r="I56" s="3">
        <f t="shared" si="17"/>
        <v>13</v>
      </c>
      <c r="J56" s="5">
        <f t="shared" si="18"/>
        <v>0.8571428571428571</v>
      </c>
      <c r="K56" s="3">
        <f t="shared" si="19"/>
        <v>6</v>
      </c>
      <c r="L56" s="3">
        <f t="shared" si="20"/>
        <v>1</v>
      </c>
      <c r="M56" s="3">
        <f t="shared" si="21"/>
        <v>0</v>
      </c>
    </row>
    <row r="57" spans="1:13" ht="28.8" x14ac:dyDescent="0.3">
      <c r="A57" s="3" t="s">
        <v>36</v>
      </c>
      <c r="B57" s="3" t="s">
        <v>10</v>
      </c>
      <c r="C57" s="3" t="s">
        <v>10</v>
      </c>
      <c r="D57" s="4" t="s">
        <v>10</v>
      </c>
      <c r="E57" s="4" t="s">
        <v>10</v>
      </c>
      <c r="F57" s="3" t="s">
        <v>10</v>
      </c>
      <c r="G57" s="3" t="s">
        <v>10</v>
      </c>
      <c r="H57" s="3" t="s">
        <v>10</v>
      </c>
      <c r="I57" s="3">
        <f t="shared" si="17"/>
        <v>14</v>
      </c>
      <c r="J57" s="5">
        <f t="shared" si="18"/>
        <v>1</v>
      </c>
      <c r="K57" s="3">
        <f t="shared" si="19"/>
        <v>7</v>
      </c>
      <c r="L57" s="3">
        <f t="shared" si="20"/>
        <v>0</v>
      </c>
      <c r="M57" s="3">
        <f t="shared" si="21"/>
        <v>0</v>
      </c>
    </row>
    <row r="58" spans="1:13" ht="28.8" x14ac:dyDescent="0.3">
      <c r="A58" s="3" t="s">
        <v>37</v>
      </c>
      <c r="B58" s="3" t="s">
        <v>10</v>
      </c>
      <c r="C58" s="3" t="s">
        <v>11</v>
      </c>
      <c r="D58" s="4" t="s">
        <v>12</v>
      </c>
      <c r="E58" s="4" t="s">
        <v>10</v>
      </c>
      <c r="F58" s="3" t="s">
        <v>12</v>
      </c>
      <c r="G58" s="3" t="s">
        <v>10</v>
      </c>
      <c r="H58" s="3" t="s">
        <v>10</v>
      </c>
      <c r="I58" s="3">
        <f t="shared" si="17"/>
        <v>9</v>
      </c>
      <c r="J58" s="5">
        <f t="shared" si="18"/>
        <v>0.5714285714285714</v>
      </c>
      <c r="K58" s="3">
        <f t="shared" si="19"/>
        <v>4</v>
      </c>
      <c r="L58" s="3">
        <f t="shared" si="20"/>
        <v>1</v>
      </c>
      <c r="M58" s="3">
        <f t="shared" si="21"/>
        <v>2</v>
      </c>
    </row>
  </sheetData>
  <conditionalFormatting sqref="B5:H29">
    <cfRule type="cellIs" dxfId="11" priority="10" operator="equal">
      <formula>"Correct"</formula>
    </cfRule>
    <cfRule type="cellIs" dxfId="10" priority="11" operator="equal">
      <formula>"Incomplete"</formula>
    </cfRule>
    <cfRule type="cellIs" dxfId="9" priority="12" operator="equal">
      <formula>"Incorrect"</formula>
    </cfRule>
  </conditionalFormatting>
  <conditionalFormatting sqref="P5:V29">
    <cfRule type="cellIs" dxfId="8" priority="7" operator="equal">
      <formula>"Correct"</formula>
    </cfRule>
    <cfRule type="cellIs" dxfId="7" priority="8" operator="equal">
      <formula>"Incomplete"</formula>
    </cfRule>
    <cfRule type="cellIs" dxfId="6" priority="9" operator="equal">
      <formula>"Incorrect"</formula>
    </cfRule>
  </conditionalFormatting>
  <conditionalFormatting sqref="AD5:AJ29">
    <cfRule type="cellIs" dxfId="5" priority="4" operator="equal">
      <formula>"Correct"</formula>
    </cfRule>
    <cfRule type="cellIs" dxfId="4" priority="5" operator="equal">
      <formula>"Incomplete"</formula>
    </cfRule>
    <cfRule type="cellIs" dxfId="3" priority="6" operator="equal">
      <formula>"Incorrect"</formula>
    </cfRule>
  </conditionalFormatting>
  <conditionalFormatting sqref="B34:H58">
    <cfRule type="cellIs" dxfId="2" priority="1" operator="equal">
      <formula>"Correct"</formula>
    </cfRule>
    <cfRule type="cellIs" dxfId="1" priority="2" operator="equal">
      <formula>"Incomplete"</formula>
    </cfRule>
    <cfRule type="cellIs" dxfId="0" priority="3" operator="equal">
      <formula>"Incorrect"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Ribeiro</dc:creator>
  <cp:lastModifiedBy>Paulo Ribeiro</cp:lastModifiedBy>
  <dcterms:created xsi:type="dcterms:W3CDTF">2015-06-05T18:19:34Z</dcterms:created>
  <dcterms:modified xsi:type="dcterms:W3CDTF">2025-07-22T13:25:26Z</dcterms:modified>
</cp:coreProperties>
</file>