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\Documents\R\NCZ_Interventions\data\"/>
    </mc:Choice>
  </mc:AlternateContent>
  <xr:revisionPtr revIDLastSave="0" documentId="13_ncr:1_{AAD72C15-36F2-4C20-A97E-7AA59947EDF4}" xr6:coauthVersionLast="47" xr6:coauthVersionMax="47" xr10:uidLastSave="{00000000-0000-0000-0000-000000000000}"/>
  <bookViews>
    <workbookView xWindow="-98" yWindow="-98" windowWidth="20715" windowHeight="13155" xr2:uid="{5E605C51-9C84-4C57-AB33-34EB38F96990}"/>
  </bookViews>
  <sheets>
    <sheet name="R" sheetId="1" r:id="rId1"/>
    <sheet name="EPA_P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1" l="1"/>
  <c r="H126" i="1"/>
  <c r="H125" i="1"/>
  <c r="H122" i="1"/>
  <c r="G123" i="1"/>
  <c r="G122" i="1"/>
  <c r="G73" i="1"/>
  <c r="G104" i="1"/>
  <c r="G120" i="1"/>
  <c r="H120" i="1"/>
  <c r="H73" i="1"/>
  <c r="H87" i="1"/>
  <c r="H104" i="1"/>
  <c r="M104" i="1"/>
  <c r="M120" i="1"/>
  <c r="O62" i="1"/>
  <c r="O63" i="1"/>
  <c r="O64" i="1"/>
  <c r="O65" i="1"/>
  <c r="O66" i="1"/>
  <c r="O67" i="1"/>
  <c r="O68" i="1"/>
  <c r="O69" i="1"/>
  <c r="O70" i="1"/>
  <c r="O71" i="1"/>
  <c r="O72" i="1"/>
  <c r="O61" i="1"/>
  <c r="N62" i="1"/>
  <c r="N63" i="1"/>
  <c r="N64" i="1"/>
  <c r="N65" i="1"/>
  <c r="N66" i="1"/>
  <c r="N67" i="1"/>
  <c r="N68" i="1"/>
  <c r="N69" i="1"/>
  <c r="N70" i="1"/>
  <c r="N71" i="1"/>
  <c r="N72" i="1"/>
  <c r="N61" i="1"/>
  <c r="G57" i="1"/>
  <c r="H57" i="1"/>
  <c r="O38" i="1"/>
  <c r="O40" i="1" s="1"/>
  <c r="N38" i="1"/>
  <c r="N40" i="1" s="1"/>
  <c r="O26" i="1"/>
  <c r="N26" i="1"/>
  <c r="O14" i="1"/>
  <c r="N14" i="1"/>
  <c r="G29" i="2"/>
  <c r="F29" i="2"/>
  <c r="G41" i="2"/>
  <c r="F41" i="2"/>
  <c r="G53" i="2"/>
  <c r="F53" i="2"/>
</calcChain>
</file>

<file path=xl/sharedStrings.xml><?xml version="1.0" encoding="utf-8"?>
<sst xmlns="http://schemas.openxmlformats.org/spreadsheetml/2006/main" count="394" uniqueCount="97">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</sst>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1" applyNumberFormat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C1:O126"/>
  <sheetViews>
    <sheetView tabSelected="1" topLeftCell="A102" workbookViewId="0">
      <selection activeCell="J121" sqref="J121"/>
    </sheetView>
  </sheetViews>
  <sheetFormatPr defaultRowHeight="14.25" x14ac:dyDescent="0.45"/>
  <cols>
    <col min="4" max="4" width="9.1328125" bestFit="1" customWidth="1"/>
    <col min="5" max="5" width="10.19921875" bestFit="1" customWidth="1"/>
    <col min="6" max="6" width="5.46484375" bestFit="1" customWidth="1"/>
    <col min="7" max="7" width="13.86328125" bestFit="1" customWidth="1"/>
    <col min="8" max="8" width="14.33203125" customWidth="1"/>
    <col min="9" max="9" width="10.6640625" bestFit="1" customWidth="1"/>
    <col min="10" max="10" width="10" bestFit="1" customWidth="1"/>
    <col min="11" max="12" width="8.86328125" bestFit="1" customWidth="1"/>
    <col min="13" max="13" width="13.86328125" bestFit="1" customWidth="1"/>
    <col min="14" max="14" width="17.3984375" customWidth="1"/>
    <col min="15" max="15" width="21.73046875" customWidth="1"/>
  </cols>
  <sheetData>
    <row r="1" spans="4:15" x14ac:dyDescent="0.45">
      <c r="D1" s="17" t="s">
        <v>11</v>
      </c>
    </row>
    <row r="2" spans="4:15" ht="15.75" x14ac:dyDescent="0.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8.75" x14ac:dyDescent="0.4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8.75" x14ac:dyDescent="0.4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8.75" x14ac:dyDescent="0.4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8.75" x14ac:dyDescent="0.4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8.75" x14ac:dyDescent="0.4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8.75" x14ac:dyDescent="0.4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8.75" x14ac:dyDescent="0.4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8.75" x14ac:dyDescent="0.4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8.75" x14ac:dyDescent="0.4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8.75" x14ac:dyDescent="0.4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8.75" x14ac:dyDescent="0.4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8.75" x14ac:dyDescent="0.4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8.75" x14ac:dyDescent="0.4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8.75" x14ac:dyDescent="0.4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8.75" x14ac:dyDescent="0.4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8.75" x14ac:dyDescent="0.4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8.75" x14ac:dyDescent="0.4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8.75" x14ac:dyDescent="0.4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8.75" x14ac:dyDescent="0.4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8.75" x14ac:dyDescent="0.4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8.75" x14ac:dyDescent="0.4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8.75" x14ac:dyDescent="0.4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8.75" x14ac:dyDescent="0.4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8.75" x14ac:dyDescent="0.4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8.75" x14ac:dyDescent="0.4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8.75" x14ac:dyDescent="0.4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8.75" x14ac:dyDescent="0.4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8.75" x14ac:dyDescent="0.4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8.75" x14ac:dyDescent="0.4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8.75" x14ac:dyDescent="0.4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8.75" x14ac:dyDescent="0.4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8.75" x14ac:dyDescent="0.4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8.75" x14ac:dyDescent="0.4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8.75" x14ac:dyDescent="0.4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8.75" x14ac:dyDescent="0.4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8.75" x14ac:dyDescent="0.4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4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45">
      <c r="N41" s="31"/>
      <c r="O41" s="31"/>
    </row>
    <row r="42" spans="4:15" x14ac:dyDescent="0.45">
      <c r="D42" s="17" t="s">
        <v>78</v>
      </c>
    </row>
    <row r="43" spans="4:15" ht="15.75" x14ac:dyDescent="0.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8.75" x14ac:dyDescent="0.4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8.75" x14ac:dyDescent="0.4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8.75" x14ac:dyDescent="0.4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8.75" x14ac:dyDescent="0.4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8.75" x14ac:dyDescent="0.4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8.75" x14ac:dyDescent="0.4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8.75" x14ac:dyDescent="0.4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8.75" x14ac:dyDescent="0.4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8.75" x14ac:dyDescent="0.4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8.75" x14ac:dyDescent="0.4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8.75" x14ac:dyDescent="0.4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8.75" x14ac:dyDescent="0.4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45">
      <c r="G57" s="32">
        <f>SUM(G44:G56)</f>
        <v>7891121.8899999987</v>
      </c>
      <c r="H57" s="32">
        <f>SUM(H44:H56)</f>
        <v>1547396.08</v>
      </c>
    </row>
    <row r="58" spans="4:15" x14ac:dyDescent="0.45">
      <c r="G58" s="25"/>
      <c r="H58" s="25"/>
    </row>
    <row r="59" spans="4:15" x14ac:dyDescent="0.45">
      <c r="D59" s="17" t="s">
        <v>87</v>
      </c>
    </row>
    <row r="60" spans="4:15" ht="15.75" x14ac:dyDescent="0.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8.75" x14ac:dyDescent="0.4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8.75" x14ac:dyDescent="0.4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8.75" x14ac:dyDescent="0.4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8.75" x14ac:dyDescent="0.4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8.75" x14ac:dyDescent="0.4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8.75" x14ac:dyDescent="0.4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8.75" x14ac:dyDescent="0.4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8.75" x14ac:dyDescent="0.4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8.75" x14ac:dyDescent="0.4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8.75" x14ac:dyDescent="0.4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8.75" x14ac:dyDescent="0.4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8.75" x14ac:dyDescent="0.4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45">
      <c r="G73" s="39">
        <f>SUM(G61:G72)</f>
        <v>7891121.8899999987</v>
      </c>
      <c r="H73" s="36">
        <f>SUM(H61:H72)</f>
        <v>1547396.08</v>
      </c>
    </row>
    <row r="75" spans="3:15" x14ac:dyDescent="0.45">
      <c r="C75" s="37"/>
      <c r="D75" s="17" t="s">
        <v>89</v>
      </c>
    </row>
    <row r="76" spans="3:15" ht="15.75" x14ac:dyDescent="0.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8.75" x14ac:dyDescent="0.4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8.75" x14ac:dyDescent="0.4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8.75" x14ac:dyDescent="0.4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8.75" x14ac:dyDescent="0.4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8.75" x14ac:dyDescent="0.4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8.75" x14ac:dyDescent="0.4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8.75" x14ac:dyDescent="0.4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8.75" x14ac:dyDescent="0.4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8.75" x14ac:dyDescent="0.4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8.75" x14ac:dyDescent="0.4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45">
      <c r="H87" s="31">
        <f>SUM(H77:H86)</f>
        <v>1001597.4800000001</v>
      </c>
    </row>
    <row r="90" spans="4:15" x14ac:dyDescent="0.45">
      <c r="D90" s="17" t="s">
        <v>94</v>
      </c>
    </row>
    <row r="91" spans="4:15" ht="15.75" x14ac:dyDescent="0.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45">
      <c r="D92">
        <v>217</v>
      </c>
      <c r="E92" t="s">
        <v>0</v>
      </c>
      <c r="F92">
        <v>1</v>
      </c>
      <c r="G92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45">
      <c r="D93">
        <v>218</v>
      </c>
      <c r="E93" t="s">
        <v>0</v>
      </c>
      <c r="F93">
        <v>2</v>
      </c>
      <c r="G93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45">
      <c r="D94">
        <v>219</v>
      </c>
      <c r="E94" t="s">
        <v>0</v>
      </c>
      <c r="F94">
        <v>3</v>
      </c>
      <c r="G94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45">
      <c r="D95">
        <v>220</v>
      </c>
      <c r="E95" t="s">
        <v>0</v>
      </c>
      <c r="F95">
        <v>4</v>
      </c>
      <c r="G95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45">
      <c r="D96">
        <v>221</v>
      </c>
      <c r="E96" t="s">
        <v>0</v>
      </c>
      <c r="F96">
        <v>5</v>
      </c>
      <c r="G96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45">
      <c r="D97">
        <v>222</v>
      </c>
      <c r="E97" t="s">
        <v>0</v>
      </c>
      <c r="F97">
        <v>6</v>
      </c>
      <c r="G97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45">
      <c r="D98">
        <v>223</v>
      </c>
      <c r="E98" t="s">
        <v>0</v>
      </c>
      <c r="F98">
        <v>7</v>
      </c>
      <c r="G98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45">
      <c r="D99">
        <v>224</v>
      </c>
      <c r="E99" t="s">
        <v>0</v>
      </c>
      <c r="F99">
        <v>8</v>
      </c>
      <c r="G99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45">
      <c r="D100">
        <v>225</v>
      </c>
      <c r="E100" t="s">
        <v>0</v>
      </c>
      <c r="F100">
        <v>9</v>
      </c>
      <c r="G10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45">
      <c r="D101">
        <v>226</v>
      </c>
      <c r="E101" t="s">
        <v>0</v>
      </c>
      <c r="F101">
        <v>10</v>
      </c>
      <c r="G101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45">
      <c r="D102">
        <v>227</v>
      </c>
      <c r="E102" t="s">
        <v>0</v>
      </c>
      <c r="F102">
        <v>11</v>
      </c>
      <c r="G102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45">
      <c r="D103">
        <v>228</v>
      </c>
      <c r="E103" t="s">
        <v>0</v>
      </c>
      <c r="F103">
        <v>12</v>
      </c>
      <c r="G103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45">
      <c r="G104" s="40">
        <f>SUM(G92:G103)</f>
        <v>7891121.8899999987</v>
      </c>
      <c r="H104" s="40">
        <f>SUM(H92:H103)</f>
        <v>1547396.08</v>
      </c>
      <c r="M104" s="25">
        <f>SUM(M92:M103)</f>
        <v>9438517.9299999997</v>
      </c>
    </row>
    <row r="105" spans="4:15" x14ac:dyDescent="0.45">
      <c r="D105" s="17" t="s">
        <v>96</v>
      </c>
    </row>
    <row r="106" spans="4:15" ht="15.75" x14ac:dyDescent="0.5">
      <c r="E106" s="4" t="s">
        <v>2</v>
      </c>
      <c r="F106" s="4" t="s">
        <v>79</v>
      </c>
      <c r="G106" s="4" t="s">
        <v>80</v>
      </c>
      <c r="H106" s="4" t="s">
        <v>81</v>
      </c>
      <c r="I106" s="4" t="s">
        <v>6</v>
      </c>
      <c r="J106" s="4" t="s">
        <v>82</v>
      </c>
      <c r="K106" s="4" t="s">
        <v>83</v>
      </c>
      <c r="L106" s="4" t="s">
        <v>84</v>
      </c>
      <c r="M106" s="4" t="s">
        <v>88</v>
      </c>
      <c r="N106" s="4" t="s">
        <v>90</v>
      </c>
      <c r="O106" s="4" t="s">
        <v>95</v>
      </c>
    </row>
    <row r="107" spans="4:15" ht="18.75" x14ac:dyDescent="0.45">
      <c r="D107" s="1">
        <v>217</v>
      </c>
      <c r="E107" s="2" t="s">
        <v>0</v>
      </c>
      <c r="F107" s="3">
        <v>1</v>
      </c>
      <c r="G107" s="35">
        <v>248748.087</v>
      </c>
      <c r="H107" s="35">
        <v>104197.3</v>
      </c>
      <c r="I107" s="3">
        <v>0</v>
      </c>
      <c r="J107" s="3">
        <v>0</v>
      </c>
      <c r="K107" s="3">
        <v>0</v>
      </c>
      <c r="L107" s="3">
        <v>0</v>
      </c>
      <c r="M107" s="35">
        <v>1004730.6</v>
      </c>
      <c r="N107" s="3">
        <v>651785.19999999995</v>
      </c>
      <c r="O107" s="2" t="s">
        <v>91</v>
      </c>
    </row>
    <row r="108" spans="4:15" ht="18.75" x14ac:dyDescent="0.45">
      <c r="D108" s="1">
        <v>218</v>
      </c>
      <c r="E108" s="2" t="s">
        <v>0</v>
      </c>
      <c r="F108" s="3">
        <v>2</v>
      </c>
      <c r="G108" s="35">
        <v>183111.27</v>
      </c>
      <c r="H108" s="35">
        <v>69624.259999999995</v>
      </c>
      <c r="I108" s="3">
        <v>0</v>
      </c>
      <c r="J108" s="3">
        <v>0</v>
      </c>
      <c r="K108" s="3">
        <v>0</v>
      </c>
      <c r="L108" s="3">
        <v>0</v>
      </c>
      <c r="M108" s="35">
        <v>904520.73</v>
      </c>
      <c r="N108" s="3">
        <v>651785.19999999995</v>
      </c>
      <c r="O108" s="2" t="s">
        <v>91</v>
      </c>
    </row>
    <row r="109" spans="4:15" ht="18.75" x14ac:dyDescent="0.45">
      <c r="D109" s="1">
        <v>219</v>
      </c>
      <c r="E109" s="2" t="s">
        <v>0</v>
      </c>
      <c r="F109" s="3">
        <v>3</v>
      </c>
      <c r="G109" s="35">
        <v>175802.98699999999</v>
      </c>
      <c r="H109" s="35">
        <v>62312.41</v>
      </c>
      <c r="I109" s="3">
        <v>0</v>
      </c>
      <c r="J109" s="3">
        <v>0</v>
      </c>
      <c r="K109" s="3">
        <v>0</v>
      </c>
      <c r="L109" s="3">
        <v>0</v>
      </c>
      <c r="M109" s="35">
        <v>889900.6</v>
      </c>
      <c r="N109" s="3">
        <v>651785.19999999995</v>
      </c>
      <c r="O109" s="2" t="s">
        <v>91</v>
      </c>
    </row>
    <row r="110" spans="4:15" ht="18.75" x14ac:dyDescent="0.45">
      <c r="D110" s="1">
        <v>220</v>
      </c>
      <c r="E110" s="2" t="s">
        <v>0</v>
      </c>
      <c r="F110" s="3">
        <v>4</v>
      </c>
      <c r="G110" s="35">
        <v>95265.792000000001</v>
      </c>
      <c r="H110" s="35">
        <v>26634.17</v>
      </c>
      <c r="I110" s="3">
        <v>0</v>
      </c>
      <c r="J110" s="3">
        <v>0</v>
      </c>
      <c r="K110" s="3">
        <v>0</v>
      </c>
      <c r="L110" s="3">
        <v>0</v>
      </c>
      <c r="M110" s="35">
        <v>773685.17</v>
      </c>
      <c r="N110" s="3">
        <v>651785.19999999995</v>
      </c>
      <c r="O110" s="2" t="s">
        <v>92</v>
      </c>
    </row>
    <row r="111" spans="4:15" ht="18.75" x14ac:dyDescent="0.45">
      <c r="D111" s="1">
        <v>221</v>
      </c>
      <c r="E111" s="2" t="s">
        <v>0</v>
      </c>
      <c r="F111" s="3">
        <v>5</v>
      </c>
      <c r="G111" s="35">
        <v>154994.106</v>
      </c>
      <c r="H111" s="35">
        <v>21690.93</v>
      </c>
      <c r="I111" s="3">
        <v>0</v>
      </c>
      <c r="J111" s="3">
        <v>0</v>
      </c>
      <c r="K111" s="3">
        <v>0</v>
      </c>
      <c r="L111" s="3">
        <v>0</v>
      </c>
      <c r="M111" s="35">
        <v>828470.23</v>
      </c>
      <c r="N111" s="3">
        <v>651785.19999999995</v>
      </c>
      <c r="O111" s="2" t="s">
        <v>92</v>
      </c>
    </row>
    <row r="112" spans="4:15" ht="18.75" x14ac:dyDescent="0.45">
      <c r="D112" s="1">
        <v>222</v>
      </c>
      <c r="E112" s="2" t="s">
        <v>0</v>
      </c>
      <c r="F112" s="3">
        <v>6</v>
      </c>
      <c r="G112" s="35">
        <v>55308.580999999998</v>
      </c>
      <c r="H112" s="35">
        <v>7322.5519999999997</v>
      </c>
      <c r="I112" s="3">
        <v>0</v>
      </c>
      <c r="J112" s="3">
        <v>0</v>
      </c>
      <c r="K112" s="3">
        <v>0</v>
      </c>
      <c r="L112" s="3">
        <v>0</v>
      </c>
      <c r="M112" s="35">
        <v>714416.33</v>
      </c>
      <c r="N112" s="3">
        <v>651785.19999999995</v>
      </c>
      <c r="O112" s="2" t="s">
        <v>92</v>
      </c>
    </row>
    <row r="113" spans="4:15" ht="18.75" x14ac:dyDescent="0.45">
      <c r="D113" s="1">
        <v>223</v>
      </c>
      <c r="E113" s="2" t="s">
        <v>0</v>
      </c>
      <c r="F113" s="3">
        <v>7</v>
      </c>
      <c r="G113" s="35">
        <v>31866.667000000001</v>
      </c>
      <c r="H113" s="35">
        <v>2947.8670000000002</v>
      </c>
      <c r="I113" s="3">
        <v>0</v>
      </c>
      <c r="J113" s="3">
        <v>0</v>
      </c>
      <c r="K113" s="3">
        <v>0</v>
      </c>
      <c r="L113" s="3">
        <v>0</v>
      </c>
      <c r="M113" s="35">
        <v>686599.73</v>
      </c>
      <c r="N113" s="3">
        <v>651785.19999999995</v>
      </c>
      <c r="O113" s="2" t="s">
        <v>92</v>
      </c>
    </row>
    <row r="114" spans="4:15" ht="18.75" x14ac:dyDescent="0.45">
      <c r="D114" s="1">
        <v>224</v>
      </c>
      <c r="E114" s="2" t="s">
        <v>0</v>
      </c>
      <c r="F114" s="3">
        <v>8</v>
      </c>
      <c r="G114" s="35">
        <v>22170.692999999999</v>
      </c>
      <c r="H114" s="35">
        <v>1211.674</v>
      </c>
      <c r="I114" s="3">
        <v>0</v>
      </c>
      <c r="J114" s="3">
        <v>0</v>
      </c>
      <c r="K114" s="3">
        <v>0</v>
      </c>
      <c r="L114" s="3">
        <v>0</v>
      </c>
      <c r="M114" s="35">
        <v>675167.57</v>
      </c>
      <c r="N114" s="3">
        <v>651785.19999999995</v>
      </c>
      <c r="O114" s="2" t="s">
        <v>92</v>
      </c>
    </row>
    <row r="115" spans="4:15" ht="18.75" x14ac:dyDescent="0.45">
      <c r="D115" s="1">
        <v>225</v>
      </c>
      <c r="E115" s="2" t="s">
        <v>0</v>
      </c>
      <c r="F115" s="3">
        <v>9</v>
      </c>
      <c r="G115" s="35">
        <v>184401.94200000001</v>
      </c>
      <c r="H115" s="35">
        <v>17460.72</v>
      </c>
      <c r="I115" s="3">
        <v>0</v>
      </c>
      <c r="J115" s="3">
        <v>0</v>
      </c>
      <c r="K115" s="3">
        <v>0</v>
      </c>
      <c r="L115" s="3">
        <v>0</v>
      </c>
      <c r="M115" s="35">
        <v>853647.87</v>
      </c>
      <c r="N115" s="3">
        <v>651785.19999999995</v>
      </c>
      <c r="O115" s="2" t="s">
        <v>92</v>
      </c>
    </row>
    <row r="116" spans="4:15" ht="18.75" x14ac:dyDescent="0.45">
      <c r="D116" s="1">
        <v>226</v>
      </c>
      <c r="E116" s="2" t="s">
        <v>0</v>
      </c>
      <c r="F116" s="3">
        <v>10</v>
      </c>
      <c r="G116" s="35">
        <v>69508.627999999997</v>
      </c>
      <c r="H116" s="35">
        <v>2603.3049999999998</v>
      </c>
      <c r="I116" s="3">
        <v>0</v>
      </c>
      <c r="J116" s="3">
        <v>0</v>
      </c>
      <c r="K116" s="3">
        <v>0</v>
      </c>
      <c r="L116" s="3">
        <v>0</v>
      </c>
      <c r="M116" s="35">
        <v>723897.13</v>
      </c>
      <c r="N116" s="3">
        <v>651785.19999999995</v>
      </c>
      <c r="O116" s="2" t="s">
        <v>91</v>
      </c>
    </row>
    <row r="117" spans="4:15" ht="18.75" x14ac:dyDescent="0.45">
      <c r="D117" s="1">
        <v>227</v>
      </c>
      <c r="E117" s="2" t="s">
        <v>0</v>
      </c>
      <c r="F117" s="3">
        <v>11</v>
      </c>
      <c r="G117" s="35">
        <v>7040483.2000000002</v>
      </c>
      <c r="H117" s="35">
        <v>780939.2</v>
      </c>
      <c r="I117" s="3">
        <v>0</v>
      </c>
      <c r="J117" s="3">
        <v>0</v>
      </c>
      <c r="K117" s="3">
        <v>0</v>
      </c>
      <c r="L117" s="3">
        <v>0</v>
      </c>
      <c r="M117" s="35">
        <v>651785.19999999995</v>
      </c>
      <c r="N117" s="3">
        <v>651785.19999999995</v>
      </c>
      <c r="O117" s="2" t="s">
        <v>93</v>
      </c>
    </row>
    <row r="118" spans="4:15" ht="18.75" x14ac:dyDescent="0.45">
      <c r="D118" s="1">
        <v>228</v>
      </c>
      <c r="E118" s="2" t="s">
        <v>0</v>
      </c>
      <c r="F118" s="3">
        <v>12</v>
      </c>
      <c r="G118" s="35">
        <v>62845.065999999999</v>
      </c>
      <c r="H118" s="35">
        <v>17066.5</v>
      </c>
      <c r="I118" s="3">
        <v>0</v>
      </c>
      <c r="J118" s="3">
        <v>0</v>
      </c>
      <c r="K118" s="3">
        <v>0</v>
      </c>
      <c r="L118" s="3">
        <v>0</v>
      </c>
      <c r="M118" s="35">
        <v>731696.77</v>
      </c>
      <c r="N118" s="3">
        <v>651785.19999999995</v>
      </c>
      <c r="O118" s="2" t="s">
        <v>91</v>
      </c>
    </row>
    <row r="120" spans="4:15" x14ac:dyDescent="0.45">
      <c r="G120" s="38">
        <f>SUM(G107:G119)</f>
        <v>8324507.0189999994</v>
      </c>
      <c r="H120" s="38">
        <f>SUM(H107:H119)</f>
        <v>1114010.888</v>
      </c>
      <c r="J120" s="31">
        <f>H120+G120</f>
        <v>9438517.9069999997</v>
      </c>
      <c r="M120" s="36">
        <f>SUM(M107:M119)</f>
        <v>9438517.9299999997</v>
      </c>
    </row>
    <row r="122" spans="4:15" x14ac:dyDescent="0.45">
      <c r="G122" s="31">
        <f>G120-G104</f>
        <v>433385.12900000066</v>
      </c>
      <c r="H122" s="31">
        <f>H104-H120</f>
        <v>433385.19200000004</v>
      </c>
    </row>
    <row r="123" spans="4:15" x14ac:dyDescent="0.45">
      <c r="G123" s="41">
        <f>G122/N118</f>
        <v>0.66492017462194708</v>
      </c>
    </row>
    <row r="125" spans="4:15" x14ac:dyDescent="0.45">
      <c r="H125" s="41">
        <f>H122/12</f>
        <v>36115.432666666668</v>
      </c>
    </row>
    <row r="126" spans="4:15" x14ac:dyDescent="0.45">
      <c r="H126" s="41">
        <f>2*H125</f>
        <v>72230.865333333335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25" x14ac:dyDescent="0.45"/>
  <cols>
    <col min="4" max="4" width="12.06640625" style="25" bestFit="1" customWidth="1"/>
    <col min="5" max="5" width="10.59765625" style="25" bestFit="1" customWidth="1"/>
    <col min="6" max="6" width="13.3984375" bestFit="1" customWidth="1"/>
    <col min="7" max="7" width="12.33203125" bestFit="1" customWidth="1"/>
  </cols>
  <sheetData>
    <row r="4" spans="3:5" ht="15.75" x14ac:dyDescent="0.45">
      <c r="C4" s="18" t="s">
        <v>12</v>
      </c>
    </row>
    <row r="5" spans="3:5" x14ac:dyDescent="0.45">
      <c r="C5" s="19" t="s">
        <v>13</v>
      </c>
    </row>
    <row r="6" spans="3:5" x14ac:dyDescent="0.45">
      <c r="C6" s="19" t="s">
        <v>14</v>
      </c>
    </row>
    <row r="9" spans="3:5" ht="23.25" x14ac:dyDescent="0.45">
      <c r="C9" s="20" t="s">
        <v>15</v>
      </c>
      <c r="D9" s="26" t="s">
        <v>16</v>
      </c>
      <c r="E9" s="26" t="s">
        <v>17</v>
      </c>
    </row>
    <row r="10" spans="3:5" x14ac:dyDescent="0.45">
      <c r="C10" s="21" t="s">
        <v>18</v>
      </c>
      <c r="D10" s="27">
        <v>855321.1</v>
      </c>
      <c r="E10" s="27">
        <v>329554.90000000002</v>
      </c>
    </row>
    <row r="11" spans="3:5" x14ac:dyDescent="0.45">
      <c r="C11" s="21" t="s">
        <v>19</v>
      </c>
      <c r="D11" s="27">
        <v>835955.7</v>
      </c>
      <c r="E11" s="27">
        <v>328978.2</v>
      </c>
    </row>
    <row r="12" spans="3:5" x14ac:dyDescent="0.45">
      <c r="C12" s="21" t="s">
        <v>20</v>
      </c>
      <c r="D12" s="27">
        <v>912448.2</v>
      </c>
      <c r="E12" s="27">
        <v>69270.8</v>
      </c>
    </row>
    <row r="13" spans="3:5" x14ac:dyDescent="0.45">
      <c r="C13" s="21" t="s">
        <v>21</v>
      </c>
      <c r="D13" s="27">
        <v>926948.7</v>
      </c>
      <c r="E13" s="27">
        <v>214232.2</v>
      </c>
    </row>
    <row r="14" spans="3:5" x14ac:dyDescent="0.45">
      <c r="C14" s="21" t="s">
        <v>22</v>
      </c>
      <c r="D14" s="27">
        <v>902100.9</v>
      </c>
      <c r="E14" s="27">
        <v>234298.8</v>
      </c>
    </row>
    <row r="15" spans="3:5" x14ac:dyDescent="0.45">
      <c r="C15" s="21" t="s">
        <v>23</v>
      </c>
      <c r="D15" s="27">
        <v>1016027.2</v>
      </c>
      <c r="E15" s="27">
        <v>215427</v>
      </c>
    </row>
    <row r="16" spans="3:5" x14ac:dyDescent="0.45">
      <c r="C16" s="21" t="s">
        <v>24</v>
      </c>
      <c r="D16" s="27">
        <v>890782.9</v>
      </c>
      <c r="E16" s="27">
        <v>286371</v>
      </c>
    </row>
    <row r="17" spans="3:7" x14ac:dyDescent="0.45">
      <c r="C17" s="21" t="s">
        <v>25</v>
      </c>
      <c r="D17" s="27">
        <v>855815.1</v>
      </c>
      <c r="E17" s="27">
        <v>311303.5</v>
      </c>
    </row>
    <row r="18" spans="3:7" x14ac:dyDescent="0.45">
      <c r="C18" s="22" t="s">
        <v>26</v>
      </c>
      <c r="D18" s="28">
        <v>895640.6</v>
      </c>
      <c r="E18" s="28">
        <v>546785.1</v>
      </c>
    </row>
    <row r="19" spans="3:7" x14ac:dyDescent="0.45">
      <c r="C19" s="22" t="s">
        <v>27</v>
      </c>
      <c r="D19" s="28">
        <v>810208.9</v>
      </c>
      <c r="E19" s="28">
        <v>497063.7</v>
      </c>
    </row>
    <row r="20" spans="3:7" x14ac:dyDescent="0.45">
      <c r="C20" s="22" t="s">
        <v>28</v>
      </c>
      <c r="D20" s="28">
        <v>928996</v>
      </c>
      <c r="E20" s="28">
        <v>473336</v>
      </c>
    </row>
    <row r="21" spans="3:7" x14ac:dyDescent="0.45">
      <c r="C21" s="22" t="s">
        <v>29</v>
      </c>
      <c r="D21" s="28">
        <v>921176.1</v>
      </c>
      <c r="E21" s="28">
        <v>316791</v>
      </c>
    </row>
    <row r="22" spans="3:7" x14ac:dyDescent="0.45">
      <c r="C22" s="22" t="s">
        <v>30</v>
      </c>
      <c r="D22" s="28">
        <v>880787.6</v>
      </c>
      <c r="E22" s="28">
        <v>217587.7</v>
      </c>
    </row>
    <row r="23" spans="3:7" x14ac:dyDescent="0.45">
      <c r="C23" s="22" t="s">
        <v>31</v>
      </c>
      <c r="D23" s="28">
        <v>881612.2</v>
      </c>
      <c r="E23" s="28">
        <v>187246.2</v>
      </c>
    </row>
    <row r="24" spans="3:7" x14ac:dyDescent="0.45">
      <c r="C24" s="22" t="s">
        <v>32</v>
      </c>
      <c r="D24" s="28">
        <v>931933.1</v>
      </c>
      <c r="E24" s="28">
        <v>130621.4</v>
      </c>
    </row>
    <row r="25" spans="3:7" x14ac:dyDescent="0.45">
      <c r="C25" s="22" t="s">
        <v>33</v>
      </c>
      <c r="D25" s="28">
        <v>913467.1</v>
      </c>
      <c r="E25" s="28">
        <v>70169.8</v>
      </c>
    </row>
    <row r="26" spans="3:7" x14ac:dyDescent="0.45">
      <c r="C26" s="22" t="s">
        <v>34</v>
      </c>
      <c r="D26" s="28">
        <v>872429</v>
      </c>
      <c r="E26" s="28">
        <v>204523.1</v>
      </c>
    </row>
    <row r="27" spans="3:7" x14ac:dyDescent="0.45">
      <c r="C27" s="22" t="s">
        <v>35</v>
      </c>
      <c r="D27" s="28">
        <v>917243.4</v>
      </c>
      <c r="E27" s="28">
        <v>69069.399999999994</v>
      </c>
    </row>
    <row r="28" spans="3:7" x14ac:dyDescent="0.45">
      <c r="C28" s="22" t="s">
        <v>36</v>
      </c>
      <c r="D28" s="28">
        <v>787087.5</v>
      </c>
      <c r="E28" s="28">
        <v>101033.3</v>
      </c>
    </row>
    <row r="29" spans="3:7" x14ac:dyDescent="0.4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4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4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4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4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4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4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4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4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4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4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4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4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4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4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4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4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4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4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4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4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4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4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4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4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4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45">
      <c r="C55" s="21" t="s">
        <v>63</v>
      </c>
      <c r="D55" s="27">
        <v>542528.80000000005</v>
      </c>
      <c r="E55" s="27">
        <v>298089.5</v>
      </c>
    </row>
    <row r="56" spans="3:7" x14ac:dyDescent="0.45">
      <c r="C56" s="21" t="s">
        <v>64</v>
      </c>
      <c r="D56" s="27">
        <v>630899.80000000005</v>
      </c>
      <c r="E56" s="27">
        <v>191712.7</v>
      </c>
    </row>
    <row r="57" spans="3:7" x14ac:dyDescent="0.45">
      <c r="C57" s="21" t="s">
        <v>65</v>
      </c>
      <c r="D57" s="27">
        <v>651339.9</v>
      </c>
      <c r="E57" s="27">
        <v>176191</v>
      </c>
    </row>
    <row r="58" spans="3:7" x14ac:dyDescent="0.45">
      <c r="C58" s="21" t="s">
        <v>66</v>
      </c>
      <c r="D58" s="27">
        <v>1278110.8999999999</v>
      </c>
      <c r="E58" s="27">
        <v>122674.4</v>
      </c>
    </row>
    <row r="59" spans="3:7" x14ac:dyDescent="0.45">
      <c r="C59" s="21" t="s">
        <v>67</v>
      </c>
      <c r="D59" s="27">
        <v>798275.8</v>
      </c>
      <c r="E59" s="27">
        <v>70599</v>
      </c>
    </row>
    <row r="60" spans="3:7" x14ac:dyDescent="0.45">
      <c r="C60" s="21" t="s">
        <v>68</v>
      </c>
      <c r="D60" s="27">
        <v>695608.6</v>
      </c>
      <c r="E60" s="27">
        <v>66973.3</v>
      </c>
    </row>
    <row r="61" spans="3:7" x14ac:dyDescent="0.45">
      <c r="C61" s="21" t="s">
        <v>69</v>
      </c>
      <c r="D61" s="27">
        <v>736241.3</v>
      </c>
      <c r="E61" s="27">
        <v>57715.199999999997</v>
      </c>
    </row>
    <row r="62" spans="3:7" x14ac:dyDescent="0.45">
      <c r="C62" s="21" t="s">
        <v>70</v>
      </c>
      <c r="D62" s="27">
        <v>1336296.3999999999</v>
      </c>
      <c r="E62" s="27">
        <v>45198.8</v>
      </c>
    </row>
    <row r="63" spans="3:7" x14ac:dyDescent="0.45">
      <c r="C63" s="21" t="s">
        <v>71</v>
      </c>
      <c r="D63" s="27">
        <v>792168</v>
      </c>
      <c r="E63" s="27">
        <v>118806.9</v>
      </c>
    </row>
    <row r="64" spans="3:7" x14ac:dyDescent="0.45">
      <c r="C64" s="21" t="s">
        <v>72</v>
      </c>
      <c r="D64" s="27">
        <v>588228.19999999995</v>
      </c>
      <c r="E64" s="27">
        <v>235342.1</v>
      </c>
    </row>
    <row r="65" spans="3:5" x14ac:dyDescent="0.45">
      <c r="C65" s="21" t="s">
        <v>73</v>
      </c>
      <c r="D65" s="27">
        <v>595611.1</v>
      </c>
      <c r="E65" s="27">
        <v>357820</v>
      </c>
    </row>
    <row r="66" spans="3:5" x14ac:dyDescent="0.45">
      <c r="C66" s="21" t="s">
        <v>74</v>
      </c>
      <c r="D66" s="27">
        <v>598493.80000000005</v>
      </c>
      <c r="E66" s="27">
        <v>379797.1</v>
      </c>
    </row>
    <row r="67" spans="3:5" x14ac:dyDescent="0.45">
      <c r="C67" s="21" t="s">
        <v>75</v>
      </c>
      <c r="D67" s="27">
        <v>539035.4</v>
      </c>
      <c r="E67" s="27">
        <v>347400.8</v>
      </c>
    </row>
    <row r="68" spans="3:5" x14ac:dyDescent="0.45">
      <c r="C68" s="21" t="s">
        <v>76</v>
      </c>
      <c r="D68" s="27">
        <v>610055</v>
      </c>
      <c r="E68" s="27">
        <v>379081.5</v>
      </c>
    </row>
    <row r="69" spans="3:5" x14ac:dyDescent="0.4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</vt:lpstr>
      <vt:lpstr>EPA_PM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Paul Rode</cp:lastModifiedBy>
  <dcterms:created xsi:type="dcterms:W3CDTF">2023-08-12T13:39:03Z</dcterms:created>
  <dcterms:modified xsi:type="dcterms:W3CDTF">2023-08-12T15:58:24Z</dcterms:modified>
</cp:coreProperties>
</file>