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0" documentId="14_{7C6241BA-1373-4B63-BB5E-79EE54D882B2}" xr6:coauthVersionLast="47" xr6:coauthVersionMax="47" xr10:uidLastSave="{00000000-0000-0000-0000-000000000000}"/>
  <bookViews>
    <workbookView xWindow="28680" yWindow="-75" windowWidth="29040" windowHeight="15840" xr2:uid="{73048387-4E92-4906-81CA-9C6189A709FA}"/>
  </bookViews>
  <sheets>
    <sheet name="City Spire" sheetId="8" r:id="rId1"/>
    <sheet name="595 Market " sheetId="7" r:id="rId2"/>
    <sheet name="400 Castro" sheetId="6" r:id="rId3"/>
    <sheet name="520 Pike " sheetId="5" r:id="rId4"/>
    <sheet name="300 Park" sheetId="4" r:id="rId5"/>
    <sheet name="175 Varick " sheetId="3" r:id="rId6"/>
    <sheet name="One Bush" sheetId="1" r:id="rId7"/>
    <sheet name="Sheet1" sheetId="2" r:id="rId8"/>
  </sheets>
  <definedNames>
    <definedName name="_xlnm._FilterDatabase" localSheetId="5" hidden="1">'175 Varick '!$B$17:$P$24</definedName>
    <definedName name="_xlnm._FilterDatabase" localSheetId="4" hidden="1">'300 Park'!$B$17:$P$24</definedName>
    <definedName name="_xlnm._FilterDatabase" localSheetId="2" hidden="1">'400 Castro'!$B$17:$P$23</definedName>
    <definedName name="_xlnm._FilterDatabase" localSheetId="3" hidden="1">'520 Pike '!$B$17:$P$24</definedName>
    <definedName name="_xlnm._FilterDatabase" localSheetId="1" hidden="1">'595 Market '!$B$17:$P$25</definedName>
    <definedName name="_xlnm._FilterDatabase" localSheetId="0" hidden="1">'City Spire'!$B$17:$P$29</definedName>
    <definedName name="_xlnm._FilterDatabase" localSheetId="6" hidden="1">'One Bush'!$B$17:$P$23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 l="1"/>
  <c r="G22" i="1"/>
  <c r="K21" i="1"/>
  <c r="G21" i="1"/>
  <c r="G20" i="1"/>
  <c r="G18" i="1"/>
</calcChain>
</file>

<file path=xl/sharedStrings.xml><?xml version="1.0" encoding="utf-8"?>
<sst xmlns="http://schemas.openxmlformats.org/spreadsheetml/2006/main" count="401" uniqueCount="79">
  <si>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</si>
  <si>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</si>
  <si>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</si>
  <si>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</si>
  <si>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</si>
  <si>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</si>
  <si>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</si>
  <si>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</si>
  <si>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</si>
  <si>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</si>
  <si>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</si>
  <si>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</si>
  <si>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</si>
  <si>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</si>
  <si>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</si>
  <si>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</si>
  <si>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</si>
  <si>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</si>
  <si>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</si>
  <si>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</si>
  <si>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</si>
  <si>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</si>
  <si>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</si>
  <si>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</si>
  <si>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</si>
  <si>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</si>
  <si>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Electrificaiton</t>
  </si>
  <si>
    <t>160 Spear</t>
  </si>
  <si>
    <t>Retrocommissioning  (RCx)</t>
  </si>
  <si>
    <t>caulking and general air stopping</t>
  </si>
  <si>
    <t>New Windows tripple pane R6@30SHG</t>
  </si>
  <si>
    <t>Pneumatic Converstion</t>
  </si>
  <si>
    <t>Electric Boiler</t>
  </si>
  <si>
    <t xml:space="preserve">DHW to Point of Use </t>
  </si>
  <si>
    <t xml:space="preserve">Façade air stopping </t>
  </si>
  <si>
    <t xml:space="preserve">New High Efficiency Windows </t>
  </si>
  <si>
    <t xml:space="preserve">Central ASHP to Hot Water </t>
  </si>
  <si>
    <t xml:space="preserve">Complete BMS commissioning </t>
  </si>
  <si>
    <t>Retrofit</t>
  </si>
  <si>
    <t>Capital Project Enhancement</t>
  </si>
  <si>
    <t>Electrification</t>
  </si>
  <si>
    <t xml:space="preserve"> R&amp;M </t>
  </si>
  <si>
    <t xml:space="preserve"> Capex </t>
  </si>
  <si>
    <t xml:space="preserve"> -   </t>
  </si>
  <si>
    <t xml:space="preserve">Exhaust Air Heat Recivery </t>
  </si>
  <si>
    <t xml:space="preserve">Exhaust air heat recovery coil </t>
  </si>
  <si>
    <t>Recover heating hot water from CT</t>
  </si>
  <si>
    <t>CitySpire</t>
  </si>
  <si>
    <t xml:space="preserve">Compressor Load Rolling Program </t>
  </si>
  <si>
    <t>Caulking and general air stopping</t>
  </si>
  <si>
    <t>Central ASHP HW Heating</t>
  </si>
  <si>
    <t>Replacement of AHU with WSHP</t>
  </si>
  <si>
    <t>Efficiency Program</t>
  </si>
  <si>
    <t>Electrificaiton &amp; Afficiency</t>
  </si>
  <si>
    <t>Capital Project Enhansment</t>
  </si>
  <si>
    <t>No</t>
  </si>
  <si>
    <t>Partial Electrificaiton</t>
  </si>
  <si>
    <t xml:space="preserve">Electric Boiler </t>
  </si>
  <si>
    <t xml:space="preserve">Heating &amp; Base </t>
  </si>
  <si>
    <t>400 Castro</t>
  </si>
  <si>
    <t>Controls expansion</t>
  </si>
  <si>
    <t>VAV Boxes</t>
  </si>
  <si>
    <t xml:space="preserve">Optimization Controls </t>
  </si>
  <si>
    <t>520 Pike</t>
  </si>
  <si>
    <t>521 Pike</t>
  </si>
  <si>
    <t>522 Pike</t>
  </si>
  <si>
    <t>523 Pike</t>
  </si>
  <si>
    <t>ASHP for HW heating</t>
  </si>
  <si>
    <t>ASHP for CW and HW production</t>
  </si>
  <si>
    <t>One Bush</t>
  </si>
  <si>
    <t xml:space="preserve">Add CW production to ASHP </t>
  </si>
  <si>
    <t>Add Controls</t>
  </si>
  <si>
    <t>ASHP VRF Retrofit</t>
  </si>
  <si>
    <t>175 Verrick</t>
  </si>
  <si>
    <t>Add BMS to heating and cooling units</t>
  </si>
  <si>
    <t xml:space="preserve">Capital Project </t>
  </si>
  <si>
    <t>Upgrade aging units to full heat and cool</t>
  </si>
  <si>
    <t>Electrificaiton for steam replacement</t>
  </si>
  <si>
    <t>300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</si>
</sst>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1" fontId="0" fillId="0" borderId="0" xfId="0" applyNumberFormat="1"/>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7404BC5F-67BF-4BF0-95B3-F244A2322AC9}"/>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55B66FE-E084-41B9-91FC-A3884EE0AF32}"/>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3BB12BFA-8899-45B3-BEBF-5F42152CB01E}"/>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18EE2A9B-6C2D-4FD0-9B49-FE9735ED2128}"/>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B6CF8A0C-B152-40C9-A04B-02BB344C56F6}"/>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C9B2438C-07B8-4C46-91A0-1485927E7D70}"/>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3BAB-C025-4E52-B518-D4721B82ED61}">
  <dimension ref="A2:P46"/>
  <sheetViews>
    <sheetView tabSelected="1" zoomScale="70" zoomScaleNormal="70" workbookViewId="0">
      <selection activeCell="I32" sqref="I3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47</v>
      </c>
      <c r="B18" s="18" t="s">
        <v>22</v>
      </c>
      <c r="C18" s="18">
        <v>1</v>
      </c>
      <c r="D18" t="s">
        <v>28</v>
      </c>
      <c r="E18" t="s">
        <v>37</v>
      </c>
      <c r="F18" t="s">
        <v>38</v>
      </c>
      <c r="G18">
        <v>22245.48</v>
      </c>
      <c r="H18" t="s">
        <v>41</v>
      </c>
      <c r="I18">
        <v>159806</v>
      </c>
      <c r="J18">
        <v>0</v>
      </c>
      <c r="K18">
        <v>168</v>
      </c>
      <c r="L18">
        <v>10</v>
      </c>
      <c r="M18" s="19">
        <v>2025</v>
      </c>
      <c r="N18" s="21">
        <v>0</v>
      </c>
      <c r="O18" t="s">
        <v>55</v>
      </c>
      <c r="P18" s="23"/>
    </row>
    <row r="19" spans="1:16" s="18" customFormat="1" x14ac:dyDescent="0.25">
      <c r="A19" t="s">
        <v>47</v>
      </c>
      <c r="B19" s="18" t="s">
        <v>18</v>
      </c>
      <c r="C19" s="18">
        <v>2</v>
      </c>
      <c r="D19" t="s">
        <v>48</v>
      </c>
      <c r="E19" t="s">
        <v>52</v>
      </c>
      <c r="F19" t="s">
        <v>38</v>
      </c>
      <c r="G19">
        <v>85000</v>
      </c>
      <c r="H19" t="s">
        <v>41</v>
      </c>
      <c r="I19">
        <v>39951</v>
      </c>
      <c r="J19" t="s">
        <v>15</v>
      </c>
      <c r="K19">
        <v>0</v>
      </c>
      <c r="L19">
        <v>12</v>
      </c>
      <c r="M19" s="19">
        <v>2025</v>
      </c>
      <c r="N19" s="21">
        <v>0</v>
      </c>
      <c r="O19" t="s">
        <v>55</v>
      </c>
      <c r="P19" s="23"/>
    </row>
    <row r="20" spans="1:16" s="18" customFormat="1" x14ac:dyDescent="0.25">
      <c r="A20" t="s">
        <v>47</v>
      </c>
      <c r="B20" s="18" t="s">
        <v>19</v>
      </c>
      <c r="C20" s="18">
        <v>3</v>
      </c>
      <c r="D20" t="s">
        <v>33</v>
      </c>
      <c r="E20" t="s">
        <v>26</v>
      </c>
      <c r="F20" t="s">
        <v>40</v>
      </c>
      <c r="G20">
        <v>238000</v>
      </c>
      <c r="H20" t="s">
        <v>42</v>
      </c>
      <c r="I20">
        <v>-56227</v>
      </c>
      <c r="J20">
        <v>0</v>
      </c>
      <c r="K20">
        <v>160.96</v>
      </c>
      <c r="L20">
        <v>20</v>
      </c>
      <c r="M20" s="19">
        <v>2030</v>
      </c>
      <c r="N20" s="21">
        <v>0</v>
      </c>
      <c r="O20" t="s">
        <v>55</v>
      </c>
      <c r="P20" s="23"/>
    </row>
    <row r="21" spans="1:16" s="18" customFormat="1" x14ac:dyDescent="0.25">
      <c r="A21" t="s">
        <v>47</v>
      </c>
      <c r="B21" s="18" t="s">
        <v>20</v>
      </c>
      <c r="C21" s="18">
        <v>4</v>
      </c>
      <c r="D21" t="s">
        <v>34</v>
      </c>
      <c r="E21" t="s">
        <v>49</v>
      </c>
      <c r="F21" t="s">
        <v>38</v>
      </c>
      <c r="G21">
        <v>4500000</v>
      </c>
      <c r="H21" t="s">
        <v>41</v>
      </c>
      <c r="I21">
        <v>79903</v>
      </c>
      <c r="J21">
        <v>0</v>
      </c>
      <c r="K21">
        <v>84.4</v>
      </c>
      <c r="L21">
        <v>40</v>
      </c>
      <c r="M21" s="19">
        <v>2039</v>
      </c>
      <c r="N21" s="21">
        <v>0</v>
      </c>
      <c r="O21" t="s">
        <v>55</v>
      </c>
      <c r="P21" s="23"/>
    </row>
    <row r="22" spans="1:16" s="18" customFormat="1" ht="17.25" customHeight="1" x14ac:dyDescent="0.25">
      <c r="A22" t="s">
        <v>47</v>
      </c>
      <c r="B22" s="18" t="s">
        <v>20</v>
      </c>
      <c r="C22" s="18">
        <v>4</v>
      </c>
      <c r="D22" t="s">
        <v>35</v>
      </c>
      <c r="E22" t="s">
        <v>30</v>
      </c>
      <c r="F22" t="s">
        <v>54</v>
      </c>
      <c r="G22">
        <v>1500000</v>
      </c>
      <c r="H22" t="s">
        <v>42</v>
      </c>
      <c r="I22">
        <v>199758</v>
      </c>
      <c r="J22">
        <v>0</v>
      </c>
      <c r="K22">
        <v>210.98</v>
      </c>
      <c r="L22">
        <v>40</v>
      </c>
      <c r="M22" s="19">
        <v>2039</v>
      </c>
      <c r="N22" s="21">
        <v>0</v>
      </c>
      <c r="O22" t="s">
        <v>55</v>
      </c>
      <c r="P22" s="23"/>
    </row>
    <row r="23" spans="1:16" s="18" customFormat="1" x14ac:dyDescent="0.25">
      <c r="A23" t="s">
        <v>47</v>
      </c>
      <c r="B23" s="18" t="s">
        <v>17</v>
      </c>
      <c r="C23" s="18">
        <v>5</v>
      </c>
      <c r="D23" t="s">
        <v>50</v>
      </c>
      <c r="E23" t="s">
        <v>56</v>
      </c>
      <c r="F23" t="s">
        <v>40</v>
      </c>
      <c r="G23">
        <v>2750000</v>
      </c>
      <c r="H23" t="s">
        <v>42</v>
      </c>
      <c r="I23">
        <v>-147404</v>
      </c>
      <c r="J23">
        <v>0</v>
      </c>
      <c r="K23">
        <v>421.97</v>
      </c>
      <c r="L23">
        <v>30</v>
      </c>
      <c r="M23" s="19">
        <v>2030</v>
      </c>
      <c r="N23" s="21">
        <v>16000</v>
      </c>
      <c r="O23" t="s">
        <v>55</v>
      </c>
      <c r="P23" s="23"/>
    </row>
    <row r="24" spans="1:16" s="18" customFormat="1" x14ac:dyDescent="0.25">
      <c r="A24" t="s">
        <v>47</v>
      </c>
      <c r="B24" s="18" t="s">
        <v>17</v>
      </c>
      <c r="C24" s="18">
        <v>6</v>
      </c>
      <c r="D24" t="s">
        <v>32</v>
      </c>
      <c r="E24" t="s">
        <v>26</v>
      </c>
      <c r="F24" t="s">
        <v>40</v>
      </c>
      <c r="G24">
        <v>2500000</v>
      </c>
      <c r="H24" t="s">
        <v>42</v>
      </c>
      <c r="I24" s="34">
        <v>-941215.20000000007</v>
      </c>
      <c r="J24">
        <v>0</v>
      </c>
      <c r="K24">
        <v>3368</v>
      </c>
      <c r="L24">
        <v>20</v>
      </c>
      <c r="M24" s="19">
        <v>2045</v>
      </c>
      <c r="N24" s="21">
        <v>5000</v>
      </c>
      <c r="O24" t="s">
        <v>55</v>
      </c>
      <c r="P24" s="23"/>
    </row>
    <row r="25" spans="1:16" s="18" customFormat="1" x14ac:dyDescent="0.25">
      <c r="A25" t="s">
        <v>47</v>
      </c>
      <c r="B25" s="18" t="s">
        <v>20</v>
      </c>
      <c r="C25" s="18">
        <v>7</v>
      </c>
      <c r="D25" t="s">
        <v>51</v>
      </c>
      <c r="E25" t="s">
        <v>53</v>
      </c>
      <c r="F25" t="s">
        <v>40</v>
      </c>
      <c r="G25">
        <v>30000000</v>
      </c>
      <c r="H25" t="s">
        <v>42</v>
      </c>
      <c r="I25">
        <v>-392173</v>
      </c>
      <c r="J25"/>
      <c r="K25">
        <v>3368</v>
      </c>
      <c r="L25">
        <v>25</v>
      </c>
      <c r="M25" s="19">
        <v>2040</v>
      </c>
      <c r="N25" s="21">
        <v>0</v>
      </c>
      <c r="O25" t="s">
        <v>55</v>
      </c>
      <c r="P25" s="23"/>
    </row>
    <row r="26" spans="1:16" s="18" customFormat="1" x14ac:dyDescent="0.25">
      <c r="A26"/>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s="18" customFormat="1" x14ac:dyDescent="0.25">
      <c r="D33" s="19"/>
      <c r="E33" s="19"/>
      <c r="F33" s="19"/>
      <c r="G33" s="20"/>
      <c r="H33" s="24"/>
      <c r="I33" s="17"/>
      <c r="J33" s="17"/>
      <c r="K33" s="17"/>
      <c r="L33" s="19"/>
      <c r="M33" s="19"/>
      <c r="N33" s="21"/>
      <c r="O33" s="22"/>
      <c r="P33" s="23"/>
    </row>
    <row r="34" spans="1:16" s="18" customFormat="1" x14ac:dyDescent="0.25">
      <c r="D34" s="19"/>
      <c r="E34" s="19"/>
      <c r="F34" s="19"/>
      <c r="G34" s="20"/>
      <c r="H34" s="24"/>
      <c r="I34" s="17"/>
      <c r="J34" s="17"/>
      <c r="K34" s="17"/>
      <c r="L34" s="19"/>
      <c r="M34" s="19"/>
      <c r="N34" s="21"/>
      <c r="O34" s="22"/>
      <c r="P34" s="23"/>
    </row>
    <row r="35" spans="1:16" s="18" customFormat="1" x14ac:dyDescent="0.25">
      <c r="D35" s="19"/>
      <c r="E35" s="19"/>
      <c r="F35" s="19"/>
      <c r="G35" s="20"/>
      <c r="H35" s="24"/>
      <c r="I35" s="17"/>
      <c r="J35" s="17"/>
      <c r="K35" s="17"/>
      <c r="L35" s="19"/>
      <c r="M35" s="19"/>
      <c r="N35" s="21"/>
      <c r="O35" s="22"/>
      <c r="P35" s="23"/>
    </row>
    <row r="36" spans="1:16" s="18" customFormat="1" x14ac:dyDescent="0.25">
      <c r="A36"/>
      <c r="B36"/>
      <c r="C36"/>
      <c r="D36" s="8"/>
      <c r="E36" s="8"/>
      <c r="F36" s="8"/>
      <c r="G36" s="9"/>
      <c r="H36" s="14"/>
      <c r="I36" s="10"/>
      <c r="J36" s="10"/>
      <c r="K36" s="10"/>
      <c r="L36" s="8"/>
      <c r="M36" s="8"/>
      <c r="N36" s="11"/>
      <c r="O36" s="12"/>
      <c r="P36" s="13"/>
    </row>
    <row r="37" spans="1:16" x14ac:dyDescent="0.25">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t="s">
        <v>15</v>
      </c>
      <c r="F39" s="8"/>
      <c r="G39" s="9"/>
      <c r="H39" s="14"/>
      <c r="I39" s="10"/>
      <c r="J39" s="10"/>
      <c r="K39" s="10"/>
      <c r="L39" s="8"/>
      <c r="M39" s="8"/>
      <c r="N39" s="11"/>
      <c r="O39" s="12"/>
      <c r="P39" s="13"/>
    </row>
    <row r="40" spans="1:16" x14ac:dyDescent="0.25">
      <c r="D40" s="8"/>
      <c r="E40" s="8" t="s">
        <v>15</v>
      </c>
      <c r="F40" s="8" t="s">
        <v>15</v>
      </c>
      <c r="G40" s="9"/>
      <c r="H40" s="14"/>
      <c r="I40" s="10"/>
      <c r="J40" s="10"/>
      <c r="K40" s="10"/>
      <c r="L40" s="8"/>
      <c r="M40" s="8"/>
      <c r="N40" s="11"/>
      <c r="O40" s="12"/>
      <c r="P40" s="13"/>
    </row>
    <row r="41" spans="1:16" x14ac:dyDescent="0.25">
      <c r="D41" s="8"/>
      <c r="E41" s="8"/>
      <c r="F41" s="8"/>
      <c r="G41" s="8"/>
      <c r="H41" s="8"/>
      <c r="I41" s="8"/>
      <c r="J41" s="8"/>
      <c r="K41" s="8"/>
      <c r="L41" s="8"/>
      <c r="M41" s="8"/>
      <c r="N41" s="15"/>
      <c r="O41" s="12"/>
      <c r="P41" s="16"/>
    </row>
    <row r="42" spans="1:16" x14ac:dyDescent="0.25">
      <c r="D42" s="8"/>
      <c r="E42" s="8"/>
      <c r="F42" s="8"/>
      <c r="G42" s="9"/>
      <c r="H42" s="14"/>
      <c r="I42" s="10"/>
      <c r="J42" s="10"/>
      <c r="K42" s="10"/>
      <c r="L42" s="8"/>
      <c r="M42" s="8"/>
      <c r="N42" s="11"/>
      <c r="O42" s="12"/>
      <c r="P42" s="13"/>
    </row>
    <row r="43" spans="1:16" x14ac:dyDescent="0.25">
      <c r="D43" s="8"/>
      <c r="E43" s="8"/>
      <c r="F43" s="8"/>
      <c r="G43" s="9"/>
      <c r="H43" s="14"/>
      <c r="I43" s="10"/>
      <c r="J43" s="10"/>
      <c r="K43" s="10"/>
      <c r="L43" s="8"/>
      <c r="M43" s="8"/>
      <c r="N43" s="11"/>
      <c r="O43" s="12"/>
      <c r="P43" s="13"/>
    </row>
    <row r="44" spans="1:16" x14ac:dyDescent="0.25">
      <c r="D44" s="8"/>
      <c r="E44" s="8" t="s">
        <v>15</v>
      </c>
      <c r="F44" s="8"/>
      <c r="G44" s="9"/>
      <c r="H44" s="14"/>
      <c r="I44" s="10"/>
      <c r="J44" s="10"/>
      <c r="K44" s="10"/>
      <c r="L44" s="8"/>
      <c r="M44" s="8"/>
      <c r="N44" s="11"/>
      <c r="O44" s="12"/>
      <c r="P44" s="13"/>
    </row>
    <row r="45" spans="1:16" x14ac:dyDescent="0.25">
      <c r="D45" s="8"/>
      <c r="E45" s="8" t="s">
        <v>15</v>
      </c>
      <c r="F45" s="8" t="s">
        <v>15</v>
      </c>
      <c r="G45" s="9"/>
      <c r="H45" s="14"/>
      <c r="I45" s="10"/>
      <c r="J45" s="10"/>
      <c r="K45" s="10"/>
      <c r="L45" s="8"/>
      <c r="M45" s="8"/>
      <c r="N45" s="11"/>
      <c r="O45" s="12"/>
      <c r="P45" s="13"/>
    </row>
    <row r="46" spans="1:16" x14ac:dyDescent="0.25">
      <c r="D46" s="8"/>
      <c r="E46" s="8"/>
      <c r="F46" s="8"/>
      <c r="G46" s="8"/>
      <c r="H46" s="8"/>
      <c r="I46" s="8"/>
      <c r="J46" s="8"/>
      <c r="K46" s="8"/>
      <c r="L46" s="8"/>
      <c r="M46" s="8"/>
      <c r="N46" s="15"/>
      <c r="O46" s="12"/>
      <c r="P46" s="16"/>
    </row>
  </sheetData>
  <mergeCells count="1">
    <mergeCell ref="D4:I15"/>
  </mergeCells>
  <dataValidations count="2">
    <dataValidation type="list" allowBlank="1" showInputMessage="1" showErrorMessage="1" sqref="O36:O46" xr:uid="{308DBCE4-3248-450A-906E-3CD02F19E710}">
      <formula1>#REF!</formula1>
    </dataValidation>
    <dataValidation type="list" allowBlank="1" showInputMessage="1" showErrorMessage="1" sqref="B36:B41 H26:H46 F26:F47 O26:O35" xr:uid="{33ECEADB-9620-4925-A534-79A92DD6A157}">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3BEB029-2093-447A-97A4-C001B7B4F692}">
          <x14:formula1>
            <xm:f>Sheet1!$A$1:$A$4</xm:f>
          </x14:formula1>
          <xm:sqref>B42:B47</xm:sqref>
        </x14:dataValidation>
        <x14:dataValidation type="list" allowBlank="1" showInputMessage="1" showErrorMessage="1" xr:uid="{18BA0440-ADD1-499D-A7FF-8B1B483A8B08}">
          <x14:formula1>
            <xm:f>Sheet1!$A$1:$A$5</xm:f>
          </x14:formula1>
          <xm:sqref>B18:B25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5485-97F5-40F7-8A88-623C3F5B3CFC}">
  <dimension ref="A2:P42"/>
  <sheetViews>
    <sheetView topLeftCell="A12" zoomScale="70" zoomScaleNormal="70" workbookViewId="0">
      <selection activeCell="E18" sqref="E18:M23"/>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27</v>
      </c>
      <c r="B18" s="18" t="s">
        <v>22</v>
      </c>
      <c r="C18" s="18">
        <v>1</v>
      </c>
      <c r="D18" t="s">
        <v>28</v>
      </c>
      <c r="E18" t="s">
        <v>37</v>
      </c>
      <c r="F18" t="s">
        <v>38</v>
      </c>
      <c r="G18">
        <v>25774.32</v>
      </c>
      <c r="H18" t="s">
        <v>41</v>
      </c>
      <c r="I18">
        <v>79420</v>
      </c>
      <c r="J18">
        <v>0</v>
      </c>
      <c r="K18">
        <v>113.97</v>
      </c>
      <c r="L18">
        <v>10</v>
      </c>
      <c r="M18" s="19">
        <v>2026</v>
      </c>
      <c r="N18" s="21">
        <v>0</v>
      </c>
      <c r="O18" t="s">
        <v>55</v>
      </c>
      <c r="P18" s="23"/>
    </row>
    <row r="19" spans="1:16" s="18" customFormat="1" x14ac:dyDescent="0.25">
      <c r="A19" t="s">
        <v>27</v>
      </c>
      <c r="B19" s="18" t="s">
        <v>19</v>
      </c>
      <c r="C19" s="18">
        <v>2</v>
      </c>
      <c r="D19" t="s">
        <v>16</v>
      </c>
      <c r="E19" t="s">
        <v>21</v>
      </c>
      <c r="F19" t="s">
        <v>39</v>
      </c>
      <c r="G19">
        <v>25000</v>
      </c>
      <c r="H19" t="s">
        <v>42</v>
      </c>
      <c r="I19">
        <v>3325</v>
      </c>
      <c r="J19">
        <v>0</v>
      </c>
      <c r="K19">
        <v>0</v>
      </c>
      <c r="L19">
        <v>20</v>
      </c>
      <c r="M19" s="19">
        <v>2035</v>
      </c>
      <c r="N19" s="21">
        <v>0</v>
      </c>
      <c r="O19" t="s">
        <v>55</v>
      </c>
      <c r="P19" s="23"/>
    </row>
    <row r="20" spans="1:16" s="18" customFormat="1" ht="17.25" customHeight="1" x14ac:dyDescent="0.25">
      <c r="A20" t="s">
        <v>27</v>
      </c>
      <c r="B20" s="18" t="s">
        <v>20</v>
      </c>
      <c r="C20" s="18">
        <v>3</v>
      </c>
      <c r="D20" t="s">
        <v>34</v>
      </c>
      <c r="E20" t="s">
        <v>49</v>
      </c>
      <c r="F20" t="s">
        <v>38</v>
      </c>
      <c r="G20">
        <v>2300000</v>
      </c>
      <c r="H20" t="s">
        <v>41</v>
      </c>
      <c r="I20">
        <v>99275</v>
      </c>
      <c r="J20">
        <v>0</v>
      </c>
      <c r="K20">
        <v>142</v>
      </c>
      <c r="L20">
        <v>20</v>
      </c>
      <c r="M20" s="19">
        <v>2040</v>
      </c>
      <c r="N20" s="21">
        <v>0</v>
      </c>
      <c r="O20" t="s">
        <v>55</v>
      </c>
      <c r="P20" s="23"/>
    </row>
    <row r="21" spans="1:16" s="18" customFormat="1" x14ac:dyDescent="0.25">
      <c r="A21" t="s">
        <v>27</v>
      </c>
      <c r="B21" s="18" t="s">
        <v>20</v>
      </c>
      <c r="C21" s="18">
        <v>4</v>
      </c>
      <c r="D21" t="s">
        <v>35</v>
      </c>
      <c r="E21" t="s">
        <v>30</v>
      </c>
      <c r="F21" t="s">
        <v>39</v>
      </c>
      <c r="G21">
        <v>24000000</v>
      </c>
      <c r="H21" t="s">
        <v>42</v>
      </c>
      <c r="I21">
        <v>198551</v>
      </c>
      <c r="J21">
        <v>0</v>
      </c>
      <c r="K21">
        <v>284</v>
      </c>
      <c r="L21">
        <v>40</v>
      </c>
      <c r="M21" s="19">
        <v>2045</v>
      </c>
      <c r="N21" s="21">
        <v>0</v>
      </c>
      <c r="O21" t="s">
        <v>55</v>
      </c>
      <c r="P21" s="23"/>
    </row>
    <row r="22" spans="1:16" s="18" customFormat="1" x14ac:dyDescent="0.25">
      <c r="A22" t="s">
        <v>27</v>
      </c>
      <c r="B22" s="18" t="s">
        <v>17</v>
      </c>
      <c r="C22" s="18">
        <v>5</v>
      </c>
      <c r="D22" t="s">
        <v>57</v>
      </c>
      <c r="E22" t="s">
        <v>26</v>
      </c>
      <c r="F22" t="s">
        <v>40</v>
      </c>
      <c r="G22">
        <v>-3007004</v>
      </c>
      <c r="H22" t="s">
        <v>42</v>
      </c>
      <c r="I22">
        <v>1576084</v>
      </c>
      <c r="J22">
        <v>0</v>
      </c>
      <c r="K22">
        <v>5645</v>
      </c>
      <c r="L22">
        <v>20</v>
      </c>
      <c r="M22" s="19">
        <v>2045</v>
      </c>
      <c r="N22" s="21">
        <v>7000</v>
      </c>
      <c r="O22" t="s">
        <v>55</v>
      </c>
      <c r="P22" s="23"/>
    </row>
    <row r="23" spans="1:16" s="18" customFormat="1" x14ac:dyDescent="0.25">
      <c r="A23"/>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A32"/>
      <c r="B32"/>
      <c r="C32"/>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c r="F34" s="8"/>
      <c r="G34" s="9"/>
      <c r="H34" s="14"/>
      <c r="I34" s="10"/>
      <c r="J34" s="10"/>
      <c r="K34" s="10"/>
      <c r="L34" s="8"/>
      <c r="M34" s="8"/>
      <c r="N34" s="11"/>
      <c r="O34" s="12"/>
      <c r="P34" s="13"/>
    </row>
    <row r="35" spans="4:16" x14ac:dyDescent="0.25">
      <c r="D35" s="8"/>
      <c r="E35" s="8" t="s">
        <v>15</v>
      </c>
      <c r="F35" s="8"/>
      <c r="G35" s="9"/>
      <c r="H35" s="14"/>
      <c r="I35" s="10"/>
      <c r="J35" s="10"/>
      <c r="K35" s="10"/>
      <c r="L35" s="8"/>
      <c r="M35" s="8"/>
      <c r="N35" s="11"/>
      <c r="O35" s="12"/>
      <c r="P35" s="13"/>
    </row>
    <row r="36" spans="4:16" x14ac:dyDescent="0.25">
      <c r="D36" s="8"/>
      <c r="E36" s="8" t="s">
        <v>15</v>
      </c>
      <c r="F36" s="8" t="s">
        <v>15</v>
      </c>
      <c r="G36" s="9"/>
      <c r="H36" s="14"/>
      <c r="I36" s="10"/>
      <c r="J36" s="10"/>
      <c r="K36" s="10"/>
      <c r="L36" s="8"/>
      <c r="M36" s="8"/>
      <c r="N36" s="11"/>
      <c r="O36" s="12"/>
      <c r="P36" s="13"/>
    </row>
    <row r="37" spans="4:16" x14ac:dyDescent="0.25">
      <c r="D37" s="8"/>
      <c r="E37" s="8"/>
      <c r="F37" s="8"/>
      <c r="G37" s="8"/>
      <c r="H37" s="8"/>
      <c r="I37" s="8"/>
      <c r="J37" s="8"/>
      <c r="K37" s="8"/>
      <c r="L37" s="8"/>
      <c r="M37" s="8"/>
      <c r="N37" s="15"/>
      <c r="O37" s="12"/>
      <c r="P37" s="16"/>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t="s">
        <v>15</v>
      </c>
      <c r="F40" s="8"/>
      <c r="G40" s="9"/>
      <c r="H40" s="14"/>
      <c r="I40" s="10"/>
      <c r="J40" s="10"/>
      <c r="K40" s="10"/>
      <c r="L40" s="8"/>
      <c r="M40" s="8"/>
      <c r="N40" s="11"/>
      <c r="O40" s="12"/>
      <c r="P40" s="13"/>
    </row>
    <row r="41" spans="4:16" x14ac:dyDescent="0.25">
      <c r="D41" s="8"/>
      <c r="E41" s="8" t="s">
        <v>15</v>
      </c>
      <c r="F41" s="8" t="s">
        <v>15</v>
      </c>
      <c r="G41" s="9"/>
      <c r="H41" s="14"/>
      <c r="I41" s="10"/>
      <c r="J41" s="10"/>
      <c r="K41" s="10"/>
      <c r="L41" s="8"/>
      <c r="M41" s="8"/>
      <c r="N41" s="11"/>
      <c r="O41" s="12"/>
      <c r="P41" s="13"/>
    </row>
    <row r="42" spans="4:16" x14ac:dyDescent="0.25">
      <c r="D42" s="8"/>
      <c r="E42" s="8"/>
      <c r="F42" s="8"/>
      <c r="G42" s="8"/>
      <c r="H42" s="8"/>
      <c r="I42" s="8"/>
      <c r="J42" s="8"/>
      <c r="K42" s="8"/>
      <c r="L42" s="8"/>
      <c r="M42" s="8"/>
      <c r="N42" s="15"/>
      <c r="O42" s="12"/>
      <c r="P42" s="16"/>
    </row>
  </sheetData>
  <mergeCells count="1">
    <mergeCell ref="D4:I15"/>
  </mergeCells>
  <dataValidations count="2">
    <dataValidation type="list" allowBlank="1" showInputMessage="1" showErrorMessage="1" sqref="B32:B37 H23:H42 F23:F43 O23:O31" xr:uid="{D025F449-C4CD-43E5-AC17-670228AE0CC5}">
      <formula1>#REF!</formula1>
    </dataValidation>
    <dataValidation type="list" allowBlank="1" showInputMessage="1" showErrorMessage="1" sqref="O32:O42" xr:uid="{088E043F-F844-4AC2-996C-D7E24F732A4E}">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D2F4B7D-25D2-4030-8D21-F157372F40E3}">
          <x14:formula1>
            <xm:f>Sheet1!$A$1:$A$4</xm:f>
          </x14:formula1>
          <xm:sqref>B38:B43</xm:sqref>
        </x14:dataValidation>
        <x14:dataValidation type="list" allowBlank="1" showInputMessage="1" showErrorMessage="1" xr:uid="{A52E2FBB-84E7-4422-AA0D-7CCC5DAE82C6}">
          <x14:formula1>
            <xm:f>Sheet1!$A$1:$A$5</xm:f>
          </x14:formula1>
          <xm:sqref>B18:B22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D635-DA5C-44A3-AB9A-4F781EB1D05C}">
  <dimension ref="A2:T40"/>
  <sheetViews>
    <sheetView zoomScale="70" zoomScaleNormal="70" workbookViewId="0">
      <selection activeCell="F18" sqref="F18:L2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0" s="1" customFormat="1" ht="26.25" x14ac:dyDescent="0.4">
      <c r="D2" s="2" t="s">
        <v>0</v>
      </c>
    </row>
    <row r="4" spans="3:10" ht="15.75" customHeight="1" x14ac:dyDescent="0.25">
      <c r="D4" s="25" t="s">
        <v>1</v>
      </c>
      <c r="E4" s="26"/>
      <c r="F4" s="26"/>
      <c r="G4" s="26"/>
      <c r="H4" s="26"/>
      <c r="I4" s="27"/>
    </row>
    <row r="5" spans="3:10" s="3" customFormat="1" x14ac:dyDescent="0.25">
      <c r="C5"/>
      <c r="D5" s="28"/>
      <c r="E5" s="29"/>
      <c r="F5" s="29"/>
      <c r="G5" s="29"/>
      <c r="H5" s="29"/>
      <c r="I5" s="30"/>
      <c r="J5"/>
    </row>
    <row r="6" spans="3:10" x14ac:dyDescent="0.25">
      <c r="C6" s="3"/>
      <c r="D6" s="28"/>
      <c r="E6" s="29"/>
      <c r="F6" s="29"/>
      <c r="G6" s="29"/>
      <c r="H6" s="29"/>
      <c r="I6" s="30"/>
    </row>
    <row r="7" spans="3:10" x14ac:dyDescent="0.25">
      <c r="D7" s="28"/>
      <c r="E7" s="29"/>
      <c r="F7" s="29"/>
      <c r="G7" s="29"/>
      <c r="H7" s="29"/>
      <c r="I7" s="30"/>
    </row>
    <row r="8" spans="3:10" x14ac:dyDescent="0.25">
      <c r="D8" s="28"/>
      <c r="E8" s="29"/>
      <c r="F8" s="29"/>
      <c r="G8" s="29"/>
      <c r="H8" s="29"/>
      <c r="I8" s="30"/>
    </row>
    <row r="9" spans="3:10" x14ac:dyDescent="0.25">
      <c r="D9" s="28"/>
      <c r="E9" s="29"/>
      <c r="F9" s="29"/>
      <c r="G9" s="29"/>
      <c r="H9" s="29"/>
      <c r="I9" s="30"/>
    </row>
    <row r="10" spans="3:10" x14ac:dyDescent="0.25">
      <c r="D10" s="28"/>
      <c r="E10" s="29"/>
      <c r="F10" s="29"/>
      <c r="G10" s="29"/>
      <c r="H10" s="29"/>
      <c r="I10" s="30"/>
    </row>
    <row r="11" spans="3:10" x14ac:dyDescent="0.25">
      <c r="D11" s="28"/>
      <c r="E11" s="29"/>
      <c r="F11" s="29"/>
      <c r="G11" s="29"/>
      <c r="H11" s="29"/>
      <c r="I11" s="30"/>
    </row>
    <row r="12" spans="3:10" x14ac:dyDescent="0.25">
      <c r="D12" s="28"/>
      <c r="E12" s="29"/>
      <c r="F12" s="29"/>
      <c r="G12" s="29"/>
      <c r="H12" s="29"/>
      <c r="I12" s="30"/>
    </row>
    <row r="13" spans="3:10" x14ac:dyDescent="0.25">
      <c r="D13" s="28"/>
      <c r="E13" s="29"/>
      <c r="F13" s="29"/>
      <c r="G13" s="29"/>
      <c r="H13" s="29"/>
      <c r="I13" s="30"/>
    </row>
    <row r="14" spans="3:10" x14ac:dyDescent="0.25">
      <c r="D14" s="28"/>
      <c r="E14" s="29"/>
      <c r="F14" s="29"/>
      <c r="G14" s="29"/>
      <c r="H14" s="29"/>
      <c r="I14" s="30"/>
    </row>
    <row r="15" spans="3:10" x14ac:dyDescent="0.25">
      <c r="D15" s="31"/>
      <c r="E15" s="32"/>
      <c r="F15" s="32"/>
      <c r="G15" s="32"/>
      <c r="H15" s="32"/>
      <c r="I15" s="33"/>
    </row>
    <row r="17" spans="1:20"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20" s="18" customFormat="1" x14ac:dyDescent="0.25">
      <c r="A18" t="s">
        <v>59</v>
      </c>
      <c r="B18" s="18" t="s">
        <v>22</v>
      </c>
      <c r="C18" s="18">
        <v>1</v>
      </c>
      <c r="D18" t="s">
        <v>28</v>
      </c>
      <c r="E18" t="s">
        <v>37</v>
      </c>
      <c r="F18" t="s">
        <v>38</v>
      </c>
      <c r="G18">
        <v>24977.16</v>
      </c>
      <c r="H18" t="s">
        <v>41</v>
      </c>
      <c r="I18">
        <v>30752</v>
      </c>
      <c r="J18">
        <v>36.9</v>
      </c>
      <c r="K18" t="s">
        <v>43</v>
      </c>
      <c r="L18">
        <v>10</v>
      </c>
      <c r="M18" s="19">
        <v>2030</v>
      </c>
      <c r="N18" s="21"/>
      <c r="O18" s="22"/>
      <c r="P18" s="23"/>
      <c r="Q18"/>
      <c r="R18"/>
      <c r="S18"/>
      <c r="T18"/>
    </row>
    <row r="19" spans="1:20" s="18" customFormat="1" ht="17.25" customHeight="1" x14ac:dyDescent="0.25">
      <c r="A19" t="s">
        <v>59</v>
      </c>
      <c r="B19" s="18" t="s">
        <v>20</v>
      </c>
      <c r="C19" s="18">
        <v>2</v>
      </c>
      <c r="D19" t="s">
        <v>34</v>
      </c>
      <c r="E19" t="s">
        <v>29</v>
      </c>
      <c r="F19" t="s">
        <v>38</v>
      </c>
      <c r="G19">
        <v>289000</v>
      </c>
      <c r="H19" t="s">
        <v>41</v>
      </c>
      <c r="I19">
        <v>41003</v>
      </c>
      <c r="J19">
        <v>49</v>
      </c>
      <c r="K19" t="s">
        <v>43</v>
      </c>
      <c r="L19">
        <v>20</v>
      </c>
      <c r="M19" s="19">
        <v>2035</v>
      </c>
      <c r="N19" s="21"/>
      <c r="O19" s="22"/>
      <c r="P19" s="23"/>
      <c r="Q19"/>
      <c r="R19"/>
      <c r="S19"/>
      <c r="T19"/>
    </row>
    <row r="20" spans="1:20" s="18" customFormat="1" x14ac:dyDescent="0.25">
      <c r="A20" t="s">
        <v>59</v>
      </c>
      <c r="B20" s="18" t="s">
        <v>58</v>
      </c>
      <c r="C20" s="18">
        <v>3</v>
      </c>
      <c r="D20" t="s">
        <v>32</v>
      </c>
      <c r="E20" t="s">
        <v>26</v>
      </c>
      <c r="F20" t="s">
        <v>40</v>
      </c>
      <c r="G20">
        <v>966000</v>
      </c>
      <c r="H20" t="s">
        <v>42</v>
      </c>
      <c r="I20">
        <v>-635024</v>
      </c>
      <c r="J20">
        <v>2708</v>
      </c>
      <c r="K20" t="s">
        <v>43</v>
      </c>
      <c r="L20">
        <v>20</v>
      </c>
      <c r="M20" s="19">
        <v>2045</v>
      </c>
      <c r="N20" s="21"/>
      <c r="O20" s="22"/>
      <c r="P20" s="23"/>
      <c r="Q20"/>
      <c r="R20"/>
      <c r="S20"/>
      <c r="T20"/>
    </row>
    <row r="21" spans="1:20" s="18" customFormat="1" x14ac:dyDescent="0.25">
      <c r="A21"/>
      <c r="D21" s="19"/>
      <c r="E21" s="19"/>
      <c r="F21" s="19"/>
      <c r="G21" s="20"/>
      <c r="H21" s="24"/>
      <c r="I21" s="17"/>
      <c r="J21" s="17"/>
      <c r="K21" s="17"/>
      <c r="L21" s="19"/>
      <c r="M21" s="19"/>
      <c r="N21" s="21"/>
      <c r="O21" s="22"/>
      <c r="P21" s="23"/>
      <c r="Q21"/>
      <c r="R21"/>
      <c r="S21"/>
      <c r="T21"/>
    </row>
    <row r="22" spans="1:20" s="18" customFormat="1" x14ac:dyDescent="0.25">
      <c r="D22" s="19"/>
      <c r="E22" s="19"/>
      <c r="F22" s="19"/>
      <c r="G22" s="20"/>
      <c r="H22" s="24"/>
      <c r="I22" s="17"/>
      <c r="J22" s="17"/>
      <c r="K22" s="17"/>
      <c r="L22" s="19"/>
      <c r="M22" s="19"/>
      <c r="N22" s="21"/>
      <c r="O22" s="22"/>
      <c r="P22" s="23"/>
      <c r="Q22"/>
      <c r="R22"/>
      <c r="S22"/>
      <c r="T22"/>
    </row>
    <row r="23" spans="1:20" s="18" customFormat="1" x14ac:dyDescent="0.25">
      <c r="D23" s="19"/>
      <c r="E23" s="19"/>
      <c r="F23" s="19"/>
      <c r="G23" s="20"/>
      <c r="H23" s="24"/>
      <c r="I23" s="17"/>
      <c r="J23" s="17"/>
      <c r="K23" s="17"/>
      <c r="L23" s="19"/>
      <c r="M23" s="19"/>
      <c r="N23" s="21"/>
      <c r="O23" s="22"/>
      <c r="P23" s="23"/>
      <c r="Q23"/>
      <c r="R23"/>
      <c r="S23"/>
      <c r="T23"/>
    </row>
    <row r="24" spans="1:20" s="18" customFormat="1" x14ac:dyDescent="0.25">
      <c r="D24" s="19"/>
      <c r="E24" s="19"/>
      <c r="F24" s="19"/>
      <c r="G24" s="20"/>
      <c r="H24" s="24"/>
      <c r="I24" s="17"/>
      <c r="J24" s="17"/>
      <c r="K24" s="17"/>
      <c r="L24" s="19"/>
      <c r="M24" s="19"/>
      <c r="N24" s="21"/>
      <c r="O24" s="22"/>
      <c r="P24" s="23"/>
      <c r="Q24"/>
      <c r="R24"/>
      <c r="S24"/>
      <c r="T24"/>
    </row>
    <row r="25" spans="1:20" s="18" customFormat="1" x14ac:dyDescent="0.25">
      <c r="D25" s="19"/>
      <c r="E25" s="19"/>
      <c r="F25" s="19"/>
      <c r="G25" s="20"/>
      <c r="H25" s="24"/>
      <c r="I25" s="17"/>
      <c r="J25" s="17"/>
      <c r="K25" s="17"/>
      <c r="L25" s="19"/>
      <c r="M25" s="19"/>
      <c r="N25" s="21"/>
      <c r="O25" s="22"/>
      <c r="P25" s="23"/>
      <c r="Q25"/>
      <c r="R25"/>
      <c r="S25"/>
      <c r="T25"/>
    </row>
    <row r="26" spans="1:20" s="18" customFormat="1" x14ac:dyDescent="0.25">
      <c r="D26" s="19"/>
      <c r="E26" s="19"/>
      <c r="F26" s="19"/>
      <c r="G26" s="20"/>
      <c r="H26" s="24"/>
      <c r="I26" s="17"/>
      <c r="J26" s="17"/>
      <c r="K26" s="17"/>
      <c r="L26" s="19"/>
      <c r="M26" s="19"/>
      <c r="N26" s="21"/>
      <c r="O26" s="22"/>
      <c r="P26" s="23"/>
      <c r="Q26"/>
      <c r="R26"/>
      <c r="S26"/>
      <c r="T26"/>
    </row>
    <row r="27" spans="1:20" s="18" customFormat="1" x14ac:dyDescent="0.25">
      <c r="D27" s="19"/>
      <c r="E27" s="19"/>
      <c r="F27" s="19"/>
      <c r="G27" s="20"/>
      <c r="H27" s="24"/>
      <c r="I27" s="17"/>
      <c r="J27" s="17"/>
      <c r="K27" s="17"/>
      <c r="L27" s="19"/>
      <c r="M27" s="19"/>
      <c r="N27" s="21"/>
      <c r="O27" s="22"/>
      <c r="P27" s="23"/>
      <c r="Q27"/>
      <c r="R27"/>
      <c r="S27"/>
      <c r="T27"/>
    </row>
    <row r="28" spans="1:20" s="18" customFormat="1" x14ac:dyDescent="0.25">
      <c r="D28" s="19"/>
      <c r="E28" s="19"/>
      <c r="F28" s="19"/>
      <c r="G28" s="20"/>
      <c r="H28" s="24"/>
      <c r="I28" s="17"/>
      <c r="J28" s="17"/>
      <c r="K28" s="17"/>
      <c r="L28" s="19"/>
      <c r="M28" s="19"/>
      <c r="N28" s="21"/>
      <c r="O28" s="22"/>
      <c r="P28" s="23"/>
      <c r="Q28"/>
      <c r="R28"/>
      <c r="S28"/>
      <c r="T28"/>
    </row>
    <row r="29" spans="1:20" s="18" customFormat="1" x14ac:dyDescent="0.25">
      <c r="D29" s="19"/>
      <c r="E29" s="19"/>
      <c r="F29" s="19"/>
      <c r="G29" s="20"/>
      <c r="H29" s="24"/>
      <c r="I29" s="17"/>
      <c r="J29" s="17"/>
      <c r="K29" s="17"/>
      <c r="L29" s="19"/>
      <c r="M29" s="19"/>
      <c r="N29" s="21"/>
      <c r="O29" s="22"/>
      <c r="P29" s="23"/>
      <c r="Q29"/>
      <c r="R29"/>
      <c r="S29"/>
      <c r="T29"/>
    </row>
    <row r="30" spans="1:20" s="18" customFormat="1" x14ac:dyDescent="0.25">
      <c r="A30"/>
      <c r="B30"/>
      <c r="C30"/>
      <c r="D30" s="8"/>
      <c r="E30" s="8"/>
      <c r="F30" s="8"/>
      <c r="G30" s="9"/>
      <c r="H30" s="14"/>
      <c r="I30" s="10"/>
      <c r="J30" s="10"/>
      <c r="K30" s="10"/>
      <c r="L30" s="8"/>
      <c r="M30" s="8"/>
      <c r="N30" s="11"/>
      <c r="O30" s="12"/>
      <c r="P30" s="13"/>
      <c r="Q30"/>
      <c r="R30"/>
      <c r="S30"/>
      <c r="T30"/>
    </row>
    <row r="31" spans="1:20" x14ac:dyDescent="0.25">
      <c r="D31" s="8"/>
      <c r="E31" s="8"/>
      <c r="F31" s="8"/>
      <c r="G31" s="9"/>
      <c r="H31" s="14"/>
      <c r="I31" s="10"/>
      <c r="J31" s="10"/>
      <c r="K31" s="10"/>
      <c r="L31" s="8"/>
      <c r="M31" s="8"/>
      <c r="N31" s="11"/>
      <c r="O31" s="12"/>
      <c r="P31" s="13"/>
    </row>
    <row r="32" spans="1:20" x14ac:dyDescent="0.25">
      <c r="D32" s="8"/>
      <c r="E32" s="8"/>
      <c r="F32" s="8"/>
      <c r="G32" s="9"/>
      <c r="H32" s="14"/>
      <c r="I32" s="10"/>
      <c r="J32" s="10"/>
      <c r="K32" s="10"/>
      <c r="L32" s="8"/>
      <c r="M32" s="8"/>
      <c r="N32" s="11"/>
      <c r="O32" s="12"/>
      <c r="P32" s="13"/>
    </row>
    <row r="33" spans="4:16" x14ac:dyDescent="0.25">
      <c r="D33" s="8"/>
      <c r="E33" s="8" t="s">
        <v>15</v>
      </c>
      <c r="F33" s="8"/>
      <c r="G33" s="9"/>
      <c r="H33" s="14"/>
      <c r="I33" s="10"/>
      <c r="J33" s="10"/>
      <c r="K33" s="10"/>
      <c r="L33" s="8"/>
      <c r="M33" s="8"/>
      <c r="N33" s="11"/>
      <c r="O33" s="12"/>
      <c r="P33" s="13"/>
    </row>
    <row r="34" spans="4:16" x14ac:dyDescent="0.25">
      <c r="D34" s="8"/>
      <c r="E34" s="8" t="s">
        <v>15</v>
      </c>
      <c r="F34" s="8" t="s">
        <v>15</v>
      </c>
      <c r="G34" s="9"/>
      <c r="H34" s="14"/>
      <c r="I34" s="10"/>
      <c r="J34" s="10"/>
      <c r="K34" s="10"/>
      <c r="L34" s="8"/>
      <c r="M34" s="8"/>
      <c r="N34" s="11"/>
      <c r="O34" s="12"/>
      <c r="P34" s="13"/>
    </row>
    <row r="35" spans="4:16" x14ac:dyDescent="0.25">
      <c r="D35" s="8"/>
      <c r="E35" s="8"/>
      <c r="F35" s="8"/>
      <c r="G35" s="8"/>
      <c r="H35" s="8"/>
      <c r="I35" s="8"/>
      <c r="J35" s="8"/>
      <c r="K35" s="8"/>
      <c r="L35" s="8"/>
      <c r="M35" s="8"/>
      <c r="N35" s="15"/>
      <c r="O35" s="12"/>
      <c r="P35" s="16"/>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t="s">
        <v>15</v>
      </c>
      <c r="F38" s="8"/>
      <c r="G38" s="9"/>
      <c r="H38" s="14"/>
      <c r="I38" s="10"/>
      <c r="J38" s="10"/>
      <c r="K38" s="10"/>
      <c r="L38" s="8"/>
      <c r="M38" s="8"/>
      <c r="N38" s="11"/>
      <c r="O38" s="12"/>
      <c r="P38" s="13"/>
    </row>
    <row r="39" spans="4:16" x14ac:dyDescent="0.25">
      <c r="D39" s="8"/>
      <c r="E39" s="8" t="s">
        <v>15</v>
      </c>
      <c r="F39" s="8" t="s">
        <v>15</v>
      </c>
      <c r="G39" s="9"/>
      <c r="H39" s="14"/>
      <c r="I39" s="10"/>
      <c r="J39" s="10"/>
      <c r="K39" s="10"/>
      <c r="L39" s="8"/>
      <c r="M39" s="8"/>
      <c r="N39" s="11"/>
      <c r="O39" s="12"/>
      <c r="P39" s="13"/>
    </row>
    <row r="40" spans="4:16" x14ac:dyDescent="0.25">
      <c r="D40" s="8"/>
      <c r="E40" s="8"/>
      <c r="F40" s="8"/>
      <c r="G40" s="8"/>
      <c r="H40" s="8"/>
      <c r="I40" s="8"/>
      <c r="J40" s="8"/>
      <c r="K40" s="8"/>
      <c r="L40" s="8"/>
      <c r="M40" s="8"/>
      <c r="N40" s="15"/>
      <c r="O40" s="12"/>
      <c r="P40" s="16"/>
    </row>
  </sheetData>
  <mergeCells count="1">
    <mergeCell ref="D4:I15"/>
  </mergeCells>
  <dataValidations count="2">
    <dataValidation type="list" allowBlank="1" showInputMessage="1" showErrorMessage="1" sqref="O30:O40" xr:uid="{D31E4FED-87A5-43D3-AA7C-5ADBD05F4FDF}">
      <formula1>#REF!</formula1>
    </dataValidation>
    <dataValidation type="list" allowBlank="1" showInputMessage="1" showErrorMessage="1" sqref="B30:B35 H21:H40 F21:F41 O18:O29" xr:uid="{3DDACA73-D644-455D-9E7A-8C2A3519E935}">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EA49F77-87D1-497A-B643-E5FE57559BBE}">
          <x14:formula1>
            <xm:f>Sheet1!$A$1:$A$4</xm:f>
          </x14:formula1>
          <xm:sqref>B36:B41</xm:sqref>
        </x14:dataValidation>
        <x14:dataValidation type="list" allowBlank="1" showInputMessage="1" showErrorMessage="1" xr:uid="{841899CE-4E67-4CB7-9464-E1E8F7A9C1FC}">
          <x14:formula1>
            <xm:f>Sheet1!$A$1:$A$6</xm:f>
          </x14:formula1>
          <xm:sqref>B18:B20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DEDC-A389-4221-AEDC-945586934491}">
  <dimension ref="A2:P41"/>
  <sheetViews>
    <sheetView zoomScale="70" zoomScaleNormal="70" workbookViewId="0">
      <selection activeCell="E18" sqref="E18:M23"/>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63</v>
      </c>
      <c r="B18" s="18" t="s">
        <v>22</v>
      </c>
      <c r="C18" s="18">
        <v>1</v>
      </c>
      <c r="D18" t="s">
        <v>28</v>
      </c>
      <c r="E18" t="s">
        <v>37</v>
      </c>
      <c r="F18" t="s">
        <v>38</v>
      </c>
      <c r="G18">
        <v>34066.32</v>
      </c>
      <c r="H18" t="s">
        <v>41</v>
      </c>
      <c r="I18">
        <v>110832</v>
      </c>
      <c r="J18">
        <v>0</v>
      </c>
      <c r="K18" t="s">
        <v>43</v>
      </c>
      <c r="L18">
        <v>10</v>
      </c>
      <c r="M18" s="19">
        <v>2026</v>
      </c>
      <c r="N18" s="21">
        <v>0</v>
      </c>
      <c r="O18" t="s">
        <v>55</v>
      </c>
      <c r="P18" s="23"/>
    </row>
    <row r="19" spans="1:16" s="18" customFormat="1" x14ac:dyDescent="0.25">
      <c r="A19" t="s">
        <v>64</v>
      </c>
      <c r="B19" s="18" t="s">
        <v>19</v>
      </c>
      <c r="C19" s="18">
        <v>4</v>
      </c>
      <c r="D19" t="s">
        <v>16</v>
      </c>
      <c r="E19" t="s">
        <v>21</v>
      </c>
      <c r="F19" t="s">
        <v>39</v>
      </c>
      <c r="G19">
        <v>68000</v>
      </c>
      <c r="H19" t="s">
        <v>42</v>
      </c>
      <c r="I19">
        <v>3191</v>
      </c>
      <c r="J19">
        <v>0</v>
      </c>
      <c r="K19" t="s">
        <v>43</v>
      </c>
      <c r="L19">
        <v>20</v>
      </c>
      <c r="M19" s="19">
        <v>2035</v>
      </c>
      <c r="N19" s="21"/>
      <c r="O19" s="22"/>
      <c r="P19" s="23"/>
    </row>
    <row r="20" spans="1:16" s="18" customFormat="1" x14ac:dyDescent="0.25">
      <c r="A20" t="s">
        <v>65</v>
      </c>
      <c r="B20" s="18" t="s">
        <v>18</v>
      </c>
      <c r="C20" s="18">
        <v>3</v>
      </c>
      <c r="D20" t="s">
        <v>60</v>
      </c>
      <c r="E20" t="s">
        <v>62</v>
      </c>
      <c r="F20" t="s">
        <v>38</v>
      </c>
      <c r="G20">
        <v>105000</v>
      </c>
      <c r="H20" t="s">
        <v>42</v>
      </c>
      <c r="I20">
        <v>132999</v>
      </c>
      <c r="J20">
        <v>0</v>
      </c>
      <c r="K20" t="s">
        <v>43</v>
      </c>
      <c r="L20">
        <v>20</v>
      </c>
      <c r="M20" s="19">
        <v>2030</v>
      </c>
      <c r="N20" s="21"/>
      <c r="O20" s="22"/>
      <c r="P20" s="23"/>
    </row>
    <row r="21" spans="1:16" s="18" customFormat="1" x14ac:dyDescent="0.25">
      <c r="A21" t="s">
        <v>66</v>
      </c>
      <c r="B21" s="18" t="s">
        <v>20</v>
      </c>
      <c r="C21" s="18">
        <v>2</v>
      </c>
      <c r="D21" t="s">
        <v>31</v>
      </c>
      <c r="E21" t="s">
        <v>61</v>
      </c>
      <c r="F21" t="s">
        <v>38</v>
      </c>
      <c r="G21">
        <v>275000</v>
      </c>
      <c r="H21" t="s">
        <v>42</v>
      </c>
      <c r="I21">
        <v>44333</v>
      </c>
      <c r="J21">
        <v>0</v>
      </c>
      <c r="K21" t="s">
        <v>43</v>
      </c>
      <c r="L21">
        <v>20</v>
      </c>
      <c r="M21" s="19">
        <v>2026</v>
      </c>
      <c r="N21" s="21"/>
      <c r="O21" s="22"/>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phoneticPr fontId="8" type="noConversion"/>
  <dataValidations count="2">
    <dataValidation type="list" allowBlank="1" showInputMessage="1" showErrorMessage="1" sqref="B31:B36 H22:H41 F22:F42 B18:B21 O19:O30" xr:uid="{F3C08441-96F8-495F-B464-25E3F28EF6B1}">
      <formula1>#REF!</formula1>
    </dataValidation>
    <dataValidation type="list" allowBlank="1" showInputMessage="1" showErrorMessage="1" sqref="O31:O41" xr:uid="{18A73AB9-AF87-42AF-9B21-47D6F7FC531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06F78E-0B8A-4BF1-8B04-71A933C4846A}">
          <x14:formula1>
            <xm:f>Sheet1!$A$1:$A$4</xm:f>
          </x14:formula1>
          <xm:sqref>B37:B42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EB39-C585-464F-B1A5-468C6DF6907F}">
  <dimension ref="A2:P41"/>
  <sheetViews>
    <sheetView zoomScale="70" zoomScaleNormal="70" workbookViewId="0">
      <selection activeCell="J35" sqref="J35"/>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78</v>
      </c>
      <c r="B18" s="18" t="s">
        <v>22</v>
      </c>
      <c r="C18" s="18">
        <v>1</v>
      </c>
      <c r="D18" t="s">
        <v>28</v>
      </c>
      <c r="E18" t="s">
        <v>37</v>
      </c>
      <c r="F18" t="s">
        <v>38</v>
      </c>
      <c r="G18">
        <v>147755.01999999999</v>
      </c>
      <c r="H18" t="s">
        <v>41</v>
      </c>
      <c r="I18">
        <v>187574</v>
      </c>
      <c r="J18">
        <v>0</v>
      </c>
      <c r="K18">
        <v>427</v>
      </c>
      <c r="L18">
        <v>10</v>
      </c>
      <c r="M18" s="19">
        <v>2026</v>
      </c>
      <c r="N18" s="21">
        <v>0</v>
      </c>
      <c r="O18" t="s">
        <v>55</v>
      </c>
      <c r="P18" s="23"/>
    </row>
    <row r="19" spans="1:16" s="18" customFormat="1" x14ac:dyDescent="0.25">
      <c r="A19" t="s">
        <v>78</v>
      </c>
      <c r="B19" s="18" t="s">
        <v>19</v>
      </c>
      <c r="C19" s="18">
        <v>7</v>
      </c>
      <c r="D19" t="s">
        <v>16</v>
      </c>
      <c r="E19" t="s">
        <v>21</v>
      </c>
      <c r="F19" t="s">
        <v>39</v>
      </c>
      <c r="G19">
        <v>24500</v>
      </c>
      <c r="H19" t="s">
        <v>42</v>
      </c>
      <c r="I19">
        <v>2977</v>
      </c>
      <c r="J19">
        <v>0</v>
      </c>
      <c r="K19">
        <v>0</v>
      </c>
      <c r="L19">
        <v>20</v>
      </c>
      <c r="M19" s="19">
        <v>2035</v>
      </c>
      <c r="N19" s="21">
        <v>0</v>
      </c>
      <c r="O19" t="s">
        <v>55</v>
      </c>
      <c r="P19" s="23"/>
    </row>
    <row r="20" spans="1:16" s="18" customFormat="1" x14ac:dyDescent="0.25">
      <c r="A20" t="s">
        <v>78</v>
      </c>
      <c r="B20" s="18" t="s">
        <v>20</v>
      </c>
      <c r="C20" s="18">
        <v>8</v>
      </c>
      <c r="D20" t="s">
        <v>36</v>
      </c>
      <c r="E20" t="s">
        <v>26</v>
      </c>
      <c r="F20" t="s">
        <v>40</v>
      </c>
      <c r="G20">
        <v>12442528</v>
      </c>
      <c r="H20" t="s">
        <v>42</v>
      </c>
      <c r="I20">
        <v>-1628325</v>
      </c>
      <c r="J20">
        <v>0</v>
      </c>
      <c r="K20">
        <v>17480</v>
      </c>
      <c r="L20">
        <v>20</v>
      </c>
      <c r="M20" s="19">
        <v>2040</v>
      </c>
      <c r="N20" s="21">
        <v>23000</v>
      </c>
      <c r="O20" s="22"/>
      <c r="P20" s="23"/>
    </row>
    <row r="21" spans="1:16" s="18" customFormat="1" x14ac:dyDescent="0.25">
      <c r="A21" t="s">
        <v>78</v>
      </c>
      <c r="B21" s="18" t="s">
        <v>20</v>
      </c>
      <c r="C21" s="18">
        <v>8</v>
      </c>
      <c r="D21" t="s">
        <v>32</v>
      </c>
      <c r="E21" t="s">
        <v>26</v>
      </c>
      <c r="F21" t="s">
        <v>40</v>
      </c>
      <c r="G21">
        <v>5443606</v>
      </c>
      <c r="H21" t="s">
        <v>42</v>
      </c>
      <c r="I21">
        <v>-4884977</v>
      </c>
      <c r="J21">
        <v>0</v>
      </c>
      <c r="K21">
        <v>17480</v>
      </c>
      <c r="L21">
        <v>20</v>
      </c>
      <c r="M21" s="19">
        <v>2040</v>
      </c>
      <c r="N21" s="21">
        <v>10000</v>
      </c>
      <c r="O21" s="22"/>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phoneticPr fontId="8" type="noConversion"/>
  <dataValidations count="2">
    <dataValidation type="list" allowBlank="1" showInputMessage="1" showErrorMessage="1" sqref="O31:O41" xr:uid="{3FB4F3AE-5612-4087-9513-B9B9970DF230}">
      <formula1>#REF!</formula1>
    </dataValidation>
    <dataValidation type="list" allowBlank="1" showInputMessage="1" showErrorMessage="1" sqref="B31:B36 H22:H41 F22:F42 O20:O30" xr:uid="{19DD61B7-299F-4BF4-94F6-314219D41A11}">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3923685-BCAA-4B07-BD32-57588C01590A}">
          <x14:formula1>
            <xm:f>Sheet1!$A$1:$A$4</xm:f>
          </x14:formula1>
          <xm:sqref>B37:B42</xm:sqref>
        </x14:dataValidation>
        <x14:dataValidation type="list" allowBlank="1" showInputMessage="1" showErrorMessage="1" xr:uid="{6B066518-5BA0-4727-8753-392E45FBCB08}">
          <x14:formula1>
            <xm:f>Sheet1!$A$1:$A$6</xm:f>
          </x14:formula1>
          <xm:sqref>B18:B21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188F-74A0-426C-AB34-758A340F50FA}">
  <dimension ref="A2:P41"/>
  <sheetViews>
    <sheetView zoomScale="70" zoomScaleNormal="70" workbookViewId="0">
      <selection activeCell="G18" sqref="G18:N23"/>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73</v>
      </c>
      <c r="B18" s="18" t="s">
        <v>20</v>
      </c>
      <c r="C18" s="18">
        <v>1</v>
      </c>
      <c r="D18" t="s">
        <v>71</v>
      </c>
      <c r="E18" t="s">
        <v>74</v>
      </c>
      <c r="F18" t="s">
        <v>75</v>
      </c>
      <c r="G18">
        <v>146000</v>
      </c>
      <c r="H18" t="s">
        <v>42</v>
      </c>
      <c r="I18">
        <v>34431</v>
      </c>
      <c r="J18">
        <v>101.88</v>
      </c>
      <c r="K18" t="s">
        <v>43</v>
      </c>
      <c r="L18">
        <v>20</v>
      </c>
      <c r="M18" s="19">
        <v>2035</v>
      </c>
      <c r="N18" s="21">
        <v>5000</v>
      </c>
      <c r="O18" t="s">
        <v>55</v>
      </c>
      <c r="P18" s="23"/>
    </row>
    <row r="19" spans="1:16" s="18" customFormat="1" x14ac:dyDescent="0.25">
      <c r="A19" t="s">
        <v>73</v>
      </c>
      <c r="B19" s="18" t="s">
        <v>20</v>
      </c>
      <c r="C19" s="18">
        <v>3</v>
      </c>
      <c r="D19" t="s">
        <v>72</v>
      </c>
      <c r="E19" t="s">
        <v>76</v>
      </c>
      <c r="F19" t="s">
        <v>38</v>
      </c>
      <c r="G19">
        <v>263000</v>
      </c>
      <c r="H19" t="s">
        <v>42</v>
      </c>
      <c r="I19">
        <v>114769</v>
      </c>
      <c r="J19">
        <v>0</v>
      </c>
      <c r="K19">
        <v>0</v>
      </c>
      <c r="L19">
        <v>20</v>
      </c>
      <c r="M19" s="19">
        <v>2030</v>
      </c>
      <c r="N19" s="21">
        <v>0</v>
      </c>
      <c r="O19" t="s">
        <v>55</v>
      </c>
      <c r="P19" s="23"/>
    </row>
    <row r="20" spans="1:16" s="18" customFormat="1" x14ac:dyDescent="0.25">
      <c r="A20" t="s">
        <v>73</v>
      </c>
      <c r="B20" s="18" t="s">
        <v>19</v>
      </c>
      <c r="C20" s="18">
        <v>2</v>
      </c>
      <c r="D20" t="s">
        <v>33</v>
      </c>
      <c r="E20" t="s">
        <v>26</v>
      </c>
      <c r="F20" t="s">
        <v>40</v>
      </c>
      <c r="G20">
        <v>46000</v>
      </c>
      <c r="H20" t="s">
        <v>42</v>
      </c>
      <c r="I20">
        <v>-2965</v>
      </c>
      <c r="J20">
        <v>0.86699999999999999</v>
      </c>
      <c r="K20">
        <v>0</v>
      </c>
      <c r="L20">
        <v>20</v>
      </c>
      <c r="M20" s="19">
        <v>2026</v>
      </c>
      <c r="N20" s="21">
        <v>0</v>
      </c>
      <c r="O20" t="s">
        <v>55</v>
      </c>
      <c r="P20" s="23"/>
    </row>
    <row r="21" spans="1:16" s="18" customFormat="1" x14ac:dyDescent="0.25">
      <c r="A21" t="s">
        <v>73</v>
      </c>
      <c r="B21" s="18" t="s">
        <v>58</v>
      </c>
      <c r="C21" s="18">
        <v>4</v>
      </c>
      <c r="D21" t="s">
        <v>32</v>
      </c>
      <c r="E21" t="s">
        <v>77</v>
      </c>
      <c r="F21" t="s">
        <v>40</v>
      </c>
      <c r="G21">
        <v>1232833</v>
      </c>
      <c r="H21" t="s">
        <v>42</v>
      </c>
      <c r="I21">
        <v>-9264777.3499999996</v>
      </c>
      <c r="J21">
        <v>3396</v>
      </c>
      <c r="K21">
        <v>0</v>
      </c>
      <c r="L21">
        <v>20</v>
      </c>
      <c r="M21" s="19">
        <v>2045</v>
      </c>
      <c r="N21" s="21">
        <v>5000</v>
      </c>
      <c r="O21" t="s">
        <v>55</v>
      </c>
      <c r="P21" s="23"/>
    </row>
    <row r="22" spans="1:16" s="18" customFormat="1" x14ac:dyDescent="0.25">
      <c r="A22"/>
      <c r="D22" s="19"/>
      <c r="E22" s="19"/>
      <c r="F22" s="19"/>
      <c r="G22" s="20"/>
      <c r="H22" s="24"/>
      <c r="I22" s="17"/>
      <c r="J22" s="17"/>
      <c r="K22" s="17"/>
      <c r="L22" s="19"/>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A31"/>
      <c r="B31"/>
      <c r="C31"/>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c r="F33" s="8"/>
      <c r="G33" s="9"/>
      <c r="H33" s="14"/>
      <c r="I33" s="10"/>
      <c r="J33" s="10"/>
      <c r="K33" s="10"/>
      <c r="L33" s="8"/>
      <c r="M33" s="8"/>
      <c r="N33" s="11"/>
      <c r="O33" s="12"/>
      <c r="P33" s="13"/>
    </row>
    <row r="34" spans="4:16" x14ac:dyDescent="0.25">
      <c r="D34" s="8"/>
      <c r="E34" s="8" t="s">
        <v>15</v>
      </c>
      <c r="F34" s="8"/>
      <c r="G34" s="9"/>
      <c r="H34" s="14"/>
      <c r="I34" s="10"/>
      <c r="J34" s="10"/>
      <c r="K34" s="10"/>
      <c r="L34" s="8"/>
      <c r="M34" s="8"/>
      <c r="N34" s="11"/>
      <c r="O34" s="12"/>
      <c r="P34" s="13"/>
    </row>
    <row r="35" spans="4:16" x14ac:dyDescent="0.25">
      <c r="D35" s="8"/>
      <c r="E35" s="8" t="s">
        <v>15</v>
      </c>
      <c r="F35" s="8" t="s">
        <v>15</v>
      </c>
      <c r="G35" s="9"/>
      <c r="H35" s="14"/>
      <c r="I35" s="10"/>
      <c r="J35" s="10"/>
      <c r="K35" s="10"/>
      <c r="L35" s="8"/>
      <c r="M35" s="8"/>
      <c r="N35" s="11"/>
      <c r="O35" s="12"/>
      <c r="P35" s="13"/>
    </row>
    <row r="36" spans="4:16" x14ac:dyDescent="0.25">
      <c r="D36" s="8"/>
      <c r="E36" s="8"/>
      <c r="F36" s="8"/>
      <c r="G36" s="8"/>
      <c r="H36" s="8"/>
      <c r="I36" s="8"/>
      <c r="J36" s="8"/>
      <c r="K36" s="8"/>
      <c r="L36" s="8"/>
      <c r="M36" s="8"/>
      <c r="N36" s="15"/>
      <c r="O36" s="12"/>
      <c r="P36" s="16"/>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t="s">
        <v>15</v>
      </c>
      <c r="F39" s="8"/>
      <c r="G39" s="9"/>
      <c r="H39" s="14"/>
      <c r="I39" s="10"/>
      <c r="J39" s="10"/>
      <c r="K39" s="10"/>
      <c r="L39" s="8"/>
      <c r="M39" s="8"/>
      <c r="N39" s="11"/>
      <c r="O39" s="12"/>
      <c r="P39" s="13"/>
    </row>
    <row r="40" spans="4:16" x14ac:dyDescent="0.25">
      <c r="D40" s="8"/>
      <c r="E40" s="8" t="s">
        <v>15</v>
      </c>
      <c r="F40" s="8" t="s">
        <v>15</v>
      </c>
      <c r="G40" s="9"/>
      <c r="H40" s="14"/>
      <c r="I40" s="10"/>
      <c r="J40" s="10"/>
      <c r="K40" s="10"/>
      <c r="L40" s="8"/>
      <c r="M40" s="8"/>
      <c r="N40" s="11"/>
      <c r="O40" s="12"/>
      <c r="P40" s="13"/>
    </row>
    <row r="41" spans="4:16" x14ac:dyDescent="0.25">
      <c r="D41" s="8"/>
      <c r="E41" s="8"/>
      <c r="F41" s="8"/>
      <c r="G41" s="8"/>
      <c r="H41" s="8"/>
      <c r="I41" s="8"/>
      <c r="J41" s="8"/>
      <c r="K41" s="8"/>
      <c r="L41" s="8"/>
      <c r="M41" s="8"/>
      <c r="N41" s="15"/>
      <c r="O41" s="12"/>
      <c r="P41" s="16"/>
    </row>
  </sheetData>
  <mergeCells count="1">
    <mergeCell ref="D4:I15"/>
  </mergeCells>
  <dataValidations count="2">
    <dataValidation type="list" allowBlank="1" showInputMessage="1" showErrorMessage="1" sqref="B31:B36 H22:H41 F22:F42 O22:O30" xr:uid="{86D10A90-054B-4531-A185-92D06402BC6B}">
      <formula1>#REF!</formula1>
    </dataValidation>
    <dataValidation type="list" allowBlank="1" showInputMessage="1" showErrorMessage="1" sqref="O31:O41" xr:uid="{06BFF829-5A00-49DB-9597-64723B15498C}">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A30824F-1A39-476D-8CF2-46D31A477513}">
          <x14:formula1>
            <xm:f>Sheet1!$A$1:$A$4</xm:f>
          </x14:formula1>
          <xm:sqref>B37:B42</xm:sqref>
        </x14:dataValidation>
        <x14:dataValidation type="list" allowBlank="1" showInputMessage="1" showErrorMessage="1" xr:uid="{043AFFE2-F3EA-4E28-B989-E8E4CC9D1F4C}">
          <x14:formula1>
            <xm:f>Sheet1!$A$1:$A$6</xm:f>
          </x14:formula1>
          <xm:sqref>B18:B21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0"/>
  <sheetViews>
    <sheetView zoomScale="70" zoomScaleNormal="70" workbookViewId="0">
      <selection activeCell="E29" sqref="E29"/>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69</v>
      </c>
      <c r="B18" s="18" t="s">
        <v>22</v>
      </c>
      <c r="C18" s="18">
        <v>1</v>
      </c>
      <c r="D18" t="s">
        <v>28</v>
      </c>
      <c r="E18" t="s">
        <v>37</v>
      </c>
      <c r="F18" t="s">
        <v>38</v>
      </c>
      <c r="G18">
        <f>0.06*597694</f>
        <v>35861.64</v>
      </c>
      <c r="H18" t="s">
        <v>41</v>
      </c>
      <c r="I18">
        <v>85382</v>
      </c>
      <c r="J18">
        <v>0</v>
      </c>
      <c r="K18">
        <v>112</v>
      </c>
      <c r="L18"/>
      <c r="M18" s="19"/>
      <c r="N18" s="21"/>
      <c r="O18" s="22"/>
      <c r="P18" s="23"/>
    </row>
    <row r="19" spans="1:16" s="18" customFormat="1" x14ac:dyDescent="0.25">
      <c r="A19" t="s">
        <v>69</v>
      </c>
      <c r="B19" s="18" t="s">
        <v>20</v>
      </c>
      <c r="C19" s="18">
        <v>2</v>
      </c>
      <c r="D19" t="s">
        <v>44</v>
      </c>
      <c r="E19" t="s">
        <v>45</v>
      </c>
      <c r="F19" t="s">
        <v>38</v>
      </c>
      <c r="G19">
        <v>365000</v>
      </c>
      <c r="H19" t="s">
        <v>42</v>
      </c>
      <c r="I19">
        <v>21346</v>
      </c>
      <c r="J19">
        <v>0</v>
      </c>
      <c r="K19">
        <v>28</v>
      </c>
      <c r="L19"/>
      <c r="M19" s="19"/>
      <c r="N19" s="21"/>
      <c r="O19" s="22"/>
      <c r="P19" s="23"/>
    </row>
    <row r="20" spans="1:16" s="18" customFormat="1" x14ac:dyDescent="0.25">
      <c r="A20" t="s">
        <v>69</v>
      </c>
      <c r="B20" s="18" t="s">
        <v>19</v>
      </c>
      <c r="C20" s="18">
        <v>3</v>
      </c>
      <c r="D20" t="s">
        <v>33</v>
      </c>
      <c r="E20" t="s">
        <v>26</v>
      </c>
      <c r="F20" t="s">
        <v>40</v>
      </c>
      <c r="G20">
        <f>4500*2*35</f>
        <v>315000</v>
      </c>
      <c r="H20" t="s">
        <v>42</v>
      </c>
      <c r="I20">
        <v>-5688</v>
      </c>
      <c r="J20">
        <v>0</v>
      </c>
      <c r="K20">
        <v>16.28</v>
      </c>
      <c r="L20"/>
      <c r="M20" s="19"/>
      <c r="N20" s="21"/>
      <c r="O20" s="22"/>
      <c r="P20" s="23"/>
    </row>
    <row r="21" spans="1:16" s="18" customFormat="1" x14ac:dyDescent="0.25">
      <c r="A21" t="s">
        <v>69</v>
      </c>
      <c r="B21" s="18" t="s">
        <v>17</v>
      </c>
      <c r="C21" s="18">
        <v>4</v>
      </c>
      <c r="D21" t="s">
        <v>67</v>
      </c>
      <c r="E21" t="s">
        <v>46</v>
      </c>
      <c r="F21" t="s">
        <v>40</v>
      </c>
      <c r="G21">
        <f>12*451725</f>
        <v>5420700</v>
      </c>
      <c r="H21" t="s">
        <v>42</v>
      </c>
      <c r="I21">
        <v>-608388</v>
      </c>
      <c r="J21">
        <v>0</v>
      </c>
      <c r="K21">
        <f>5961-K20-K19-K18</f>
        <v>5804.72</v>
      </c>
      <c r="L21"/>
      <c r="M21" s="19"/>
      <c r="N21" s="21"/>
      <c r="O21" s="22"/>
      <c r="P21" s="23"/>
    </row>
    <row r="22" spans="1:16" s="18" customFormat="1" x14ac:dyDescent="0.25">
      <c r="A22" t="s">
        <v>69</v>
      </c>
      <c r="B22" s="18" t="s">
        <v>20</v>
      </c>
      <c r="C22" s="18">
        <v>4</v>
      </c>
      <c r="D22" t="s">
        <v>68</v>
      </c>
      <c r="E22" t="s">
        <v>70</v>
      </c>
      <c r="F22" t="s">
        <v>40</v>
      </c>
      <c r="G22">
        <f>G21*1.15</f>
        <v>6233804.9999999991</v>
      </c>
      <c r="H22" t="s">
        <v>42</v>
      </c>
      <c r="I22">
        <f>-608388+385519</f>
        <v>-222869</v>
      </c>
      <c r="J22">
        <v>0</v>
      </c>
      <c r="K22">
        <v>5804.72</v>
      </c>
      <c r="L22"/>
      <c r="M22" s="19"/>
      <c r="N22" s="21"/>
      <c r="O22" s="22"/>
      <c r="P22" s="23"/>
    </row>
    <row r="23" spans="1:16" s="18" customFormat="1" x14ac:dyDescent="0.25">
      <c r="D23" s="19"/>
      <c r="E23" s="19"/>
      <c r="F23" s="19"/>
      <c r="G23" s="20"/>
      <c r="H23" s="24"/>
      <c r="I23" s="17"/>
      <c r="J23" s="17"/>
      <c r="K23" s="17"/>
      <c r="L23" s="19"/>
      <c r="M23" s="19"/>
      <c r="N23" s="21"/>
      <c r="O23" s="22"/>
      <c r="P23" s="23"/>
    </row>
    <row r="24" spans="1:16" s="18" customFormat="1" x14ac:dyDescent="0.25">
      <c r="D24" s="19"/>
      <c r="E24" s="19"/>
      <c r="F24" s="19"/>
      <c r="G24" s="20"/>
      <c r="H24" s="24"/>
      <c r="I24" s="17"/>
      <c r="J24" s="17"/>
      <c r="K24" s="17"/>
      <c r="L24" s="19"/>
      <c r="M24" s="19"/>
      <c r="N24" s="21"/>
      <c r="O24" s="22"/>
      <c r="P24" s="23"/>
    </row>
    <row r="25" spans="1:16" s="18" customFormat="1" x14ac:dyDescent="0.25">
      <c r="D25" s="19"/>
      <c r="E25" s="19"/>
      <c r="F25" s="19"/>
      <c r="G25" s="20"/>
      <c r="H25" s="24"/>
      <c r="I25" s="17"/>
      <c r="J25" s="17"/>
      <c r="K25" s="17"/>
      <c r="L25" s="19"/>
      <c r="M25" s="19"/>
      <c r="N25" s="21"/>
      <c r="O25" s="22"/>
      <c r="P25" s="23"/>
    </row>
    <row r="26" spans="1:16" s="18" customFormat="1" x14ac:dyDescent="0.25">
      <c r="D26" s="19"/>
      <c r="E26" s="19"/>
      <c r="F26" s="19"/>
      <c r="G26" s="20"/>
      <c r="H26" s="24"/>
      <c r="I26" s="17"/>
      <c r="J26" s="17"/>
      <c r="K26" s="17"/>
      <c r="L26" s="19"/>
      <c r="M26" s="19"/>
      <c r="N26" s="21"/>
      <c r="O26" s="22"/>
      <c r="P26" s="23"/>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A30"/>
      <c r="B30"/>
      <c r="C30"/>
      <c r="D30" s="8"/>
      <c r="E30" s="8"/>
      <c r="F30" s="8"/>
      <c r="G30" s="9"/>
      <c r="H30" s="14"/>
      <c r="I30" s="10"/>
      <c r="J30" s="10"/>
      <c r="K30" s="10"/>
      <c r="L30" s="8"/>
      <c r="M30" s="8"/>
      <c r="N30" s="11"/>
      <c r="O30" s="12"/>
      <c r="P30" s="13"/>
    </row>
    <row r="31" spans="1:16" x14ac:dyDescent="0.25">
      <c r="D31" s="8"/>
      <c r="E31" s="8"/>
      <c r="F31" s="8"/>
      <c r="G31" s="9"/>
      <c r="H31" s="14"/>
      <c r="I31" s="10"/>
      <c r="J31" s="10"/>
      <c r="K31" s="10"/>
      <c r="L31" s="8"/>
      <c r="M31" s="8"/>
      <c r="N31" s="11"/>
      <c r="O31" s="12"/>
      <c r="P31" s="13"/>
    </row>
    <row r="32" spans="1:16" x14ac:dyDescent="0.25">
      <c r="D32" s="8"/>
      <c r="E32" s="8"/>
      <c r="F32" s="8"/>
      <c r="G32" s="9"/>
      <c r="H32" s="14"/>
      <c r="I32" s="10"/>
      <c r="J32" s="10"/>
      <c r="K32" s="10"/>
      <c r="L32" s="8"/>
      <c r="M32" s="8"/>
      <c r="N32" s="11"/>
      <c r="O32" s="12"/>
      <c r="P32" s="13"/>
    </row>
    <row r="33" spans="4:16" x14ac:dyDescent="0.25">
      <c r="D33" s="8"/>
      <c r="E33" s="8" t="s">
        <v>15</v>
      </c>
      <c r="F33" s="8"/>
      <c r="G33" s="9"/>
      <c r="H33" s="14"/>
      <c r="I33" s="10"/>
      <c r="J33" s="10"/>
      <c r="K33" s="10"/>
      <c r="L33" s="8"/>
      <c r="M33" s="8"/>
      <c r="N33" s="11"/>
      <c r="O33" s="12"/>
      <c r="P33" s="13"/>
    </row>
    <row r="34" spans="4:16" x14ac:dyDescent="0.25">
      <c r="D34" s="8"/>
      <c r="E34" s="8" t="s">
        <v>15</v>
      </c>
      <c r="F34" s="8" t="s">
        <v>15</v>
      </c>
      <c r="G34" s="9"/>
      <c r="H34" s="14"/>
      <c r="I34" s="10"/>
      <c r="J34" s="10"/>
      <c r="K34" s="10"/>
      <c r="L34" s="8"/>
      <c r="M34" s="8"/>
      <c r="N34" s="11"/>
      <c r="O34" s="12"/>
      <c r="P34" s="13"/>
    </row>
    <row r="35" spans="4:16" x14ac:dyDescent="0.25">
      <c r="D35" s="8"/>
      <c r="E35" s="8"/>
      <c r="F35" s="8"/>
      <c r="G35" s="8"/>
      <c r="H35" s="8"/>
      <c r="I35" s="8"/>
      <c r="J35" s="8"/>
      <c r="K35" s="8"/>
      <c r="L35" s="8"/>
      <c r="M35" s="8"/>
      <c r="N35" s="15"/>
      <c r="O35" s="12"/>
      <c r="P35" s="16"/>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t="s">
        <v>15</v>
      </c>
      <c r="F38" s="8"/>
      <c r="G38" s="9"/>
      <c r="H38" s="14"/>
      <c r="I38" s="10"/>
      <c r="J38" s="10"/>
      <c r="K38" s="10"/>
      <c r="L38" s="8"/>
      <c r="M38" s="8"/>
      <c r="N38" s="11"/>
      <c r="O38" s="12"/>
      <c r="P38" s="13"/>
    </row>
    <row r="39" spans="4:16" x14ac:dyDescent="0.25">
      <c r="D39" s="8"/>
      <c r="E39" s="8" t="s">
        <v>15</v>
      </c>
      <c r="F39" s="8" t="s">
        <v>15</v>
      </c>
      <c r="G39" s="9"/>
      <c r="H39" s="14"/>
      <c r="I39" s="10"/>
      <c r="J39" s="10"/>
      <c r="K39" s="10"/>
      <c r="L39" s="8"/>
      <c r="M39" s="8"/>
      <c r="N39" s="11"/>
      <c r="O39" s="12"/>
      <c r="P39" s="13"/>
    </row>
    <row r="40" spans="4:16" x14ac:dyDescent="0.25">
      <c r="D40" s="8"/>
      <c r="E40" s="8"/>
      <c r="F40" s="8"/>
      <c r="G40" s="8"/>
      <c r="H40" s="8"/>
      <c r="I40" s="8"/>
      <c r="J40" s="8"/>
      <c r="K40" s="8"/>
      <c r="L40" s="8"/>
      <c r="M40" s="8"/>
      <c r="N40" s="15"/>
      <c r="O40" s="12"/>
      <c r="P40" s="16"/>
    </row>
  </sheetData>
  <mergeCells count="1">
    <mergeCell ref="D4:I15"/>
  </mergeCells>
  <phoneticPr fontId="8" type="noConversion"/>
  <dataValidations count="2">
    <dataValidation type="list" allowBlank="1" showInputMessage="1" showErrorMessage="1" sqref="O30:O40" xr:uid="{25478E18-0184-44CC-B842-F228497F826A}">
      <formula1>#REF!</formula1>
    </dataValidation>
    <dataValidation type="list" allowBlank="1" showInputMessage="1" showErrorMessage="1" sqref="B30:B35 O18:O29 F23:F41 H23:H40"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B36:B41</xm:sqref>
        </x14:dataValidation>
        <x14:dataValidation type="list" allowBlank="1" showInputMessage="1" showErrorMessage="1" xr:uid="{5BD1DAC3-D9D8-4290-A60B-13CC4B7F3221}">
          <x14:formula1>
            <xm:f>Sheet1!$A$1:$A$6</xm:f>
          </x14:formula1>
          <xm:sqref>B18:B22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6"/>
  <sheetViews>
    <sheetView workbookViewId="0">
      <selection activeCell="B13" sqref="B13"/>
    </sheetView>
  </sheetViews>
  <sheetFormatPr defaultRowHeight="15" x14ac:dyDescent="0.25"/>
  <sheetData>
    <row r="1" spans="1:1" x14ac:dyDescent="0.25">
      <c r="A1" t="s">
        <v>17</v>
      </c>
    </row>
    <row r="2" spans="1:1" x14ac:dyDescent="0.25">
      <c r="A2" t="s">
        <v>18</v>
      </c>
    </row>
    <row r="3" spans="1:1" x14ac:dyDescent="0.25">
      <c r="A3" t="s">
        <v>19</v>
      </c>
    </row>
    <row r="4" spans="1:1" x14ac:dyDescent="0.25">
      <c r="A4" t="s">
        <v>20</v>
      </c>
    </row>
    <row r="5" spans="1:1" x14ac:dyDescent="0.25">
      <c r="A5" t="s">
        <v>22</v>
      </c>
    </row>
    <row r="6" spans="1:1" x14ac:dyDescent="0.25">
      <c r="A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City Spire</vt:lpstr>
      <vt:lpstr>595 Market </vt:lpstr>
      <vt:lpstr>400 Castro</vt:lpstr>
      <vt:lpstr>520 Pike </vt:lpstr>
      <vt:lpstr>300 Park</vt:lpstr>
      <vt:lpstr>175 Varick </vt:lpstr>
      <vt:lpstr>One Bush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2023-11-07T00:01:29Z</dcterms:modified>
</cp:coreProperties>
</file>