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513" documentId="8_{7E2A0C6A-54A5-426B-8D0F-83B42C89CDF2}" xr6:coauthVersionLast="47" xr6:coauthVersionMax="47" xr10:uidLastSave="{69741B01-9291-4A37-906D-169D3CB8B58E}"/>
  <bookViews>
    <workbookView xWindow="-120" yWindow="-120" windowWidth="29040" windowHeight="15840" xr2:uid="{73048387-4E92-4906-81CA-9C6189A709FA}"/>
  </bookViews>
  <sheets>
    <sheet name="One Fed" sheetId="1" r:id="rId1"/>
    <sheet name="Sheet1" sheetId="2" r:id="rId2"/>
  </sheets>
  <definedNames>
    <definedName name="_xlnm._FilterDatabase" localSheetId="0" hidden="1">'One Fed'!$B$17:$P$27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1" l="1"/>
  <c r="G30" i="1"/>
  <c r="G27" i="1"/>
  <c r="G22" i="1"/>
  <c r="G20" i="1"/>
  <c r="G25" i="1"/>
  <c r="G19" i="1"/>
</calcChain>
</file>

<file path=xl/sharedStrings.xml><?xml version="1.0" encoding="utf-8"?>
<sst xmlns="http://schemas.openxmlformats.org/spreadsheetml/2006/main" count="123" uniqueCount="58">
  <si>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</si>
  <si>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</si>
  <si>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</si>
  <si>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</si>
  <si>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</si>
  <si>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</si>
  <si>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</si>
  <si>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</si>
  <si>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</si>
  <si>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</si>
  <si>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</si>
  <si>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</si>
  <si>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</si>
  <si>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</si>
  <si>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</si>
  <si>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 xml:space="preserve"> </t>
  </si>
  <si>
    <t>Elevator energy revovery</t>
  </si>
  <si>
    <t>Heating</t>
  </si>
  <si>
    <t>Cooling</t>
  </si>
  <si>
    <t>Base</t>
  </si>
  <si>
    <t>Heating &amp; Cooling</t>
  </si>
  <si>
    <t>Optional add to elevator package</t>
  </si>
  <si>
    <t>Heating &amp; Cooling &amp; Base</t>
  </si>
  <si>
    <t>Savings</t>
  </si>
  <si>
    <t>Order</t>
  </si>
  <si>
    <t>Building</t>
  </si>
  <si>
    <t>Retrocommissioning  (RCx)</t>
  </si>
  <si>
    <t>caulking and general air stopping</t>
  </si>
  <si>
    <t xml:space="preserve">New High Efficiency Windows </t>
  </si>
  <si>
    <t>Retrofit</t>
  </si>
  <si>
    <t>Capital Project Enhancement</t>
  </si>
  <si>
    <t xml:space="preserve"> R&amp;M </t>
  </si>
  <si>
    <t xml:space="preserve"> Capex </t>
  </si>
  <si>
    <t>222 N LaSalle</t>
  </si>
  <si>
    <t>Retrofit + Training</t>
  </si>
  <si>
    <t>Engineering</t>
  </si>
  <si>
    <t xml:space="preserve">Heat recovery for  winter operation </t>
  </si>
  <si>
    <t xml:space="preserve">Technology enablement  - Access control Converge Network People counters </t>
  </si>
  <si>
    <t xml:space="preserve">Solar </t>
  </si>
  <si>
    <t xml:space="preserve">Roof replacment </t>
  </si>
  <si>
    <t xml:space="preserve">POU hot water heaters </t>
  </si>
  <si>
    <t xml:space="preserve">Façade / Window air stopping </t>
  </si>
  <si>
    <t xml:space="preserve">Implement ECMs from ComEd report </t>
  </si>
  <si>
    <t>EOL replacement adding insulation</t>
  </si>
  <si>
    <t xml:space="preserve">Capital Project </t>
  </si>
  <si>
    <t>BMS Expansion and optimizations</t>
  </si>
  <si>
    <t xml:space="preserve">CHW Pumping VFD Retrofit </t>
  </si>
  <si>
    <t xml:space="preserve">Add FVD's to CHW and CW pumps </t>
  </si>
  <si>
    <t>Capex</t>
  </si>
  <si>
    <t xml:space="preserve">AHU Recovery coils for OA </t>
  </si>
  <si>
    <t xml:space="preserve">Fan powered box retrofit </t>
  </si>
  <si>
    <t>Add DDC, ECM Motors and sensors</t>
  </si>
  <si>
    <t xml:space="preserve">New High Efficiency Electric 1300ton  Chiller </t>
  </si>
  <si>
    <t xml:space="preserve">Rooftop solar </t>
  </si>
  <si>
    <t xml:space="preserve">Restroom DHW POU with planed refresh </t>
  </si>
  <si>
    <t xml:space="preserve">High Eff Windows </t>
  </si>
  <si>
    <t>Chiller EOL Replacement</t>
  </si>
  <si>
    <t>Chiller and AHU Optimizations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</si>
</sst>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4">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3"/>
  <sheetViews>
    <sheetView tabSelected="1" topLeftCell="A12" zoomScale="70" zoomScaleNormal="70" workbookViewId="0">
      <selection activeCell="I27" sqref="I27"/>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5" t="s">
        <v>1</v>
      </c>
      <c r="E4" s="26"/>
      <c r="F4" s="26"/>
      <c r="G4" s="26"/>
      <c r="H4" s="26"/>
      <c r="I4" s="27"/>
    </row>
    <row r="5" spans="3:16" s="3" customFormat="1" x14ac:dyDescent="0.25">
      <c r="C5"/>
      <c r="D5" s="28"/>
      <c r="E5" s="29"/>
      <c r="F5" s="29"/>
      <c r="G5" s="29"/>
      <c r="H5" s="29"/>
      <c r="I5" s="30"/>
      <c r="J5"/>
      <c r="K5"/>
      <c r="L5"/>
      <c r="M5"/>
      <c r="N5"/>
      <c r="O5"/>
      <c r="P5"/>
    </row>
    <row r="6" spans="3:16" x14ac:dyDescent="0.25">
      <c r="C6" s="3"/>
      <c r="D6" s="28"/>
      <c r="E6" s="29"/>
      <c r="F6" s="29"/>
      <c r="G6" s="29"/>
      <c r="H6" s="29"/>
      <c r="I6" s="30"/>
    </row>
    <row r="7" spans="3:16" x14ac:dyDescent="0.25">
      <c r="D7" s="28"/>
      <c r="E7" s="29"/>
      <c r="F7" s="29"/>
      <c r="G7" s="29"/>
      <c r="H7" s="29"/>
      <c r="I7" s="30"/>
    </row>
    <row r="8" spans="3:16" x14ac:dyDescent="0.25">
      <c r="D8" s="28"/>
      <c r="E8" s="29"/>
      <c r="F8" s="29"/>
      <c r="G8" s="29"/>
      <c r="H8" s="29"/>
      <c r="I8" s="30"/>
    </row>
    <row r="9" spans="3:16" x14ac:dyDescent="0.25">
      <c r="D9" s="28"/>
      <c r="E9" s="29"/>
      <c r="F9" s="29"/>
      <c r="G9" s="29"/>
      <c r="H9" s="29"/>
      <c r="I9" s="30"/>
    </row>
    <row r="10" spans="3:16" x14ac:dyDescent="0.25">
      <c r="D10" s="28"/>
      <c r="E10" s="29"/>
      <c r="F10" s="29"/>
      <c r="G10" s="29"/>
      <c r="H10" s="29"/>
      <c r="I10" s="30"/>
    </row>
    <row r="11" spans="3:16" x14ac:dyDescent="0.25">
      <c r="D11" s="28"/>
      <c r="E11" s="29"/>
      <c r="F11" s="29"/>
      <c r="G11" s="29"/>
      <c r="H11" s="29"/>
      <c r="I11" s="30"/>
    </row>
    <row r="12" spans="3:16" x14ac:dyDescent="0.25">
      <c r="D12" s="28"/>
      <c r="E12" s="29"/>
      <c r="F12" s="29"/>
      <c r="G12" s="29"/>
      <c r="H12" s="29"/>
      <c r="I12" s="30"/>
    </row>
    <row r="13" spans="3:16" x14ac:dyDescent="0.25">
      <c r="D13" s="28"/>
      <c r="E13" s="29"/>
      <c r="F13" s="29"/>
      <c r="G13" s="29"/>
      <c r="H13" s="29"/>
      <c r="I13" s="30"/>
    </row>
    <row r="14" spans="3:16" x14ac:dyDescent="0.25">
      <c r="D14" s="28"/>
      <c r="E14" s="29"/>
      <c r="F14" s="29"/>
      <c r="G14" s="29"/>
      <c r="H14" s="29"/>
      <c r="I14" s="30"/>
    </row>
    <row r="15" spans="3:16" x14ac:dyDescent="0.25">
      <c r="D15" s="31"/>
      <c r="E15" s="32"/>
      <c r="F15" s="32"/>
      <c r="G15" s="32"/>
      <c r="H15" s="32"/>
      <c r="I15" s="33"/>
    </row>
    <row r="17" spans="1:16" ht="78.75" x14ac:dyDescent="0.25">
      <c r="A17" t="s">
        <v>25</v>
      </c>
      <c r="B17" t="s">
        <v>23</v>
      </c>
      <c r="C17" t="s">
        <v>24</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s="18" t="s">
        <v>33</v>
      </c>
      <c r="B18" s="18" t="s">
        <v>20</v>
      </c>
      <c r="C18" s="18">
        <v>1</v>
      </c>
      <c r="D18" s="19" t="s">
        <v>26</v>
      </c>
      <c r="E18" s="19" t="s">
        <v>42</v>
      </c>
      <c r="F18" s="19" t="s">
        <v>34</v>
      </c>
      <c r="G18" s="20">
        <v>48000</v>
      </c>
      <c r="H18" s="24" t="s">
        <v>31</v>
      </c>
      <c r="I18" s="17">
        <v>0.01</v>
      </c>
      <c r="J18" s="17"/>
      <c r="K18" s="17"/>
      <c r="L18" s="19">
        <v>10</v>
      </c>
      <c r="M18" s="19">
        <v>2025</v>
      </c>
      <c r="N18" s="21">
        <v>0</v>
      </c>
      <c r="O18" s="22"/>
      <c r="P18" s="23" t="s">
        <v>35</v>
      </c>
    </row>
    <row r="19" spans="1:16" s="18" customFormat="1" x14ac:dyDescent="0.25">
      <c r="A19" s="18" t="s">
        <v>33</v>
      </c>
      <c r="B19" s="18" t="s">
        <v>22</v>
      </c>
      <c r="C19" s="18">
        <v>2</v>
      </c>
      <c r="D19" s="19" t="s">
        <v>37</v>
      </c>
      <c r="E19" s="19"/>
      <c r="F19" s="19" t="s">
        <v>44</v>
      </c>
      <c r="G19" s="20">
        <f>48660+2000000+35000</f>
        <v>2083660</v>
      </c>
      <c r="H19" s="24" t="s">
        <v>32</v>
      </c>
      <c r="I19" s="17">
        <v>0</v>
      </c>
      <c r="J19" s="17"/>
      <c r="K19" s="17"/>
      <c r="L19" s="19">
        <v>15</v>
      </c>
      <c r="M19" s="19">
        <v>2025</v>
      </c>
      <c r="N19" s="21"/>
      <c r="O19" s="22"/>
      <c r="P19" s="23" t="s">
        <v>35</v>
      </c>
    </row>
    <row r="20" spans="1:16" s="18" customFormat="1" x14ac:dyDescent="0.25">
      <c r="A20" s="18" t="s">
        <v>33</v>
      </c>
      <c r="B20" s="18" t="s">
        <v>20</v>
      </c>
      <c r="C20" s="18">
        <v>3</v>
      </c>
      <c r="D20" s="19" t="s">
        <v>45</v>
      </c>
      <c r="E20" s="19" t="s">
        <v>57</v>
      </c>
      <c r="F20" s="19" t="s">
        <v>48</v>
      </c>
      <c r="G20" s="20">
        <f>50000*4+12*25000</f>
        <v>500000</v>
      </c>
      <c r="H20" s="24" t="s">
        <v>32</v>
      </c>
      <c r="I20" s="17">
        <v>0.15</v>
      </c>
      <c r="J20" s="17"/>
      <c r="K20" s="17"/>
      <c r="L20" s="19">
        <v>15</v>
      </c>
      <c r="M20" s="19">
        <v>2026</v>
      </c>
      <c r="N20" s="21">
        <v>-15000</v>
      </c>
      <c r="O20" s="22"/>
      <c r="P20" s="23" t="s">
        <v>35</v>
      </c>
    </row>
    <row r="21" spans="1:16" s="18" customFormat="1" x14ac:dyDescent="0.25">
      <c r="A21" s="18" t="s">
        <v>33</v>
      </c>
      <c r="B21" s="18" t="s">
        <v>18</v>
      </c>
      <c r="C21" s="18">
        <v>4</v>
      </c>
      <c r="D21" s="19" t="s">
        <v>46</v>
      </c>
      <c r="E21" s="19" t="s">
        <v>47</v>
      </c>
      <c r="F21" s="19" t="s">
        <v>48</v>
      </c>
      <c r="G21" s="20">
        <v>275000</v>
      </c>
      <c r="H21" s="24" t="s">
        <v>48</v>
      </c>
      <c r="I21" s="17">
        <v>0.05</v>
      </c>
      <c r="J21" s="17"/>
      <c r="K21" s="17"/>
      <c r="L21" s="19">
        <v>20</v>
      </c>
      <c r="M21" s="19">
        <v>2025</v>
      </c>
      <c r="N21" s="21"/>
      <c r="O21" s="22"/>
      <c r="P21" s="23" t="s">
        <v>35</v>
      </c>
    </row>
    <row r="22" spans="1:16" s="18" customFormat="1" x14ac:dyDescent="0.25">
      <c r="A22" s="18" t="s">
        <v>33</v>
      </c>
      <c r="B22" s="18" t="s">
        <v>20</v>
      </c>
      <c r="C22" s="18">
        <v>5</v>
      </c>
      <c r="D22" s="19" t="s">
        <v>50</v>
      </c>
      <c r="E22" s="19" t="s">
        <v>51</v>
      </c>
      <c r="F22" s="19" t="s">
        <v>30</v>
      </c>
      <c r="G22" s="20">
        <f>1200000/1000*2400</f>
        <v>2880000</v>
      </c>
      <c r="H22" s="24" t="s">
        <v>32</v>
      </c>
      <c r="I22" s="17">
        <v>0.05</v>
      </c>
      <c r="J22" s="17"/>
      <c r="K22" s="17"/>
      <c r="L22" s="19">
        <v>20</v>
      </c>
      <c r="M22" s="19">
        <v>2028</v>
      </c>
      <c r="N22" s="21"/>
      <c r="O22" s="22"/>
      <c r="P22" s="23" t="s">
        <v>35</v>
      </c>
    </row>
    <row r="23" spans="1:16" s="18" customFormat="1" x14ac:dyDescent="0.25">
      <c r="A23" s="18" t="s">
        <v>33</v>
      </c>
      <c r="B23" s="18" t="s">
        <v>20</v>
      </c>
      <c r="C23" s="18">
        <v>6</v>
      </c>
      <c r="D23" s="19" t="s">
        <v>41</v>
      </c>
      <c r="E23" s="19" t="s">
        <v>27</v>
      </c>
      <c r="F23" s="19" t="s">
        <v>29</v>
      </c>
      <c r="G23" s="20">
        <v>1300000</v>
      </c>
      <c r="H23" s="24" t="s">
        <v>31</v>
      </c>
      <c r="I23" s="17">
        <v>0.01</v>
      </c>
      <c r="J23" s="17"/>
      <c r="K23" s="17"/>
      <c r="L23" s="19">
        <v>15</v>
      </c>
      <c r="M23" s="19">
        <v>2025</v>
      </c>
      <c r="N23" s="21"/>
      <c r="O23" s="22"/>
      <c r="P23" s="23" t="s">
        <v>35</v>
      </c>
    </row>
    <row r="24" spans="1:16" s="18" customFormat="1" x14ac:dyDescent="0.25">
      <c r="A24" s="18" t="s">
        <v>33</v>
      </c>
      <c r="B24" s="18" t="s">
        <v>19</v>
      </c>
      <c r="C24" s="18">
        <v>7</v>
      </c>
      <c r="D24" s="19" t="s">
        <v>16</v>
      </c>
      <c r="E24" s="19" t="s">
        <v>21</v>
      </c>
      <c r="F24" s="19" t="s">
        <v>30</v>
      </c>
      <c r="G24" s="20">
        <v>120000</v>
      </c>
      <c r="H24" s="24" t="s">
        <v>32</v>
      </c>
      <c r="I24" s="17">
        <v>0.02</v>
      </c>
      <c r="J24" s="17"/>
      <c r="K24" s="17"/>
      <c r="L24" s="19">
        <v>20</v>
      </c>
      <c r="M24" s="19">
        <v>2025</v>
      </c>
      <c r="N24" s="21"/>
      <c r="O24" s="22"/>
      <c r="P24" s="23" t="s">
        <v>35</v>
      </c>
    </row>
    <row r="25" spans="1:16" s="18" customFormat="1" x14ac:dyDescent="0.25">
      <c r="A25" s="18" t="s">
        <v>33</v>
      </c>
      <c r="B25" s="18" t="s">
        <v>20</v>
      </c>
      <c r="C25" s="18">
        <v>8</v>
      </c>
      <c r="D25" s="19" t="s">
        <v>39</v>
      </c>
      <c r="E25" s="19" t="s">
        <v>43</v>
      </c>
      <c r="F25" s="19" t="s">
        <v>44</v>
      </c>
      <c r="G25" s="20">
        <f>39790*200</f>
        <v>7958000</v>
      </c>
      <c r="H25" s="24" t="s">
        <v>32</v>
      </c>
      <c r="I25" s="17">
        <v>0.02</v>
      </c>
      <c r="J25" s="17"/>
      <c r="K25" s="17"/>
      <c r="L25" s="19">
        <v>35</v>
      </c>
      <c r="M25" s="19">
        <v>2029</v>
      </c>
      <c r="N25" s="21"/>
      <c r="O25" s="22"/>
      <c r="P25" s="23" t="s">
        <v>35</v>
      </c>
    </row>
    <row r="26" spans="1:16" s="18" customFormat="1" x14ac:dyDescent="0.25">
      <c r="A26" s="18" t="s">
        <v>33</v>
      </c>
      <c r="B26" s="18" t="s">
        <v>19</v>
      </c>
      <c r="C26" s="18">
        <v>9</v>
      </c>
      <c r="D26" s="19" t="s">
        <v>38</v>
      </c>
      <c r="E26" s="19" t="s">
        <v>53</v>
      </c>
      <c r="F26" s="19" t="s">
        <v>44</v>
      </c>
      <c r="G26" s="20">
        <v>400000</v>
      </c>
      <c r="H26" s="24" t="s">
        <v>32</v>
      </c>
      <c r="I26" s="17">
        <v>0.17399999999999999</v>
      </c>
      <c r="J26" s="17"/>
      <c r="K26" s="17"/>
      <c r="L26" s="19">
        <v>25</v>
      </c>
      <c r="M26" s="19">
        <v>2030</v>
      </c>
      <c r="N26" s="21"/>
      <c r="O26" s="22"/>
      <c r="P26" s="23" t="s">
        <v>35</v>
      </c>
    </row>
    <row r="27" spans="1:16" s="18" customFormat="1" x14ac:dyDescent="0.25">
      <c r="A27" s="18" t="s">
        <v>33</v>
      </c>
      <c r="B27" s="18" t="s">
        <v>19</v>
      </c>
      <c r="C27" s="18">
        <v>9.1</v>
      </c>
      <c r="D27" s="19" t="s">
        <v>40</v>
      </c>
      <c r="E27" s="19" t="s">
        <v>54</v>
      </c>
      <c r="F27" s="19" t="s">
        <v>30</v>
      </c>
      <c r="G27" s="20">
        <f>3500*2*28</f>
        <v>196000</v>
      </c>
      <c r="H27" s="24" t="s">
        <v>32</v>
      </c>
      <c r="I27" s="17">
        <v>0.02</v>
      </c>
      <c r="J27" s="17"/>
      <c r="K27" s="17"/>
      <c r="L27" s="19">
        <v>15</v>
      </c>
      <c r="M27" s="19">
        <v>2025</v>
      </c>
      <c r="N27" s="21"/>
      <c r="O27" s="22"/>
      <c r="P27" s="23" t="s">
        <v>35</v>
      </c>
    </row>
    <row r="28" spans="1:16" s="18" customFormat="1" x14ac:dyDescent="0.25">
      <c r="A28" s="18" t="s">
        <v>33</v>
      </c>
      <c r="B28" s="18" t="s">
        <v>17</v>
      </c>
      <c r="C28" s="18">
        <v>9.1999999999999993</v>
      </c>
      <c r="D28" s="19" t="s">
        <v>36</v>
      </c>
      <c r="E28" s="19" t="s">
        <v>49</v>
      </c>
      <c r="F28" s="19" t="s">
        <v>44</v>
      </c>
      <c r="G28" s="20">
        <f>6*350000</f>
        <v>2100000</v>
      </c>
      <c r="H28" s="24" t="s">
        <v>32</v>
      </c>
      <c r="I28" s="17">
        <v>5.0000000000000001E-3</v>
      </c>
      <c r="J28" s="17"/>
      <c r="K28" s="17"/>
      <c r="L28" s="19">
        <v>35</v>
      </c>
      <c r="M28" s="19">
        <v>2025</v>
      </c>
      <c r="N28" s="21"/>
      <c r="O28" s="22"/>
      <c r="P28" s="23" t="s">
        <v>35</v>
      </c>
    </row>
    <row r="29" spans="1:16" s="18" customFormat="1" x14ac:dyDescent="0.25">
      <c r="A29" s="18" t="s">
        <v>33</v>
      </c>
      <c r="B29" s="18" t="s">
        <v>20</v>
      </c>
      <c r="C29" s="18">
        <v>9.3000000000000007</v>
      </c>
      <c r="D29" s="19" t="s">
        <v>28</v>
      </c>
      <c r="E29" s="19" t="s">
        <v>55</v>
      </c>
      <c r="F29" s="19" t="s">
        <v>48</v>
      </c>
      <c r="G29" s="20">
        <v>54100000</v>
      </c>
      <c r="H29" s="24" t="s">
        <v>32</v>
      </c>
      <c r="I29" s="17">
        <v>0.05</v>
      </c>
      <c r="J29" s="17"/>
      <c r="K29" s="17"/>
      <c r="L29" s="19">
        <v>40</v>
      </c>
      <c r="M29" s="19">
        <v>2035</v>
      </c>
      <c r="N29" s="21"/>
      <c r="O29" s="22"/>
      <c r="P29" s="23" t="s">
        <v>35</v>
      </c>
    </row>
    <row r="30" spans="1:16" s="18" customFormat="1" x14ac:dyDescent="0.25">
      <c r="A30" s="18" t="s">
        <v>33</v>
      </c>
      <c r="B30" s="18" t="s">
        <v>18</v>
      </c>
      <c r="C30" s="18">
        <v>9.4</v>
      </c>
      <c r="D30" s="19" t="s">
        <v>52</v>
      </c>
      <c r="E30" s="19" t="s">
        <v>56</v>
      </c>
      <c r="F30" s="19" t="s">
        <v>30</v>
      </c>
      <c r="G30" s="20">
        <f>1300*1500</f>
        <v>1950000</v>
      </c>
      <c r="H30" s="24" t="s">
        <v>32</v>
      </c>
      <c r="I30" s="17">
        <v>0.1</v>
      </c>
      <c r="J30" s="17"/>
      <c r="K30" s="17"/>
      <c r="L30" s="19">
        <v>35</v>
      </c>
      <c r="M30" s="19">
        <v>2030</v>
      </c>
      <c r="N30" s="21"/>
      <c r="O30" s="22"/>
      <c r="P30" s="23" t="s">
        <v>35</v>
      </c>
    </row>
    <row r="31" spans="1:16" s="18" customFormat="1" x14ac:dyDescent="0.25">
      <c r="C31" s="18" t="s">
        <v>15</v>
      </c>
      <c r="D31" s="19" t="s">
        <v>15</v>
      </c>
      <c r="E31" s="19"/>
      <c r="F31" s="19"/>
      <c r="G31" s="20"/>
      <c r="H31" s="24"/>
      <c r="I31" s="17"/>
      <c r="J31" s="17"/>
      <c r="K31" s="17"/>
      <c r="L31" s="19"/>
      <c r="M31" s="19"/>
      <c r="N31" s="21"/>
      <c r="O31" s="22"/>
      <c r="P31" s="23"/>
    </row>
    <row r="32" spans="1:16" s="18" customFormat="1" x14ac:dyDescent="0.25">
      <c r="C32" s="18" t="s">
        <v>15</v>
      </c>
      <c r="D32" s="19"/>
      <c r="E32" s="19"/>
      <c r="F32" s="19"/>
      <c r="G32" s="20"/>
      <c r="H32" s="24"/>
      <c r="I32" s="17"/>
      <c r="J32" s="17"/>
      <c r="K32" s="17"/>
      <c r="L32" s="19"/>
      <c r="M32" s="19"/>
      <c r="N32" s="21"/>
      <c r="O32" s="22"/>
      <c r="P32" s="23"/>
    </row>
    <row r="33" spans="1:16" s="18" customFormat="1" x14ac:dyDescent="0.25">
      <c r="C33" s="18" t="s">
        <v>15</v>
      </c>
      <c r="D33" s="19"/>
      <c r="E33" s="19"/>
      <c r="F33" s="19"/>
      <c r="G33" s="20"/>
      <c r="H33" s="24"/>
      <c r="I33" s="17"/>
      <c r="J33" s="17"/>
      <c r="K33" s="17"/>
      <c r="L33" s="19"/>
      <c r="M33" s="19"/>
      <c r="N33" s="21"/>
      <c r="O33" s="22"/>
      <c r="P33" s="23"/>
    </row>
    <row r="34" spans="1:16" x14ac:dyDescent="0.25">
      <c r="A34" s="18"/>
      <c r="D34" s="8"/>
      <c r="E34" s="8"/>
      <c r="F34" s="8"/>
      <c r="G34" s="9"/>
      <c r="H34" s="14"/>
      <c r="I34" s="10"/>
      <c r="J34" s="10"/>
      <c r="K34" s="10"/>
      <c r="L34" s="8"/>
      <c r="M34" s="8"/>
      <c r="N34" s="11"/>
      <c r="O34" s="12"/>
      <c r="P34" s="13"/>
    </row>
    <row r="35" spans="1:16" x14ac:dyDescent="0.25">
      <c r="A35" s="18"/>
      <c r="D35" s="8"/>
      <c r="E35" s="8"/>
      <c r="F35" s="8"/>
      <c r="G35" s="9"/>
      <c r="H35" s="14"/>
      <c r="I35" s="10"/>
      <c r="J35" s="10"/>
      <c r="K35" s="10"/>
      <c r="L35" s="8"/>
      <c r="M35" s="8"/>
      <c r="N35" s="11"/>
      <c r="O35" s="12"/>
      <c r="P35" s="13"/>
    </row>
    <row r="36" spans="1:16" x14ac:dyDescent="0.25">
      <c r="A36" s="18"/>
      <c r="D36" s="8"/>
      <c r="E36" s="8" t="s">
        <v>15</v>
      </c>
      <c r="F36" s="8"/>
      <c r="G36" s="9"/>
      <c r="H36" s="14"/>
      <c r="I36" s="10"/>
      <c r="J36" s="10"/>
      <c r="K36" s="10"/>
      <c r="L36" s="8"/>
      <c r="M36" s="8"/>
      <c r="N36" s="11"/>
      <c r="O36" s="12"/>
      <c r="P36" s="13"/>
    </row>
    <row r="37" spans="1:16" x14ac:dyDescent="0.25">
      <c r="A37" s="18"/>
      <c r="D37" s="8"/>
      <c r="E37" s="8" t="s">
        <v>15</v>
      </c>
      <c r="F37" s="8" t="s">
        <v>15</v>
      </c>
      <c r="G37" s="9"/>
      <c r="H37" s="14"/>
      <c r="I37" s="10"/>
      <c r="J37" s="10"/>
      <c r="K37" s="10"/>
      <c r="L37" s="8"/>
      <c r="M37" s="8"/>
      <c r="N37" s="11"/>
      <c r="O37" s="12"/>
      <c r="P37" s="13"/>
    </row>
    <row r="38" spans="1:16" x14ac:dyDescent="0.25">
      <c r="A38" s="18"/>
      <c r="D38" s="8"/>
      <c r="E38" s="8"/>
      <c r="F38" s="8"/>
      <c r="G38" s="8"/>
      <c r="H38" s="8"/>
      <c r="I38" s="8"/>
      <c r="J38" s="8"/>
      <c r="K38" s="8"/>
      <c r="L38" s="8"/>
      <c r="M38" s="8"/>
      <c r="N38" s="15"/>
      <c r="O38" s="12"/>
      <c r="P38" s="16"/>
    </row>
    <row r="39" spans="1:16" x14ac:dyDescent="0.25">
      <c r="A39" s="18"/>
      <c r="D39" s="8"/>
      <c r="E39" s="8"/>
      <c r="F39" s="8"/>
      <c r="G39" s="9"/>
      <c r="H39" s="14"/>
      <c r="I39" s="10"/>
      <c r="J39" s="10"/>
      <c r="K39" s="10"/>
      <c r="L39" s="8"/>
      <c r="M39" s="8"/>
      <c r="N39" s="11"/>
      <c r="O39" s="12"/>
      <c r="P39" s="13"/>
    </row>
    <row r="40" spans="1:16" x14ac:dyDescent="0.25">
      <c r="A40" s="18"/>
      <c r="D40" s="8"/>
      <c r="E40" s="8"/>
      <c r="F40" s="8"/>
      <c r="G40" s="9"/>
      <c r="H40" s="14"/>
      <c r="I40" s="10"/>
      <c r="J40" s="10"/>
      <c r="K40" s="10"/>
      <c r="L40" s="8"/>
      <c r="M40" s="8"/>
      <c r="N40" s="11"/>
      <c r="O40" s="12"/>
      <c r="P40" s="13"/>
    </row>
    <row r="41" spans="1:16" x14ac:dyDescent="0.25">
      <c r="A41" s="18"/>
      <c r="D41" s="8"/>
      <c r="E41" s="8" t="s">
        <v>15</v>
      </c>
      <c r="F41" s="8"/>
      <c r="G41" s="9"/>
      <c r="H41" s="14"/>
      <c r="I41" s="10"/>
      <c r="J41" s="10"/>
      <c r="K41" s="10"/>
      <c r="L41" s="8"/>
      <c r="M41" s="8"/>
      <c r="N41" s="11"/>
      <c r="O41" s="12"/>
      <c r="P41" s="13"/>
    </row>
    <row r="42" spans="1:16" x14ac:dyDescent="0.25">
      <c r="A42" s="18"/>
      <c r="D42" s="8"/>
      <c r="E42" s="8" t="s">
        <v>15</v>
      </c>
      <c r="F42" s="8" t="s">
        <v>15</v>
      </c>
      <c r="G42" s="9"/>
      <c r="H42" s="14"/>
      <c r="I42" s="10"/>
      <c r="J42" s="10"/>
      <c r="K42" s="10"/>
      <c r="L42" s="8"/>
      <c r="M42" s="8"/>
      <c r="N42" s="11"/>
      <c r="O42" s="12"/>
      <c r="P42" s="13"/>
    </row>
    <row r="43" spans="1:16" x14ac:dyDescent="0.25">
      <c r="A43" s="18"/>
      <c r="D43" s="8"/>
      <c r="E43" s="8"/>
      <c r="F43" s="8"/>
      <c r="G43" s="8"/>
      <c r="H43" s="8"/>
      <c r="I43" s="8"/>
      <c r="J43" s="8"/>
      <c r="K43" s="8"/>
      <c r="L43" s="8"/>
      <c r="M43" s="8"/>
      <c r="N43" s="15"/>
      <c r="O43" s="12"/>
      <c r="P43" s="16"/>
    </row>
  </sheetData>
  <sortState xmlns:xlrd2="http://schemas.microsoft.com/office/spreadsheetml/2017/richdata2" ref="A18:P30">
    <sortCondition ref="C18:C30"/>
  </sortState>
  <mergeCells count="1">
    <mergeCell ref="D4:I15"/>
  </mergeCells>
  <phoneticPr fontId="8" type="noConversion"/>
  <dataValidations count="2">
    <dataValidation type="list" allowBlank="1" showInputMessage="1" showErrorMessage="1" sqref="F26 F31:F44 H26 H31:H43 O18:O33 F28" xr:uid="{19480D23-33C3-4743-91EA-3363E4F8A8EB}">
      <formula1>#REF!</formula1>
    </dataValidation>
    <dataValidation type="list" allowBlank="1" showInputMessage="1" showErrorMessage="1" sqref="O34:O43" xr:uid="{25478E18-0184-44CC-B842-F228497F826A}">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74E3BBC-93B3-4149-AA4B-B052653A51FA}">
          <x14:formula1>
            <xm:f>Sheet1!$A$1:$A$4</xm:f>
          </x14:formula1>
          <xm:sqref>B44</xm:sqref>
        </x14:dataValidation>
        <x14:dataValidation type="list" allowBlank="1" showInputMessage="1" showErrorMessage="1" xr:uid="{D12C665F-453A-4F1E-8EAE-C130CC2C9B89}">
          <x14:formula1>
            <xm:f>Sheet1!$A$1:$A$5</xm:f>
          </x14:formula1>
          <xm:sqref>B18:B43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heetViews>
  <sheetFormatPr defaultRowHeight="15" x14ac:dyDescent="0.25"/>
  <sheetData>
    <row r="1" spans="1:1" x14ac:dyDescent="0.25">
      <c r="A1" t="s">
        <v>17</v>
      </c>
    </row>
    <row r="2" spans="1:1" x14ac:dyDescent="0.25">
      <c r="A2" t="s">
        <v>18</v>
      </c>
    </row>
    <row r="3" spans="1:1" x14ac:dyDescent="0.25">
      <c r="A3" t="s">
        <v>19</v>
      </c>
    </row>
    <row r="4" spans="1:1" x14ac:dyDescent="0.25">
      <c r="A4" t="s">
        <v>20</v>
      </c>
    </row>
    <row r="5" spans="1:1" x14ac:dyDescent="0.25">
      <c r="A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2024-04-08T20:55:09Z</dcterms:modified>
</cp:coreProperties>
</file>