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Cloud\Box\Sustainability and Utilities\Internal Strategy\Net Zero Carbon Pathways\Model Template (current version)\"/>
    </mc:Choice>
  </mc:AlternateContent>
  <xr:revisionPtr revIDLastSave="0" documentId="8_{20030C7E-5497-44CE-A161-97FF574A4618}" xr6:coauthVersionLast="47" xr6:coauthVersionMax="47" xr10:uidLastSave="{00000000-0000-0000-0000-000000000000}"/>
  <bookViews>
    <workbookView xWindow="-28920" yWindow="-120" windowWidth="29040" windowHeight="15720" xr2:uid="{4C0601CA-A266-4B7E-A83A-39EA57D0992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9" i="1" l="1"/>
  <c r="E62" i="1"/>
  <c r="E58" i="1"/>
  <c r="E57" i="1"/>
  <c r="E9" i="1"/>
  <c r="E8" i="1"/>
  <c r="E47" i="1"/>
  <c r="E33" i="1"/>
</calcChain>
</file>

<file path=xl/sharedStrings.xml><?xml version="1.0" encoding="utf-8"?>
<sst xmlns="http://schemas.openxmlformats.org/spreadsheetml/2006/main" count="205" uniqueCount="112">
  <si>
    <t>Intervention Name</t>
  </si>
  <si>
    <t>Description of Measure</t>
  </si>
  <si>
    <t>Intervention Type</t>
  </si>
  <si>
    <t>Additional Up-Front Cost (Net rebates from utilities or state energy offices, or federal programs)</t>
  </si>
  <si>
    <t>year</t>
  </si>
  <si>
    <t xml:space="preserve">Site </t>
  </si>
  <si>
    <t>160 Spear</t>
  </si>
  <si>
    <t>One Bush</t>
  </si>
  <si>
    <t xml:space="preserve">222 Second </t>
  </si>
  <si>
    <t xml:space="preserve">333 Bush </t>
  </si>
  <si>
    <t xml:space="preserve">595 Market </t>
  </si>
  <si>
    <t xml:space="preserve">400 Castro </t>
  </si>
  <si>
    <t xml:space="preserve">520 Pike </t>
  </si>
  <si>
    <t>Retrocommissioning (RCx)</t>
  </si>
  <si>
    <t xml:space="preserve">Retrofit </t>
  </si>
  <si>
    <t>R&amp;M</t>
  </si>
  <si>
    <t xml:space="preserve"> Capex or R&amp;M</t>
  </si>
  <si>
    <t>All systems + corrections</t>
  </si>
  <si>
    <t>Equipment Enhansement</t>
  </si>
  <si>
    <t xml:space="preserve">New High Eff Chiller Plant </t>
  </si>
  <si>
    <t>Capex</t>
  </si>
  <si>
    <t>Façade air stopping</t>
  </si>
  <si>
    <t xml:space="preserve">wet seal window IGU's </t>
  </si>
  <si>
    <t>Retrofit</t>
  </si>
  <si>
    <t>Heating converstion to ASHPHW</t>
  </si>
  <si>
    <t>ASHP producting HW heat</t>
  </si>
  <si>
    <t>Cpaex</t>
  </si>
  <si>
    <t>Pneumatic to DDC converstion</t>
  </si>
  <si>
    <t xml:space="preserve">BMS DDC expansion </t>
  </si>
  <si>
    <t xml:space="preserve">Capex </t>
  </si>
  <si>
    <t>Retrocommissioning  (RCx)</t>
  </si>
  <si>
    <t xml:space="preserve">Complete BMS commissioning </t>
  </si>
  <si>
    <t xml:space="preserve">DHW to Point of Use </t>
  </si>
  <si>
    <t>Electrificaiton</t>
  </si>
  <si>
    <t>Electrification</t>
  </si>
  <si>
    <t xml:space="preserve">Façade air stopping </t>
  </si>
  <si>
    <t>Caulking and general air stopping</t>
  </si>
  <si>
    <t xml:space="preserve">New High Efficiency Windows </t>
  </si>
  <si>
    <t>New Windows tripple pane R6@30SHG</t>
  </si>
  <si>
    <t xml:space="preserve"> R&amp;M </t>
  </si>
  <si>
    <t xml:space="preserve"> Capex </t>
  </si>
  <si>
    <t xml:space="preserve">Exhaust Air Heat Recivery </t>
  </si>
  <si>
    <t xml:space="preserve">Exhaust air heat recovery coil </t>
  </si>
  <si>
    <t>ASHP for HW heating</t>
  </si>
  <si>
    <t>Recover heating hot water from CT</t>
  </si>
  <si>
    <t>ASHP for CW and HW production</t>
  </si>
  <si>
    <t xml:space="preserve">Add CW production to ASHP </t>
  </si>
  <si>
    <t xml:space="preserve">Central ASHP to Hot Water </t>
  </si>
  <si>
    <t>Optimun Start / Stop</t>
  </si>
  <si>
    <t>Controls with  ML program</t>
  </si>
  <si>
    <t>Pumping Optizmation Controls</t>
  </si>
  <si>
    <t>VFD's Controls with  ML program</t>
  </si>
  <si>
    <t>Chiller Plant part load chiller</t>
  </si>
  <si>
    <t xml:space="preserve">Installation of a pony chiller </t>
  </si>
  <si>
    <t>Capital Project Enhancement</t>
  </si>
  <si>
    <t>Chiller end of life replacement</t>
  </si>
  <si>
    <t>Chiller plan replacement</t>
  </si>
  <si>
    <t>Elevator energy revovery</t>
  </si>
  <si>
    <t xml:space="preserve">Elevator Mod with energy recovery </t>
  </si>
  <si>
    <t xml:space="preserve">Heating Electrification via ASHP's </t>
  </si>
  <si>
    <t>Optional add to elevator package</t>
  </si>
  <si>
    <t>Electric Boiler - Clearwave mitigation</t>
  </si>
  <si>
    <t>caulking and general air stopping</t>
  </si>
  <si>
    <t>ASHPHW system to replace boilers</t>
  </si>
  <si>
    <t>Controls expansion</t>
  </si>
  <si>
    <t xml:space="preserve">Optimization Controls </t>
  </si>
  <si>
    <t>Pneumatic Converstion</t>
  </si>
  <si>
    <t>VAV Boxes</t>
  </si>
  <si>
    <r>
      <t xml:space="preserve">Capital Project </t>
    </r>
    <r>
      <rPr>
        <b/>
        <sz val="11"/>
        <color theme="1"/>
        <rFont val="Aptos Narrow"/>
        <family val="2"/>
        <scheme val="minor"/>
      </rPr>
      <t>Enhancement</t>
    </r>
  </si>
  <si>
    <t>Note this is the preminum for going to the best in class IGU, granted way out in the guture but the contractor grade to preminum factor has existed foever.</t>
  </si>
  <si>
    <t xml:space="preserve">Capital Project </t>
  </si>
  <si>
    <r>
      <t>Capital Project</t>
    </r>
    <r>
      <rPr>
        <b/>
        <sz val="11"/>
        <color theme="1"/>
        <rFont val="Aptos Narrow"/>
        <family val="2"/>
        <scheme val="minor"/>
      </rPr>
      <t xml:space="preserve"> Enhancement</t>
    </r>
  </si>
  <si>
    <r>
      <t xml:space="preserve">Capital Proejct </t>
    </r>
    <r>
      <rPr>
        <b/>
        <sz val="11"/>
        <color theme="1"/>
        <rFont val="Aptos Narrow"/>
        <family val="2"/>
        <scheme val="minor"/>
      </rPr>
      <t>Enhancement</t>
    </r>
  </si>
  <si>
    <t>scheduled for after major leasing changes</t>
  </si>
  <si>
    <t>Enhansment adds pumps, optimization controls and heat recovery chiller option</t>
  </si>
  <si>
    <t>being done this year</t>
  </si>
  <si>
    <t xml:space="preserve">Roof mounted on new dunnage connection to HW system directly below (this is the textbook ASHP converstion project) </t>
  </si>
  <si>
    <t xml:space="preserve">meant to coinside with leasing turns </t>
  </si>
  <si>
    <t>scheduled to happen after new chiller start up and new tower start up</t>
  </si>
  <si>
    <t>Currently steam</t>
  </si>
  <si>
    <t xml:space="preserve">Another textbook ASHP project due to building geometry </t>
  </si>
  <si>
    <t>This is timed to be a substitue for a chiller replacement (there are 2 in one bush, one is new this year, the other 50 year old chiller will not be replaced in kind. Could deduct cost of chiller job from this which is 1200,000</t>
  </si>
  <si>
    <t xml:space="preserve">Timing based on RCx after building segeration to multi-tenant </t>
  </si>
  <si>
    <t xml:space="preserve">Another textbook conversion. </t>
  </si>
  <si>
    <t xml:space="preserve">control enhancement pland for take place beofore major cooling projects </t>
  </si>
  <si>
    <t xml:space="preserve">controls and vfd proejct </t>
  </si>
  <si>
    <t>this is operational and efficiency</t>
  </si>
  <si>
    <t>EOL enhancement for highest efficiency chiller that is available and passes cost means test</t>
  </si>
  <si>
    <t>timed with mod</t>
  </si>
  <si>
    <t xml:space="preserve">Stem entrace in is basment cannot put ASHP on roof electric boiler is only option. Scheduling out to see what Clearwave does. </t>
  </si>
  <si>
    <t xml:space="preserve">Cost is incremential for going to very high efficiency IGU's </t>
  </si>
  <si>
    <t>Timed on leasing</t>
  </si>
  <si>
    <t xml:space="preserve">Timing based on EOL for sealents </t>
  </si>
  <si>
    <t>Another textbook installation and application. Timing based on leasing, and ease of job</t>
  </si>
  <si>
    <t xml:space="preserve">Could be 2025, recommend we do in 2026 because of an HR issue that is being worked. </t>
  </si>
  <si>
    <t>based on next mod</t>
  </si>
  <si>
    <t>This has been happening on lease turns the point having it here is the keep the program rolling. All installations are leasing dependent. This is the cost to finish as of 2024, hense scheduleing it for 2027</t>
  </si>
  <si>
    <t xml:space="preserve">This can be done next year or the following. </t>
  </si>
  <si>
    <t>Scheduled for the next mod</t>
  </si>
  <si>
    <t>scheduled based on sealent life.</t>
  </si>
  <si>
    <t xml:space="preserve">Capital Proejct </t>
  </si>
  <si>
    <t>Very difficulte job, may end up going electric boiler.</t>
  </si>
  <si>
    <t xml:space="preserve"> California Comerical Properties NCZ capital stragtegyies</t>
  </si>
  <si>
    <t xml:space="preserve">Brickyard </t>
  </si>
  <si>
    <t xml:space="preserve">No recommendations at this site - it is already all efficient electric. The main goal will be to maintain operations at the high level of efficiency are currently are at. </t>
  </si>
  <si>
    <t>Arboretum Courtyard</t>
  </si>
  <si>
    <t xml:space="preserve">6430 Sunset </t>
  </si>
  <si>
    <t>Beverly Place</t>
  </si>
  <si>
    <t xml:space="preserve">This is timed to occure after leasing changes </t>
  </si>
  <si>
    <t xml:space="preserve">Timed for leasing rolls </t>
  </si>
  <si>
    <t xml:space="preserve">The Collective </t>
  </si>
  <si>
    <t xml:space="preserve">Complete BMS and condenser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</si>
</sst>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5">
    <xf numFmtId="0" fontId="0" fillId="0" borderId="0" xfId="0"/>
    <xf numFmtId="0" fontId="0" fillId="0" borderId="0" xfId="0" applyAlignment="1">
      <alignment wrapText="1"/>
    </xf>
    <xf numFmtId="164" fontId="0" fillId="0" borderId="0" xfId="1" applyNumberFormat="1" applyFont="1"/>
    <xf numFmtId="0" fontId="2" fillId="0" borderId="0" xfId="0" applyFont="1"/>
    <xf numFmtId="0" fontId="0" fillId="2" borderId="0" xfId="0" applyFill="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A3313-6B9E-4672-A35F-4B16CC025A51}">
  <dimension ref="A1:H69"/>
  <sheetViews>
    <sheetView tabSelected="1" topLeftCell="A36" workbookViewId="0">
      <selection activeCell="B62" sqref="B62"/>
    </sheetView>
  </sheetViews>
  <sheetFormatPr defaultRowHeight="15" x14ac:dyDescent="0.25"/>
  <cols>
    <col min="2" max="2" width="29.28515625" customWidth="1"/>
    <col min="3" max="3" width="22.5703125" customWidth="1"/>
    <col min="4" max="4" width="26.7109375" customWidth="1"/>
    <col min="5" max="5" width="21.42578125" customWidth="1"/>
    <col min="6" max="6" width="15.42578125" customWidth="1"/>
  </cols>
  <sheetData>
    <row r="1" spans="1:8" x14ac:dyDescent="0.25">
      <c r="A1" s="3" t="s">
        <v>102</v>
      </c>
    </row>
    <row r="5" spans="1:8" ht="75" x14ac:dyDescent="0.25">
      <c r="A5" t="s">
        <v>5</v>
      </c>
      <c r="B5" s="1" t="s">
        <v>0</v>
      </c>
      <c r="C5" s="1" t="s">
        <v>1</v>
      </c>
      <c r="D5" s="1" t="s">
        <v>2</v>
      </c>
      <c r="E5" s="1" t="s">
        <v>3</v>
      </c>
      <c r="F5" s="1" t="s">
        <v>16</v>
      </c>
      <c r="G5" s="1" t="s">
        <v>4</v>
      </c>
    </row>
    <row r="6" spans="1:8" x14ac:dyDescent="0.25">
      <c r="B6" s="1"/>
      <c r="C6" s="1"/>
      <c r="D6" s="1"/>
      <c r="E6" s="1"/>
      <c r="F6" s="1"/>
      <c r="G6" s="1"/>
    </row>
    <row r="8" spans="1:8" x14ac:dyDescent="0.25">
      <c r="A8" t="s">
        <v>6</v>
      </c>
      <c r="B8" t="s">
        <v>13</v>
      </c>
      <c r="C8" t="s">
        <v>17</v>
      </c>
      <c r="D8" t="s">
        <v>14</v>
      </c>
      <c r="E8" s="2">
        <f>0.12*303500</f>
        <v>36420</v>
      </c>
      <c r="F8" t="s">
        <v>15</v>
      </c>
      <c r="G8">
        <v>2027</v>
      </c>
      <c r="H8" t="s">
        <v>73</v>
      </c>
    </row>
    <row r="9" spans="1:8" x14ac:dyDescent="0.25">
      <c r="B9" t="s">
        <v>19</v>
      </c>
      <c r="C9" t="s">
        <v>18</v>
      </c>
      <c r="D9" t="s">
        <v>72</v>
      </c>
      <c r="E9" s="2">
        <f>3200000*0.1</f>
        <v>320000</v>
      </c>
      <c r="F9" t="s">
        <v>20</v>
      </c>
      <c r="G9">
        <v>2030</v>
      </c>
      <c r="H9" t="s">
        <v>74</v>
      </c>
    </row>
    <row r="10" spans="1:8" x14ac:dyDescent="0.25">
      <c r="B10" t="s">
        <v>21</v>
      </c>
      <c r="C10" t="s">
        <v>22</v>
      </c>
      <c r="D10" t="s">
        <v>23</v>
      </c>
      <c r="E10" s="2">
        <v>400000</v>
      </c>
      <c r="F10" t="s">
        <v>15</v>
      </c>
      <c r="G10">
        <v>2024</v>
      </c>
      <c r="H10" t="s">
        <v>75</v>
      </c>
    </row>
    <row r="11" spans="1:8" x14ac:dyDescent="0.25">
      <c r="B11" t="s">
        <v>24</v>
      </c>
      <c r="C11" t="s">
        <v>25</v>
      </c>
      <c r="D11" t="s">
        <v>20</v>
      </c>
      <c r="E11" s="2">
        <v>2230000</v>
      </c>
      <c r="F11" t="s">
        <v>26</v>
      </c>
      <c r="G11">
        <v>2029</v>
      </c>
      <c r="H11" t="s">
        <v>76</v>
      </c>
    </row>
    <row r="12" spans="1:8" x14ac:dyDescent="0.25">
      <c r="B12" t="s">
        <v>27</v>
      </c>
      <c r="C12" t="s">
        <v>28</v>
      </c>
      <c r="D12" t="s">
        <v>100</v>
      </c>
      <c r="E12" s="2">
        <v>400000</v>
      </c>
      <c r="F12" t="s">
        <v>29</v>
      </c>
      <c r="G12">
        <v>2029</v>
      </c>
      <c r="H12" t="s">
        <v>77</v>
      </c>
    </row>
    <row r="13" spans="1:8" x14ac:dyDescent="0.25">
      <c r="A13" t="s">
        <v>7</v>
      </c>
      <c r="E13" s="2"/>
    </row>
    <row r="14" spans="1:8" x14ac:dyDescent="0.25">
      <c r="B14" t="s">
        <v>30</v>
      </c>
      <c r="C14" t="s">
        <v>31</v>
      </c>
      <c r="D14" t="s">
        <v>23</v>
      </c>
      <c r="E14" s="2">
        <v>35861.64</v>
      </c>
      <c r="F14" t="s">
        <v>39</v>
      </c>
      <c r="G14">
        <v>2026</v>
      </c>
      <c r="H14" t="s">
        <v>78</v>
      </c>
    </row>
    <row r="15" spans="1:8" x14ac:dyDescent="0.25">
      <c r="B15" t="s">
        <v>41</v>
      </c>
      <c r="C15" t="s">
        <v>42</v>
      </c>
      <c r="D15" t="s">
        <v>23</v>
      </c>
      <c r="E15" s="2">
        <v>365000</v>
      </c>
      <c r="F15" t="s">
        <v>40</v>
      </c>
      <c r="G15">
        <v>2030</v>
      </c>
    </row>
    <row r="16" spans="1:8" x14ac:dyDescent="0.25">
      <c r="B16" t="s">
        <v>32</v>
      </c>
      <c r="C16" t="s">
        <v>33</v>
      </c>
      <c r="D16" t="s">
        <v>34</v>
      </c>
      <c r="E16" s="2">
        <v>315000</v>
      </c>
      <c r="F16" t="s">
        <v>40</v>
      </c>
      <c r="G16">
        <v>2027</v>
      </c>
      <c r="H16" t="s">
        <v>79</v>
      </c>
    </row>
    <row r="17" spans="1:8" x14ac:dyDescent="0.25">
      <c r="B17" t="s">
        <v>43</v>
      </c>
      <c r="C17" t="s">
        <v>44</v>
      </c>
      <c r="D17" t="s">
        <v>34</v>
      </c>
      <c r="E17" s="2">
        <v>5420700</v>
      </c>
      <c r="F17" t="s">
        <v>40</v>
      </c>
      <c r="G17">
        <v>2036</v>
      </c>
      <c r="H17" t="s">
        <v>80</v>
      </c>
    </row>
    <row r="18" spans="1:8" x14ac:dyDescent="0.25">
      <c r="B18" t="s">
        <v>45</v>
      </c>
      <c r="C18" t="s">
        <v>46</v>
      </c>
      <c r="D18" t="s">
        <v>34</v>
      </c>
      <c r="E18" s="2">
        <v>6233804.9999999991</v>
      </c>
      <c r="F18" t="s">
        <v>40</v>
      </c>
      <c r="G18">
        <v>2030</v>
      </c>
      <c r="H18" t="s">
        <v>81</v>
      </c>
    </row>
    <row r="19" spans="1:8" x14ac:dyDescent="0.25">
      <c r="E19" s="2"/>
    </row>
    <row r="20" spans="1:8" x14ac:dyDescent="0.25">
      <c r="A20" t="s">
        <v>8</v>
      </c>
      <c r="E20" s="2"/>
    </row>
    <row r="21" spans="1:8" x14ac:dyDescent="0.25">
      <c r="B21" t="s">
        <v>30</v>
      </c>
      <c r="C21" t="s">
        <v>31</v>
      </c>
      <c r="D21" t="s">
        <v>23</v>
      </c>
      <c r="E21" s="2">
        <v>35000</v>
      </c>
      <c r="F21" t="s">
        <v>39</v>
      </c>
      <c r="G21">
        <v>2027</v>
      </c>
      <c r="H21" t="s">
        <v>82</v>
      </c>
    </row>
    <row r="22" spans="1:8" x14ac:dyDescent="0.25">
      <c r="B22" t="s">
        <v>47</v>
      </c>
      <c r="C22" t="s">
        <v>33</v>
      </c>
      <c r="D22" t="s">
        <v>34</v>
      </c>
      <c r="E22" s="2">
        <v>2750000</v>
      </c>
      <c r="F22" t="s">
        <v>40</v>
      </c>
      <c r="G22">
        <v>2040</v>
      </c>
      <c r="H22" t="s">
        <v>83</v>
      </c>
    </row>
    <row r="23" spans="1:8" x14ac:dyDescent="0.25">
      <c r="E23" s="2"/>
    </row>
    <row r="24" spans="1:8" x14ac:dyDescent="0.25">
      <c r="A24" t="s">
        <v>9</v>
      </c>
      <c r="E24" s="2"/>
    </row>
    <row r="25" spans="1:8" x14ac:dyDescent="0.25">
      <c r="B25" t="s">
        <v>48</v>
      </c>
      <c r="C25" t="s">
        <v>49</v>
      </c>
      <c r="D25" t="s">
        <v>23</v>
      </c>
      <c r="E25" s="2">
        <v>118000</v>
      </c>
      <c r="F25" t="s">
        <v>15</v>
      </c>
      <c r="G25">
        <v>2027</v>
      </c>
      <c r="H25" t="s">
        <v>84</v>
      </c>
    </row>
    <row r="26" spans="1:8" x14ac:dyDescent="0.25">
      <c r="B26" t="s">
        <v>50</v>
      </c>
      <c r="C26" t="s">
        <v>51</v>
      </c>
      <c r="D26" t="s">
        <v>23</v>
      </c>
      <c r="E26" s="2">
        <v>225000</v>
      </c>
      <c r="F26" t="s">
        <v>20</v>
      </c>
      <c r="G26">
        <v>2026</v>
      </c>
      <c r="H26" t="s">
        <v>85</v>
      </c>
    </row>
    <row r="27" spans="1:8" x14ac:dyDescent="0.25">
      <c r="B27" t="s">
        <v>52</v>
      </c>
      <c r="C27" t="s">
        <v>53</v>
      </c>
      <c r="D27" t="s">
        <v>70</v>
      </c>
      <c r="E27" s="2">
        <v>1000000</v>
      </c>
      <c r="F27" t="s">
        <v>20</v>
      </c>
      <c r="G27">
        <v>2026</v>
      </c>
      <c r="H27" t="s">
        <v>86</v>
      </c>
    </row>
    <row r="28" spans="1:8" x14ac:dyDescent="0.25">
      <c r="B28" t="s">
        <v>55</v>
      </c>
      <c r="C28" t="s">
        <v>56</v>
      </c>
      <c r="D28" t="s">
        <v>71</v>
      </c>
      <c r="E28" s="2">
        <v>250000</v>
      </c>
      <c r="F28" t="s">
        <v>20</v>
      </c>
      <c r="G28">
        <v>2030</v>
      </c>
      <c r="H28" t="s">
        <v>87</v>
      </c>
    </row>
    <row r="29" spans="1:8" x14ac:dyDescent="0.25">
      <c r="B29" t="s">
        <v>57</v>
      </c>
      <c r="C29" t="s">
        <v>58</v>
      </c>
      <c r="D29" t="s">
        <v>68</v>
      </c>
      <c r="E29" s="2">
        <v>240000</v>
      </c>
      <c r="F29" t="s">
        <v>15</v>
      </c>
      <c r="G29">
        <v>2030</v>
      </c>
      <c r="H29" t="s">
        <v>88</v>
      </c>
    </row>
    <row r="30" spans="1:8" x14ac:dyDescent="0.25">
      <c r="B30" t="s">
        <v>59</v>
      </c>
      <c r="C30" t="s">
        <v>33</v>
      </c>
      <c r="D30" t="s">
        <v>33</v>
      </c>
      <c r="E30" s="2">
        <v>8000000</v>
      </c>
      <c r="F30" t="s">
        <v>15</v>
      </c>
      <c r="G30">
        <v>2040</v>
      </c>
      <c r="H30" t="s">
        <v>101</v>
      </c>
    </row>
    <row r="31" spans="1:8" x14ac:dyDescent="0.25">
      <c r="E31" s="2"/>
    </row>
    <row r="32" spans="1:8" x14ac:dyDescent="0.25">
      <c r="A32" t="s">
        <v>10</v>
      </c>
      <c r="E32" s="2"/>
    </row>
    <row r="33" spans="1:8" x14ac:dyDescent="0.25">
      <c r="B33" s="4" t="s">
        <v>30</v>
      </c>
      <c r="C33" t="s">
        <v>31</v>
      </c>
      <c r="D33" t="s">
        <v>23</v>
      </c>
      <c r="E33" s="2">
        <f>500000*0.12</f>
        <v>60000</v>
      </c>
      <c r="F33" t="s">
        <v>39</v>
      </c>
      <c r="G33">
        <v>2025</v>
      </c>
      <c r="H33" t="s">
        <v>97</v>
      </c>
    </row>
    <row r="34" spans="1:8" x14ac:dyDescent="0.25">
      <c r="B34" t="s">
        <v>57</v>
      </c>
      <c r="C34" t="s">
        <v>60</v>
      </c>
      <c r="D34" t="s">
        <v>68</v>
      </c>
      <c r="E34" s="2">
        <v>25000</v>
      </c>
      <c r="F34" t="s">
        <v>40</v>
      </c>
      <c r="G34">
        <v>2035</v>
      </c>
      <c r="H34" t="s">
        <v>98</v>
      </c>
    </row>
    <row r="35" spans="1:8" x14ac:dyDescent="0.25">
      <c r="B35" t="s">
        <v>35</v>
      </c>
      <c r="C35" t="s">
        <v>36</v>
      </c>
      <c r="D35" t="s">
        <v>23</v>
      </c>
      <c r="E35" s="2">
        <v>2300000</v>
      </c>
      <c r="F35" t="s">
        <v>39</v>
      </c>
      <c r="G35">
        <v>2030</v>
      </c>
      <c r="H35" t="s">
        <v>99</v>
      </c>
    </row>
    <row r="36" spans="1:8" x14ac:dyDescent="0.25">
      <c r="B36" t="s">
        <v>37</v>
      </c>
      <c r="C36" t="s">
        <v>38</v>
      </c>
      <c r="D36" t="s">
        <v>68</v>
      </c>
      <c r="E36" s="2">
        <v>2400000</v>
      </c>
      <c r="F36" t="s">
        <v>40</v>
      </c>
      <c r="G36">
        <v>2040</v>
      </c>
      <c r="H36" t="s">
        <v>69</v>
      </c>
    </row>
    <row r="37" spans="1:8" x14ac:dyDescent="0.25">
      <c r="B37" t="s">
        <v>61</v>
      </c>
      <c r="C37" t="s">
        <v>33</v>
      </c>
      <c r="D37" t="s">
        <v>34</v>
      </c>
      <c r="E37" s="2">
        <v>3007004</v>
      </c>
      <c r="F37" t="s">
        <v>40</v>
      </c>
      <c r="G37">
        <v>2035</v>
      </c>
      <c r="H37" t="s">
        <v>90</v>
      </c>
    </row>
    <row r="38" spans="1:8" x14ac:dyDescent="0.25">
      <c r="E38" s="2"/>
      <c r="G38">
        <v>3040</v>
      </c>
      <c r="H38" t="s">
        <v>89</v>
      </c>
    </row>
    <row r="39" spans="1:8" x14ac:dyDescent="0.25">
      <c r="E39" s="2"/>
    </row>
    <row r="40" spans="1:8" x14ac:dyDescent="0.25">
      <c r="A40" t="s">
        <v>11</v>
      </c>
      <c r="E40" s="2"/>
    </row>
    <row r="41" spans="1:8" x14ac:dyDescent="0.25">
      <c r="B41" t="s">
        <v>30</v>
      </c>
      <c r="C41" t="s">
        <v>31</v>
      </c>
      <c r="D41" t="s">
        <v>23</v>
      </c>
      <c r="E41" s="2">
        <v>24977.16</v>
      </c>
      <c r="F41" t="s">
        <v>39</v>
      </c>
      <c r="G41">
        <v>2027</v>
      </c>
      <c r="H41" t="s">
        <v>91</v>
      </c>
    </row>
    <row r="42" spans="1:8" x14ac:dyDescent="0.25">
      <c r="B42" t="s">
        <v>35</v>
      </c>
      <c r="C42" t="s">
        <v>62</v>
      </c>
      <c r="D42" t="s">
        <v>23</v>
      </c>
      <c r="E42" s="2">
        <v>289000</v>
      </c>
      <c r="F42" t="s">
        <v>39</v>
      </c>
      <c r="G42">
        <v>2035</v>
      </c>
      <c r="H42" t="s">
        <v>92</v>
      </c>
    </row>
    <row r="43" spans="1:8" x14ac:dyDescent="0.25">
      <c r="B43" t="s">
        <v>63</v>
      </c>
      <c r="C43" t="s">
        <v>33</v>
      </c>
      <c r="D43" t="s">
        <v>34</v>
      </c>
      <c r="E43" s="2">
        <v>2300000</v>
      </c>
      <c r="F43" t="s">
        <v>40</v>
      </c>
      <c r="G43">
        <v>2030</v>
      </c>
      <c r="H43" t="s">
        <v>93</v>
      </c>
    </row>
    <row r="44" spans="1:8" x14ac:dyDescent="0.25">
      <c r="E44" s="2"/>
    </row>
    <row r="45" spans="1:8" x14ac:dyDescent="0.25">
      <c r="E45" s="2"/>
    </row>
    <row r="46" spans="1:8" x14ac:dyDescent="0.25">
      <c r="A46" t="s">
        <v>12</v>
      </c>
      <c r="E46" s="2"/>
    </row>
    <row r="47" spans="1:8" x14ac:dyDescent="0.25">
      <c r="B47" t="s">
        <v>30</v>
      </c>
      <c r="C47" t="s">
        <v>31</v>
      </c>
      <c r="D47" t="s">
        <v>23</v>
      </c>
      <c r="E47" s="2">
        <f>425000*0.12</f>
        <v>51000</v>
      </c>
      <c r="F47" t="s">
        <v>39</v>
      </c>
      <c r="G47">
        <v>2026</v>
      </c>
      <c r="H47" t="s">
        <v>94</v>
      </c>
    </row>
    <row r="48" spans="1:8" x14ac:dyDescent="0.25">
      <c r="B48" t="s">
        <v>57</v>
      </c>
      <c r="C48" t="s">
        <v>60</v>
      </c>
      <c r="D48" t="s">
        <v>54</v>
      </c>
      <c r="E48" s="2">
        <v>68000</v>
      </c>
      <c r="F48" t="s">
        <v>40</v>
      </c>
      <c r="G48">
        <v>2030</v>
      </c>
      <c r="H48" t="s">
        <v>95</v>
      </c>
    </row>
    <row r="49" spans="1:8" x14ac:dyDescent="0.25">
      <c r="B49" t="s">
        <v>64</v>
      </c>
      <c r="C49" t="s">
        <v>65</v>
      </c>
      <c r="D49" t="s">
        <v>23</v>
      </c>
      <c r="E49" s="2">
        <v>105000</v>
      </c>
      <c r="F49" t="s">
        <v>40</v>
      </c>
      <c r="G49">
        <v>2027</v>
      </c>
      <c r="H49" t="s">
        <v>96</v>
      </c>
    </row>
    <row r="50" spans="1:8" x14ac:dyDescent="0.25">
      <c r="B50" t="s">
        <v>66</v>
      </c>
      <c r="C50" t="s">
        <v>67</v>
      </c>
      <c r="D50" t="s">
        <v>23</v>
      </c>
      <c r="E50" s="2">
        <v>750000</v>
      </c>
      <c r="F50" t="s">
        <v>40</v>
      </c>
      <c r="G50">
        <v>2024</v>
      </c>
      <c r="H50" t="s">
        <v>96</v>
      </c>
    </row>
    <row r="53" spans="1:8" x14ac:dyDescent="0.25">
      <c r="A53" t="s">
        <v>103</v>
      </c>
    </row>
    <row r="54" spans="1:8" x14ac:dyDescent="0.25">
      <c r="B54" t="s">
        <v>104</v>
      </c>
    </row>
    <row r="56" spans="1:8" x14ac:dyDescent="0.25">
      <c r="A56" t="s">
        <v>105</v>
      </c>
    </row>
    <row r="57" spans="1:8" x14ac:dyDescent="0.25">
      <c r="B57" t="s">
        <v>30</v>
      </c>
      <c r="C57" t="s">
        <v>31</v>
      </c>
      <c r="D57" t="s">
        <v>23</v>
      </c>
      <c r="E57">
        <f>132000*0.12</f>
        <v>15840</v>
      </c>
      <c r="F57" t="s">
        <v>39</v>
      </c>
      <c r="G57">
        <v>2026</v>
      </c>
    </row>
    <row r="58" spans="1:8" x14ac:dyDescent="0.25">
      <c r="B58" t="s">
        <v>32</v>
      </c>
      <c r="C58" t="s">
        <v>33</v>
      </c>
      <c r="D58" t="s">
        <v>34</v>
      </c>
      <c r="E58" s="2">
        <f>132000*1.75</f>
        <v>231000</v>
      </c>
      <c r="F58" t="s">
        <v>40</v>
      </c>
      <c r="G58">
        <v>2030</v>
      </c>
      <c r="H58" t="s">
        <v>109</v>
      </c>
    </row>
    <row r="59" spans="1:8" x14ac:dyDescent="0.25">
      <c r="B59" t="s">
        <v>63</v>
      </c>
      <c r="C59" t="s">
        <v>33</v>
      </c>
      <c r="D59" t="s">
        <v>34</v>
      </c>
      <c r="E59" s="2">
        <v>2195000</v>
      </c>
      <c r="F59" t="s">
        <v>40</v>
      </c>
      <c r="G59">
        <v>2030</v>
      </c>
      <c r="H59" t="s">
        <v>93</v>
      </c>
    </row>
    <row r="61" spans="1:8" x14ac:dyDescent="0.25">
      <c r="A61" t="s">
        <v>107</v>
      </c>
    </row>
    <row r="62" spans="1:8" x14ac:dyDescent="0.25">
      <c r="B62" t="s">
        <v>30</v>
      </c>
      <c r="C62" t="s">
        <v>111</v>
      </c>
      <c r="D62" t="s">
        <v>23</v>
      </c>
      <c r="E62">
        <f>147000*0.6</f>
        <v>88200</v>
      </c>
      <c r="F62" t="s">
        <v>39</v>
      </c>
      <c r="G62">
        <v>2027</v>
      </c>
      <c r="H62" t="s">
        <v>108</v>
      </c>
    </row>
    <row r="64" spans="1:8" x14ac:dyDescent="0.25">
      <c r="A64" t="s">
        <v>106</v>
      </c>
    </row>
    <row r="65" spans="1:8" x14ac:dyDescent="0.25">
      <c r="B65" t="s">
        <v>35</v>
      </c>
      <c r="C65" t="s">
        <v>36</v>
      </c>
      <c r="D65" t="s">
        <v>23</v>
      </c>
      <c r="E65" s="2">
        <v>800000</v>
      </c>
      <c r="F65" t="s">
        <v>39</v>
      </c>
      <c r="G65">
        <v>2030</v>
      </c>
      <c r="H65" t="s">
        <v>99</v>
      </c>
    </row>
    <row r="66" spans="1:8" x14ac:dyDescent="0.25">
      <c r="B66" t="s">
        <v>63</v>
      </c>
      <c r="C66" t="s">
        <v>33</v>
      </c>
      <c r="D66" t="s">
        <v>34</v>
      </c>
      <c r="E66" s="2">
        <v>1965000</v>
      </c>
      <c r="F66" t="s">
        <v>40</v>
      </c>
      <c r="G66">
        <v>2030</v>
      </c>
      <c r="H66" t="s">
        <v>93</v>
      </c>
    </row>
    <row r="67" spans="1:8" x14ac:dyDescent="0.25">
      <c r="E67" s="2"/>
    </row>
    <row r="68" spans="1:8" x14ac:dyDescent="0.25">
      <c r="A68" t="s">
        <v>110</v>
      </c>
    </row>
    <row r="69" spans="1:8" x14ac:dyDescent="0.25">
      <c r="B69" t="s">
        <v>30</v>
      </c>
      <c r="C69" t="s">
        <v>111</v>
      </c>
      <c r="D69" t="s">
        <v>23</v>
      </c>
      <c r="E69">
        <f>205000*0.2</f>
        <v>41000</v>
      </c>
      <c r="F69" t="s">
        <v>39</v>
      </c>
      <c r="G69">
        <v>2027</v>
      </c>
      <c r="H69" t="s">
        <v>108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 Paul</dc:creator>
  <cp:lastModifiedBy>Sheehan, Katie</cp:lastModifiedBy>
  <dcterms:created xsi:type="dcterms:W3CDTF">2024-09-24T12:16:41Z</dcterms:created>
  <dcterms:modified xsi:type="dcterms:W3CDTF">2024-09-25T00:02:11Z</dcterms:modified>
</cp:coreProperties>
</file>