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CodeBasics\SQL\Resume_Project_Challanges\Resume_Project_Challange_4\"/>
    </mc:Choice>
  </mc:AlternateContent>
  <xr:revisionPtr revIDLastSave="0" documentId="13_ncr:1_{EAA46368-FD5E-4B5B-B6B1-6353CF8697B7}" xr6:coauthVersionLast="47" xr6:coauthVersionMax="47" xr10:uidLastSave="{00000000-0000-0000-0000-000000000000}"/>
  <bookViews>
    <workbookView xWindow="-110" yWindow="-110" windowWidth="19420" windowHeight="10300" activeTab="1" xr2:uid="{9D5B2A03-D615-4016-B326-546416F39FB4}"/>
  </bookViews>
  <sheets>
    <sheet name="Analysis" sheetId="1" r:id="rId1"/>
    <sheet name="Q9" sheetId="10" r:id="rId2"/>
    <sheet name="Q8" sheetId="9" r:id="rId3"/>
    <sheet name="Q7" sheetId="8" r:id="rId4"/>
    <sheet name="Q6" sheetId="7" r:id="rId5"/>
    <sheet name="Q4" sheetId="5" r:id="rId6"/>
    <sheet name="Q3" sheetId="6" r:id="rId7"/>
    <sheet name="Q2" sheetId="4" r:id="rId8"/>
    <sheet name="Q1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" i="1" l="1"/>
  <c r="W70" i="1"/>
  <c r="W69" i="1"/>
  <c r="W68" i="1"/>
  <c r="W67" i="1"/>
  <c r="W66" i="1"/>
  <c r="W65" i="1"/>
  <c r="W64" i="1"/>
  <c r="W63" i="1"/>
  <c r="X55" i="1"/>
  <c r="X57" i="1"/>
  <c r="X56" i="1"/>
  <c r="W57" i="1"/>
  <c r="W56" i="1"/>
  <c r="W55" i="1"/>
  <c r="V57" i="1"/>
  <c r="V56" i="1"/>
  <c r="V55" i="1"/>
  <c r="Q49" i="1"/>
  <c r="Q50" i="1"/>
  <c r="Q48" i="1"/>
  <c r="P49" i="1"/>
  <c r="P50" i="1"/>
  <c r="P48" i="1"/>
  <c r="O49" i="1"/>
  <c r="O50" i="1"/>
  <c r="O48" i="1"/>
  <c r="O43" i="1"/>
  <c r="P38" i="1"/>
  <c r="P39" i="1"/>
  <c r="P40" i="1"/>
  <c r="P37" i="1"/>
  <c r="O38" i="1"/>
  <c r="O39" i="1"/>
  <c r="O40" i="1"/>
  <c r="O37" i="1"/>
  <c r="O31" i="1"/>
  <c r="O30" i="1"/>
  <c r="S6" i="1"/>
  <c r="S5" i="1"/>
  <c r="O2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F84" i="1"/>
  <c r="F85" i="1"/>
  <c r="F86" i="1"/>
  <c r="F87" i="1"/>
  <c r="F83" i="1"/>
  <c r="E84" i="1"/>
  <c r="E85" i="1"/>
  <c r="E86" i="1"/>
  <c r="E87" i="1"/>
  <c r="E83" i="1"/>
  <c r="E77" i="1"/>
  <c r="E78" i="1"/>
  <c r="D53" i="1"/>
  <c r="D43" i="1"/>
  <c r="D44" i="1"/>
  <c r="D45" i="1"/>
  <c r="D46" i="1"/>
  <c r="D47" i="1"/>
  <c r="D42" i="1"/>
  <c r="D51" i="1"/>
  <c r="D50" i="1"/>
  <c r="C51" i="1"/>
  <c r="C50" i="1"/>
  <c r="C70" i="1"/>
  <c r="D70" i="1" s="1"/>
  <c r="C69" i="1"/>
  <c r="D72" i="1" s="1"/>
  <c r="D28" i="1"/>
  <c r="D27" i="1"/>
  <c r="C30" i="1"/>
  <c r="D17" i="1"/>
  <c r="D18" i="1"/>
  <c r="D19" i="1"/>
  <c r="D20" i="1"/>
  <c r="D21" i="1"/>
  <c r="D22" i="1"/>
  <c r="D23" i="1"/>
  <c r="D16" i="1"/>
  <c r="C28" i="1"/>
  <c r="C27" i="1"/>
  <c r="C17" i="1"/>
  <c r="C18" i="1"/>
  <c r="C19" i="1"/>
  <c r="C20" i="1"/>
  <c r="C21" i="1"/>
  <c r="C22" i="1"/>
  <c r="C23" i="1"/>
  <c r="C16" i="1"/>
  <c r="H16" i="1"/>
  <c r="H17" i="1"/>
  <c r="H18" i="1"/>
  <c r="H19" i="1"/>
  <c r="H20" i="1"/>
  <c r="H21" i="1"/>
  <c r="H22" i="1"/>
  <c r="H23" i="1"/>
  <c r="H15" i="1"/>
  <c r="C15" i="1"/>
  <c r="B16" i="1"/>
  <c r="B17" i="1"/>
  <c r="B18" i="1"/>
  <c r="B19" i="1"/>
  <c r="B20" i="1"/>
  <c r="B21" i="1"/>
  <c r="B22" i="1"/>
  <c r="B23" i="1"/>
  <c r="B15" i="1"/>
  <c r="D69" i="1" l="1"/>
</calcChain>
</file>

<file path=xl/sharedStrings.xml><?xml version="1.0" encoding="utf-8"?>
<sst xmlns="http://schemas.openxmlformats.org/spreadsheetml/2006/main" count="1146" uniqueCount="758">
  <si>
    <t>customer</t>
  </si>
  <si>
    <t>market</t>
  </si>
  <si>
    <t>region</t>
  </si>
  <si>
    <t>gross_sales_mln</t>
  </si>
  <si>
    <t>Atliq Exclusive</t>
  </si>
  <si>
    <t>India</t>
  </si>
  <si>
    <t>APAC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</si>
  <si>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</si>
  <si>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</si>
  <si>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</si>
  <si>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</si>
  <si>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</si>
  <si>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</si>
  <si>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</si>
  <si>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X</t>
  </si>
  <si>
    <t xml:space="preserve">Y </t>
  </si>
  <si>
    <t>highlight</t>
  </si>
  <si>
    <t>unique_products_2020</t>
  </si>
  <si>
    <t>unique_products_2021</t>
  </si>
  <si>
    <t>percentage_chg</t>
  </si>
  <si>
    <t>Q1</t>
  </si>
  <si>
    <t>Q2</t>
  </si>
  <si>
    <t>Q3</t>
  </si>
  <si>
    <t>segment</t>
  </si>
  <si>
    <t>product_count_2020</t>
  </si>
  <si>
    <t>product_count_2021</t>
  </si>
  <si>
    <t>difference</t>
  </si>
  <si>
    <t>Accessories</t>
  </si>
  <si>
    <t>Notebook</t>
  </si>
  <si>
    <t>Peripherals</t>
  </si>
  <si>
    <t>Desktop</t>
  </si>
  <si>
    <t>Storage</t>
  </si>
  <si>
    <t>Networking</t>
  </si>
  <si>
    <t>%</t>
  </si>
  <si>
    <t>product_count</t>
  </si>
  <si>
    <t>Q4</t>
  </si>
  <si>
    <t>Q5</t>
  </si>
  <si>
    <t>product_code</t>
  </si>
  <si>
    <t>product</t>
  </si>
  <si>
    <t>manufacturing_cost</t>
  </si>
  <si>
    <t>cost_type</t>
  </si>
  <si>
    <t>A6120110206</t>
  </si>
  <si>
    <t>AQ HOME Allin1 Gen 2</t>
  </si>
  <si>
    <t>Highest</t>
  </si>
  <si>
    <t>A2118150101</t>
  </si>
  <si>
    <t>AQ Master wired x1 Ms</t>
  </si>
  <si>
    <t>Lowest</t>
  </si>
  <si>
    <t>A6120110205</t>
  </si>
  <si>
    <t>A6119110204</t>
  </si>
  <si>
    <t>A6119110203</t>
  </si>
  <si>
    <t>A6119110202</t>
  </si>
  <si>
    <t>A6119110201</t>
  </si>
  <si>
    <t>A6019110108</t>
  </si>
  <si>
    <t>A6019110107</t>
  </si>
  <si>
    <t>A6018110106</t>
  </si>
  <si>
    <t>A6018110105</t>
  </si>
  <si>
    <t>A6018110104</t>
  </si>
  <si>
    <t>A6018110103</t>
  </si>
  <si>
    <t>A6018110102</t>
  </si>
  <si>
    <t>A6018110101</t>
  </si>
  <si>
    <t>A5821110108</t>
  </si>
  <si>
    <t>A5820110107</t>
  </si>
  <si>
    <t>A5820110106</t>
  </si>
  <si>
    <t>A5820110105</t>
  </si>
  <si>
    <t>A5820110104</t>
  </si>
  <si>
    <t>A5820110103</t>
  </si>
  <si>
    <t>A5820110102</t>
  </si>
  <si>
    <t>A5820110101</t>
  </si>
  <si>
    <t>A5721110506</t>
  </si>
  <si>
    <t>A5721110505</t>
  </si>
  <si>
    <t>A5721110504</t>
  </si>
  <si>
    <t>A5721110503</t>
  </si>
  <si>
    <t>A5721110502</t>
  </si>
  <si>
    <t>A5721110501</t>
  </si>
  <si>
    <t>A5621110408</t>
  </si>
  <si>
    <t>A5621110407</t>
  </si>
  <si>
    <t>A5621110406</t>
  </si>
  <si>
    <t>A5621110405</t>
  </si>
  <si>
    <t>A5621110403</t>
  </si>
  <si>
    <t>A5621110404</t>
  </si>
  <si>
    <t>A5620110402</t>
  </si>
  <si>
    <t>A5620110401</t>
  </si>
  <si>
    <t>A5520110307</t>
  </si>
  <si>
    <t>A5520110308</t>
  </si>
  <si>
    <t>A5520110306</t>
  </si>
  <si>
    <t>A5520110305</t>
  </si>
  <si>
    <t>A5519110304</t>
  </si>
  <si>
    <t>A5519110303</t>
  </si>
  <si>
    <t>A5519110301</t>
  </si>
  <si>
    <t>A5519110302</t>
  </si>
  <si>
    <t>A5419110208</t>
  </si>
  <si>
    <t>A5419110206</t>
  </si>
  <si>
    <t>A5419110207</t>
  </si>
  <si>
    <t>A5419110205</t>
  </si>
  <si>
    <t>A5419110204</t>
  </si>
  <si>
    <t>A5419110203</t>
  </si>
  <si>
    <t>A5419110202</t>
  </si>
  <si>
    <t>A5419110201</t>
  </si>
  <si>
    <t>A5318110108</t>
  </si>
  <si>
    <t>A5318110107</t>
  </si>
  <si>
    <t>A5318110106</t>
  </si>
  <si>
    <t>A5318110105</t>
  </si>
  <si>
    <t>A5318110104</t>
  </si>
  <si>
    <t>A5318110103</t>
  </si>
  <si>
    <t>A5220110408</t>
  </si>
  <si>
    <t>A5219110407</t>
  </si>
  <si>
    <t>A5219110406</t>
  </si>
  <si>
    <t>A5219110405</t>
  </si>
  <si>
    <t>A5219110403</t>
  </si>
  <si>
    <t>A5219110402</t>
  </si>
  <si>
    <t>A5219110401</t>
  </si>
  <si>
    <t>A5119110308</t>
  </si>
  <si>
    <t>A5119110307</t>
  </si>
  <si>
    <t>A5119110306</t>
  </si>
  <si>
    <t>A5119110305</t>
  </si>
  <si>
    <t>A5119110303</t>
  </si>
  <si>
    <t>A5119110302</t>
  </si>
  <si>
    <t>A5119110301</t>
  </si>
  <si>
    <t>A5019110208</t>
  </si>
  <si>
    <t>A5018110207</t>
  </si>
  <si>
    <t>A5018110206</t>
  </si>
  <si>
    <t>A5018110205</t>
  </si>
  <si>
    <t>A5018110204</t>
  </si>
  <si>
    <t>A5018110203</t>
  </si>
  <si>
    <t>A5018110202</t>
  </si>
  <si>
    <t>A5018110201</t>
  </si>
  <si>
    <t>A4918110104</t>
  </si>
  <si>
    <t>A4918110103</t>
  </si>
  <si>
    <t>A4918110102</t>
  </si>
  <si>
    <t>A4918110101</t>
  </si>
  <si>
    <t>A4721110705</t>
  </si>
  <si>
    <t>A4721110704</t>
  </si>
  <si>
    <t>A4721110703</t>
  </si>
  <si>
    <t>A4720110702</t>
  </si>
  <si>
    <t>A4720110701</t>
  </si>
  <si>
    <t>A4620110608</t>
  </si>
  <si>
    <t>A4620110607</t>
  </si>
  <si>
    <t>A4620110606</t>
  </si>
  <si>
    <t>A4620110605</t>
  </si>
  <si>
    <t>A4620110604</t>
  </si>
  <si>
    <t>A4620110603</t>
  </si>
  <si>
    <t>A4620110602</t>
  </si>
  <si>
    <t>A4620110601</t>
  </si>
  <si>
    <t>A4520110508</t>
  </si>
  <si>
    <t>A4520110507</t>
  </si>
  <si>
    <t>A4520110505</t>
  </si>
  <si>
    <t>A4520110506</t>
  </si>
  <si>
    <t>A4520110504</t>
  </si>
  <si>
    <t>A4519110503</t>
  </si>
  <si>
    <t>A4519110502</t>
  </si>
  <si>
    <t>A4519110501</t>
  </si>
  <si>
    <t>A4419110408</t>
  </si>
  <si>
    <t>A4419110407</t>
  </si>
  <si>
    <t>A4419110406</t>
  </si>
  <si>
    <t>A4419110405</t>
  </si>
  <si>
    <t>A4419110404</t>
  </si>
  <si>
    <t>A4419110403</t>
  </si>
  <si>
    <t>A4419110402</t>
  </si>
  <si>
    <t>A4419110401</t>
  </si>
  <si>
    <t>A4319110306</t>
  </si>
  <si>
    <t>A4319110305</t>
  </si>
  <si>
    <t>A4319110304</t>
  </si>
  <si>
    <t>A4319110303</t>
  </si>
  <si>
    <t>A4319110302</t>
  </si>
  <si>
    <t>A4318110301</t>
  </si>
  <si>
    <t>A4218110208</t>
  </si>
  <si>
    <t>A4218110207</t>
  </si>
  <si>
    <t>A4218110206</t>
  </si>
  <si>
    <t>A4218110205</t>
  </si>
  <si>
    <t>A4218110204</t>
  </si>
  <si>
    <t>A4218110203</t>
  </si>
  <si>
    <t>A4218110202</t>
  </si>
  <si>
    <t>A4218110201</t>
  </si>
  <si>
    <t>A1521150602</t>
  </si>
  <si>
    <t>A4118110107</t>
  </si>
  <si>
    <t>A4118110106</t>
  </si>
  <si>
    <t>A4118110105</t>
  </si>
  <si>
    <t>A1521150601</t>
  </si>
  <si>
    <t>A1421150503</t>
  </si>
  <si>
    <t>A1420150502</t>
  </si>
  <si>
    <t>A1420150501</t>
  </si>
  <si>
    <t>A1320150403</t>
  </si>
  <si>
    <t>A1320150402</t>
  </si>
  <si>
    <t>A1319150401</t>
  </si>
  <si>
    <t>A1219150303</t>
  </si>
  <si>
    <t>A1219150302</t>
  </si>
  <si>
    <t>A1219150301</t>
  </si>
  <si>
    <t>A1119150203</t>
  </si>
  <si>
    <t>A1118150202</t>
  </si>
  <si>
    <t>A1118150201</t>
  </si>
  <si>
    <t>A1018150103</t>
  </si>
  <si>
    <t>A1018150102</t>
  </si>
  <si>
    <t>A1018150101</t>
  </si>
  <si>
    <t>A0921150601</t>
  </si>
  <si>
    <t>A2021150503</t>
  </si>
  <si>
    <t>A7321160303</t>
  </si>
  <si>
    <t>A0821150503</t>
  </si>
  <si>
    <t>A0821150504</t>
  </si>
  <si>
    <t>A0821150502</t>
  </si>
  <si>
    <t>A7321160302</t>
  </si>
  <si>
    <t>A0821150501</t>
  </si>
  <si>
    <t>A7321160301</t>
  </si>
  <si>
    <t>A0721150404</t>
  </si>
  <si>
    <t>A0721150403</t>
  </si>
  <si>
    <t>A2020150501</t>
  </si>
  <si>
    <t>A2020150502</t>
  </si>
  <si>
    <t>A0721150402</t>
  </si>
  <si>
    <t>A0721150401</t>
  </si>
  <si>
    <t>A1920150404</t>
  </si>
  <si>
    <t>A7220160203</t>
  </si>
  <si>
    <t>A0621150308</t>
  </si>
  <si>
    <t>A0621150307</t>
  </si>
  <si>
    <t>A0620150306</t>
  </si>
  <si>
    <t>A0620150305</t>
  </si>
  <si>
    <t>A0620150304</t>
  </si>
  <si>
    <t>A0620150303</t>
  </si>
  <si>
    <t>A1919150403</t>
  </si>
  <si>
    <t>A7220160202</t>
  </si>
  <si>
    <t>A3521150704</t>
  </si>
  <si>
    <t>A3521150705</t>
  </si>
  <si>
    <t>A1919150402</t>
  </si>
  <si>
    <t>A0619150302</t>
  </si>
  <si>
    <t>A1819150304</t>
  </si>
  <si>
    <t>A1919150401</t>
  </si>
  <si>
    <t>A1819150303</t>
  </si>
  <si>
    <t>A1819150302</t>
  </si>
  <si>
    <t>A0619150301</t>
  </si>
  <si>
    <t>A4021150405</t>
  </si>
  <si>
    <t>A7219160201</t>
  </si>
  <si>
    <t>A0519150208</t>
  </si>
  <si>
    <t>A3521150703</t>
  </si>
  <si>
    <t>A0519150207</t>
  </si>
  <si>
    <t>A0519150206</t>
  </si>
  <si>
    <t>A0519150205</t>
  </si>
  <si>
    <t>A7119160103</t>
  </si>
  <si>
    <t>A3521150702</t>
  </si>
  <si>
    <t>A7119160102</t>
  </si>
  <si>
    <t>A3521150701</t>
  </si>
  <si>
    <t>A4021150404</t>
  </si>
  <si>
    <t>A3421150606</t>
  </si>
  <si>
    <t>A1718150204</t>
  </si>
  <si>
    <t>A1819150301</t>
  </si>
  <si>
    <t>A3421150605</t>
  </si>
  <si>
    <t>A4021150403</t>
  </si>
  <si>
    <t>A7118160101</t>
  </si>
  <si>
    <t>A0321150303</t>
  </si>
  <si>
    <t>A3421150604</t>
  </si>
  <si>
    <t>A4020150401</t>
  </si>
  <si>
    <t>A4020150402</t>
  </si>
  <si>
    <t>A3920150305</t>
  </si>
  <si>
    <t>A0519150204</t>
  </si>
  <si>
    <t>A1718150203</t>
  </si>
  <si>
    <t>A0321150302</t>
  </si>
  <si>
    <t>A0519150203</t>
  </si>
  <si>
    <t>A3421150603</t>
  </si>
  <si>
    <t>A0519150202</t>
  </si>
  <si>
    <t>A3920150304</t>
  </si>
  <si>
    <t>A3420150601</t>
  </si>
  <si>
    <t>A3420150602</t>
  </si>
  <si>
    <t>A0220150203</t>
  </si>
  <si>
    <t>A0320150301</t>
  </si>
  <si>
    <t>A3320150506</t>
  </si>
  <si>
    <t>A3920150303</t>
  </si>
  <si>
    <t>A0219150202</t>
  </si>
  <si>
    <t>A0219150201</t>
  </si>
  <si>
    <t>A1718150202</t>
  </si>
  <si>
    <t>A3920150302</t>
  </si>
  <si>
    <t>A0118150104</t>
  </si>
  <si>
    <t>A3920150301</t>
  </si>
  <si>
    <t>A1718150201</t>
  </si>
  <si>
    <t>A3320150505</t>
  </si>
  <si>
    <t>A1618150104</t>
  </si>
  <si>
    <t>A3819150205</t>
  </si>
  <si>
    <t>A0118150103</t>
  </si>
  <si>
    <t>A0519150201</t>
  </si>
  <si>
    <t>A3320150504</t>
  </si>
  <si>
    <t>A6620160501</t>
  </si>
  <si>
    <t>A1618150103</t>
  </si>
  <si>
    <t>A3819150204</t>
  </si>
  <si>
    <t>A3320150503</t>
  </si>
  <si>
    <t>A0118150102</t>
  </si>
  <si>
    <t>A6520160403</t>
  </si>
  <si>
    <t>A2821150801</t>
  </si>
  <si>
    <t>A3320150502</t>
  </si>
  <si>
    <t>A2721150706</t>
  </si>
  <si>
    <t>A3320150501</t>
  </si>
  <si>
    <t>A6520160402</t>
  </si>
  <si>
    <t>A2721150705</t>
  </si>
  <si>
    <t>A1618150102</t>
  </si>
  <si>
    <t>A2721150704</t>
  </si>
  <si>
    <t>A3220150406</t>
  </si>
  <si>
    <t>A6419160303</t>
  </si>
  <si>
    <t>A6519160401</t>
  </si>
  <si>
    <t>A0418150104</t>
  </si>
  <si>
    <t>A0418150105</t>
  </si>
  <si>
    <t>A0418150106</t>
  </si>
  <si>
    <t>A1618150101</t>
  </si>
  <si>
    <t>A3220150405</t>
  </si>
  <si>
    <t>A0418150103</t>
  </si>
  <si>
    <t>A3220150402</t>
  </si>
  <si>
    <t>A3220150403</t>
  </si>
  <si>
    <t>A3220150404</t>
  </si>
  <si>
    <t>A6319160203</t>
  </si>
  <si>
    <t>A6419160302</t>
  </si>
  <si>
    <t>A3819150203</t>
  </si>
  <si>
    <t>A3220150401</t>
  </si>
  <si>
    <t>A0118150101</t>
  </si>
  <si>
    <t>A3120150306</t>
  </si>
  <si>
    <t>A3818150202</t>
  </si>
  <si>
    <t>A6419160301</t>
  </si>
  <si>
    <t>A3818150201</t>
  </si>
  <si>
    <t>A6319160202</t>
  </si>
  <si>
    <t>A2721150703</t>
  </si>
  <si>
    <t>A3718150105</t>
  </si>
  <si>
    <t>A6319160201</t>
  </si>
  <si>
    <t>A2720150701</t>
  </si>
  <si>
    <t>A2721150702</t>
  </si>
  <si>
    <t>A3718150103</t>
  </si>
  <si>
    <t>A2620150606</t>
  </si>
  <si>
    <t>A2620150605</t>
  </si>
  <si>
    <t>A3120150305</t>
  </si>
  <si>
    <t>A3718150102</t>
  </si>
  <si>
    <t>A2620150604</t>
  </si>
  <si>
    <t>A6219160103</t>
  </si>
  <si>
    <t>A3120150304</t>
  </si>
  <si>
    <t>A3718150101</t>
  </si>
  <si>
    <t>A2620150603</t>
  </si>
  <si>
    <t>A3119150303</t>
  </si>
  <si>
    <t>A2620150602</t>
  </si>
  <si>
    <t>A2620150601</t>
  </si>
  <si>
    <t>A6218160102</t>
  </si>
  <si>
    <t>A2520150506</t>
  </si>
  <si>
    <t>A3119150302</t>
  </si>
  <si>
    <t>A2520150505</t>
  </si>
  <si>
    <t>A2520150503</t>
  </si>
  <si>
    <t>A2520150504</t>
  </si>
  <si>
    <t>A2520150502</t>
  </si>
  <si>
    <t>A3119150301</t>
  </si>
  <si>
    <t>A6218160101</t>
  </si>
  <si>
    <t>A3019150206</t>
  </si>
  <si>
    <t>A2420150406</t>
  </si>
  <si>
    <t>A2520150501</t>
  </si>
  <si>
    <t>A2419150405</t>
  </si>
  <si>
    <t>A2419150404</t>
  </si>
  <si>
    <t>A3018150203</t>
  </si>
  <si>
    <t>A3019150204</t>
  </si>
  <si>
    <t>A3019150205</t>
  </si>
  <si>
    <t>A2419150403</t>
  </si>
  <si>
    <t>A3018150201</t>
  </si>
  <si>
    <t>A3018150202</t>
  </si>
  <si>
    <t>A2419150401</t>
  </si>
  <si>
    <t>A2419150402</t>
  </si>
  <si>
    <t>A2319150304</t>
  </si>
  <si>
    <t>A2319150305</t>
  </si>
  <si>
    <t>A2319150306</t>
  </si>
  <si>
    <t>A2918150106</t>
  </si>
  <si>
    <t>A2918150105</t>
  </si>
  <si>
    <t>A2319150303</t>
  </si>
  <si>
    <t>A2918150104</t>
  </si>
  <si>
    <t>A2319150301</t>
  </si>
  <si>
    <t>A2319150302</t>
  </si>
  <si>
    <t>A2219150206</t>
  </si>
  <si>
    <t>A2219150205</t>
  </si>
  <si>
    <t>A2918150103</t>
  </si>
  <si>
    <t>A2918150102</t>
  </si>
  <si>
    <t>A2219150204</t>
  </si>
  <si>
    <t>A2219150203</t>
  </si>
  <si>
    <t>A2918150101</t>
  </si>
  <si>
    <t>A2218150202</t>
  </si>
  <si>
    <t>A2218150201</t>
  </si>
  <si>
    <t>A2118150106</t>
  </si>
  <si>
    <t>A6819160203</t>
  </si>
  <si>
    <t>A2118150104</t>
  </si>
  <si>
    <t>A2118150105</t>
  </si>
  <si>
    <t>A6720160103</t>
  </si>
  <si>
    <t>A2118150103</t>
  </si>
  <si>
    <t>A2118150102</t>
  </si>
  <si>
    <t>A6818160202</t>
  </si>
  <si>
    <t>A6818160201</t>
  </si>
  <si>
    <t>avg_mcost</t>
  </si>
  <si>
    <t>Q6</t>
  </si>
  <si>
    <t>customer_code</t>
  </si>
  <si>
    <t>avg_discnt_pct</t>
  </si>
  <si>
    <t>Flipkart</t>
  </si>
  <si>
    <t>Viveks</t>
  </si>
  <si>
    <t>Croma</t>
  </si>
  <si>
    <t>Ezone</t>
  </si>
  <si>
    <t xml:space="preserve">Amazon </t>
  </si>
  <si>
    <t>avg %</t>
  </si>
  <si>
    <t>above_avg%</t>
  </si>
  <si>
    <t>month</t>
  </si>
  <si>
    <t>year</t>
  </si>
  <si>
    <t>gross_sales_amount</t>
  </si>
  <si>
    <t>Q7</t>
  </si>
  <si>
    <t>avg_gross_sales_amount</t>
  </si>
  <si>
    <t>Total</t>
  </si>
  <si>
    <t>FY 20</t>
  </si>
  <si>
    <t>FY 21</t>
  </si>
  <si>
    <t>Q1 FY 21 Total</t>
  </si>
  <si>
    <t>Q1 FY 21 contribution</t>
  </si>
  <si>
    <t>Q8</t>
  </si>
  <si>
    <t>quarter</t>
  </si>
  <si>
    <t>total_sold_qty</t>
  </si>
  <si>
    <t>ave_sold_qty</t>
  </si>
  <si>
    <t>Q1 &amp; Q2 FY20 contribution</t>
  </si>
  <si>
    <t>Q9</t>
  </si>
  <si>
    <t>channel</t>
  </si>
  <si>
    <t>percentage</t>
  </si>
  <si>
    <t>Retailer</t>
  </si>
  <si>
    <t>Direct</t>
  </si>
  <si>
    <t>Distributor</t>
  </si>
  <si>
    <t>avg_gross_sales</t>
  </si>
  <si>
    <t>Q10</t>
  </si>
  <si>
    <t>division</t>
  </si>
  <si>
    <t>product_variant</t>
  </si>
  <si>
    <t>rank_order</t>
  </si>
  <si>
    <t>N &amp; S</t>
  </si>
  <si>
    <t>AQ Pen Drive 2 IN 1 (Premium)</t>
  </si>
  <si>
    <t>AQ Pen Drive DRC (Plus)</t>
  </si>
  <si>
    <t>AQ Pen Drive DRC (Premium)</t>
  </si>
  <si>
    <t>P &amp; A</t>
  </si>
  <si>
    <t>AQ Gamers Ms (Standard 2)</t>
  </si>
  <si>
    <t>AQ Maxima Ms (Standard 1)</t>
  </si>
  <si>
    <t>AQ Maxima Ms (Plus 2)</t>
  </si>
  <si>
    <t>PC</t>
  </si>
  <si>
    <t>AQ Digit (Standard Blue)</t>
  </si>
  <si>
    <t>AQ Velocity (Plus Red)</t>
  </si>
  <si>
    <t>AQ Digit (Premium Misty Green)</t>
  </si>
  <si>
    <t>avg_sold_qty</t>
  </si>
  <si>
    <t>AQ Pen Drive DRC (Standard)</t>
  </si>
  <si>
    <t>AQ Digit SSD (Premium)</t>
  </si>
  <si>
    <t>AQ Clx1 (Premium)</t>
  </si>
  <si>
    <t>AQ Clx1 (Standard)</t>
  </si>
  <si>
    <t>AQ Digit SSD (Standard)</t>
  </si>
  <si>
    <t>AQ Neuer SSD (Standard)</t>
  </si>
  <si>
    <t>AQ Neuer SSD (Plus)</t>
  </si>
  <si>
    <t>AQ Clx2 (Plus)</t>
  </si>
  <si>
    <t>AQ Clx3 (Standard)</t>
  </si>
  <si>
    <t>AQ Digit SSD (Plus)</t>
  </si>
  <si>
    <t>AQ Clx1 (Plus)</t>
  </si>
  <si>
    <t>AQ Clx2 (Premium)</t>
  </si>
  <si>
    <t>AQ Neuer SSD (Premium)</t>
  </si>
  <si>
    <t>AQ Clx2 (Standard)</t>
  </si>
  <si>
    <t>AQ Wi Power Dx3 (Plus)</t>
  </si>
  <si>
    <t>AQ Wi Power Dx2 (Plus)</t>
  </si>
  <si>
    <t>AQ Wi Power Dx3 (Premium)</t>
  </si>
  <si>
    <t>AQ Wi Power Dx1 (Plus)</t>
  </si>
  <si>
    <t>AQ Wi Power Dx1 (Standard)</t>
  </si>
  <si>
    <t>AQ Wi Power Dx1 (Premium)</t>
  </si>
  <si>
    <t>AQ Wi Power Dx3 (Standard)</t>
  </si>
  <si>
    <t>AQ Wi Power Dx2 (Premium)</t>
  </si>
  <si>
    <t>AQ Wi Power Dx2 (Standard)</t>
  </si>
  <si>
    <t>AQ Master wireless x1 Ms (Plus 2)</t>
  </si>
  <si>
    <t>AQ Qwerty Ms (Plus 2)</t>
  </si>
  <si>
    <t>AQ Lite Ms (Premium 1)</t>
  </si>
  <si>
    <t>AQ Master wired x1 Ms (Premium 1)</t>
  </si>
  <si>
    <t>AQ Master wired x1 Ms (Premium 2)</t>
  </si>
  <si>
    <t>AQ Gamers Ms (Plus 2)</t>
  </si>
  <si>
    <t>AQ Gamers Ms (Premium 1)</t>
  </si>
  <si>
    <t>AQ Lumina Ms (Standard 1)</t>
  </si>
  <si>
    <t>AQ Gamers Ms (Premium 2)</t>
  </si>
  <si>
    <t>AQ Lite Ms (Plus 2)</t>
  </si>
  <si>
    <t>AQ Trigger Ms (Plus 2)</t>
  </si>
  <si>
    <t>AQ Lite Ms (Plus 1)</t>
  </si>
  <si>
    <t>AQ Trigger Ms (Premium 2)</t>
  </si>
  <si>
    <t>AQ Master wireless x1 Ms (Plus 1)</t>
  </si>
  <si>
    <t>AQ Qwerty Ms (Standard 2)</t>
  </si>
  <si>
    <t>AQ Master wireless x1 Ms (Premium 1)</t>
  </si>
  <si>
    <t>AQ Master wired x1 Ms (Standard 1)</t>
  </si>
  <si>
    <t>AQ Master wireless x1 Ms (Standard 2)</t>
  </si>
  <si>
    <t>AQ Maxima Ms (Premium 1)</t>
  </si>
  <si>
    <t>AQ Maxima Ms (Standard 2)</t>
  </si>
  <si>
    <t>AQ Trigger Ms (Premium 1)</t>
  </si>
  <si>
    <t>AQ Maxima Ms (Plus 1)</t>
  </si>
  <si>
    <t>AQ Master wired x1 Ms (Standard 2)</t>
  </si>
  <si>
    <t>AQ Qwerty Ms (Standard 1)</t>
  </si>
  <si>
    <t>AQ Master wired x1 Ms (Plus 1)</t>
  </si>
  <si>
    <t>AQ Gamers Ms (Plus 1)</t>
  </si>
  <si>
    <t>AQ Lite Ms (Standard 1)</t>
  </si>
  <si>
    <t>AQ Trigger Ms (Plus 1)</t>
  </si>
  <si>
    <t>AQ Lite Ms (Premium 2)</t>
  </si>
  <si>
    <t>AQ Gamers Ms (Standard 1)</t>
  </si>
  <si>
    <t>AQ Master wireless x1 Ms (Premium 2)</t>
  </si>
  <si>
    <t>AQ Qwerty Ms (Plus 1)</t>
  </si>
  <si>
    <t>AQ Trigger Ms (Standard 1)</t>
  </si>
  <si>
    <t>AQ Maxima Ms (Premium 2)</t>
  </si>
  <si>
    <t>AQ Trigger Ms (Standard 2)</t>
  </si>
  <si>
    <t>AQ Master wireless x1 Ms (Standard 1)</t>
  </si>
  <si>
    <t>AQ Master wired x1 Ms (Plus 2)</t>
  </si>
  <si>
    <t>AQ Qwerty Ms (Premium 2)</t>
  </si>
  <si>
    <t>AQ Qwerty Ms (Premium 1)</t>
  </si>
  <si>
    <t>AQ Lite Ms (Standard 2)</t>
  </si>
  <si>
    <t>AQ Master wireless x1 (Premium 1)</t>
  </si>
  <si>
    <t>AQ Gamers  (Plus 2)</t>
  </si>
  <si>
    <t>AQ Qwerty (Plus 1)</t>
  </si>
  <si>
    <t>AQ Qwerty (Plus 2)</t>
  </si>
  <si>
    <t>AQ Master wireless x1 (Plus 1)</t>
  </si>
  <si>
    <t>AQ Master wired x1 (Premium 1)</t>
  </si>
  <si>
    <t>AQ Trigger (Standard 2)</t>
  </si>
  <si>
    <t>AQ Gamers  (Premium 2)</t>
  </si>
  <si>
    <t>AQ Maxima (Plus 2)</t>
  </si>
  <si>
    <t>AQ Maxima (Standard 2)</t>
  </si>
  <si>
    <t>AQ Lite (Plus 2)</t>
  </si>
  <si>
    <t>AQ Master wired x1 (Plus 2)</t>
  </si>
  <si>
    <t>AQ Lite (Premium 2)</t>
  </si>
  <si>
    <t>AQ Gamers  (Plus 1)</t>
  </si>
  <si>
    <t>AQ Lite (Standard 1)</t>
  </si>
  <si>
    <t>AQ Master wired x1 (Plus 1)</t>
  </si>
  <si>
    <t>AQ Master wireless x1 (Standard 1)</t>
  </si>
  <si>
    <t>AQ Lite (Plus 1)</t>
  </si>
  <si>
    <t>AQ Trigger (Premium 1)</t>
  </si>
  <si>
    <t>AQ Qwerty (Premium 1)</t>
  </si>
  <si>
    <t>AQ Qwerty (Standard 1)</t>
  </si>
  <si>
    <t>AQ Maxima (Plus 1)</t>
  </si>
  <si>
    <t>AQ Master wireless x1 (Standard 2)</t>
  </si>
  <si>
    <t>AQ Master wireless x1 (Plus 2)</t>
  </si>
  <si>
    <t>AQ Master wired x1 (Standard 2)</t>
  </si>
  <si>
    <t>AQ Master wireless x1 (Premium 2)</t>
  </si>
  <si>
    <t>AQ Trigger (Plus 2)</t>
  </si>
  <si>
    <t>AQ Gamers  (Premium 1)</t>
  </si>
  <si>
    <t>AQ Lite (Standard 2)</t>
  </si>
  <si>
    <t>AQ Master wired x1 (Premium 2)</t>
  </si>
  <si>
    <t>AQ Gamers  (Standard 1)</t>
  </si>
  <si>
    <t>AQ Master wired x1 (Standard 1)</t>
  </si>
  <si>
    <t>AQ Qwerty (Premium 2)</t>
  </si>
  <si>
    <t>AQ Lite (Premium 1)</t>
  </si>
  <si>
    <t>AQ Gamers  (Standard 2)</t>
  </si>
  <si>
    <t>AQ Maxima (Premium 1)</t>
  </si>
  <si>
    <t>AQ Qwerty (Standard 2)</t>
  </si>
  <si>
    <t>AQ Maxima (Standard 1)</t>
  </si>
  <si>
    <t>AQ Trigger (Standard 1)</t>
  </si>
  <si>
    <t>AQ Maxima (Premium 2)</t>
  </si>
  <si>
    <t>AQ Trigger (Plus 1)</t>
  </si>
  <si>
    <t>AQ WereWolf NAS Internal Hard Drive HDD â€“ 8.89 cm (Standard)</t>
  </si>
  <si>
    <t>AQ Dracula HDD â€“ 3.5 Inch SATA 6 Gb/s 5400 RPM 256 MB Cache (Standard)</t>
  </si>
  <si>
    <t>AQ Zion Saga (Plus)</t>
  </si>
  <si>
    <t>AQ Dracula HDD â€“ 3.5 Inch SATA 6 Gb/s 5400 RPM 256 MB Cache (Plus)</t>
  </si>
  <si>
    <t>AQ Dracula HDD â€“ 3.5 Inch SATA 6 Gb/s 5400 RPM 256 MB Cache (Premium Plus)</t>
  </si>
  <si>
    <t>AQ WereWolf NAS Internal Hard Drive HDD â€“ 8.89 cm (Premium)</t>
  </si>
  <si>
    <t>AQ Zion Saga (Standard)</t>
  </si>
  <si>
    <t>AQ WereWolf NAS Internal Hard Drive HDD â€“ 8.89 cm (Plus)</t>
  </si>
  <si>
    <t>AQ Zion Saga (Premium)</t>
  </si>
  <si>
    <t>AQ Dracula HDD â€“ 3.5 Inch SATA 6 Gb/s 5400 RPM 256 MB Cache (Premium)</t>
  </si>
  <si>
    <t>AQ Electron 5 3600 Desktop Processor (Premium)</t>
  </si>
  <si>
    <t>AQ 5000 Series Ultron 8 5900X Desktop Processor (Plus)</t>
  </si>
  <si>
    <t>AQ Marquee P3 (Premium)</t>
  </si>
  <si>
    <t>AQ Electron 4 3600 Desktop Processor (Premium)</t>
  </si>
  <si>
    <t>AQ Marquee P3 (Plus 1)</t>
  </si>
  <si>
    <t>AQ 5000 Series Electron 8 5900X Desktop Processor (Premium)</t>
  </si>
  <si>
    <t>AQ 5000 Series Electron 9 5900X Desktop Processor (Standard)</t>
  </si>
  <si>
    <t>AQ 5000 Series Electron 9 5900X Desktop Processor (Plus)</t>
  </si>
  <si>
    <t>AQ Electron 3 3600 Desktop Processor (Plus)</t>
  </si>
  <si>
    <t>AQ 5000 Series Ultron 8 5900X Desktop Processor (Standard)</t>
  </si>
  <si>
    <t>AQ Marquee P3 (Plus 2)</t>
  </si>
  <si>
    <t>AQ 5000 Series Electron 8 5900X Desktop Processor (Plus)</t>
  </si>
  <si>
    <t>AQ 5000 Series Electron 8 5900X Desktop Processor (Standard)</t>
  </si>
  <si>
    <t>AQ Electron 5 3600 Desktop Processor (Plus)</t>
  </si>
  <si>
    <t>AQ 5000 Series Ultron 8 5900X Desktop Processor (Premium)</t>
  </si>
  <si>
    <t>AQ Electron 3 3600 Desktop Processor (Standard)</t>
  </si>
  <si>
    <t>AQ Mforce Gen X (Plus 2)</t>
  </si>
  <si>
    <t>AQ Mforce Gen Z (Plus 1)</t>
  </si>
  <si>
    <t>AQ Electron 4 3600 Desktop Processor (Standard)</t>
  </si>
  <si>
    <t>AQ GT 21 (Premium)</t>
  </si>
  <si>
    <t>AQ 5000 Series Electron 9 5900X Desktop Processor (Premium)</t>
  </si>
  <si>
    <t>AQ Mforce Gen Y (Premium 2)</t>
  </si>
  <si>
    <t>AQ Electron 4 3600 Desktop Processor (Plus)</t>
  </si>
  <si>
    <t>AQ Mforce Gen Y (Plus 3)</t>
  </si>
  <si>
    <t>AQ Mforce Gen Y (Standard 3)</t>
  </si>
  <si>
    <t>AQ GT 21 (Plus 2)</t>
  </si>
  <si>
    <t>AQ Mforce Gen Y (Standard 1)</t>
  </si>
  <si>
    <t>AQ Marquee P4 (Standard)</t>
  </si>
  <si>
    <t>AQ Mforce Gen X (Plus 3)</t>
  </si>
  <si>
    <t>AQ Mforce Gen Z (Premium 2)</t>
  </si>
  <si>
    <t>AQ Electron 5 3600 Desktop Processor (Standard)</t>
  </si>
  <si>
    <t>AQ Mforce Gen Z (Standard 1)</t>
  </si>
  <si>
    <t>AQ Marquee P3 (Standard)</t>
  </si>
  <si>
    <t>AQ Mforce Gen Z (Standard 2)</t>
  </si>
  <si>
    <t>AQ Mforce Gen Z (Plus 2)</t>
  </si>
  <si>
    <t>AQ GT 21 (Standard)</t>
  </si>
  <si>
    <t>AQ Mforce Gen Z (Plus 3)</t>
  </si>
  <si>
    <t>AQ Mforce Gen Y (Premium 1)</t>
  </si>
  <si>
    <t>AQ Mforce Gen Y (Plus 2)</t>
  </si>
  <si>
    <t>AQ Mforce Gen X (Standard 3)</t>
  </si>
  <si>
    <t>AQ Mforce Gen Z (Standard 3)</t>
  </si>
  <si>
    <t>AQ Mforce Gen X (Plus 1)</t>
  </si>
  <si>
    <t>AQ Mforce Gen Y (Plus 1)</t>
  </si>
  <si>
    <t>AQ GT 21 (Plus 1)</t>
  </si>
  <si>
    <t>AQ Mforce Gen Y (Standard 2)</t>
  </si>
  <si>
    <t>AQ Mforce Gen Z (Premium 1)</t>
  </si>
  <si>
    <t>AQ MB Elite (Plus 2)</t>
  </si>
  <si>
    <t>AQ MB Crossx 2 (Plus 1)</t>
  </si>
  <si>
    <t>AQ MB Lito 2 (Plus 1)</t>
  </si>
  <si>
    <t>AQ MB Lito 2 (Standard)</t>
  </si>
  <si>
    <t>AQ MB Elite (Plus 1)</t>
  </si>
  <si>
    <t>AQ MB Elite (Standard)</t>
  </si>
  <si>
    <t>AQ MB Crossx (Premium)</t>
  </si>
  <si>
    <t>AQ MB Crossx 2 (Plus 2)</t>
  </si>
  <si>
    <t>AQ MB Lito (Plus 1)</t>
  </si>
  <si>
    <t>AQ MB Lito (Plus 2)</t>
  </si>
  <si>
    <t>AQ MB Crossx (Plus 2)</t>
  </si>
  <si>
    <t>AQ MB Elite (Premium)</t>
  </si>
  <si>
    <t>AQ MB Lito (Premium)</t>
  </si>
  <si>
    <t>AQ MB Crossx 2 (Standard)</t>
  </si>
  <si>
    <t>AQ MB Crossx (Standard)</t>
  </si>
  <si>
    <t>AQ MB Lito (Standard)</t>
  </si>
  <si>
    <t>AQ MB Crossx 2 (Premium)</t>
  </si>
  <si>
    <t>AQ MB Lito 2 (Plus 2)</t>
  </si>
  <si>
    <t>AQ MB Crossx (Plus 1)</t>
  </si>
  <si>
    <t>AQ LION x2 (Premium)</t>
  </si>
  <si>
    <t>AQ Mx NB (Plus 3)</t>
  </si>
  <si>
    <t>AQ LION x2 (Plus 1 )</t>
  </si>
  <si>
    <t>AQ LION x3 (Plus 2)</t>
  </si>
  <si>
    <t>AQ LION x3 (Plus 1 )</t>
  </si>
  <si>
    <t>AQ LION x3 (Premium)</t>
  </si>
  <si>
    <t>AQ Mx NB (Plus 2)</t>
  </si>
  <si>
    <t>AQ LION x3 (Standard)</t>
  </si>
  <si>
    <t>AQ LION x2 (Plus 2)</t>
  </si>
  <si>
    <t>AQ LION x2 (Plus 3)</t>
  </si>
  <si>
    <t>AQ Mx NB (Plus 1 )</t>
  </si>
  <si>
    <t>AQ Mx NB (Standard)</t>
  </si>
  <si>
    <t>AQ LION x2 (Standard)</t>
  </si>
  <si>
    <t>AQ Mx NB (Premium)</t>
  </si>
  <si>
    <t>AQ LION x1 (Standard)</t>
  </si>
  <si>
    <t>AQ LION x1 (Plus 2)</t>
  </si>
  <si>
    <t>AQ LION x1 (Premium)</t>
  </si>
  <si>
    <t>AQ LION x1 (Plus 1 )</t>
  </si>
  <si>
    <t>AQ LION x3 (Plus 3)</t>
  </si>
  <si>
    <t>AQ Aspiron (Premium Black)</t>
  </si>
  <si>
    <t>AQ Digit (Plus Blue)</t>
  </si>
  <si>
    <t>AQ Velocity (Standard Grey)</t>
  </si>
  <si>
    <t>AQ Aspiron (Plus Red)</t>
  </si>
  <si>
    <t>AQ Gen X (Premium Black)</t>
  </si>
  <si>
    <t>AQ Elite (Premium Black)</t>
  </si>
  <si>
    <t>AQ Digit (Standard Red)</t>
  </si>
  <si>
    <t>AQ Gen Y (Premium Misty Green)</t>
  </si>
  <si>
    <t>AQ GEN Z (Standard Red)</t>
  </si>
  <si>
    <t>AQ Velocity (Plus Grey)</t>
  </si>
  <si>
    <t>AQ Gen Y (Standard Blue)</t>
  </si>
  <si>
    <t>AQ Velocity (Standard Blue)</t>
  </si>
  <si>
    <t>AQ Gen X (Standard Blue)</t>
  </si>
  <si>
    <t>AQ Gen Y (Plus Blue)</t>
  </si>
  <si>
    <t>AQ Gen Y (Plus Grey)</t>
  </si>
  <si>
    <t>AQ Gen Y (Standard Red)</t>
  </si>
  <si>
    <t>AQ Elite (Plus Blue)</t>
  </si>
  <si>
    <t>AQ Elite (Premium Misty Green)</t>
  </si>
  <si>
    <t>AQ Elite (Standard Blue)</t>
  </si>
  <si>
    <t>AQ Gen X (Plus Red)</t>
  </si>
  <si>
    <t>AQ Gen X (Standard Red)</t>
  </si>
  <si>
    <t>AQ Gen Y (Standard Grey)</t>
  </si>
  <si>
    <t>AQ Aspiron (Plus Blue)</t>
  </si>
  <si>
    <t>AQ Gen X (Premium Misty Green)</t>
  </si>
  <si>
    <t>AQ Gen Y (Premium Black)</t>
  </si>
  <si>
    <t>AQ Velocity (Plus Blue)</t>
  </si>
  <si>
    <t>AQ Elite (Standard Red)</t>
  </si>
  <si>
    <t>AQ Gen X (Plus Grey)</t>
  </si>
  <si>
    <t>AQ GEN Z (Plus Grey)</t>
  </si>
  <si>
    <t>AQ Elite (Plus Grey)</t>
  </si>
  <si>
    <t>AQ GEN Z (Standard Grey)</t>
  </si>
  <si>
    <t>AQ Digit (Standard Grey)</t>
  </si>
  <si>
    <t>AQ Digit (Plus Grey)</t>
  </si>
  <si>
    <t>AQ Gen Y (Plus Red)</t>
  </si>
  <si>
    <t>AQ Elite (Plus Red)</t>
  </si>
  <si>
    <t>AQ Elite (Standard Grey)</t>
  </si>
  <si>
    <t>AQ Velocity (Standard Red)</t>
  </si>
  <si>
    <t>AQ GEN Z (Standard Blue)</t>
  </si>
  <si>
    <t>AQ Gen X (Standard Grey)</t>
  </si>
  <si>
    <t>AQ Digit (Premium Black)</t>
  </si>
  <si>
    <t>AQ Gen X (Plus Blue)</t>
  </si>
  <si>
    <t>AQ Digit (Plus Red)</t>
  </si>
  <si>
    <t>AQ GEN Z (Plus Blue)</t>
  </si>
  <si>
    <t>AQ BZ Gen Z (Premium Black)</t>
  </si>
  <si>
    <t>AQ BZ Compact (Standard Blue)</t>
  </si>
  <si>
    <t>AQ BZ Gen Y (Premium Misty Green)</t>
  </si>
  <si>
    <t>AQ BZ Allin1 (Plus 3)</t>
  </si>
  <si>
    <t>AQ BZ Gen Z (Standard Blue)</t>
  </si>
  <si>
    <t>AQ BZ Gen Y (Standard Red)</t>
  </si>
  <si>
    <t>AQ BZ 101 (Premium Misty Green)</t>
  </si>
  <si>
    <t>AQ BZ Gen Y (Premium Black)</t>
  </si>
  <si>
    <t>AQ BZ 101 (Premium Black)</t>
  </si>
  <si>
    <t>AQ BZ Compact (Plus Red)</t>
  </si>
  <si>
    <t>AQ BZ Compact (Standard Red)</t>
  </si>
  <si>
    <t>AQ BZ Gen Z (Plus Red)</t>
  </si>
  <si>
    <t>AQ BZ Compact (Premium Black)</t>
  </si>
  <si>
    <t>AQ BZ Allin1 (Standard 3)</t>
  </si>
  <si>
    <t>AQ BZ Allin1 (Standard 2)</t>
  </si>
  <si>
    <t>AQ BZ Allin1 (Plus 1)</t>
  </si>
  <si>
    <t>AQ BZ Compact (Plus Blue)</t>
  </si>
  <si>
    <t>AQ BZ Gen Y (Plus Blue)</t>
  </si>
  <si>
    <t>AQ BZ Compact (Plus Grey)</t>
  </si>
  <si>
    <t>AQ BZ Compact (Standard Grey)</t>
  </si>
  <si>
    <t>AQ BZ Allin1 (Premium 2)</t>
  </si>
  <si>
    <t>AQ BZ Gen Y (Plus Red)</t>
  </si>
  <si>
    <t>AQ BZ Allin1 (Premium 1)</t>
  </si>
  <si>
    <t>AQ BZ Gen Z (Plus Blue)</t>
  </si>
  <si>
    <t>AQ BZ Gen Y (Standard Grey)</t>
  </si>
  <si>
    <t>AQ BZ Gen Z (Standard Red)</t>
  </si>
  <si>
    <t>AQ BZ 101 (Standard Grey)</t>
  </si>
  <si>
    <t>AQ BZ Gen Z (Standard Grey)</t>
  </si>
  <si>
    <t>AQ BZ 101 (Standard Blue)</t>
  </si>
  <si>
    <t>AQ BZ Gen Y (Standard Blue)</t>
  </si>
  <si>
    <t>AQ BZ Allin1 (Standard 1)</t>
  </si>
  <si>
    <t>AQ BZ Gen Z (Premium Misty Green)</t>
  </si>
  <si>
    <t>AQ BZ Compact (Premium Misty Green)</t>
  </si>
  <si>
    <t>AQ BZ Allin1 (Plus 2)</t>
  </si>
  <si>
    <t>AQ Smash 2 (Standard Black)</t>
  </si>
  <si>
    <t>AQ Smash 1 (Premium Black)</t>
  </si>
  <si>
    <t>AQ Smash 2 (Standard Firey Red)</t>
  </si>
  <si>
    <t>AQ Smash 2 (Plus Black)</t>
  </si>
  <si>
    <t>AQ Smash 1 (Plus Firey Red)</t>
  </si>
  <si>
    <t>AQ Gamer 2 (Standard Black)</t>
  </si>
  <si>
    <t>AQ Smash 2 (Standard Cool Blue)</t>
  </si>
  <si>
    <t>AQ Gamer 1 (Plus Black)</t>
  </si>
  <si>
    <t>AQ Gamer 2 (Standard Cool Blue)</t>
  </si>
  <si>
    <t>AQ Gamer 3 (Standard Black)</t>
  </si>
  <si>
    <t>AQ Gamer 3 (Standard Cool Blue)</t>
  </si>
  <si>
    <t>AQ Gamer 2 (Premium Black)</t>
  </si>
  <si>
    <t>AQ Gamer 3 (Premium Black)</t>
  </si>
  <si>
    <t>AQ Gamer 1 (Premium Black)</t>
  </si>
  <si>
    <t>AQ Gamer 2 (Plus Firey Red)</t>
  </si>
  <si>
    <t>AQ Smash 1 (Premium Misty Green)</t>
  </si>
  <si>
    <t>AQ Gamer 3 (Premium Misty Green)</t>
  </si>
  <si>
    <t>AQ Gamer 3 (Standard Firey Red)</t>
  </si>
  <si>
    <t>AQ Smash 2 (Plus Cool Blue)</t>
  </si>
  <si>
    <t>AQ Gamer 3 (Plus Firey Red)</t>
  </si>
  <si>
    <t>AQ Smash 1 (Plus Black)</t>
  </si>
  <si>
    <t>AQ Smash 1 (Plus Cool Blue)</t>
  </si>
  <si>
    <t>AQ Smash 1 (Standard Black)</t>
  </si>
  <si>
    <t>AQ Smash 2 (Plus Firey Red)</t>
  </si>
  <si>
    <t>AQ Gamer 1 (Plus Cool Blue)</t>
  </si>
  <si>
    <t>AQ Gamer 1 (Standard Black)</t>
  </si>
  <si>
    <t>AQ Gamer 3 (Plus Black)</t>
  </si>
  <si>
    <t>AQ Gamer 3 (Plus Cool Blue)</t>
  </si>
  <si>
    <t>AQ Smash 1 (Standard Cool Blue)</t>
  </si>
  <si>
    <t>AQ Gamer 2 (Plus Black)</t>
  </si>
  <si>
    <t>AQ Smash 1 (Standard Firey Red)</t>
  </si>
  <si>
    <t>AQ Gamer 1 (Premium Misty Green)</t>
  </si>
  <si>
    <t>AQ Gamer 2 (Plus Cool Blue)</t>
  </si>
  <si>
    <t>AQ Gamer 1 (Plus Firey Red)</t>
  </si>
  <si>
    <t>AQ Gamer 2 (Premium Misty Green)</t>
  </si>
  <si>
    <t>AQ Gamer 2 (Standard Firey Red)</t>
  </si>
  <si>
    <t>AQ Home Allin1 (Premium 2)</t>
  </si>
  <si>
    <t>AQ Home Allin1 (Plus 1)</t>
  </si>
  <si>
    <t>AQ Home Allin1 (Premium 1)</t>
  </si>
  <si>
    <t>AQ HOME Allin1 Gen 2 (Standard 3)</t>
  </si>
  <si>
    <t>AQ Home Allin1 (Standard 3)</t>
  </si>
  <si>
    <t>AQ Home Allin1 (Standard 1)</t>
  </si>
  <si>
    <t>AQ HOME Allin1 Gen 2 (Plus 2)</t>
  </si>
  <si>
    <t>AQ HOME Allin1 Gen 2 (Standard 1)</t>
  </si>
  <si>
    <t>AQ Home Allin1 (Plus 2)</t>
  </si>
  <si>
    <t>AQ Home Allin1 (Standard 2)</t>
  </si>
  <si>
    <t>AQ HOME Allin1 Gen 2 (Plus 3)</t>
  </si>
  <si>
    <t>AQ HOME Allin1 Gen 2 (Plus 1)</t>
  </si>
  <si>
    <t>AQ HOME Allin1 Gen 2 (Standard 2)</t>
  </si>
  <si>
    <t>AQ Home Allin1 (Plus 3)</t>
  </si>
  <si>
    <t>Division</t>
  </si>
  <si>
    <t>N&amp;S</t>
  </si>
  <si>
    <t>P&amp;A</t>
  </si>
  <si>
    <t>total_number_of_products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</si>
</sst>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&quot; M&quot;"/>
    <numFmt numFmtId="165" formatCode="0.0%"/>
    <numFmt numFmtId="166" formatCode="0.0,,&quot; M&quot;"/>
    <numFmt numFmtId="167" formatCode="0.0\ &quot;M&quot;"/>
  </numFmts>
  <fonts count="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17" fontId="0" fillId="0" borderId="0" xfId="0" applyNumberFormat="1"/>
    <xf numFmtId="0" fontId="0" fillId="2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0D683D-9AD3-4E92-B635-428290C41B38}"/>
  </tableStyles>
  <colors>
    <mruColors>
      <color rgb="FFADE8F4"/>
      <color rgb="FF48CAE4"/>
      <color rgb="FF00B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hyperlink" Target="http://pixabay.com/de/weltkarte-erde-global-kontinente-306338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434842249657063E-2"/>
          <c:y val="4.6296296296296294E-2"/>
          <c:w val="0.9396433470507544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Analysis!$U$63:$U$65</c:f>
              <c:strCache>
                <c:ptCount val="3"/>
                <c:pt idx="0">
                  <c:v>AQ Pen Drive 2 IN 1 (Premium)</c:v>
                </c:pt>
                <c:pt idx="1">
                  <c:v>AQ Pen Drive DRC (Plus)</c:v>
                </c:pt>
                <c:pt idx="2">
                  <c:v>AQ Pen Drive DRC (Premium)</c:v>
                </c:pt>
              </c:strCache>
            </c:strRef>
          </c:cat>
          <c:val>
            <c:numRef>
              <c:f>Analysis!$V$63:$V$65</c:f>
              <c:numCache>
                <c:formatCode>General</c:formatCode>
                <c:ptCount val="3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D-47A3-972A-B253CC7B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51968"/>
        <c:axId val="1172148128"/>
      </c:barChart>
      <c:catAx>
        <c:axId val="11721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8128"/>
        <c:crosses val="autoZero"/>
        <c:auto val="1"/>
        <c:lblAlgn val="ctr"/>
        <c:lblOffset val="100"/>
        <c:noMultiLvlLbl val="0"/>
      </c:catAx>
      <c:valAx>
        <c:axId val="117214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21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Analysis!$B$42:$B$47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Analysis!$C$42:$C$47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78F-AD63-AC959C8A5E4B}"/>
            </c:ext>
          </c:extLst>
        </c:ser>
        <c:ser>
          <c:idx val="1"/>
          <c:order val="1"/>
          <c:tx>
            <c:strRef>
              <c:f>Analysis!$D$41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Analysis!$D$42:$D$47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478F-AD63-AC959C8A5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72818864"/>
        <c:axId val="672818384"/>
      </c:barChart>
      <c:catAx>
        <c:axId val="6728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18384"/>
        <c:crosses val="autoZero"/>
        <c:auto val="1"/>
        <c:lblAlgn val="ctr"/>
        <c:lblOffset val="100"/>
        <c:noMultiLvlLbl val="0"/>
      </c:catAx>
      <c:valAx>
        <c:axId val="67281838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28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98895027624308E-2"/>
          <c:y val="8.6603555178227723E-2"/>
          <c:w val="0.91896869244935542"/>
          <c:h val="0.81489427717570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F8-42ED-A2E0-F9165C7FE7C7}"/>
              </c:ext>
            </c:extLst>
          </c:dPt>
          <c:dPt>
            <c:idx val="1"/>
            <c:invertIfNegative val="0"/>
            <c:bubble3D val="0"/>
            <c:spPr>
              <a:solidFill>
                <a:srgbClr val="48CA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8-42ED-A2E0-F9165C7FE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Analysis!$B$35:$C$35</c:f>
              <c:strCache>
                <c:ptCount val="2"/>
                <c:pt idx="0">
                  <c:v>unique_products_2020</c:v>
                </c:pt>
                <c:pt idx="1">
                  <c:v>unique_products_2021</c:v>
                </c:pt>
              </c:strCache>
            </c:strRef>
          </c:cat>
          <c:val>
            <c:numRef>
              <c:f>Analysis!$B$36:$C$36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8-42ED-A2E0-F9165C7F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00624"/>
        <c:axId val="672801104"/>
      </c:barChart>
      <c:catAx>
        <c:axId val="6728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1104"/>
        <c:crosses val="autoZero"/>
        <c:auto val="1"/>
        <c:lblAlgn val="ctr"/>
        <c:lblOffset val="100"/>
        <c:noMultiLvlLbl val="0"/>
      </c:catAx>
      <c:valAx>
        <c:axId val="67280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28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7634259259259263"/>
          <c:w val="0.99444444444444446"/>
          <c:h val="0.82365740740740745"/>
        </c:manualLayout>
      </c:layout>
      <c:bubbleChart>
        <c:varyColors val="0"/>
        <c:ser>
          <c:idx val="0"/>
          <c:order val="0"/>
          <c:tx>
            <c:strRef>
              <c:f>Analysis!$H$15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056B23-78C5-457E-A7FC-392D663F1CA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A96-4A14-AB11-DC36C7ED21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679B3-CB68-4839-9005-501D3BBB58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A96-4A14-AB11-DC36C7ED21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27B7F1-EB3E-4AAE-AE64-8F0458E752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A96-4A14-AB11-DC36C7ED21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C76F9C-A31F-4D31-A2C0-01DFCCB3CA6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A96-4A14-AB11-DC36C7ED21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B5B736-3A42-406C-866C-C5C68F3B54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A96-4A14-AB11-DC36C7ED21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83FAE2-317B-4978-936F-DB36504AFE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A96-4A14-AB11-DC36C7ED21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7EC896-D563-451C-A6B1-9A03F414385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A96-4A14-AB11-DC36C7ED21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D10BC6-0412-47F2-AB87-ED5A07CCE74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A96-4A14-AB11-DC36C7ED2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Analysis!$F$16:$F$23</c:f>
              <c:numCache>
                <c:formatCode>General</c:formatCode>
                <c:ptCount val="8"/>
                <c:pt idx="0">
                  <c:v>7</c:v>
                </c:pt>
                <c:pt idx="1">
                  <c:v>7.8</c:v>
                </c:pt>
                <c:pt idx="2">
                  <c:v>8.6999999999999993</c:v>
                </c:pt>
                <c:pt idx="3">
                  <c:v>8.5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7.4</c:v>
                </c:pt>
              </c:numCache>
            </c:numRef>
          </c:xVal>
          <c:yVal>
            <c:numRef>
              <c:f>Analysis!$G$16:$G$23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8.6</c:v>
                </c:pt>
                <c:pt idx="3">
                  <c:v>6.2</c:v>
                </c:pt>
                <c:pt idx="4">
                  <c:v>8.15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bubbleSize>
            <c:numRef>
              <c:f>Analysis!$C$16:$C$23</c:f>
              <c:numCache>
                <c:formatCode>0.00" M"</c:formatCode>
                <c:ptCount val="8"/>
                <c:pt idx="0">
                  <c:v>99.67</c:v>
                </c:pt>
                <c:pt idx="1">
                  <c:v>23.75</c:v>
                </c:pt>
                <c:pt idx="2">
                  <c:v>3.27</c:v>
                </c:pt>
                <c:pt idx="3">
                  <c:v>14.73</c:v>
                </c:pt>
                <c:pt idx="4">
                  <c:v>26.64</c:v>
                </c:pt>
                <c:pt idx="5">
                  <c:v>18.420000000000002</c:v>
                </c:pt>
                <c:pt idx="6">
                  <c:v>6.73</c:v>
                </c:pt>
                <c:pt idx="7">
                  <c:v>7.85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Analysis!$C$16:$C$23</c15:f>
                <c15:dlblRangeCache>
                  <c:ptCount val="8"/>
                  <c:pt idx="0">
                    <c:v>99.67 M</c:v>
                  </c:pt>
                  <c:pt idx="1">
                    <c:v>23.75 M</c:v>
                  </c:pt>
                  <c:pt idx="2">
                    <c:v>3.27 M</c:v>
                  </c:pt>
                  <c:pt idx="3">
                    <c:v>14.73 M</c:v>
                  </c:pt>
                  <c:pt idx="4">
                    <c:v>26.64 M</c:v>
                  </c:pt>
                  <c:pt idx="5">
                    <c:v>18.42 M</c:v>
                  </c:pt>
                  <c:pt idx="6">
                    <c:v>6.73 M</c:v>
                  </c:pt>
                  <c:pt idx="7">
                    <c:v>7.85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A96-4A14-AB11-DC36C7ED2119}"/>
            </c:ext>
          </c:extLst>
        </c:ser>
        <c:ser>
          <c:idx val="1"/>
          <c:order val="1"/>
          <c:tx>
            <c:strRef>
              <c:f>Analysis!$D$15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rgbClr val="00B4D8"/>
            </a:solidFill>
            <a:ln w="25400">
              <a:noFill/>
            </a:ln>
            <a:effectLst/>
          </c:spPr>
          <c:invertIfNegative val="0"/>
          <c:xVal>
            <c:numRef>
              <c:f>Analysis!$F$16:$F$23</c:f>
              <c:numCache>
                <c:formatCode>General</c:formatCode>
                <c:ptCount val="8"/>
                <c:pt idx="0">
                  <c:v>7</c:v>
                </c:pt>
                <c:pt idx="1">
                  <c:v>7.8</c:v>
                </c:pt>
                <c:pt idx="2">
                  <c:v>8.6999999999999993</c:v>
                </c:pt>
                <c:pt idx="3">
                  <c:v>8.5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7.4</c:v>
                </c:pt>
              </c:numCache>
            </c:numRef>
          </c:xVal>
          <c:yVal>
            <c:numRef>
              <c:f>Analysis!$G$16:$G$23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8.6</c:v>
                </c:pt>
                <c:pt idx="3">
                  <c:v>6.2</c:v>
                </c:pt>
                <c:pt idx="4">
                  <c:v>8.15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bubbleSize>
            <c:numRef>
              <c:f>Analysis!$D$16:$D$23</c:f>
              <c:numCache>
                <c:formatCode>0.00" M"</c:formatCode>
                <c:ptCount val="8"/>
                <c:pt idx="0">
                  <c:v>99.67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5A96-4A14-AB11-DC36C7ED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0848895"/>
        <c:axId val="440849375"/>
      </c:bubbleChart>
      <c:valAx>
        <c:axId val="440848895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440849375"/>
        <c:crosses val="autoZero"/>
        <c:crossBetween val="midCat"/>
      </c:valAx>
      <c:valAx>
        <c:axId val="440849375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4084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5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Analysis!$U$66:$U$68</c:f>
              <c:strCache>
                <c:ptCount val="3"/>
                <c:pt idx="0">
                  <c:v>AQ Gamers Ms (Standard 2)</c:v>
                </c:pt>
                <c:pt idx="1">
                  <c:v>AQ Maxima Ms (Standard 1)</c:v>
                </c:pt>
                <c:pt idx="2">
                  <c:v>AQ Maxima Ms (Plus 2)</c:v>
                </c:pt>
              </c:strCache>
            </c:strRef>
          </c:cat>
          <c:val>
            <c:numRef>
              <c:f>Analysis!$V$66:$V$68</c:f>
              <c:numCache>
                <c:formatCode>General</c:formatCode>
                <c:ptCount val="3"/>
                <c:pt idx="0">
                  <c:v>428498</c:v>
                </c:pt>
                <c:pt idx="1">
                  <c:v>419865</c:v>
                </c:pt>
                <c:pt idx="2">
                  <c:v>419471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7-4D1B-9A3D-B9CBFA3A5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810416"/>
        <c:axId val="1157811376"/>
      </c:barChart>
      <c:catAx>
        <c:axId val="11578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11376"/>
        <c:crosses val="autoZero"/>
        <c:auto val="1"/>
        <c:lblAlgn val="ctr"/>
        <c:lblOffset val="100"/>
        <c:noMultiLvlLbl val="0"/>
      </c:catAx>
      <c:valAx>
        <c:axId val="115781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78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Analysis!$U$69:$U$71</c:f>
              <c:strCache>
                <c:ptCount val="3"/>
                <c:pt idx="0">
                  <c:v>AQ Digit (Standard Blue)</c:v>
                </c:pt>
                <c:pt idx="1">
                  <c:v>AQ Velocity (Plus Red)</c:v>
                </c:pt>
                <c:pt idx="2">
                  <c:v>AQ Digit (Premium Misty Green)</c:v>
                </c:pt>
              </c:strCache>
            </c:strRef>
          </c:cat>
          <c:val>
            <c:numRef>
              <c:f>Analysis!$V$69:$V$71</c:f>
              <c:numCache>
                <c:formatCode>General</c:formatCode>
                <c:ptCount val="3"/>
                <c:pt idx="0">
                  <c:v>17434</c:v>
                </c:pt>
                <c:pt idx="1">
                  <c:v>17280</c:v>
                </c:pt>
                <c:pt idx="2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8-427C-A2E6-FDDCB8536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697120"/>
        <c:axId val="469655168"/>
      </c:barChart>
      <c:catAx>
        <c:axId val="6546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5168"/>
        <c:crosses val="autoZero"/>
        <c:auto val="1"/>
        <c:lblAlgn val="ctr"/>
        <c:lblOffset val="100"/>
        <c:noMultiLvlLbl val="0"/>
      </c:catAx>
      <c:valAx>
        <c:axId val="469655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6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Analysis!$N$47</c:f>
              <c:strCache>
                <c:ptCount val="1"/>
                <c:pt idx="0">
                  <c:v>gross_sales_mln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Analysis!$M$48:$M$50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Analysis!$N$48:$N$50</c:f>
              <c:numCache>
                <c:formatCode>0.0\ "M"</c:formatCode>
                <c:ptCount val="3"/>
                <c:pt idx="0">
                  <c:v>1219.08</c:v>
                </c:pt>
                <c:pt idx="1">
                  <c:v>257.52999999999997</c:v>
                </c:pt>
                <c:pt idx="2">
                  <c:v>188.03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A-467F-B107-BEAC80B05819}"/>
            </c:ext>
          </c:extLst>
        </c:ser>
        <c:ser>
          <c:idx val="1"/>
          <c:order val="1"/>
          <c:tx>
            <c:strRef>
              <c:f>Analysis!$Q$47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DA-467F-B107-BEAC80B058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DA-467F-B107-BEAC80B05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Analysis!$Q$48:$Q$50</c:f>
              <c:numCache>
                <c:formatCode>0.0\ "M"</c:formatCode>
                <c:ptCount val="3"/>
                <c:pt idx="0">
                  <c:v>1219.08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A-467F-B107-BEAC80B05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469653728"/>
        <c:axId val="469656128"/>
      </c:barChart>
      <c:catAx>
        <c:axId val="4696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6128"/>
        <c:crosses val="autoZero"/>
        <c:auto val="1"/>
        <c:lblAlgn val="ctr"/>
        <c:lblOffset val="100"/>
        <c:noMultiLvlLbl val="0"/>
      </c:catAx>
      <c:valAx>
        <c:axId val="469656128"/>
        <c:scaling>
          <c:orientation val="minMax"/>
        </c:scaling>
        <c:delete val="1"/>
        <c:axPos val="b"/>
        <c:numFmt formatCode="0.0\ &quot;M&quot;" sourceLinked="1"/>
        <c:majorTickMark val="none"/>
        <c:minorTickMark val="none"/>
        <c:tickLblPos val="nextTo"/>
        <c:crossAx val="4696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Analysis!$N$47</c:f>
              <c:strCache>
                <c:ptCount val="1"/>
                <c:pt idx="0">
                  <c:v>gross_sales_mln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8CAE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A-488D-B961-8950800BD499}"/>
              </c:ext>
            </c:extLst>
          </c:dPt>
          <c:dPt>
            <c:idx val="1"/>
            <c:bubble3D val="0"/>
            <c:spPr>
              <a:solidFill>
                <a:srgbClr val="ADE8F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A-488D-B961-8950800BD4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A-488D-B961-8950800BD49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Analysis!$M$48:$M$50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Analysis!$N$48:$N$50</c:f>
              <c:numCache>
                <c:formatCode>0.0\ "M"</c:formatCode>
                <c:ptCount val="3"/>
                <c:pt idx="0">
                  <c:v>1219.08</c:v>
                </c:pt>
                <c:pt idx="1">
                  <c:v>257.52999999999997</c:v>
                </c:pt>
                <c:pt idx="2">
                  <c:v>188.03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A-488D-B961-8950800B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Analysis!$N$36</c:f>
              <c:strCache>
                <c:ptCount val="1"/>
                <c:pt idx="0">
                  <c:v>total_sold_qty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Analysis!$M$37:$M$40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Q3</c:v>
                </c:pt>
              </c:strCache>
            </c:strRef>
          </c:cat>
          <c:val>
            <c:numRef>
              <c:f>Analysis!$N$37:$N$40</c:f>
              <c:numCache>
                <c:formatCode>0.0,," M"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80C-B6EA-5C3D1B3AF721}"/>
            </c:ext>
          </c:extLst>
        </c:ser>
        <c:ser>
          <c:idx val="2"/>
          <c:order val="2"/>
          <c:tx>
            <c:strRef>
              <c:f>Analysis!$P$36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Analysis!$P$37:$P$40</c:f>
              <c:numCache>
                <c:formatCode>0.0,," M"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80C-B6EA-5C3D1B3AF7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31762256"/>
        <c:axId val="731762736"/>
      </c:barChart>
      <c:lineChart>
        <c:grouping val="standard"/>
        <c:varyColors val="0"/>
        <c:ser>
          <c:idx val="1"/>
          <c:order val="1"/>
          <c:tx>
            <c:strRef>
              <c:f>Analysis!$O$36</c:f>
              <c:strCache>
                <c:ptCount val="1"/>
                <c:pt idx="0">
                  <c:v>ave_sold_qty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Analysis!$O$37:$O$40</c:f>
              <c:numCache>
                <c:formatCode>0.0,," M"</c:formatCode>
                <c:ptCount val="4"/>
                <c:pt idx="0">
                  <c:v>5193222.25</c:v>
                </c:pt>
                <c:pt idx="1">
                  <c:v>5193222.25</c:v>
                </c:pt>
                <c:pt idx="2">
                  <c:v>5193222.25</c:v>
                </c:pt>
                <c:pt idx="3">
                  <c:v>5193222.25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6-480C-B6EA-5C3D1B3AF7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1762256"/>
        <c:axId val="731762736"/>
      </c:lineChart>
      <c:catAx>
        <c:axId val="7317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2736"/>
        <c:crosses val="autoZero"/>
        <c:auto val="1"/>
        <c:lblAlgn val="ctr"/>
        <c:lblOffset val="100"/>
        <c:noMultiLvlLbl val="0"/>
      </c:catAx>
      <c:valAx>
        <c:axId val="731762736"/>
        <c:scaling>
          <c:orientation val="minMax"/>
        </c:scaling>
        <c:delete val="1"/>
        <c:axPos val="l"/>
        <c:numFmt formatCode="0.0,,&quot; M&quot;" sourceLinked="1"/>
        <c:majorTickMark val="none"/>
        <c:minorTickMark val="none"/>
        <c:tickLblPos val="nextTo"/>
        <c:crossAx val="7317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933205038756712E-2"/>
          <c:y val="5.3020114191887152E-2"/>
          <c:w val="0.94285549992716344"/>
          <c:h val="0.75393887375452462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gross_sales_amount</c:v>
                </c:pt>
              </c:strCache>
            </c:strRef>
          </c:tx>
          <c:spPr>
            <a:ln w="28575" cap="rnd">
              <a:solidFill>
                <a:srgbClr val="48CAE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CAE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Analysis!$M$4:$M$27</c:f>
              <c:numCache>
                <c:formatCode>mmm\-yy</c:formatCode>
                <c:ptCount val="2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  <c:pt idx="14">
                  <c:v>44136</c:v>
                </c:pt>
                <c:pt idx="15">
                  <c:v>44166</c:v>
                </c:pt>
                <c:pt idx="16">
                  <c:v>44197</c:v>
                </c:pt>
                <c:pt idx="17">
                  <c:v>44228</c:v>
                </c:pt>
                <c:pt idx="18">
                  <c:v>44256</c:v>
                </c:pt>
                <c:pt idx="19">
                  <c:v>44287</c:v>
                </c:pt>
                <c:pt idx="20">
                  <c:v>44317</c:v>
                </c:pt>
                <c:pt idx="21">
                  <c:v>44348</c:v>
                </c:pt>
                <c:pt idx="22">
                  <c:v>44378</c:v>
                </c:pt>
                <c:pt idx="23">
                  <c:v>44409</c:v>
                </c:pt>
              </c:numCache>
            </c:numRef>
          </c:cat>
          <c:val>
            <c:numRef>
              <c:f>Analysis!$O$4:$O$27</c:f>
              <c:numCache>
                <c:formatCode>0.0,," M"</c:formatCode>
                <c:ptCount val="24"/>
                <c:pt idx="0">
                  <c:v>4496259.67</c:v>
                </c:pt>
                <c:pt idx="1">
                  <c:v>5135902.3499999996</c:v>
                </c:pt>
                <c:pt idx="2">
                  <c:v>7522892.5599999996</c:v>
                </c:pt>
                <c:pt idx="3">
                  <c:v>4830404.7300000004</c:v>
                </c:pt>
                <c:pt idx="4">
                  <c:v>4740600.16</c:v>
                </c:pt>
                <c:pt idx="5">
                  <c:v>3996227.77</c:v>
                </c:pt>
                <c:pt idx="6">
                  <c:v>378770.97</c:v>
                </c:pt>
                <c:pt idx="7">
                  <c:v>395035.35</c:v>
                </c:pt>
                <c:pt idx="8">
                  <c:v>783813.42</c:v>
                </c:pt>
                <c:pt idx="9">
                  <c:v>1695216.6</c:v>
                </c:pt>
                <c:pt idx="10">
                  <c:v>2551159.16</c:v>
                </c:pt>
                <c:pt idx="11">
                  <c:v>2786648.26</c:v>
                </c:pt>
                <c:pt idx="12">
                  <c:v>12353509.789999999</c:v>
                </c:pt>
                <c:pt idx="13">
                  <c:v>13218636.199999999</c:v>
                </c:pt>
                <c:pt idx="14">
                  <c:v>20464999.100000001</c:v>
                </c:pt>
                <c:pt idx="15">
                  <c:v>12944659.65</c:v>
                </c:pt>
                <c:pt idx="16">
                  <c:v>12399392.98</c:v>
                </c:pt>
                <c:pt idx="17">
                  <c:v>10129735.57</c:v>
                </c:pt>
                <c:pt idx="18">
                  <c:v>12144061.25</c:v>
                </c:pt>
                <c:pt idx="19">
                  <c:v>7311999.9500000002</c:v>
                </c:pt>
                <c:pt idx="20">
                  <c:v>12150225.01</c:v>
                </c:pt>
                <c:pt idx="21">
                  <c:v>9824521.0099999998</c:v>
                </c:pt>
                <c:pt idx="22">
                  <c:v>12092346.32</c:v>
                </c:pt>
                <c:pt idx="23">
                  <c:v>7178707.5899999999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F76-AEC3-9EC1221783B4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avg_gross_sales_amount</c:v>
                </c:pt>
              </c:strCache>
            </c:strRef>
          </c:tx>
          <c:spPr>
            <a:ln w="28575" cap="flat" cmpd="sng">
              <a:solidFill>
                <a:schemeClr val="bg2">
                  <a:lumMod val="75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Analysis!$P$4:$P$27</c:f>
              <c:numCache>
                <c:formatCode>0.0,," M"</c:formatCode>
                <c:ptCount val="24"/>
                <c:pt idx="0">
                  <c:v>7563571.8924999991</c:v>
                </c:pt>
                <c:pt idx="1">
                  <c:v>7563571.8924999991</c:v>
                </c:pt>
                <c:pt idx="2">
                  <c:v>7563571.8924999991</c:v>
                </c:pt>
                <c:pt idx="3">
                  <c:v>7563571.8924999991</c:v>
                </c:pt>
                <c:pt idx="4">
                  <c:v>7563571.8924999991</c:v>
                </c:pt>
                <c:pt idx="5">
                  <c:v>7563571.8924999991</c:v>
                </c:pt>
                <c:pt idx="6">
                  <c:v>7563571.8924999991</c:v>
                </c:pt>
                <c:pt idx="7">
                  <c:v>7563571.8924999991</c:v>
                </c:pt>
                <c:pt idx="8">
                  <c:v>7563571.8924999991</c:v>
                </c:pt>
                <c:pt idx="9">
                  <c:v>7563571.8924999991</c:v>
                </c:pt>
                <c:pt idx="10">
                  <c:v>7563571.8924999991</c:v>
                </c:pt>
                <c:pt idx="11">
                  <c:v>7563571.8924999991</c:v>
                </c:pt>
                <c:pt idx="12">
                  <c:v>7563571.8924999991</c:v>
                </c:pt>
                <c:pt idx="13">
                  <c:v>7563571.8924999991</c:v>
                </c:pt>
                <c:pt idx="14">
                  <c:v>7563571.8924999991</c:v>
                </c:pt>
                <c:pt idx="15">
                  <c:v>7563571.8924999991</c:v>
                </c:pt>
                <c:pt idx="16">
                  <c:v>7563571.8924999991</c:v>
                </c:pt>
                <c:pt idx="17">
                  <c:v>7563571.8924999991</c:v>
                </c:pt>
                <c:pt idx="18">
                  <c:v>7563571.8924999991</c:v>
                </c:pt>
                <c:pt idx="19">
                  <c:v>7563571.8924999991</c:v>
                </c:pt>
                <c:pt idx="20">
                  <c:v>7563571.8924999991</c:v>
                </c:pt>
                <c:pt idx="21">
                  <c:v>7563571.8924999991</c:v>
                </c:pt>
                <c:pt idx="22">
                  <c:v>7563571.8924999991</c:v>
                </c:pt>
                <c:pt idx="23">
                  <c:v>7563571.8924999991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F76-AEC3-9EC1221783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2797744"/>
        <c:axId val="672788144"/>
      </c:lineChart>
      <c:dateAx>
        <c:axId val="672797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88144"/>
        <c:crosses val="autoZero"/>
        <c:auto val="1"/>
        <c:lblOffset val="100"/>
        <c:baseTimeUnit val="months"/>
      </c:dateAx>
      <c:valAx>
        <c:axId val="672788144"/>
        <c:scaling>
          <c:orientation val="minMax"/>
        </c:scaling>
        <c:delete val="1"/>
        <c:axPos val="l"/>
        <c:numFmt formatCode="0.0,,&quot; M&quot;" sourceLinked="1"/>
        <c:majorTickMark val="none"/>
        <c:minorTickMark val="none"/>
        <c:tickLblPos val="nextTo"/>
        <c:crossAx val="6727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76920640861392E-2"/>
          <c:y val="6.4157061608067084E-2"/>
          <c:w val="0.97936172969238067"/>
          <c:h val="0.82831993858965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Analysis!$D$82</c:f>
              <c:strCache>
                <c:ptCount val="1"/>
                <c:pt idx="0">
                  <c:v>avg_discnt_pct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Analysis!$C$83:$C$87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Croma</c:v>
                </c:pt>
                <c:pt idx="3">
                  <c:v>Ezone</c:v>
                </c:pt>
                <c:pt idx="4">
                  <c:v>Amazon </c:v>
                </c:pt>
              </c:strCache>
            </c:strRef>
          </c:cat>
          <c:val>
            <c:numRef>
              <c:f>Analysis!$D$83:$D$87</c:f>
              <c:numCache>
                <c:formatCode>0.0%</c:formatCode>
                <c:ptCount val="5"/>
                <c:pt idx="0">
                  <c:v>0.31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6A2-B866-306A81250D92}"/>
            </c:ext>
          </c:extLst>
        </c:ser>
        <c:ser>
          <c:idx val="2"/>
          <c:order val="2"/>
          <c:tx>
            <c:strRef>
              <c:f>Analysis!$F$82</c:f>
              <c:strCache>
                <c:ptCount val="1"/>
                <c:pt idx="0">
                  <c:v>above_avg%</c:v>
                </c:pt>
              </c:strCache>
            </c:strRef>
          </c:tx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Analysis!$F$83:$F$87</c:f>
              <c:numCache>
                <c:formatCode>General</c:formatCode>
                <c:ptCount val="5"/>
                <c:pt idx="0" formatCode="0.0%">
                  <c:v>0.31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4-46A2-B866-306A81250D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6252272"/>
        <c:axId val="678910816"/>
      </c:barChart>
      <c:lineChart>
        <c:grouping val="standard"/>
        <c:varyColors val="0"/>
        <c:ser>
          <c:idx val="1"/>
          <c:order val="1"/>
          <c:tx>
            <c:strRef>
              <c:f>Analysis!$E$82</c:f>
              <c:strCache>
                <c:ptCount val="1"/>
                <c:pt idx="0">
                  <c:v>avg %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Analysis!$E$83:$E$87</c:f>
              <c:numCache>
                <c:formatCode>0.0%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6A2-B866-306A81250D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6252272"/>
        <c:axId val="678910816"/>
      </c:lineChart>
      <c:catAx>
        <c:axId val="6762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0816"/>
        <c:crosses val="autoZero"/>
        <c:auto val="1"/>
        <c:lblAlgn val="ctr"/>
        <c:lblOffset val="100"/>
        <c:noMultiLvlLbl val="0"/>
      </c:catAx>
      <c:valAx>
        <c:axId val="6789108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762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55663630281509"/>
          <c:y val="7.8328981723237601E-2"/>
          <c:w val="0.75348257938345942"/>
          <c:h val="0.7019666536461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Analysis!$C$59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Analysis!$B$60:$B$65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Analysis!$C$60:$C$65</c:f>
              <c:numCache>
                <c:formatCode>General</c:formatCode>
                <c:ptCount val="6"/>
                <c:pt idx="0">
                  <c:v>69</c:v>
                </c:pt>
                <c:pt idx="1">
                  <c:v>92</c:v>
                </c:pt>
                <c:pt idx="2">
                  <c:v>59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A-4634-A322-79D9EEA2D04B}"/>
            </c:ext>
          </c:extLst>
        </c:ser>
        <c:ser>
          <c:idx val="1"/>
          <c:order val="1"/>
          <c:tx>
            <c:strRef>
              <c:f>Analysis!$D$59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rgbClr val="48CAE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ECE852D-C439-4C29-B685-28B661B3AFB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4A-4634-A322-79D9EEA2D0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D5FB80-18EB-4E8E-A2CC-71F90C9C82D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4A-4634-A322-79D9EEA2D0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4FC180-C5A0-4CE2-8AD8-C7312429B3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4A-4634-A322-79D9EEA2D0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89D222-F427-4B3D-87CF-2F23B0E755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4A-4634-A322-79D9EEA2D0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FFAA75-4C93-4131-A659-B95CD86752E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4A-4634-A322-79D9EEA2D0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A3034B-1FA6-404E-9E73-7ECD683B41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4A-4634-A322-79D9EEA2D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Analysis!$B$60:$B$65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Analysis!$D$60:$D$65</c:f>
              <c:numCache>
                <c:formatCode>General</c:formatCode>
                <c:ptCount val="6"/>
                <c:pt idx="0">
                  <c:v>103</c:v>
                </c:pt>
                <c:pt idx="1">
                  <c:v>108</c:v>
                </c:pt>
                <c:pt idx="2">
                  <c:v>75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Analysis!$E$60:$E$65</c15:f>
                <c15:dlblRangeCache>
                  <c:ptCount val="6"/>
                  <c:pt idx="0">
                    <c:v>34</c:v>
                  </c:pt>
                  <c:pt idx="1">
                    <c:v>16</c:v>
                  </c:pt>
                  <c:pt idx="2">
                    <c:v>16</c:v>
                  </c:pt>
                  <c:pt idx="3">
                    <c:v>15</c:v>
                  </c:pt>
                  <c:pt idx="4">
                    <c:v>5</c:v>
                  </c:pt>
                  <c:pt idx="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C4A-4634-A322-79D9EEA2D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2817424"/>
        <c:axId val="672839024"/>
      </c:barChart>
      <c:catAx>
        <c:axId val="67281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39024"/>
        <c:crosses val="autoZero"/>
        <c:auto val="1"/>
        <c:lblAlgn val="ctr"/>
        <c:lblOffset val="100"/>
        <c:noMultiLvlLbl val="0"/>
      </c:catAx>
      <c:valAx>
        <c:axId val="6728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55204580292689"/>
          <c:y val="0.89285639295088104"/>
          <c:w val="0.69489590839414628"/>
          <c:h val="0.10714360704911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241300</xdr:colOff>
      <xdr:row>59</xdr:row>
      <xdr:rowOff>3175</xdr:rowOff>
    </xdr:from>
    <xdr:to>
      <xdr:col>34</xdr:col>
      <xdr:colOff>298450</xdr:colOff>
      <xdr:row>79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75E94A-7EC7-A9B7-9995-2C43CD3A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241300</xdr:colOff>
      <xdr:row>83</xdr:row>
      <xdr:rowOff>3175</xdr:rowOff>
    </xdr:from>
    <xdr:to>
      <xdr:col>34</xdr:col>
      <xdr:colOff>298450</xdr:colOff>
      <xdr:row>103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394977-4780-D8E9-C056-9697564F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241300</xdr:colOff>
      <xdr:row>107</xdr:row>
      <xdr:rowOff>15875</xdr:rowOff>
    </xdr:from>
    <xdr:to>
      <xdr:col>34</xdr:col>
      <xdr:colOff>298450</xdr:colOff>
      <xdr:row>127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E0AAB2-CD3C-3697-E287-BE626FABC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9</xdr:row>
      <xdr:rowOff>82550</xdr:rowOff>
    </xdr:from>
    <xdr:to>
      <xdr:col>11</xdr:col>
      <xdr:colOff>25400</xdr:colOff>
      <xdr:row>31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EFE117C-1F6B-BFC8-008D-9B190F7C39CA}"/>
            </a:ext>
          </a:extLst>
        </xdr:cNvPr>
        <xdr:cNvSpPr/>
      </xdr:nvSpPr>
      <xdr:spPr>
        <a:xfrm>
          <a:off x="596900" y="1282700"/>
          <a:ext cx="4457700" cy="2876550"/>
        </a:xfrm>
        <a:prstGeom prst="roundRect">
          <a:avLst>
            <a:gd name="adj" fmla="val 2539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234950</xdr:colOff>
      <xdr:row>13</xdr:row>
      <xdr:rowOff>127000</xdr:rowOff>
    </xdr:from>
    <xdr:to>
      <xdr:col>10</xdr:col>
      <xdr:colOff>361950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4A399-9241-4FFC-80A2-6607F5447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387350</xdr:colOff>
      <xdr:row>11</xdr:row>
      <xdr:rowOff>12700</xdr:rowOff>
    </xdr:from>
    <xdr:ext cx="152400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5A7FFF-CDA3-46A5-9CB6-8341AA2F771B}"/>
            </a:ext>
          </a:extLst>
        </xdr:cNvPr>
        <xdr:cNvSpPr txBox="1"/>
      </xdr:nvSpPr>
      <xdr:spPr>
        <a:xfrm>
          <a:off x="844550" y="1479550"/>
          <a:ext cx="1524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Retailers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contributed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5</xdr:col>
      <xdr:colOff>6350</xdr:colOff>
      <xdr:row>10</xdr:row>
      <xdr:rowOff>120650</xdr:rowOff>
    </xdr:from>
    <xdr:ext cx="806450" cy="342786"/>
    <xdr:sp macro="" textlink="Analysis!O48">
      <xdr:nvSpPr>
        <xdr:cNvPr id="5" name="TextBox 4">
          <a:extLst>
            <a:ext uri="{FF2B5EF4-FFF2-40B4-BE49-F238E27FC236}">
              <a16:creationId xmlns:a16="http://schemas.microsoft.com/office/drawing/2014/main" id="{90259FD8-C9F5-4CB0-8071-B4CD3925AB2D}"/>
            </a:ext>
          </a:extLst>
        </xdr:cNvPr>
        <xdr:cNvSpPr txBox="1"/>
      </xdr:nvSpPr>
      <xdr:spPr>
        <a:xfrm>
          <a:off x="2292350" y="1454150"/>
          <a:ext cx="80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96A74-F995-40CE-B64F-941E354EF280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73.23%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5</xdr:col>
      <xdr:colOff>19050</xdr:colOff>
      <xdr:row>12</xdr:row>
      <xdr:rowOff>101600</xdr:rowOff>
    </xdr:from>
    <xdr:ext cx="264160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A7B8BD3-91C8-46CF-A2AF-3D3A590B365C}"/>
            </a:ext>
          </a:extLst>
        </xdr:cNvPr>
        <xdr:cNvSpPr txBox="1"/>
      </xdr:nvSpPr>
      <xdr:spPr>
        <a:xfrm>
          <a:off x="2305050" y="1701800"/>
          <a:ext cx="26416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the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total gross sales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amount in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FY21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>
    <xdr:from>
      <xdr:col>12</xdr:col>
      <xdr:colOff>304800</xdr:colOff>
      <xdr:row>9</xdr:row>
      <xdr:rowOff>50800</xdr:rowOff>
    </xdr:from>
    <xdr:to>
      <xdr:col>22</xdr:col>
      <xdr:colOff>304800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67148E-25B1-4156-8A24-1A0897F6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7</xdr:row>
      <xdr:rowOff>82550</xdr:rowOff>
    </xdr:from>
    <xdr:to>
      <xdr:col>11</xdr:col>
      <xdr:colOff>50800</xdr:colOff>
      <xdr:row>30</xdr:row>
      <xdr:rowOff>88900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219058D-C157-AFDE-C800-8271780795B8}"/>
            </a:ext>
          </a:extLst>
        </xdr:cNvPr>
        <xdr:cNvSpPr/>
      </xdr:nvSpPr>
      <xdr:spPr>
        <a:xfrm>
          <a:off x="330200" y="1016000"/>
          <a:ext cx="4749800" cy="3073400"/>
        </a:xfrm>
        <a:prstGeom prst="roundRect">
          <a:avLst>
            <a:gd name="adj" fmla="val 1998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412750</xdr:colOff>
      <xdr:row>12</xdr:row>
      <xdr:rowOff>82550</xdr:rowOff>
    </xdr:from>
    <xdr:to>
      <xdr:col>10</xdr:col>
      <xdr:colOff>412750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C196-2CD5-433B-B31B-18435547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133350</xdr:colOff>
      <xdr:row>9</xdr:row>
      <xdr:rowOff>12700</xdr:rowOff>
    </xdr:from>
    <xdr:ext cx="152400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2E7EEC-9FE6-4BFF-A6B1-08E47934AA56}"/>
            </a:ext>
          </a:extLst>
        </xdr:cNvPr>
        <xdr:cNvSpPr txBox="1"/>
      </xdr:nvSpPr>
      <xdr:spPr>
        <a:xfrm>
          <a:off x="2419350" y="1212850"/>
          <a:ext cx="1524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Q1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&amp; </a:t>
          </a:r>
          <a:r>
            <a:rPr lang="en-IN" sz="1200" b="1" baseline="0">
              <a:solidFill>
                <a:schemeClr val="tx1">
                  <a:lumMod val="75000"/>
                  <a:lumOff val="25000"/>
                </a:schemeClr>
              </a:solidFill>
            </a:rPr>
            <a:t>Q2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contributed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8</xdr:col>
      <xdr:colOff>158750</xdr:colOff>
      <xdr:row>8</xdr:row>
      <xdr:rowOff>127000</xdr:rowOff>
    </xdr:from>
    <xdr:ext cx="711200" cy="342786"/>
    <xdr:sp macro="" textlink="Analysis!O43">
      <xdr:nvSpPr>
        <xdr:cNvPr id="5" name="TextBox 4">
          <a:extLst>
            <a:ext uri="{FF2B5EF4-FFF2-40B4-BE49-F238E27FC236}">
              <a16:creationId xmlns:a16="http://schemas.microsoft.com/office/drawing/2014/main" id="{AC93BFFA-A4B0-4344-BE2D-6380BF5E5CD3}"/>
            </a:ext>
          </a:extLst>
        </xdr:cNvPr>
        <xdr:cNvSpPr txBox="1"/>
      </xdr:nvSpPr>
      <xdr:spPr>
        <a:xfrm>
          <a:off x="3816350" y="1193800"/>
          <a:ext cx="71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84F500-AA11-4C0E-A571-A8AA5E8076AE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65.7%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8</xdr:col>
      <xdr:colOff>57150</xdr:colOff>
      <xdr:row>10</xdr:row>
      <xdr:rowOff>107950</xdr:rowOff>
    </xdr:from>
    <xdr:ext cx="1447800" cy="468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5DF90B-B4C3-4CFF-AE77-B7F43D11785C}"/>
            </a:ext>
          </a:extLst>
        </xdr:cNvPr>
        <xdr:cNvSpPr txBox="1"/>
      </xdr:nvSpPr>
      <xdr:spPr>
        <a:xfrm>
          <a:off x="3714750" y="1441450"/>
          <a:ext cx="14478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the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total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sold 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in FY20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101600</xdr:rowOff>
    </xdr:from>
    <xdr:to>
      <xdr:col>15</xdr:col>
      <xdr:colOff>444000</xdr:colOff>
      <xdr:row>31</xdr:row>
      <xdr:rowOff>119900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D32E90C-6543-4C6C-BA53-B9EBA4975161}"/>
            </a:ext>
          </a:extLst>
        </xdr:cNvPr>
        <xdr:cNvSpPr/>
      </xdr:nvSpPr>
      <xdr:spPr>
        <a:xfrm>
          <a:off x="3810000" y="1301750"/>
          <a:ext cx="3492000" cy="2952000"/>
        </a:xfrm>
        <a:prstGeom prst="roundRect">
          <a:avLst>
            <a:gd name="adj" fmla="val 108"/>
          </a:avLst>
        </a:prstGeom>
        <a:solidFill>
          <a:schemeClr val="accent2">
            <a:lumMod val="20000"/>
            <a:lumOff val="80000"/>
            <a:alpha val="52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323850</xdr:colOff>
      <xdr:row>9</xdr:row>
      <xdr:rowOff>101600</xdr:rowOff>
    </xdr:from>
    <xdr:to>
      <xdr:col>8</xdr:col>
      <xdr:colOff>158250</xdr:colOff>
      <xdr:row>31</xdr:row>
      <xdr:rowOff>119900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8FDDF8E-DE3B-200B-0F01-8929A7139179}"/>
            </a:ext>
          </a:extLst>
        </xdr:cNvPr>
        <xdr:cNvSpPr/>
      </xdr:nvSpPr>
      <xdr:spPr>
        <a:xfrm>
          <a:off x="323850" y="1301750"/>
          <a:ext cx="3492000" cy="295200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19050</xdr:colOff>
      <xdr:row>12</xdr:row>
      <xdr:rowOff>38100</xdr:rowOff>
    </xdr:from>
    <xdr:to>
      <xdr:col>15</xdr:col>
      <xdr:colOff>139700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7D348-E834-403B-B975-7C10DF74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10</xdr:row>
      <xdr:rowOff>12700</xdr:rowOff>
    </xdr:from>
    <xdr:ext cx="129540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588D57-1C2E-4CF9-BC3F-72B5C1309131}"/>
            </a:ext>
          </a:extLst>
        </xdr:cNvPr>
        <xdr:cNvSpPr txBox="1"/>
      </xdr:nvSpPr>
      <xdr:spPr>
        <a:xfrm>
          <a:off x="444500" y="1346200"/>
          <a:ext cx="12954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FY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21 contributed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3</xdr:col>
      <xdr:colOff>304800</xdr:colOff>
      <xdr:row>9</xdr:row>
      <xdr:rowOff>120650</xdr:rowOff>
    </xdr:from>
    <xdr:ext cx="711200" cy="342786"/>
    <xdr:sp macro="" textlink="Analysis!S6">
      <xdr:nvSpPr>
        <xdr:cNvPr id="5" name="TextBox 4">
          <a:extLst>
            <a:ext uri="{FF2B5EF4-FFF2-40B4-BE49-F238E27FC236}">
              <a16:creationId xmlns:a16="http://schemas.microsoft.com/office/drawing/2014/main" id="{404E800D-7258-4C52-9C89-26023D4402B7}"/>
            </a:ext>
          </a:extLst>
        </xdr:cNvPr>
        <xdr:cNvSpPr txBox="1"/>
      </xdr:nvSpPr>
      <xdr:spPr>
        <a:xfrm>
          <a:off x="1676400" y="1320800"/>
          <a:ext cx="71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D7EA1C-6D2D-4AD7-883A-DD63DBF0693A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78.3%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5</xdr:col>
      <xdr:colOff>25400</xdr:colOff>
      <xdr:row>10</xdr:row>
      <xdr:rowOff>25400</xdr:rowOff>
    </xdr:from>
    <xdr:ext cx="134620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5F65AD-DE89-41BB-9743-00B221967775}"/>
            </a:ext>
          </a:extLst>
        </xdr:cNvPr>
        <xdr:cNvSpPr txBox="1"/>
      </xdr:nvSpPr>
      <xdr:spPr>
        <a:xfrm>
          <a:off x="2311400" y="1358900"/>
          <a:ext cx="13462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total gross sales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0</xdr:col>
      <xdr:colOff>450850</xdr:colOff>
      <xdr:row>12</xdr:row>
      <xdr:rowOff>69850</xdr:rowOff>
    </xdr:from>
    <xdr:ext cx="2101850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B2B453-30DB-4900-97D7-BC162AC694CB}"/>
            </a:ext>
          </a:extLst>
        </xdr:cNvPr>
        <xdr:cNvSpPr txBox="1"/>
      </xdr:nvSpPr>
      <xdr:spPr>
        <a:xfrm>
          <a:off x="450850" y="1670050"/>
          <a:ext cx="21018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Average gross sales amount is 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5</xdr:col>
      <xdr:colOff>152400</xdr:colOff>
      <xdr:row>12</xdr:row>
      <xdr:rowOff>44450</xdr:rowOff>
    </xdr:from>
    <xdr:ext cx="711200" cy="342786"/>
    <xdr:sp macro="" textlink="Analysis!P4">
      <xdr:nvSpPr>
        <xdr:cNvPr id="8" name="TextBox 7">
          <a:extLst>
            <a:ext uri="{FF2B5EF4-FFF2-40B4-BE49-F238E27FC236}">
              <a16:creationId xmlns:a16="http://schemas.microsoft.com/office/drawing/2014/main" id="{91DAD310-5A43-48D3-B9EF-7ADDC84DC39B}"/>
            </a:ext>
          </a:extLst>
        </xdr:cNvPr>
        <xdr:cNvSpPr txBox="1"/>
      </xdr:nvSpPr>
      <xdr:spPr>
        <a:xfrm>
          <a:off x="2438400" y="1644650"/>
          <a:ext cx="71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7D339596-EB9A-4D4B-97DF-134F80C2AA08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 marL="0" indent="0"/>
            <a:t>7.6 M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0</xdr:col>
      <xdr:colOff>450850</xdr:colOff>
      <xdr:row>15</xdr:row>
      <xdr:rowOff>0</xdr:rowOff>
    </xdr:from>
    <xdr:ext cx="1524000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A9264C1-384C-4BAB-9F81-85B7940AAEE9}"/>
            </a:ext>
          </a:extLst>
        </xdr:cNvPr>
        <xdr:cNvSpPr txBox="1"/>
      </xdr:nvSpPr>
      <xdr:spPr>
        <a:xfrm>
          <a:off x="450850" y="2000250"/>
          <a:ext cx="1524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Q1 FY 21 contributed 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4</xdr:col>
      <xdr:colOff>44450</xdr:colOff>
      <xdr:row>14</xdr:row>
      <xdr:rowOff>114300</xdr:rowOff>
    </xdr:from>
    <xdr:ext cx="711200" cy="342786"/>
    <xdr:sp macro="" textlink="Analysis!O31">
      <xdr:nvSpPr>
        <xdr:cNvPr id="10" name="TextBox 9">
          <a:extLst>
            <a:ext uri="{FF2B5EF4-FFF2-40B4-BE49-F238E27FC236}">
              <a16:creationId xmlns:a16="http://schemas.microsoft.com/office/drawing/2014/main" id="{1F9983CB-F5E3-43AB-9C19-18B5B465AEAD}"/>
            </a:ext>
          </a:extLst>
        </xdr:cNvPr>
        <xdr:cNvSpPr txBox="1"/>
      </xdr:nvSpPr>
      <xdr:spPr>
        <a:xfrm>
          <a:off x="1873250" y="1981200"/>
          <a:ext cx="71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EB49C20-1837-412C-867B-6239F8A5AF05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 marL="0" indent="0"/>
            <a:t>32.4%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5</xdr:col>
      <xdr:colOff>177800</xdr:colOff>
      <xdr:row>14</xdr:row>
      <xdr:rowOff>114300</xdr:rowOff>
    </xdr:from>
    <xdr:ext cx="1016000" cy="4680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E42A8F-4BA0-475D-BDB7-F1AA389B5252}"/>
            </a:ext>
          </a:extLst>
        </xdr:cNvPr>
        <xdr:cNvSpPr txBox="1"/>
      </xdr:nvSpPr>
      <xdr:spPr>
        <a:xfrm>
          <a:off x="2463800" y="1981200"/>
          <a:ext cx="10160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total gross sales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FY 21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9</xdr:row>
      <xdr:rowOff>127000</xdr:rowOff>
    </xdr:from>
    <xdr:to>
      <xdr:col>11</xdr:col>
      <xdr:colOff>165100</xdr:colOff>
      <xdr:row>28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53549D5-09DF-17B5-2376-BD9B0A39B009}"/>
            </a:ext>
          </a:extLst>
        </xdr:cNvPr>
        <xdr:cNvSpPr/>
      </xdr:nvSpPr>
      <xdr:spPr>
        <a:xfrm>
          <a:off x="1282700" y="1327150"/>
          <a:ext cx="3911600" cy="2406650"/>
        </a:xfrm>
        <a:prstGeom prst="roundRect">
          <a:avLst>
            <a:gd name="adj" fmla="val 3699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438150</xdr:colOff>
      <xdr:row>13</xdr:row>
      <xdr:rowOff>25400</xdr:rowOff>
    </xdr:from>
    <xdr:to>
      <xdr:col>11</xdr:col>
      <xdr:colOff>57150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7A762-63DE-443F-8EBC-5A9E7E2E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133350</xdr:colOff>
      <xdr:row>10</xdr:row>
      <xdr:rowOff>114300</xdr:rowOff>
    </xdr:from>
    <xdr:ext cx="217170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9BCA64-6E20-4CCF-9CD3-E7246E7AFCA4}"/>
            </a:ext>
          </a:extLst>
        </xdr:cNvPr>
        <xdr:cNvSpPr txBox="1"/>
      </xdr:nvSpPr>
      <xdr:spPr>
        <a:xfrm>
          <a:off x="1504950" y="1447800"/>
          <a:ext cx="21717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Average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 pre-invoice</a:t>
          </a:r>
          <a:r>
            <a:rPr lang="en-IN" sz="12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discount is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7</xdr:col>
      <xdr:colOff>374650</xdr:colOff>
      <xdr:row>10</xdr:row>
      <xdr:rowOff>107950</xdr:rowOff>
    </xdr:from>
    <xdr:ext cx="711200" cy="342786"/>
    <xdr:sp macro="" textlink="Analysis!E83">
      <xdr:nvSpPr>
        <xdr:cNvPr id="5" name="TextBox 4">
          <a:extLst>
            <a:ext uri="{FF2B5EF4-FFF2-40B4-BE49-F238E27FC236}">
              <a16:creationId xmlns:a16="http://schemas.microsoft.com/office/drawing/2014/main" id="{120F386F-3DA3-4DEA-94E3-5155B278694E}"/>
            </a:ext>
          </a:extLst>
        </xdr:cNvPr>
        <xdr:cNvSpPr txBox="1"/>
      </xdr:nvSpPr>
      <xdr:spPr>
        <a:xfrm>
          <a:off x="3575050" y="1441450"/>
          <a:ext cx="71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EBDE616-EDA2-44D0-9D06-DFC9B69AB3C1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30.0%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7</xdr:col>
      <xdr:colOff>387350</xdr:colOff>
      <xdr:row>12</xdr:row>
      <xdr:rowOff>57150</xdr:rowOff>
    </xdr:from>
    <xdr:ext cx="144780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ADA6F8-EC0C-4701-8E67-08E225C8847D}"/>
            </a:ext>
          </a:extLst>
        </xdr:cNvPr>
        <xdr:cNvSpPr txBox="1"/>
      </xdr:nvSpPr>
      <xdr:spPr>
        <a:xfrm>
          <a:off x="3587750" y="1657350"/>
          <a:ext cx="14478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for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 top 5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customers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12</xdr:row>
      <xdr:rowOff>95250</xdr:rowOff>
    </xdr:from>
    <xdr:to>
      <xdr:col>10</xdr:col>
      <xdr:colOff>279400</xdr:colOff>
      <xdr:row>31</xdr:row>
      <xdr:rowOff>6350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BC75DBC-5604-70DE-8683-122C3572ED3B}"/>
            </a:ext>
          </a:extLst>
        </xdr:cNvPr>
        <xdr:cNvSpPr/>
      </xdr:nvSpPr>
      <xdr:spPr>
        <a:xfrm>
          <a:off x="965200" y="1695450"/>
          <a:ext cx="3886200" cy="2444750"/>
        </a:xfrm>
        <a:prstGeom prst="roundRect">
          <a:avLst>
            <a:gd name="adj" fmla="val 2209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82550</xdr:colOff>
      <xdr:row>15</xdr:row>
      <xdr:rowOff>127000</xdr:rowOff>
    </xdr:from>
    <xdr:to>
      <xdr:col>10</xdr:col>
      <xdr:colOff>241300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B110D-A6D2-465C-8A33-1FBBFA29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50800</xdr:colOff>
      <xdr:row>13</xdr:row>
      <xdr:rowOff>25400</xdr:rowOff>
    </xdr:from>
    <xdr:ext cx="24828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03E957-D512-44B1-8A4C-5376709FF28F}"/>
            </a:ext>
          </a:extLst>
        </xdr:cNvPr>
        <xdr:cNvSpPr txBox="1"/>
      </xdr:nvSpPr>
      <xdr:spPr>
        <a:xfrm>
          <a:off x="965200" y="1758950"/>
          <a:ext cx="24828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Accesorries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&amp;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Notebook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contributed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endParaRPr lang="en-IN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7</xdr:col>
      <xdr:colOff>190500</xdr:colOff>
      <xdr:row>13</xdr:row>
      <xdr:rowOff>0</xdr:rowOff>
    </xdr:from>
    <xdr:ext cx="723900" cy="342786"/>
    <xdr:sp macro="" textlink="Analysis!D72">
      <xdr:nvSpPr>
        <xdr:cNvPr id="6" name="TextBox 5">
          <a:extLst>
            <a:ext uri="{FF2B5EF4-FFF2-40B4-BE49-F238E27FC236}">
              <a16:creationId xmlns:a16="http://schemas.microsoft.com/office/drawing/2014/main" id="{FA79B5AA-2384-4B8F-8E29-241D78351B8B}"/>
            </a:ext>
          </a:extLst>
        </xdr:cNvPr>
        <xdr:cNvSpPr txBox="1"/>
      </xdr:nvSpPr>
      <xdr:spPr>
        <a:xfrm>
          <a:off x="3390900" y="1733550"/>
          <a:ext cx="7239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E4B03D4-8905-48BF-8C99-BB5E675A4300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56.2%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7</xdr:col>
      <xdr:colOff>120650</xdr:colOff>
      <xdr:row>14</xdr:row>
      <xdr:rowOff>107950</xdr:rowOff>
    </xdr:from>
    <xdr:ext cx="1428750" cy="4680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83F7A3-3329-4AC7-9832-CE93BAD11DC8}"/>
            </a:ext>
          </a:extLst>
        </xdr:cNvPr>
        <xdr:cNvSpPr txBox="1"/>
      </xdr:nvSpPr>
      <xdr:spPr>
        <a:xfrm>
          <a:off x="3321050" y="1974850"/>
          <a:ext cx="142875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the total unique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product increase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8</xdr:row>
      <xdr:rowOff>0</xdr:rowOff>
    </xdr:from>
    <xdr:to>
      <xdr:col>10</xdr:col>
      <xdr:colOff>260350</xdr:colOff>
      <xdr:row>26</xdr:row>
      <xdr:rowOff>69850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235AEC3-C0E8-F4BD-A122-1F7F331678CD}"/>
            </a:ext>
          </a:extLst>
        </xdr:cNvPr>
        <xdr:cNvSpPr/>
      </xdr:nvSpPr>
      <xdr:spPr>
        <a:xfrm>
          <a:off x="895350" y="1066800"/>
          <a:ext cx="3937000" cy="2470150"/>
        </a:xfrm>
        <a:prstGeom prst="roundRect">
          <a:avLst>
            <a:gd name="adj" fmla="val 2060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11</xdr:row>
      <xdr:rowOff>25400</xdr:rowOff>
    </xdr:from>
    <xdr:to>
      <xdr:col>10</xdr:col>
      <xdr:colOff>234950</xdr:colOff>
      <xdr:row>26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30157-0E48-4E15-84B5-67F8EA2F0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177800</xdr:colOff>
      <xdr:row>9</xdr:row>
      <xdr:rowOff>12700</xdr:rowOff>
    </xdr:from>
    <xdr:ext cx="24828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259E30-7C3A-4A21-88EC-65FEBCD2859A}"/>
            </a:ext>
          </a:extLst>
        </xdr:cNvPr>
        <xdr:cNvSpPr txBox="1"/>
      </xdr:nvSpPr>
      <xdr:spPr>
        <a:xfrm>
          <a:off x="1092200" y="1212850"/>
          <a:ext cx="24828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Accesorries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&amp;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Notebook </a:t>
          </a:r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contributed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endParaRPr lang="en-IN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7</xdr:col>
      <xdr:colOff>317500</xdr:colOff>
      <xdr:row>8</xdr:row>
      <xdr:rowOff>120650</xdr:rowOff>
    </xdr:from>
    <xdr:ext cx="723900" cy="342786"/>
    <xdr:sp macro="" textlink="Analysis!D53">
      <xdr:nvSpPr>
        <xdr:cNvPr id="6" name="TextBox 5">
          <a:extLst>
            <a:ext uri="{FF2B5EF4-FFF2-40B4-BE49-F238E27FC236}">
              <a16:creationId xmlns:a16="http://schemas.microsoft.com/office/drawing/2014/main" id="{451B866A-143C-460F-BB0B-E12E9A26C275}"/>
            </a:ext>
          </a:extLst>
        </xdr:cNvPr>
        <xdr:cNvSpPr txBox="1"/>
      </xdr:nvSpPr>
      <xdr:spPr>
        <a:xfrm>
          <a:off x="3517900" y="1187450"/>
          <a:ext cx="7239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C4779-FA92-4213-AE31-58836950A3AA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61.7%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7</xdr:col>
      <xdr:colOff>311150</xdr:colOff>
      <xdr:row>10</xdr:row>
      <xdr:rowOff>101600</xdr:rowOff>
    </xdr:from>
    <xdr:ext cx="1282700" cy="4680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43F924-8AAC-458D-84B9-F286636A07A7}"/>
            </a:ext>
          </a:extLst>
        </xdr:cNvPr>
        <xdr:cNvSpPr txBox="1"/>
      </xdr:nvSpPr>
      <xdr:spPr>
        <a:xfrm>
          <a:off x="3511550" y="1435100"/>
          <a:ext cx="12827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chemeClr val="tx1">
                  <a:lumMod val="75000"/>
                  <a:lumOff val="25000"/>
                </a:schemeClr>
              </a:solidFill>
            </a:rPr>
            <a:t>of the total unique</a:t>
          </a:r>
          <a:r>
            <a:rPr lang="en-IN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products</a:t>
          </a:r>
          <a:endParaRPr lang="en-IN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9</xdr:row>
      <xdr:rowOff>69850</xdr:rowOff>
    </xdr:from>
    <xdr:to>
      <xdr:col>9</xdr:col>
      <xdr:colOff>19050</xdr:colOff>
      <xdr:row>27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D692D73-E5AF-3290-95EC-11B2ADBA8901}"/>
            </a:ext>
          </a:extLst>
        </xdr:cNvPr>
        <xdr:cNvSpPr/>
      </xdr:nvSpPr>
      <xdr:spPr>
        <a:xfrm>
          <a:off x="565150" y="1270000"/>
          <a:ext cx="3568700" cy="2330450"/>
        </a:xfrm>
        <a:prstGeom prst="roundRect">
          <a:avLst>
            <a:gd name="adj" fmla="val 2648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196850</xdr:colOff>
      <xdr:row>11</xdr:row>
      <xdr:rowOff>127000</xdr:rowOff>
    </xdr:from>
    <xdr:to>
      <xdr:col>8</xdr:col>
      <xdr:colOff>355600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06C1-573F-4E5D-9A72-BB4E3C221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311150</xdr:colOff>
      <xdr:row>11</xdr:row>
      <xdr:rowOff>0</xdr:rowOff>
    </xdr:from>
    <xdr:ext cx="242675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D8A931-DDB9-20BE-C4FE-FF902BA42F30}"/>
            </a:ext>
          </a:extLst>
        </xdr:cNvPr>
        <xdr:cNvSpPr txBox="1"/>
      </xdr:nvSpPr>
      <xdr:spPr>
        <a:xfrm>
          <a:off x="768350" y="1466850"/>
          <a:ext cx="24267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Unique Products Increase</a:t>
          </a:r>
          <a:r>
            <a:rPr lang="en-IN" sz="1100" baseline="0"/>
            <a:t> in </a:t>
          </a:r>
          <a:r>
            <a:rPr lang="en-IN" sz="1100" b="1" baseline="0"/>
            <a:t>20</a:t>
          </a:r>
          <a:r>
            <a:rPr lang="en-IN" sz="1100" baseline="0"/>
            <a:t> Vs </a:t>
          </a:r>
          <a:r>
            <a:rPr lang="en-IN" sz="1100" b="1" baseline="0"/>
            <a:t>21</a:t>
          </a:r>
          <a:r>
            <a:rPr lang="en-IN" sz="1100" baseline="0"/>
            <a:t> is</a:t>
          </a:r>
          <a:endParaRPr lang="en-IN" sz="1100"/>
        </a:p>
      </xdr:txBody>
    </xdr:sp>
    <xdr:clientData/>
  </xdr:oneCellAnchor>
  <xdr:oneCellAnchor>
    <xdr:from>
      <xdr:col>6</xdr:col>
      <xdr:colOff>387350</xdr:colOff>
      <xdr:row>10</xdr:row>
      <xdr:rowOff>95250</xdr:rowOff>
    </xdr:from>
    <xdr:ext cx="800100" cy="342786"/>
    <xdr:sp macro="" textlink="Analysis!D36">
      <xdr:nvSpPr>
        <xdr:cNvPr id="5" name="TextBox 4">
          <a:extLst>
            <a:ext uri="{FF2B5EF4-FFF2-40B4-BE49-F238E27FC236}">
              <a16:creationId xmlns:a16="http://schemas.microsoft.com/office/drawing/2014/main" id="{F1C9741A-D4DA-409E-B7B4-480DCE8DCB79}"/>
            </a:ext>
          </a:extLst>
        </xdr:cNvPr>
        <xdr:cNvSpPr txBox="1"/>
      </xdr:nvSpPr>
      <xdr:spPr>
        <a:xfrm>
          <a:off x="3130550" y="1428750"/>
          <a:ext cx="8001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5F00DA22-7B9A-49F3-A164-6774ECEE8D3A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 marL="0" indent="0"/>
            <a:t>36.33%</a:t>
          </a:fld>
          <a:endParaRPr lang="en-IN" sz="1600" b="1" i="0" u="none" strike="noStrike">
            <a:solidFill>
              <a:srgbClr val="00B4D8"/>
            </a:solidFill>
            <a:latin typeface="Calibri"/>
            <a:ea typeface="Calibri"/>
            <a:cs typeface="Calibri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3</xdr:row>
      <xdr:rowOff>31750</xdr:rowOff>
    </xdr:from>
    <xdr:to>
      <xdr:col>10</xdr:col>
      <xdr:colOff>177800</xdr:colOff>
      <xdr:row>23</xdr:row>
      <xdr:rowOff>50800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BFD361-A0D3-7E65-059B-774DCDB1E5FA}"/>
            </a:ext>
          </a:extLst>
        </xdr:cNvPr>
        <xdr:cNvSpPr/>
      </xdr:nvSpPr>
      <xdr:spPr>
        <a:xfrm>
          <a:off x="527050" y="431800"/>
          <a:ext cx="4222750" cy="2686050"/>
        </a:xfrm>
        <a:prstGeom prst="roundRect">
          <a:avLst>
            <a:gd name="adj" fmla="val 2719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114300</xdr:colOff>
      <xdr:row>8</xdr:row>
      <xdr:rowOff>19050</xdr:rowOff>
    </xdr:from>
    <xdr:to>
      <xdr:col>10</xdr:col>
      <xdr:colOff>133350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14515-0477-4BA6-84F4-AD97437377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133350</xdr:colOff>
      <xdr:row>3</xdr:row>
      <xdr:rowOff>120650</xdr:rowOff>
    </xdr:from>
    <xdr:ext cx="220345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D96C651-0CAF-974D-F638-C5FF23B19086}"/>
            </a:ext>
          </a:extLst>
        </xdr:cNvPr>
        <xdr:cNvSpPr txBox="1"/>
      </xdr:nvSpPr>
      <xdr:spPr>
        <a:xfrm>
          <a:off x="590550" y="520700"/>
          <a:ext cx="2203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India</a:t>
          </a:r>
          <a:r>
            <a:rPr lang="en-IN" sz="1100">
              <a:solidFill>
                <a:schemeClr val="tx1">
                  <a:lumMod val="75000"/>
                  <a:lumOff val="25000"/>
                </a:schemeClr>
              </a:solidFill>
            </a:rPr>
            <a:t> &amp;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South Korea </a:t>
          </a:r>
          <a:r>
            <a:rPr lang="en-IN" sz="1100">
              <a:solidFill>
                <a:schemeClr val="tx1">
                  <a:lumMod val="75000"/>
                  <a:lumOff val="25000"/>
                </a:schemeClr>
              </a:solidFill>
            </a:rPr>
            <a:t>contributed</a:t>
          </a:r>
        </a:p>
      </xdr:txBody>
    </xdr:sp>
    <xdr:clientData/>
  </xdr:oneCellAnchor>
  <xdr:oneCellAnchor>
    <xdr:from>
      <xdr:col>5</xdr:col>
      <xdr:colOff>400050</xdr:colOff>
      <xdr:row>3</xdr:row>
      <xdr:rowOff>95250</xdr:rowOff>
    </xdr:from>
    <xdr:ext cx="723900" cy="342786"/>
    <xdr:sp macro="" textlink="Analysis!C30">
      <xdr:nvSpPr>
        <xdr:cNvPr id="5" name="TextBox 4">
          <a:extLst>
            <a:ext uri="{FF2B5EF4-FFF2-40B4-BE49-F238E27FC236}">
              <a16:creationId xmlns:a16="http://schemas.microsoft.com/office/drawing/2014/main" id="{B3DFD287-CE4B-42DA-8CEF-5FAE07D3C1B4}"/>
            </a:ext>
          </a:extLst>
        </xdr:cNvPr>
        <xdr:cNvSpPr txBox="1"/>
      </xdr:nvSpPr>
      <xdr:spPr>
        <a:xfrm>
          <a:off x="2686050" y="495300"/>
          <a:ext cx="7239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A616EF-AB4E-455B-99A5-AF4D811ED0A7}" type="TxLink">
            <a:rPr lang="en-US" sz="1600" b="1" i="0" u="none" strike="noStrike">
              <a:solidFill>
                <a:srgbClr val="00B4D8"/>
              </a:solidFill>
              <a:latin typeface="Calibri"/>
              <a:ea typeface="Calibri"/>
              <a:cs typeface="Calibri"/>
            </a:rPr>
            <a:pPr/>
            <a:t>62.8%</a:t>
          </a:fld>
          <a:endParaRPr lang="en-IN" sz="1600" b="1">
            <a:solidFill>
              <a:srgbClr val="00B4D8"/>
            </a:solidFill>
          </a:endParaRPr>
        </a:p>
      </xdr:txBody>
    </xdr:sp>
    <xdr:clientData/>
  </xdr:oneCellAnchor>
  <xdr:oneCellAnchor>
    <xdr:from>
      <xdr:col>7</xdr:col>
      <xdr:colOff>139700</xdr:colOff>
      <xdr:row>3</xdr:row>
      <xdr:rowOff>120650</xdr:rowOff>
    </xdr:from>
    <xdr:ext cx="131445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FEA41F-F561-4389-B4D8-9A931E02F99F}"/>
            </a:ext>
          </a:extLst>
        </xdr:cNvPr>
        <xdr:cNvSpPr txBox="1"/>
      </xdr:nvSpPr>
      <xdr:spPr>
        <a:xfrm>
          <a:off x="3340100" y="520700"/>
          <a:ext cx="1314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tx1">
                  <a:lumMod val="75000"/>
                  <a:lumOff val="25000"/>
                </a:schemeClr>
              </a:solidFill>
            </a:rPr>
            <a:t>of total </a:t>
          </a:r>
          <a:r>
            <a:rPr lang="en-IN" sz="1200" b="1">
              <a:solidFill>
                <a:schemeClr val="tx1">
                  <a:lumMod val="75000"/>
                  <a:lumOff val="25000"/>
                </a:schemeClr>
              </a:solidFill>
            </a:rPr>
            <a:t>gross sales</a:t>
          </a:r>
          <a:endParaRPr lang="en-IN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1362-A89B-4AC0-B939-166F13FACCB9}">
  <dimension ref="A2:X388"/>
  <sheetViews>
    <sheetView topLeftCell="F31" zoomScaleNormal="100" workbookViewId="0">
      <selection activeCell="M47" sqref="M47:N50"/>
    </sheetView>
  </sheetViews>
  <sheetFormatPr defaultRowHeight="10.5" x14ac:dyDescent="0.25"/>
  <cols>
    <col min="1" max="1" width="3.25" bestFit="1" customWidth="1"/>
    <col min="2" max="3" width="20.75" bestFit="1" customWidth="1"/>
    <col min="4" max="4" width="19" bestFit="1" customWidth="1"/>
    <col min="5" max="5" width="14.625" bestFit="1" customWidth="1"/>
    <col min="6" max="6" width="11" bestFit="1" customWidth="1"/>
    <col min="7" max="7" width="4.875" bestFit="1" customWidth="1"/>
    <col min="8" max="8" width="10.75" bestFit="1" customWidth="1"/>
    <col min="10" max="10" width="2.125" style="6" customWidth="1"/>
    <col min="12" max="12" width="4.25" bestFit="1" customWidth="1"/>
    <col min="13" max="13" width="9.5" bestFit="1" customWidth="1"/>
    <col min="14" max="15" width="27.5" bestFit="1" customWidth="1"/>
    <col min="16" max="16" width="22.375" bestFit="1" customWidth="1"/>
    <col min="17" max="17" width="10.5" bestFit="1" customWidth="1"/>
    <col min="18" max="18" width="5.25" bestFit="1" customWidth="1"/>
    <col min="19" max="19" width="5.75" bestFit="1" customWidth="1"/>
    <col min="21" max="21" width="27.5" bestFit="1" customWidth="1"/>
    <col min="22" max="22" width="13.5" bestFit="1" customWidth="1"/>
    <col min="23" max="23" width="22.75" bestFit="1" customWidth="1"/>
    <col min="24" max="24" width="11.625" bestFit="1" customWidth="1"/>
  </cols>
  <sheetData>
    <row r="2" spans="1:19" x14ac:dyDescent="0.25">
      <c r="A2" t="s">
        <v>20</v>
      </c>
      <c r="L2" t="s">
        <v>393</v>
      </c>
    </row>
    <row r="3" spans="1:19" x14ac:dyDescent="0.25">
      <c r="B3" s="2" t="s">
        <v>0</v>
      </c>
      <c r="C3" s="2" t="s">
        <v>1</v>
      </c>
      <c r="D3" s="2" t="s">
        <v>2</v>
      </c>
      <c r="E3" s="2" t="s">
        <v>3</v>
      </c>
      <c r="M3" s="2" t="s">
        <v>390</v>
      </c>
      <c r="N3" s="2" t="s">
        <v>391</v>
      </c>
      <c r="O3" s="2" t="s">
        <v>392</v>
      </c>
      <c r="P3" s="2" t="s">
        <v>394</v>
      </c>
    </row>
    <row r="4" spans="1:19" x14ac:dyDescent="0.25">
      <c r="B4" t="s">
        <v>4</v>
      </c>
      <c r="C4" t="s">
        <v>5</v>
      </c>
      <c r="D4" t="s">
        <v>6</v>
      </c>
      <c r="E4" s="1">
        <v>99.67</v>
      </c>
      <c r="M4" s="5">
        <v>43709</v>
      </c>
      <c r="N4">
        <v>2020</v>
      </c>
      <c r="O4" s="7">
        <v>4496259.67</v>
      </c>
      <c r="P4" s="7">
        <f>AVERAGE($O$4:$O$27)</f>
        <v>7563571.8924999991</v>
      </c>
    </row>
    <row r="5" spans="1:19" x14ac:dyDescent="0.25">
      <c r="B5" t="s">
        <v>4</v>
      </c>
      <c r="C5" t="s">
        <v>7</v>
      </c>
      <c r="D5" t="s">
        <v>6</v>
      </c>
      <c r="E5" s="1">
        <v>23.75</v>
      </c>
      <c r="M5" s="5">
        <v>43739</v>
      </c>
      <c r="N5">
        <v>2020</v>
      </c>
      <c r="O5" s="7">
        <v>5135902.3499999996</v>
      </c>
      <c r="P5" s="7">
        <f t="shared" ref="P5:P27" si="0">AVERAGE($O$4:$O$27)</f>
        <v>7563571.8924999991</v>
      </c>
      <c r="R5" t="s">
        <v>396</v>
      </c>
      <c r="S5" s="3">
        <f>SUM(O4:O15)/SUM(O4:O27)</f>
        <v>0.21656947470690899</v>
      </c>
    </row>
    <row r="6" spans="1:19" x14ac:dyDescent="0.25">
      <c r="B6" t="s">
        <v>4</v>
      </c>
      <c r="C6" t="s">
        <v>8</v>
      </c>
      <c r="D6" t="s">
        <v>6</v>
      </c>
      <c r="E6" s="1">
        <v>3.27</v>
      </c>
      <c r="M6" s="5">
        <v>43770</v>
      </c>
      <c r="N6">
        <v>2020</v>
      </c>
      <c r="O6" s="7">
        <v>7522892.5599999996</v>
      </c>
      <c r="P6" s="7">
        <f t="shared" si="0"/>
        <v>7563571.8924999991</v>
      </c>
      <c r="R6" t="s">
        <v>397</v>
      </c>
      <c r="S6" s="3">
        <f>SUM(O16:O27)/SUM(O4:O27)</f>
        <v>0.7834305252930911</v>
      </c>
    </row>
    <row r="7" spans="1:19" x14ac:dyDescent="0.25">
      <c r="B7" t="s">
        <v>4</v>
      </c>
      <c r="C7" t="s">
        <v>9</v>
      </c>
      <c r="D7" t="s">
        <v>6</v>
      </c>
      <c r="E7" s="1">
        <v>14.73</v>
      </c>
      <c r="M7" s="5">
        <v>43800</v>
      </c>
      <c r="N7">
        <v>2020</v>
      </c>
      <c r="O7" s="7">
        <v>4830404.7300000004</v>
      </c>
      <c r="P7" s="7">
        <f t="shared" si="0"/>
        <v>7563571.8924999991</v>
      </c>
    </row>
    <row r="8" spans="1:19" x14ac:dyDescent="0.25">
      <c r="B8" t="s">
        <v>4</v>
      </c>
      <c r="C8" t="s">
        <v>10</v>
      </c>
      <c r="D8" t="s">
        <v>6</v>
      </c>
      <c r="E8" s="1">
        <v>26.64</v>
      </c>
      <c r="M8" s="5">
        <v>43831</v>
      </c>
      <c r="N8">
        <v>2020</v>
      </c>
      <c r="O8" s="7">
        <v>4740600.16</v>
      </c>
      <c r="P8" s="7">
        <f t="shared" si="0"/>
        <v>7563571.8924999991</v>
      </c>
    </row>
    <row r="9" spans="1:19" x14ac:dyDescent="0.25">
      <c r="B9" t="s">
        <v>4</v>
      </c>
      <c r="C9" t="s">
        <v>11</v>
      </c>
      <c r="D9" t="s">
        <v>6</v>
      </c>
      <c r="E9" s="1">
        <v>18.420000000000002</v>
      </c>
      <c r="M9" s="5">
        <v>43862</v>
      </c>
      <c r="N9">
        <v>2020</v>
      </c>
      <c r="O9" s="7">
        <v>3996227.77</v>
      </c>
      <c r="P9" s="7">
        <f t="shared" si="0"/>
        <v>7563571.8924999991</v>
      </c>
    </row>
    <row r="10" spans="1:19" x14ac:dyDescent="0.25">
      <c r="B10" t="s">
        <v>4</v>
      </c>
      <c r="C10" t="s">
        <v>12</v>
      </c>
      <c r="D10" t="s">
        <v>6</v>
      </c>
      <c r="E10" s="1">
        <v>6.73</v>
      </c>
      <c r="M10" s="5">
        <v>43891</v>
      </c>
      <c r="N10">
        <v>2020</v>
      </c>
      <c r="O10" s="7">
        <v>378770.97</v>
      </c>
      <c r="P10" s="7">
        <f t="shared" si="0"/>
        <v>7563571.8924999991</v>
      </c>
    </row>
    <row r="11" spans="1:19" x14ac:dyDescent="0.25">
      <c r="B11" t="s">
        <v>4</v>
      </c>
      <c r="C11" t="s">
        <v>13</v>
      </c>
      <c r="D11" t="s">
        <v>6</v>
      </c>
      <c r="E11" s="1">
        <v>7.85</v>
      </c>
      <c r="M11" s="5">
        <v>43922</v>
      </c>
      <c r="N11">
        <v>2020</v>
      </c>
      <c r="O11" s="7">
        <v>395035.35</v>
      </c>
      <c r="P11" s="7">
        <f t="shared" si="0"/>
        <v>7563571.8924999991</v>
      </c>
    </row>
    <row r="12" spans="1:19" x14ac:dyDescent="0.25">
      <c r="M12" s="5">
        <v>43952</v>
      </c>
      <c r="N12">
        <v>2020</v>
      </c>
      <c r="O12" s="7">
        <v>783813.42</v>
      </c>
      <c r="P12" s="7">
        <f t="shared" si="0"/>
        <v>7563571.8924999991</v>
      </c>
    </row>
    <row r="13" spans="1:19" x14ac:dyDescent="0.25">
      <c r="M13" s="5">
        <v>43983</v>
      </c>
      <c r="N13">
        <v>2020</v>
      </c>
      <c r="O13" s="7">
        <v>1695216.6</v>
      </c>
      <c r="P13" s="7">
        <f t="shared" si="0"/>
        <v>7563571.8924999991</v>
      </c>
    </row>
    <row r="14" spans="1:19" x14ac:dyDescent="0.25">
      <c r="M14" s="5">
        <v>44013</v>
      </c>
      <c r="N14">
        <v>2020</v>
      </c>
      <c r="O14" s="7">
        <v>2551159.16</v>
      </c>
      <c r="P14" s="7">
        <f t="shared" si="0"/>
        <v>7563571.8924999991</v>
      </c>
    </row>
    <row r="15" spans="1:19" x14ac:dyDescent="0.25">
      <c r="B15" s="2" t="str">
        <f>C3</f>
        <v>market</v>
      </c>
      <c r="C15" s="2" t="str">
        <f>E3</f>
        <v>gross_sales_mln</v>
      </c>
      <c r="D15" s="2" t="s">
        <v>16</v>
      </c>
      <c r="F15" s="2" t="s">
        <v>14</v>
      </c>
      <c r="G15" s="2" t="s">
        <v>15</v>
      </c>
      <c r="H15" s="2" t="str">
        <f>B15</f>
        <v>market</v>
      </c>
      <c r="M15" s="5">
        <v>44044</v>
      </c>
      <c r="N15">
        <v>2020</v>
      </c>
      <c r="O15" s="7">
        <v>2786648.26</v>
      </c>
      <c r="P15" s="7">
        <f t="shared" si="0"/>
        <v>7563571.8924999991</v>
      </c>
    </row>
    <row r="16" spans="1:19" x14ac:dyDescent="0.25">
      <c r="B16" t="str">
        <f t="shared" ref="B16:B23" si="1">C4</f>
        <v>India</v>
      </c>
      <c r="C16" s="1">
        <f>E4</f>
        <v>99.67</v>
      </c>
      <c r="D16" s="1">
        <f>IFERROR(_xlfn.IFS(C16=$C$27,C16,C16=$C$28,C16),"")</f>
        <v>99.67</v>
      </c>
      <c r="F16">
        <v>7</v>
      </c>
      <c r="G16">
        <v>6</v>
      </c>
      <c r="H16" t="str">
        <f t="shared" ref="H16:H23" si="2">B16</f>
        <v>India</v>
      </c>
      <c r="M16" s="5">
        <v>44075</v>
      </c>
      <c r="N16">
        <v>2021</v>
      </c>
      <c r="O16" s="7">
        <v>12353509.789999999</v>
      </c>
      <c r="P16" s="7">
        <f t="shared" si="0"/>
        <v>7563571.8924999991</v>
      </c>
    </row>
    <row r="17" spans="2:16" x14ac:dyDescent="0.25">
      <c r="B17" t="str">
        <f t="shared" si="1"/>
        <v>Indonesia</v>
      </c>
      <c r="C17" s="1">
        <f t="shared" ref="C17:C23" si="3">E5</f>
        <v>23.75</v>
      </c>
      <c r="D17" s="1" t="str">
        <f t="shared" ref="D17:D23" si="4">IFERROR(_xlfn.IFS(C17=$C$27,C17,C17=$C$28,C17),"")</f>
        <v/>
      </c>
      <c r="F17">
        <v>7.8</v>
      </c>
      <c r="G17">
        <v>5</v>
      </c>
      <c r="H17" t="str">
        <f t="shared" si="2"/>
        <v>Indonesia</v>
      </c>
      <c r="M17" s="5">
        <v>44105</v>
      </c>
      <c r="N17">
        <v>2021</v>
      </c>
      <c r="O17" s="7">
        <v>13218636.199999999</v>
      </c>
      <c r="P17" s="7">
        <f t="shared" si="0"/>
        <v>7563571.8924999991</v>
      </c>
    </row>
    <row r="18" spans="2:16" x14ac:dyDescent="0.25">
      <c r="B18" t="str">
        <f t="shared" si="1"/>
        <v>Japan</v>
      </c>
      <c r="C18" s="1">
        <f t="shared" si="3"/>
        <v>3.27</v>
      </c>
      <c r="D18" s="1" t="str">
        <f t="shared" si="4"/>
        <v/>
      </c>
      <c r="F18">
        <v>8.6999999999999993</v>
      </c>
      <c r="G18">
        <v>8.6</v>
      </c>
      <c r="H18" t="str">
        <f t="shared" si="2"/>
        <v>Japan</v>
      </c>
      <c r="M18" s="5">
        <v>44136</v>
      </c>
      <c r="N18">
        <v>2021</v>
      </c>
      <c r="O18" s="7">
        <v>20464999.100000001</v>
      </c>
      <c r="P18" s="7">
        <f t="shared" si="0"/>
        <v>7563571.8924999991</v>
      </c>
    </row>
    <row r="19" spans="2:16" x14ac:dyDescent="0.25">
      <c r="B19" t="str">
        <f t="shared" si="1"/>
        <v>Philiphines</v>
      </c>
      <c r="C19" s="1">
        <f t="shared" si="3"/>
        <v>14.73</v>
      </c>
      <c r="D19" s="1" t="str">
        <f t="shared" si="4"/>
        <v/>
      </c>
      <c r="F19">
        <v>8.5</v>
      </c>
      <c r="G19">
        <v>6.2</v>
      </c>
      <c r="H19" t="str">
        <f t="shared" si="2"/>
        <v>Philiphines</v>
      </c>
      <c r="M19" s="5">
        <v>44166</v>
      </c>
      <c r="N19">
        <v>2021</v>
      </c>
      <c r="O19" s="7">
        <v>12944659.65</v>
      </c>
      <c r="P19" s="7">
        <f t="shared" si="0"/>
        <v>7563571.8924999991</v>
      </c>
    </row>
    <row r="20" spans="2:16" x14ac:dyDescent="0.25">
      <c r="B20" t="str">
        <f t="shared" si="1"/>
        <v>South Korea</v>
      </c>
      <c r="C20" s="1">
        <f t="shared" si="3"/>
        <v>26.64</v>
      </c>
      <c r="D20" s="1">
        <f t="shared" si="4"/>
        <v>26.64</v>
      </c>
      <c r="F20">
        <v>8.5</v>
      </c>
      <c r="G20">
        <v>8.15</v>
      </c>
      <c r="H20" t="str">
        <f t="shared" si="2"/>
        <v>South Korea</v>
      </c>
      <c r="M20" s="5">
        <v>44197</v>
      </c>
      <c r="N20">
        <v>2021</v>
      </c>
      <c r="O20" s="7">
        <v>12399392.98</v>
      </c>
      <c r="P20" s="7">
        <f t="shared" si="0"/>
        <v>7563571.8924999991</v>
      </c>
    </row>
    <row r="21" spans="2:16" x14ac:dyDescent="0.25">
      <c r="B21" t="str">
        <f t="shared" si="1"/>
        <v>Australia</v>
      </c>
      <c r="C21" s="1">
        <f t="shared" si="3"/>
        <v>18.420000000000002</v>
      </c>
      <c r="D21" s="1" t="str">
        <f t="shared" si="4"/>
        <v/>
      </c>
      <c r="F21">
        <v>9</v>
      </c>
      <c r="G21">
        <v>3</v>
      </c>
      <c r="H21" t="str">
        <f t="shared" si="2"/>
        <v>Australia</v>
      </c>
      <c r="M21" s="5">
        <v>44228</v>
      </c>
      <c r="N21">
        <v>2021</v>
      </c>
      <c r="O21" s="7">
        <v>10129735.57</v>
      </c>
      <c r="P21" s="7">
        <f t="shared" si="0"/>
        <v>7563571.8924999991</v>
      </c>
    </row>
    <row r="22" spans="2:16" x14ac:dyDescent="0.25">
      <c r="B22" t="str">
        <f t="shared" si="1"/>
        <v>Newzealand</v>
      </c>
      <c r="C22" s="1">
        <f t="shared" si="3"/>
        <v>6.73</v>
      </c>
      <c r="D22" s="1" t="str">
        <f t="shared" si="4"/>
        <v/>
      </c>
      <c r="F22">
        <v>9.5</v>
      </c>
      <c r="G22">
        <v>1</v>
      </c>
      <c r="H22" t="str">
        <f t="shared" si="2"/>
        <v>Newzealand</v>
      </c>
      <c r="M22" s="5">
        <v>44256</v>
      </c>
      <c r="N22">
        <v>2021</v>
      </c>
      <c r="O22" s="7">
        <v>12144061.25</v>
      </c>
      <c r="P22" s="7">
        <f t="shared" si="0"/>
        <v>7563571.8924999991</v>
      </c>
    </row>
    <row r="23" spans="2:16" x14ac:dyDescent="0.25">
      <c r="B23" t="str">
        <f t="shared" si="1"/>
        <v>Bangladesh</v>
      </c>
      <c r="C23" s="1">
        <f t="shared" si="3"/>
        <v>7.85</v>
      </c>
      <c r="D23" s="1" t="str">
        <f t="shared" si="4"/>
        <v/>
      </c>
      <c r="F23">
        <v>7.4</v>
      </c>
      <c r="G23">
        <v>7</v>
      </c>
      <c r="H23" t="str">
        <f t="shared" si="2"/>
        <v>Bangladesh</v>
      </c>
      <c r="M23" s="5">
        <v>44287</v>
      </c>
      <c r="N23">
        <v>2021</v>
      </c>
      <c r="O23" s="7">
        <v>7311999.9500000002</v>
      </c>
      <c r="P23" s="7">
        <f t="shared" si="0"/>
        <v>7563571.8924999991</v>
      </c>
    </row>
    <row r="24" spans="2:16" x14ac:dyDescent="0.25">
      <c r="M24" s="5">
        <v>44317</v>
      </c>
      <c r="N24">
        <v>2021</v>
      </c>
      <c r="O24" s="7">
        <v>12150225.01</v>
      </c>
      <c r="P24" s="7">
        <f t="shared" si="0"/>
        <v>7563571.8924999991</v>
      </c>
    </row>
    <row r="25" spans="2:16" x14ac:dyDescent="0.25">
      <c r="M25" s="5">
        <v>44348</v>
      </c>
      <c r="N25">
        <v>2021</v>
      </c>
      <c r="O25" s="7">
        <v>9824521.0099999998</v>
      </c>
      <c r="P25" s="7">
        <f t="shared" si="0"/>
        <v>7563571.8924999991</v>
      </c>
    </row>
    <row r="26" spans="2:16" x14ac:dyDescent="0.25">
      <c r="M26" s="5">
        <v>44378</v>
      </c>
      <c r="N26">
        <v>2021</v>
      </c>
      <c r="O26" s="7">
        <v>12092346.32</v>
      </c>
      <c r="P26" s="7">
        <f t="shared" si="0"/>
        <v>7563571.8924999991</v>
      </c>
    </row>
    <row r="27" spans="2:16" x14ac:dyDescent="0.25">
      <c r="B27">
        <v>1</v>
      </c>
      <c r="C27" s="1">
        <f>LARGE($C$16:$C$23,B27)</f>
        <v>99.67</v>
      </c>
      <c r="D27" t="str">
        <f>INDEX($B$16:$B$23,MATCH(C27,$C$16:$C$23,0))</f>
        <v>India</v>
      </c>
      <c r="M27" s="5">
        <v>44409</v>
      </c>
      <c r="N27">
        <v>2021</v>
      </c>
      <c r="O27" s="7">
        <v>7178707.5899999999</v>
      </c>
      <c r="P27" s="7">
        <f t="shared" si="0"/>
        <v>7563571.8924999991</v>
      </c>
    </row>
    <row r="28" spans="2:16" x14ac:dyDescent="0.25">
      <c r="B28">
        <v>2</v>
      </c>
      <c r="C28" s="1">
        <f>LARGE($C$16:$C$23,B28)</f>
        <v>26.64</v>
      </c>
      <c r="D28" t="str">
        <f>INDEX($B$16:$B$23,MATCH(C28,$C$16:$C$23,0))</f>
        <v>South Korea</v>
      </c>
    </row>
    <row r="29" spans="2:16" x14ac:dyDescent="0.25">
      <c r="N29" t="s">
        <v>395</v>
      </c>
      <c r="O29" s="7">
        <f>SUM(O4:O27)</f>
        <v>181525725.41999999</v>
      </c>
    </row>
    <row r="30" spans="2:16" x14ac:dyDescent="0.25">
      <c r="C30" s="3">
        <f>SUM(C27:C28)/SUM(C16:C23)</f>
        <v>0.62822043171192676</v>
      </c>
      <c r="N30" t="s">
        <v>398</v>
      </c>
      <c r="O30" s="7">
        <f>SUM(O16:O18)</f>
        <v>46037145.090000004</v>
      </c>
    </row>
    <row r="31" spans="2:16" x14ac:dyDescent="0.25">
      <c r="N31" t="s">
        <v>399</v>
      </c>
      <c r="O31" s="3">
        <f>SUM(O16:O18)/SUM(O16:O27)</f>
        <v>0.32372013557400148</v>
      </c>
    </row>
    <row r="34" spans="1:17" x14ac:dyDescent="0.25">
      <c r="A34" t="s">
        <v>21</v>
      </c>
    </row>
    <row r="35" spans="1:17" x14ac:dyDescent="0.25">
      <c r="B35" s="2" t="s">
        <v>17</v>
      </c>
      <c r="C35" s="2" t="s">
        <v>18</v>
      </c>
      <c r="D35" s="2" t="s">
        <v>19</v>
      </c>
      <c r="L35" t="s">
        <v>400</v>
      </c>
    </row>
    <row r="36" spans="1:17" x14ac:dyDescent="0.25">
      <c r="B36">
        <v>245</v>
      </c>
      <c r="C36">
        <v>334</v>
      </c>
      <c r="D36" s="4">
        <v>0.36330000000000001</v>
      </c>
      <c r="M36" s="2" t="s">
        <v>401</v>
      </c>
      <c r="N36" s="2" t="s">
        <v>402</v>
      </c>
      <c r="O36" s="2" t="s">
        <v>403</v>
      </c>
      <c r="P36" s="2" t="s">
        <v>16</v>
      </c>
    </row>
    <row r="37" spans="1:17" x14ac:dyDescent="0.25">
      <c r="M37" t="s">
        <v>20</v>
      </c>
      <c r="N37" s="7">
        <v>7005619</v>
      </c>
      <c r="O37" s="7">
        <f>AVERAGE($N$37:$N$40)</f>
        <v>5193222.25</v>
      </c>
      <c r="P37" s="7">
        <f>IF(N37&gt;O37,N37,"")</f>
        <v>7005619</v>
      </c>
    </row>
    <row r="38" spans="1:17" x14ac:dyDescent="0.25">
      <c r="M38" t="s">
        <v>21</v>
      </c>
      <c r="N38" s="7">
        <v>6649642</v>
      </c>
      <c r="O38" s="7">
        <f t="shared" ref="O38:O40" si="5">AVERAGE($N$37:$N$40)</f>
        <v>5193222.25</v>
      </c>
      <c r="P38" s="7">
        <f t="shared" ref="P38:P40" si="6">IF(N38&gt;O38,N38,"")</f>
        <v>6649642</v>
      </c>
    </row>
    <row r="39" spans="1:17" x14ac:dyDescent="0.25">
      <c r="M39" t="s">
        <v>35</v>
      </c>
      <c r="N39" s="7">
        <v>5042541</v>
      </c>
      <c r="O39" s="7">
        <f t="shared" si="5"/>
        <v>5193222.25</v>
      </c>
      <c r="P39" s="7" t="str">
        <f t="shared" si="6"/>
        <v/>
      </c>
    </row>
    <row r="40" spans="1:17" x14ac:dyDescent="0.25">
      <c r="A40" t="s">
        <v>22</v>
      </c>
      <c r="F40" s="2"/>
      <c r="M40" t="s">
        <v>22</v>
      </c>
      <c r="N40" s="7">
        <v>2075087</v>
      </c>
      <c r="O40" s="7">
        <f t="shared" si="5"/>
        <v>5193222.25</v>
      </c>
      <c r="P40" s="7" t="str">
        <f t="shared" si="6"/>
        <v/>
      </c>
    </row>
    <row r="41" spans="1:17" x14ac:dyDescent="0.25">
      <c r="B41" s="2" t="s">
        <v>23</v>
      </c>
      <c r="C41" s="2" t="s">
        <v>34</v>
      </c>
      <c r="D41" s="2" t="s">
        <v>16</v>
      </c>
      <c r="F41" s="3"/>
    </row>
    <row r="42" spans="1:17" x14ac:dyDescent="0.25">
      <c r="B42" t="s">
        <v>28</v>
      </c>
      <c r="C42">
        <v>129</v>
      </c>
      <c r="D42">
        <f>IFERROR(_xlfn.IFS(C42=$C$50,C42,C42=$C$51,C42),"")</f>
        <v>129</v>
      </c>
      <c r="F42" s="3"/>
    </row>
    <row r="43" spans="1:17" x14ac:dyDescent="0.25">
      <c r="B43" t="s">
        <v>27</v>
      </c>
      <c r="C43">
        <v>116</v>
      </c>
      <c r="D43">
        <f t="shared" ref="D43:D47" si="7">IFERROR(_xlfn.IFS(C43=$C$50,C43,C43=$C$51,C43),"")</f>
        <v>116</v>
      </c>
      <c r="F43" s="3"/>
      <c r="N43" t="s">
        <v>404</v>
      </c>
      <c r="O43" s="3">
        <f>SUM(N37:N38)/SUM(N37:N40)</f>
        <v>0.65735974423201315</v>
      </c>
    </row>
    <row r="44" spans="1:17" x14ac:dyDescent="0.25">
      <c r="B44" t="s">
        <v>29</v>
      </c>
      <c r="C44">
        <v>84</v>
      </c>
      <c r="D44" t="str">
        <f t="shared" si="7"/>
        <v/>
      </c>
      <c r="F44" s="3"/>
    </row>
    <row r="45" spans="1:17" x14ac:dyDescent="0.25">
      <c r="B45" t="s">
        <v>30</v>
      </c>
      <c r="C45">
        <v>32</v>
      </c>
      <c r="D45" t="str">
        <f t="shared" si="7"/>
        <v/>
      </c>
      <c r="F45" s="3"/>
    </row>
    <row r="46" spans="1:17" x14ac:dyDescent="0.25">
      <c r="B46" t="s">
        <v>31</v>
      </c>
      <c r="C46">
        <v>27</v>
      </c>
      <c r="D46" t="str">
        <f t="shared" si="7"/>
        <v/>
      </c>
      <c r="F46" s="3"/>
      <c r="L46" t="s">
        <v>405</v>
      </c>
    </row>
    <row r="47" spans="1:17" x14ac:dyDescent="0.25">
      <c r="B47" t="s">
        <v>32</v>
      </c>
      <c r="C47">
        <v>9</v>
      </c>
      <c r="D47" t="str">
        <f t="shared" si="7"/>
        <v/>
      </c>
      <c r="M47" s="2" t="s">
        <v>406</v>
      </c>
      <c r="N47" s="2" t="s">
        <v>3</v>
      </c>
      <c r="O47" s="2" t="s">
        <v>407</v>
      </c>
      <c r="P47" s="2" t="s">
        <v>411</v>
      </c>
      <c r="Q47" s="2" t="s">
        <v>16</v>
      </c>
    </row>
    <row r="48" spans="1:17" x14ac:dyDescent="0.25">
      <c r="M48" t="s">
        <v>408</v>
      </c>
      <c r="N48" s="8">
        <v>1219.08</v>
      </c>
      <c r="O48" s="4">
        <f>N48/SUM($N$48:$N$50)</f>
        <v>0.73233852364475205</v>
      </c>
      <c r="P48" s="8">
        <f>AVERAGE($N$48:$N$50)</f>
        <v>554.88</v>
      </c>
      <c r="Q48" s="8">
        <f>IF(N48&gt;P48,N48,"")</f>
        <v>1219.08</v>
      </c>
    </row>
    <row r="49" spans="1:24" x14ac:dyDescent="0.25">
      <c r="M49" t="s">
        <v>409</v>
      </c>
      <c r="N49" s="8">
        <v>257.52999999999997</v>
      </c>
      <c r="O49" s="4">
        <f t="shared" ref="O49:O50" si="8">N49/SUM($N$48:$N$50)</f>
        <v>0.15470612264513647</v>
      </c>
      <c r="P49" s="8">
        <f t="shared" ref="P49:P50" si="9">AVERAGE($N$48:$N$50)</f>
        <v>554.88</v>
      </c>
      <c r="Q49" s="8" t="str">
        <f t="shared" ref="Q49:Q50" si="10">IF(N49&gt;P49,N49,"")</f>
        <v/>
      </c>
    </row>
    <row r="50" spans="1:24" x14ac:dyDescent="0.25">
      <c r="B50">
        <v>1</v>
      </c>
      <c r="C50">
        <f>LARGE($C$42:$C$47,B50)</f>
        <v>129</v>
      </c>
      <c r="D50" t="str">
        <f>INDEX($B$42:$B$47, MATCH(C50,$C$42:$C$47,0))</f>
        <v>Notebook</v>
      </c>
      <c r="M50" t="s">
        <v>410</v>
      </c>
      <c r="N50" s="8">
        <v>188.03</v>
      </c>
      <c r="O50" s="4">
        <f t="shared" si="8"/>
        <v>0.11295535371011151</v>
      </c>
      <c r="P50" s="8">
        <f t="shared" si="9"/>
        <v>554.88</v>
      </c>
      <c r="Q50" s="8" t="str">
        <f t="shared" si="10"/>
        <v/>
      </c>
    </row>
    <row r="51" spans="1:24" x14ac:dyDescent="0.25">
      <c r="B51">
        <v>2</v>
      </c>
      <c r="C51">
        <f>LARGE($C$42:$C$47,B51)</f>
        <v>116</v>
      </c>
      <c r="D51" t="str">
        <f>INDEX($B$42:$B$47, MATCH(C51,$C$42:$C$47,0))</f>
        <v>Accessories</v>
      </c>
    </row>
    <row r="53" spans="1:24" x14ac:dyDescent="0.25">
      <c r="D53" s="3">
        <f>SUM(C50:C51)/SUM(C42:C47)</f>
        <v>0.61712846347607053</v>
      </c>
      <c r="L53" t="s">
        <v>412</v>
      </c>
    </row>
    <row r="54" spans="1:24" x14ac:dyDescent="0.25">
      <c r="M54" s="2" t="s">
        <v>413</v>
      </c>
      <c r="N54" s="2" t="s">
        <v>37</v>
      </c>
      <c r="O54" s="2" t="s">
        <v>414</v>
      </c>
      <c r="P54" s="2" t="s">
        <v>402</v>
      </c>
      <c r="Q54" s="2" t="s">
        <v>415</v>
      </c>
      <c r="T54" s="2" t="s">
        <v>754</v>
      </c>
      <c r="V54" t="s">
        <v>33</v>
      </c>
      <c r="W54" t="s">
        <v>757</v>
      </c>
      <c r="X54" t="s">
        <v>428</v>
      </c>
    </row>
    <row r="55" spans="1:24" x14ac:dyDescent="0.25">
      <c r="M55" t="s">
        <v>416</v>
      </c>
      <c r="N55" t="s">
        <v>374</v>
      </c>
      <c r="O55" t="s">
        <v>417</v>
      </c>
      <c r="P55">
        <v>701373</v>
      </c>
      <c r="Q55">
        <v>1</v>
      </c>
      <c r="U55" t="s">
        <v>755</v>
      </c>
      <c r="V55" s="3">
        <f>SUM(P55:P57)/SUM(P55:P80)</f>
        <v>0.19480881655601584</v>
      </c>
      <c r="W55">
        <f>COUNT(Q55:Q80)</f>
        <v>26</v>
      </c>
      <c r="X55">
        <f>AVERAGE(P55:P80)</f>
        <v>407820.15384615387</v>
      </c>
    </row>
    <row r="56" spans="1:24" x14ac:dyDescent="0.25">
      <c r="M56" t="s">
        <v>416</v>
      </c>
      <c r="N56" t="s">
        <v>377</v>
      </c>
      <c r="O56" t="s">
        <v>418</v>
      </c>
      <c r="P56">
        <v>688003</v>
      </c>
      <c r="Q56">
        <v>2</v>
      </c>
      <c r="U56" t="s">
        <v>756</v>
      </c>
      <c r="V56" s="3">
        <f>SUM(P81:P83)/SUM(P81:P258)</f>
        <v>3.3287635608098096E-2</v>
      </c>
      <c r="W56">
        <f>COUNT(Q81:Q258)</f>
        <v>178</v>
      </c>
      <c r="X56">
        <f>AVERAGE(P81:P258)</f>
        <v>213973.23033707865</v>
      </c>
    </row>
    <row r="57" spans="1:24" x14ac:dyDescent="0.25">
      <c r="M57" t="s">
        <v>416</v>
      </c>
      <c r="N57" t="s">
        <v>371</v>
      </c>
      <c r="O57" t="s">
        <v>419</v>
      </c>
      <c r="P57">
        <v>676245</v>
      </c>
      <c r="Q57">
        <v>3</v>
      </c>
      <c r="U57" t="s">
        <v>424</v>
      </c>
      <c r="V57" s="3">
        <f>SUM(P259:P261)/SUM(P259:P388)</f>
        <v>3.5270141646365084E-2</v>
      </c>
      <c r="W57">
        <f>COUNT(Q259:Q388)</f>
        <v>130</v>
      </c>
      <c r="X57">
        <f>AVERAGE(P259:P388)</f>
        <v>11338.638461538461</v>
      </c>
    </row>
    <row r="58" spans="1:24" x14ac:dyDescent="0.25">
      <c r="A58" t="s">
        <v>35</v>
      </c>
      <c r="M58" t="s">
        <v>416</v>
      </c>
      <c r="N58" t="s">
        <v>378</v>
      </c>
      <c r="O58" t="s">
        <v>429</v>
      </c>
      <c r="P58">
        <v>670321</v>
      </c>
      <c r="Q58">
        <v>4</v>
      </c>
    </row>
    <row r="59" spans="1:24" x14ac:dyDescent="0.25">
      <c r="B59" s="2" t="s">
        <v>23</v>
      </c>
      <c r="C59" s="2" t="s">
        <v>24</v>
      </c>
      <c r="D59" s="2" t="s">
        <v>25</v>
      </c>
      <c r="E59" s="2" t="s">
        <v>26</v>
      </c>
      <c r="M59" t="s">
        <v>416</v>
      </c>
      <c r="N59" t="s">
        <v>323</v>
      </c>
      <c r="O59" t="s">
        <v>430</v>
      </c>
      <c r="P59">
        <v>417966</v>
      </c>
      <c r="Q59">
        <v>5</v>
      </c>
    </row>
    <row r="60" spans="1:24" x14ac:dyDescent="0.25">
      <c r="B60" t="s">
        <v>27</v>
      </c>
      <c r="C60">
        <v>69</v>
      </c>
      <c r="D60">
        <v>103</v>
      </c>
      <c r="E60">
        <v>34</v>
      </c>
      <c r="M60" t="s">
        <v>416</v>
      </c>
      <c r="N60" t="s">
        <v>291</v>
      </c>
      <c r="O60" t="s">
        <v>431</v>
      </c>
      <c r="P60">
        <v>415941</v>
      </c>
      <c r="Q60">
        <v>6</v>
      </c>
    </row>
    <row r="61" spans="1:24" x14ac:dyDescent="0.25">
      <c r="B61" t="s">
        <v>28</v>
      </c>
      <c r="C61">
        <v>92</v>
      </c>
      <c r="D61">
        <v>108</v>
      </c>
      <c r="E61">
        <v>16</v>
      </c>
      <c r="M61" t="s">
        <v>416</v>
      </c>
      <c r="N61" t="s">
        <v>309</v>
      </c>
      <c r="O61" t="s">
        <v>432</v>
      </c>
      <c r="P61">
        <v>414749</v>
      </c>
      <c r="Q61">
        <v>7</v>
      </c>
    </row>
    <row r="62" spans="1:24" x14ac:dyDescent="0.25">
      <c r="B62" t="s">
        <v>29</v>
      </c>
      <c r="C62">
        <v>59</v>
      </c>
      <c r="D62">
        <v>75</v>
      </c>
      <c r="E62">
        <v>16</v>
      </c>
      <c r="M62" t="s">
        <v>416</v>
      </c>
      <c r="N62" t="s">
        <v>338</v>
      </c>
      <c r="O62" t="s">
        <v>433</v>
      </c>
      <c r="P62">
        <v>413912</v>
      </c>
      <c r="Q62">
        <v>8</v>
      </c>
      <c r="T62" s="2" t="s">
        <v>413</v>
      </c>
      <c r="U62" s="2" t="s">
        <v>414</v>
      </c>
      <c r="V62" s="2" t="s">
        <v>402</v>
      </c>
      <c r="W62" s="2" t="s">
        <v>428</v>
      </c>
      <c r="X62" s="2"/>
    </row>
    <row r="63" spans="1:24" x14ac:dyDescent="0.25">
      <c r="B63" t="s">
        <v>30</v>
      </c>
      <c r="C63">
        <v>7</v>
      </c>
      <c r="D63">
        <v>22</v>
      </c>
      <c r="E63">
        <v>15</v>
      </c>
      <c r="M63" t="s">
        <v>416</v>
      </c>
      <c r="N63" t="s">
        <v>314</v>
      </c>
      <c r="O63" t="s">
        <v>434</v>
      </c>
      <c r="P63">
        <v>413419</v>
      </c>
      <c r="Q63">
        <v>9</v>
      </c>
      <c r="T63" t="s">
        <v>416</v>
      </c>
      <c r="U63" t="s">
        <v>417</v>
      </c>
      <c r="V63">
        <v>701373</v>
      </c>
      <c r="W63">
        <f>X55</f>
        <v>407820.15384615387</v>
      </c>
    </row>
    <row r="64" spans="1:24" x14ac:dyDescent="0.25">
      <c r="B64" t="s">
        <v>31</v>
      </c>
      <c r="C64">
        <v>12</v>
      </c>
      <c r="D64">
        <v>17</v>
      </c>
      <c r="E64">
        <v>5</v>
      </c>
      <c r="M64" t="s">
        <v>416</v>
      </c>
      <c r="N64" t="s">
        <v>311</v>
      </c>
      <c r="O64" t="s">
        <v>435</v>
      </c>
      <c r="P64">
        <v>412249</v>
      </c>
      <c r="Q64">
        <v>10</v>
      </c>
      <c r="T64" t="s">
        <v>416</v>
      </c>
      <c r="U64" t="s">
        <v>418</v>
      </c>
      <c r="V64">
        <v>688003</v>
      </c>
      <c r="W64">
        <f>X55</f>
        <v>407820.15384615387</v>
      </c>
    </row>
    <row r="65" spans="1:23" x14ac:dyDescent="0.25">
      <c r="B65" t="s">
        <v>32</v>
      </c>
      <c r="C65">
        <v>6</v>
      </c>
      <c r="D65">
        <v>9</v>
      </c>
      <c r="E65">
        <v>3</v>
      </c>
      <c r="M65" t="s">
        <v>416</v>
      </c>
      <c r="N65" t="s">
        <v>286</v>
      </c>
      <c r="O65" t="s">
        <v>436</v>
      </c>
      <c r="P65">
        <v>409137</v>
      </c>
      <c r="Q65">
        <v>11</v>
      </c>
      <c r="T65" t="s">
        <v>416</v>
      </c>
      <c r="U65" t="s">
        <v>419</v>
      </c>
      <c r="V65">
        <v>676245</v>
      </c>
      <c r="W65">
        <f>X55</f>
        <v>407820.15384615387</v>
      </c>
    </row>
    <row r="66" spans="1:23" x14ac:dyDescent="0.25">
      <c r="M66" t="s">
        <v>416</v>
      </c>
      <c r="N66" t="s">
        <v>276</v>
      </c>
      <c r="O66" t="s">
        <v>437</v>
      </c>
      <c r="P66">
        <v>408502</v>
      </c>
      <c r="Q66">
        <v>12</v>
      </c>
      <c r="T66" t="s">
        <v>420</v>
      </c>
      <c r="U66" t="s">
        <v>421</v>
      </c>
      <c r="V66">
        <v>428498</v>
      </c>
      <c r="W66">
        <f>X56</f>
        <v>213973.23033707865</v>
      </c>
    </row>
    <row r="67" spans="1:23" x14ac:dyDescent="0.25">
      <c r="M67" t="s">
        <v>416</v>
      </c>
      <c r="N67" t="s">
        <v>330</v>
      </c>
      <c r="O67" t="s">
        <v>438</v>
      </c>
      <c r="P67">
        <v>408271</v>
      </c>
      <c r="Q67">
        <v>13</v>
      </c>
      <c r="T67" t="s">
        <v>420</v>
      </c>
      <c r="U67" t="s">
        <v>422</v>
      </c>
      <c r="V67">
        <v>419865</v>
      </c>
      <c r="W67">
        <f>X56</f>
        <v>213973.23033707865</v>
      </c>
    </row>
    <row r="68" spans="1:23" x14ac:dyDescent="0.25">
      <c r="M68" t="s">
        <v>416</v>
      </c>
      <c r="N68" t="s">
        <v>303</v>
      </c>
      <c r="O68" t="s">
        <v>439</v>
      </c>
      <c r="P68">
        <v>407993</v>
      </c>
      <c r="Q68">
        <v>14</v>
      </c>
      <c r="T68" t="s">
        <v>420</v>
      </c>
      <c r="U68" t="s">
        <v>423</v>
      </c>
      <c r="V68">
        <v>419471</v>
      </c>
      <c r="W68">
        <f>X56</f>
        <v>213973.23033707865</v>
      </c>
    </row>
    <row r="69" spans="1:23" x14ac:dyDescent="0.25">
      <c r="B69">
        <v>1</v>
      </c>
      <c r="C69">
        <f>LARGE($E$60:$E$65,B69)</f>
        <v>34</v>
      </c>
      <c r="D69" t="str">
        <f>INDEX($B$60:$B$65,MATCH(C69,$E$60:$E$65,0))</f>
        <v>Accessories</v>
      </c>
      <c r="M69" t="s">
        <v>416</v>
      </c>
      <c r="N69" t="s">
        <v>281</v>
      </c>
      <c r="O69" t="s">
        <v>440</v>
      </c>
      <c r="P69">
        <v>407658</v>
      </c>
      <c r="Q69">
        <v>15</v>
      </c>
      <c r="T69" t="s">
        <v>424</v>
      </c>
      <c r="U69" t="s">
        <v>425</v>
      </c>
      <c r="V69">
        <v>17434</v>
      </c>
      <c r="W69">
        <f>X57</f>
        <v>11338.638461538461</v>
      </c>
    </row>
    <row r="70" spans="1:23" x14ac:dyDescent="0.25">
      <c r="B70">
        <v>2</v>
      </c>
      <c r="C70">
        <f>LARGE($E$60:$E$65,B70)</f>
        <v>16</v>
      </c>
      <c r="D70" t="str">
        <f>INDEX($B$60:$B$65,MATCH(C70,$E$60:$E$65,0))</f>
        <v>Notebook</v>
      </c>
      <c r="M70" t="s">
        <v>416</v>
      </c>
      <c r="N70" t="s">
        <v>302</v>
      </c>
      <c r="O70" t="s">
        <v>441</v>
      </c>
      <c r="P70">
        <v>400317</v>
      </c>
      <c r="Q70">
        <v>16</v>
      </c>
      <c r="T70" t="s">
        <v>424</v>
      </c>
      <c r="U70" t="s">
        <v>426</v>
      </c>
      <c r="V70">
        <v>17280</v>
      </c>
      <c r="W70">
        <f>X57</f>
        <v>11338.638461538461</v>
      </c>
    </row>
    <row r="71" spans="1:23" x14ac:dyDescent="0.25">
      <c r="M71" t="s">
        <v>416</v>
      </c>
      <c r="N71" t="s">
        <v>292</v>
      </c>
      <c r="O71" t="s">
        <v>442</v>
      </c>
      <c r="P71">
        <v>384230</v>
      </c>
      <c r="Q71">
        <v>17</v>
      </c>
      <c r="T71" t="s">
        <v>424</v>
      </c>
      <c r="U71" t="s">
        <v>427</v>
      </c>
      <c r="V71">
        <v>17275</v>
      </c>
      <c r="W71">
        <f>X57</f>
        <v>11338.638461538461</v>
      </c>
    </row>
    <row r="72" spans="1:23" x14ac:dyDescent="0.25">
      <c r="D72" s="3">
        <f>SUM(C69:C70)/SUM(E60:E65)</f>
        <v>0.5617977528089888</v>
      </c>
      <c r="M72" t="s">
        <v>416</v>
      </c>
      <c r="N72" t="s">
        <v>199</v>
      </c>
      <c r="O72" t="s">
        <v>443</v>
      </c>
      <c r="P72">
        <v>291451</v>
      </c>
      <c r="Q72">
        <v>18</v>
      </c>
    </row>
    <row r="73" spans="1:23" x14ac:dyDescent="0.25">
      <c r="M73" t="s">
        <v>416</v>
      </c>
      <c r="N73" t="s">
        <v>217</v>
      </c>
      <c r="O73" t="s">
        <v>444</v>
      </c>
      <c r="P73">
        <v>287542</v>
      </c>
      <c r="Q73">
        <v>19</v>
      </c>
    </row>
    <row r="74" spans="1:23" x14ac:dyDescent="0.25">
      <c r="M74" t="s">
        <v>416</v>
      </c>
      <c r="N74" t="s">
        <v>195</v>
      </c>
      <c r="O74" t="s">
        <v>445</v>
      </c>
      <c r="P74">
        <v>286486</v>
      </c>
      <c r="Q74">
        <v>20</v>
      </c>
    </row>
    <row r="75" spans="1:23" x14ac:dyDescent="0.25">
      <c r="A75" t="s">
        <v>36</v>
      </c>
      <c r="M75" t="s">
        <v>416</v>
      </c>
      <c r="N75" t="s">
        <v>236</v>
      </c>
      <c r="O75" t="s">
        <v>446</v>
      </c>
      <c r="P75">
        <v>285750</v>
      </c>
      <c r="Q75">
        <v>21</v>
      </c>
    </row>
    <row r="76" spans="1:23" x14ac:dyDescent="0.25">
      <c r="B76" t="s">
        <v>37</v>
      </c>
      <c r="C76" t="s">
        <v>38</v>
      </c>
      <c r="D76" t="s">
        <v>39</v>
      </c>
      <c r="E76" t="s">
        <v>379</v>
      </c>
      <c r="F76" t="s">
        <v>40</v>
      </c>
      <c r="M76" t="s">
        <v>416</v>
      </c>
      <c r="N76" t="s">
        <v>244</v>
      </c>
      <c r="O76" t="s">
        <v>447</v>
      </c>
      <c r="P76">
        <v>284938</v>
      </c>
      <c r="Q76">
        <v>22</v>
      </c>
    </row>
    <row r="77" spans="1:23" x14ac:dyDescent="0.25">
      <c r="B77" t="s">
        <v>41</v>
      </c>
      <c r="C77" t="s">
        <v>42</v>
      </c>
      <c r="D77">
        <v>240.53639999999999</v>
      </c>
      <c r="E77">
        <f>AVERAGE(D82:D660)</f>
        <v>0.3</v>
      </c>
      <c r="F77" t="s">
        <v>43</v>
      </c>
      <c r="M77" t="s">
        <v>416</v>
      </c>
      <c r="N77" t="s">
        <v>234</v>
      </c>
      <c r="O77" t="s">
        <v>448</v>
      </c>
      <c r="P77">
        <v>282881</v>
      </c>
      <c r="Q77">
        <v>23</v>
      </c>
    </row>
    <row r="78" spans="1:23" x14ac:dyDescent="0.25">
      <c r="B78" t="s">
        <v>44</v>
      </c>
      <c r="C78" t="s">
        <v>45</v>
      </c>
      <c r="D78">
        <v>0.89200000000000002</v>
      </c>
      <c r="E78">
        <f>AVERAGE(D83:D661)</f>
        <v>0.3</v>
      </c>
      <c r="F78" t="s">
        <v>46</v>
      </c>
      <c r="M78" t="s">
        <v>416</v>
      </c>
      <c r="N78" t="s">
        <v>201</v>
      </c>
      <c r="O78" t="s">
        <v>449</v>
      </c>
      <c r="P78">
        <v>281363</v>
      </c>
      <c r="Q78">
        <v>24</v>
      </c>
    </row>
    <row r="79" spans="1:23" x14ac:dyDescent="0.25">
      <c r="M79" t="s">
        <v>416</v>
      </c>
      <c r="N79" t="s">
        <v>209</v>
      </c>
      <c r="O79" t="s">
        <v>450</v>
      </c>
      <c r="P79">
        <v>277299</v>
      </c>
      <c r="Q79">
        <v>25</v>
      </c>
    </row>
    <row r="80" spans="1:23" x14ac:dyDescent="0.25">
      <c r="M80" t="s">
        <v>416</v>
      </c>
      <c r="N80" t="s">
        <v>228</v>
      </c>
      <c r="O80" t="s">
        <v>451</v>
      </c>
      <c r="P80">
        <v>275328</v>
      </c>
      <c r="Q80">
        <v>26</v>
      </c>
    </row>
    <row r="81" spans="1:17" x14ac:dyDescent="0.25">
      <c r="M81" t="s">
        <v>420</v>
      </c>
      <c r="N81" t="s">
        <v>360</v>
      </c>
      <c r="O81" t="s">
        <v>421</v>
      </c>
      <c r="P81">
        <v>428498</v>
      </c>
      <c r="Q81">
        <v>1</v>
      </c>
    </row>
    <row r="82" spans="1:17" x14ac:dyDescent="0.25">
      <c r="A82" t="s">
        <v>380</v>
      </c>
      <c r="B82" t="s">
        <v>381</v>
      </c>
      <c r="C82" t="s">
        <v>0</v>
      </c>
      <c r="D82" t="s">
        <v>382</v>
      </c>
      <c r="E82" t="s">
        <v>388</v>
      </c>
      <c r="F82" t="s">
        <v>389</v>
      </c>
      <c r="M82" t="s">
        <v>420</v>
      </c>
      <c r="N82" t="s">
        <v>341</v>
      </c>
      <c r="O82" t="s">
        <v>422</v>
      </c>
      <c r="P82">
        <v>419865</v>
      </c>
      <c r="Q82">
        <v>2</v>
      </c>
    </row>
    <row r="83" spans="1:17" x14ac:dyDescent="0.25">
      <c r="B83">
        <v>90002009</v>
      </c>
      <c r="C83" t="s">
        <v>383</v>
      </c>
      <c r="D83" s="3">
        <v>0.31</v>
      </c>
      <c r="E83" s="3">
        <f>AVERAGE($D$83:$D$87)</f>
        <v>0.3</v>
      </c>
      <c r="F83" s="3">
        <f>IF(D83&gt;E83,D83,"")</f>
        <v>0.31</v>
      </c>
      <c r="M83" t="s">
        <v>420</v>
      </c>
      <c r="N83" t="s">
        <v>335</v>
      </c>
      <c r="O83" t="s">
        <v>423</v>
      </c>
      <c r="P83">
        <v>419471</v>
      </c>
      <c r="Q83">
        <v>3</v>
      </c>
    </row>
    <row r="84" spans="1:17" x14ac:dyDescent="0.25">
      <c r="B84">
        <v>90002006</v>
      </c>
      <c r="C84" t="s">
        <v>384</v>
      </c>
      <c r="D84" s="3">
        <v>0.3</v>
      </c>
      <c r="E84" s="3">
        <f t="shared" ref="E84:E87" si="11">AVERAGE($D$83:$D$87)</f>
        <v>0.3</v>
      </c>
      <c r="F84" t="str">
        <f t="shared" ref="F84:F87" si="12">IF(D84&gt;E84,D84,"")</f>
        <v/>
      </c>
      <c r="M84" t="s">
        <v>420</v>
      </c>
      <c r="N84" t="s">
        <v>365</v>
      </c>
      <c r="O84" t="s">
        <v>452</v>
      </c>
      <c r="P84">
        <v>418983</v>
      </c>
      <c r="Q84">
        <v>4</v>
      </c>
    </row>
    <row r="85" spans="1:17" x14ac:dyDescent="0.25">
      <c r="B85">
        <v>90002002</v>
      </c>
      <c r="C85" t="s">
        <v>385</v>
      </c>
      <c r="D85" s="3">
        <v>0.3</v>
      </c>
      <c r="E85" s="3">
        <f t="shared" si="11"/>
        <v>0.3</v>
      </c>
      <c r="F85" t="str">
        <f t="shared" si="12"/>
        <v/>
      </c>
      <c r="M85" t="s">
        <v>420</v>
      </c>
      <c r="N85" t="s">
        <v>322</v>
      </c>
      <c r="O85" t="s">
        <v>453</v>
      </c>
      <c r="P85">
        <v>417098</v>
      </c>
      <c r="Q85">
        <v>5</v>
      </c>
    </row>
    <row r="86" spans="1:17" x14ac:dyDescent="0.25">
      <c r="B86">
        <v>90002003</v>
      </c>
      <c r="C86" t="s">
        <v>386</v>
      </c>
      <c r="D86" s="3">
        <v>0.3</v>
      </c>
      <c r="E86" s="3">
        <f t="shared" si="11"/>
        <v>0.3</v>
      </c>
      <c r="F86" t="str">
        <f t="shared" si="12"/>
        <v/>
      </c>
      <c r="M86" t="s">
        <v>420</v>
      </c>
      <c r="N86" t="s">
        <v>342</v>
      </c>
      <c r="O86" t="s">
        <v>454</v>
      </c>
      <c r="P86">
        <v>415256</v>
      </c>
      <c r="Q86">
        <v>6</v>
      </c>
    </row>
    <row r="87" spans="1:17" x14ac:dyDescent="0.25">
      <c r="B87">
        <v>90002016</v>
      </c>
      <c r="C87" t="s">
        <v>387</v>
      </c>
      <c r="D87" s="3">
        <v>0.28999999999999998</v>
      </c>
      <c r="E87" s="3">
        <f t="shared" si="11"/>
        <v>0.3</v>
      </c>
      <c r="F87" t="str">
        <f t="shared" si="12"/>
        <v/>
      </c>
      <c r="M87" t="s">
        <v>420</v>
      </c>
      <c r="N87" t="s">
        <v>373</v>
      </c>
      <c r="O87" t="s">
        <v>455</v>
      </c>
      <c r="P87">
        <v>414418</v>
      </c>
      <c r="Q87">
        <v>7</v>
      </c>
    </row>
    <row r="88" spans="1:17" x14ac:dyDescent="0.25">
      <c r="D88" s="3"/>
      <c r="E88" s="3"/>
      <c r="M88" t="s">
        <v>420</v>
      </c>
      <c r="N88" t="s">
        <v>370</v>
      </c>
      <c r="O88" t="s">
        <v>456</v>
      </c>
      <c r="P88">
        <v>413606</v>
      </c>
      <c r="Q88">
        <v>8</v>
      </c>
    </row>
    <row r="89" spans="1:17" x14ac:dyDescent="0.25">
      <c r="D89" s="3"/>
      <c r="E89" s="3"/>
      <c r="M89" t="s">
        <v>420</v>
      </c>
      <c r="N89" t="s">
        <v>352</v>
      </c>
      <c r="O89" t="s">
        <v>457</v>
      </c>
      <c r="P89">
        <v>413549</v>
      </c>
      <c r="Q89">
        <v>9</v>
      </c>
    </row>
    <row r="90" spans="1:17" x14ac:dyDescent="0.25">
      <c r="D90" s="3"/>
      <c r="E90" s="3"/>
      <c r="M90" t="s">
        <v>420</v>
      </c>
      <c r="N90" t="s">
        <v>353</v>
      </c>
      <c r="O90" t="s">
        <v>458</v>
      </c>
      <c r="P90">
        <v>413262</v>
      </c>
      <c r="Q90">
        <v>10</v>
      </c>
    </row>
    <row r="91" spans="1:17" x14ac:dyDescent="0.25">
      <c r="D91" s="3"/>
      <c r="E91" s="3"/>
      <c r="M91" t="s">
        <v>420</v>
      </c>
      <c r="N91" t="s">
        <v>282</v>
      </c>
      <c r="O91" t="s">
        <v>459</v>
      </c>
      <c r="P91">
        <v>412108</v>
      </c>
      <c r="Q91">
        <v>11</v>
      </c>
    </row>
    <row r="92" spans="1:17" x14ac:dyDescent="0.25">
      <c r="D92" s="3"/>
      <c r="E92" s="3"/>
      <c r="M92" t="s">
        <v>420</v>
      </c>
      <c r="N92" t="s">
        <v>354</v>
      </c>
      <c r="O92" t="s">
        <v>460</v>
      </c>
      <c r="P92">
        <v>412003</v>
      </c>
      <c r="Q92">
        <v>12</v>
      </c>
    </row>
    <row r="93" spans="1:17" x14ac:dyDescent="0.25">
      <c r="D93" s="3"/>
      <c r="E93" s="3"/>
      <c r="M93" t="s">
        <v>420</v>
      </c>
      <c r="N93" t="s">
        <v>343</v>
      </c>
      <c r="O93" t="s">
        <v>461</v>
      </c>
      <c r="P93">
        <v>411903</v>
      </c>
      <c r="Q93">
        <v>13</v>
      </c>
    </row>
    <row r="94" spans="1:17" x14ac:dyDescent="0.25">
      <c r="D94" s="3"/>
      <c r="E94" s="3"/>
      <c r="M94" t="s">
        <v>420</v>
      </c>
      <c r="N94" t="s">
        <v>289</v>
      </c>
      <c r="O94" t="s">
        <v>462</v>
      </c>
      <c r="P94">
        <v>411797</v>
      </c>
      <c r="Q94">
        <v>14</v>
      </c>
    </row>
    <row r="95" spans="1:17" x14ac:dyDescent="0.25">
      <c r="D95" s="3"/>
      <c r="E95" s="3"/>
      <c r="M95" t="s">
        <v>420</v>
      </c>
      <c r="N95" t="s">
        <v>347</v>
      </c>
      <c r="O95" t="s">
        <v>463</v>
      </c>
      <c r="P95">
        <v>411527</v>
      </c>
      <c r="Q95">
        <v>15</v>
      </c>
    </row>
    <row r="96" spans="1:17" x14ac:dyDescent="0.25">
      <c r="D96" s="3"/>
      <c r="E96" s="3"/>
      <c r="M96" t="s">
        <v>420</v>
      </c>
      <c r="N96" t="s">
        <v>284</v>
      </c>
      <c r="O96" t="s">
        <v>464</v>
      </c>
      <c r="P96">
        <v>410948</v>
      </c>
      <c r="Q96">
        <v>16</v>
      </c>
    </row>
    <row r="97" spans="4:17" x14ac:dyDescent="0.25">
      <c r="D97" s="3"/>
      <c r="E97" s="3"/>
      <c r="M97" t="s">
        <v>420</v>
      </c>
      <c r="N97" t="s">
        <v>366</v>
      </c>
      <c r="O97" t="s">
        <v>465</v>
      </c>
      <c r="P97">
        <v>410762</v>
      </c>
      <c r="Q97">
        <v>17</v>
      </c>
    </row>
    <row r="98" spans="4:17" x14ac:dyDescent="0.25">
      <c r="D98" s="3"/>
      <c r="E98" s="3"/>
      <c r="M98" t="s">
        <v>420</v>
      </c>
      <c r="N98" t="s">
        <v>328</v>
      </c>
      <c r="O98" t="s">
        <v>466</v>
      </c>
      <c r="P98">
        <v>410186</v>
      </c>
      <c r="Q98">
        <v>18</v>
      </c>
    </row>
    <row r="99" spans="4:17" x14ac:dyDescent="0.25">
      <c r="D99" s="3"/>
      <c r="E99" s="3"/>
      <c r="M99" t="s">
        <v>420</v>
      </c>
      <c r="N99" t="s">
        <v>362</v>
      </c>
      <c r="O99" t="s">
        <v>467</v>
      </c>
      <c r="P99">
        <v>409615</v>
      </c>
      <c r="Q99">
        <v>19</v>
      </c>
    </row>
    <row r="100" spans="4:17" x14ac:dyDescent="0.25">
      <c r="D100" s="3"/>
      <c r="E100" s="3"/>
      <c r="M100" t="s">
        <v>420</v>
      </c>
      <c r="N100" t="s">
        <v>44</v>
      </c>
      <c r="O100" t="s">
        <v>468</v>
      </c>
      <c r="P100">
        <v>409302</v>
      </c>
      <c r="Q100">
        <v>20</v>
      </c>
    </row>
    <row r="101" spans="4:17" x14ac:dyDescent="0.25">
      <c r="M101" t="s">
        <v>420</v>
      </c>
      <c r="N101" t="s">
        <v>368</v>
      </c>
      <c r="O101" t="s">
        <v>469</v>
      </c>
      <c r="P101">
        <v>408798</v>
      </c>
      <c r="Q101">
        <v>21</v>
      </c>
    </row>
    <row r="102" spans="4:17" x14ac:dyDescent="0.25">
      <c r="M102" t="s">
        <v>420</v>
      </c>
      <c r="N102" t="s">
        <v>333</v>
      </c>
      <c r="O102" t="s">
        <v>470</v>
      </c>
      <c r="P102">
        <v>408329</v>
      </c>
      <c r="Q102">
        <v>22</v>
      </c>
    </row>
    <row r="103" spans="4:17" x14ac:dyDescent="0.25">
      <c r="M103" t="s">
        <v>420</v>
      </c>
      <c r="N103" t="s">
        <v>336</v>
      </c>
      <c r="O103" t="s">
        <v>471</v>
      </c>
      <c r="P103">
        <v>407998</v>
      </c>
      <c r="Q103">
        <v>23</v>
      </c>
    </row>
    <row r="104" spans="4:17" x14ac:dyDescent="0.25">
      <c r="M104" t="s">
        <v>420</v>
      </c>
      <c r="N104" t="s">
        <v>287</v>
      </c>
      <c r="O104" t="s">
        <v>472</v>
      </c>
      <c r="P104">
        <v>407558</v>
      </c>
      <c r="Q104">
        <v>24</v>
      </c>
    </row>
    <row r="105" spans="4:17" x14ac:dyDescent="0.25">
      <c r="M105" t="s">
        <v>420</v>
      </c>
      <c r="N105" t="s">
        <v>334</v>
      </c>
      <c r="O105" t="s">
        <v>473</v>
      </c>
      <c r="P105">
        <v>406501</v>
      </c>
      <c r="Q105">
        <v>25</v>
      </c>
    </row>
    <row r="106" spans="4:17" x14ac:dyDescent="0.25">
      <c r="M106" t="s">
        <v>420</v>
      </c>
      <c r="N106" t="s">
        <v>376</v>
      </c>
      <c r="O106" t="s">
        <v>474</v>
      </c>
      <c r="P106">
        <v>406297</v>
      </c>
      <c r="Q106">
        <v>26</v>
      </c>
    </row>
    <row r="107" spans="4:17" x14ac:dyDescent="0.25">
      <c r="M107" t="s">
        <v>420</v>
      </c>
      <c r="N107" t="s">
        <v>329</v>
      </c>
      <c r="O107" t="s">
        <v>475</v>
      </c>
      <c r="P107">
        <v>406232</v>
      </c>
      <c r="Q107">
        <v>27</v>
      </c>
    </row>
    <row r="108" spans="4:17" x14ac:dyDescent="0.25">
      <c r="M108" t="s">
        <v>420</v>
      </c>
      <c r="N108" t="s">
        <v>375</v>
      </c>
      <c r="O108" t="s">
        <v>476</v>
      </c>
      <c r="P108">
        <v>405841</v>
      </c>
      <c r="Q108">
        <v>28</v>
      </c>
    </row>
    <row r="109" spans="4:17" x14ac:dyDescent="0.25">
      <c r="M109" t="s">
        <v>420</v>
      </c>
      <c r="N109" t="s">
        <v>357</v>
      </c>
      <c r="O109" t="s">
        <v>477</v>
      </c>
      <c r="P109">
        <v>405568</v>
      </c>
      <c r="Q109">
        <v>29</v>
      </c>
    </row>
    <row r="110" spans="4:17" x14ac:dyDescent="0.25">
      <c r="M110" t="s">
        <v>420</v>
      </c>
      <c r="N110" t="s">
        <v>350</v>
      </c>
      <c r="O110" t="s">
        <v>478</v>
      </c>
      <c r="P110">
        <v>405437</v>
      </c>
      <c r="Q110">
        <v>30</v>
      </c>
    </row>
    <row r="111" spans="4:17" x14ac:dyDescent="0.25">
      <c r="M111" t="s">
        <v>420</v>
      </c>
      <c r="N111" t="s">
        <v>312</v>
      </c>
      <c r="O111" t="s">
        <v>479</v>
      </c>
      <c r="P111">
        <v>405380</v>
      </c>
      <c r="Q111">
        <v>31</v>
      </c>
    </row>
    <row r="112" spans="4:17" x14ac:dyDescent="0.25">
      <c r="M112" t="s">
        <v>420</v>
      </c>
      <c r="N112" t="s">
        <v>340</v>
      </c>
      <c r="O112" t="s">
        <v>480</v>
      </c>
      <c r="P112">
        <v>405110</v>
      </c>
      <c r="Q112">
        <v>32</v>
      </c>
    </row>
    <row r="113" spans="13:17" x14ac:dyDescent="0.25">
      <c r="M113" t="s">
        <v>420</v>
      </c>
      <c r="N113" t="s">
        <v>359</v>
      </c>
      <c r="O113" t="s">
        <v>481</v>
      </c>
      <c r="P113">
        <v>404218</v>
      </c>
      <c r="Q113">
        <v>33</v>
      </c>
    </row>
    <row r="114" spans="13:17" x14ac:dyDescent="0.25">
      <c r="M114" t="s">
        <v>420</v>
      </c>
      <c r="N114" t="s">
        <v>361</v>
      </c>
      <c r="O114" t="s">
        <v>482</v>
      </c>
      <c r="P114">
        <v>402525</v>
      </c>
      <c r="Q114">
        <v>34</v>
      </c>
    </row>
    <row r="115" spans="13:17" x14ac:dyDescent="0.25">
      <c r="M115" t="s">
        <v>420</v>
      </c>
      <c r="N115" t="s">
        <v>326</v>
      </c>
      <c r="O115" t="s">
        <v>483</v>
      </c>
      <c r="P115">
        <v>401648</v>
      </c>
      <c r="Q115">
        <v>35</v>
      </c>
    </row>
    <row r="116" spans="13:17" x14ac:dyDescent="0.25">
      <c r="M116" t="s">
        <v>420</v>
      </c>
      <c r="N116" t="s">
        <v>315</v>
      </c>
      <c r="O116" t="s">
        <v>484</v>
      </c>
      <c r="P116">
        <v>400125</v>
      </c>
      <c r="Q116">
        <v>36</v>
      </c>
    </row>
    <row r="117" spans="13:17" x14ac:dyDescent="0.25">
      <c r="M117" t="s">
        <v>420</v>
      </c>
      <c r="N117" t="s">
        <v>331</v>
      </c>
      <c r="O117" t="s">
        <v>485</v>
      </c>
      <c r="P117">
        <v>399827</v>
      </c>
      <c r="Q117">
        <v>37</v>
      </c>
    </row>
    <row r="118" spans="13:17" x14ac:dyDescent="0.25">
      <c r="M118" t="s">
        <v>420</v>
      </c>
      <c r="N118" t="s">
        <v>316</v>
      </c>
      <c r="O118" t="s">
        <v>486</v>
      </c>
      <c r="P118">
        <v>399561</v>
      </c>
      <c r="Q118">
        <v>38</v>
      </c>
    </row>
    <row r="119" spans="13:17" x14ac:dyDescent="0.25">
      <c r="M119" t="s">
        <v>420</v>
      </c>
      <c r="N119" t="s">
        <v>369</v>
      </c>
      <c r="O119" t="s">
        <v>487</v>
      </c>
      <c r="P119">
        <v>398101</v>
      </c>
      <c r="Q119">
        <v>39</v>
      </c>
    </row>
    <row r="120" spans="13:17" x14ac:dyDescent="0.25">
      <c r="M120" t="s">
        <v>420</v>
      </c>
      <c r="N120" t="s">
        <v>372</v>
      </c>
      <c r="O120" t="s">
        <v>488</v>
      </c>
      <c r="P120">
        <v>398004</v>
      </c>
      <c r="Q120">
        <v>40</v>
      </c>
    </row>
    <row r="121" spans="13:17" x14ac:dyDescent="0.25">
      <c r="M121" t="s">
        <v>420</v>
      </c>
      <c r="N121" t="s">
        <v>318</v>
      </c>
      <c r="O121" t="s">
        <v>489</v>
      </c>
      <c r="P121">
        <v>396616</v>
      </c>
      <c r="Q121">
        <v>41</v>
      </c>
    </row>
    <row r="122" spans="13:17" x14ac:dyDescent="0.25">
      <c r="M122" t="s">
        <v>420</v>
      </c>
      <c r="N122" t="s">
        <v>319</v>
      </c>
      <c r="O122" t="s">
        <v>490</v>
      </c>
      <c r="P122">
        <v>395922</v>
      </c>
      <c r="Q122">
        <v>42</v>
      </c>
    </row>
    <row r="123" spans="13:17" x14ac:dyDescent="0.25">
      <c r="M123" t="s">
        <v>420</v>
      </c>
      <c r="N123" t="s">
        <v>351</v>
      </c>
      <c r="O123" t="s">
        <v>491</v>
      </c>
      <c r="P123">
        <v>394192</v>
      </c>
      <c r="Q123">
        <v>43</v>
      </c>
    </row>
    <row r="124" spans="13:17" x14ac:dyDescent="0.25">
      <c r="M124" t="s">
        <v>420</v>
      </c>
      <c r="N124" t="s">
        <v>346</v>
      </c>
      <c r="O124" t="s">
        <v>492</v>
      </c>
      <c r="P124">
        <v>357626</v>
      </c>
      <c r="Q124">
        <v>44</v>
      </c>
    </row>
    <row r="125" spans="13:17" x14ac:dyDescent="0.25">
      <c r="M125" t="s">
        <v>420</v>
      </c>
      <c r="N125" t="s">
        <v>324</v>
      </c>
      <c r="O125" t="s">
        <v>493</v>
      </c>
      <c r="P125">
        <v>355157</v>
      </c>
      <c r="Q125">
        <v>45</v>
      </c>
    </row>
    <row r="126" spans="13:17" x14ac:dyDescent="0.25">
      <c r="M126" t="s">
        <v>420</v>
      </c>
      <c r="N126" t="s">
        <v>254</v>
      </c>
      <c r="O126" t="s">
        <v>494</v>
      </c>
      <c r="P126">
        <v>353433</v>
      </c>
      <c r="Q126">
        <v>46</v>
      </c>
    </row>
    <row r="127" spans="13:17" x14ac:dyDescent="0.25">
      <c r="M127" t="s">
        <v>420</v>
      </c>
      <c r="N127" t="s">
        <v>246</v>
      </c>
      <c r="O127" t="s">
        <v>495</v>
      </c>
      <c r="P127">
        <v>353238</v>
      </c>
      <c r="Q127">
        <v>47</v>
      </c>
    </row>
    <row r="128" spans="13:17" x14ac:dyDescent="0.25">
      <c r="M128" t="s">
        <v>420</v>
      </c>
      <c r="N128" t="s">
        <v>344</v>
      </c>
      <c r="O128" t="s">
        <v>496</v>
      </c>
      <c r="P128">
        <v>352438</v>
      </c>
      <c r="Q128">
        <v>48</v>
      </c>
    </row>
    <row r="129" spans="13:17" x14ac:dyDescent="0.25">
      <c r="M129" t="s">
        <v>420</v>
      </c>
      <c r="N129" t="s">
        <v>356</v>
      </c>
      <c r="O129" t="s">
        <v>497</v>
      </c>
      <c r="P129">
        <v>352308</v>
      </c>
      <c r="Q129">
        <v>49</v>
      </c>
    </row>
    <row r="130" spans="13:17" x14ac:dyDescent="0.25">
      <c r="M130" t="s">
        <v>420</v>
      </c>
      <c r="N130" t="s">
        <v>235</v>
      </c>
      <c r="O130" t="s">
        <v>498</v>
      </c>
      <c r="P130">
        <v>351354</v>
      </c>
      <c r="Q130">
        <v>50</v>
      </c>
    </row>
    <row r="131" spans="13:17" x14ac:dyDescent="0.25">
      <c r="M131" t="s">
        <v>420</v>
      </c>
      <c r="N131" t="s">
        <v>307</v>
      </c>
      <c r="O131" t="s">
        <v>499</v>
      </c>
      <c r="P131">
        <v>350761</v>
      </c>
      <c r="Q131">
        <v>51</v>
      </c>
    </row>
    <row r="132" spans="13:17" x14ac:dyDescent="0.25">
      <c r="M132" t="s">
        <v>420</v>
      </c>
      <c r="N132" t="s">
        <v>275</v>
      </c>
      <c r="O132" t="s">
        <v>500</v>
      </c>
      <c r="P132">
        <v>349650</v>
      </c>
      <c r="Q132">
        <v>52</v>
      </c>
    </row>
    <row r="133" spans="13:17" x14ac:dyDescent="0.25">
      <c r="M133" t="s">
        <v>420</v>
      </c>
      <c r="N133" t="s">
        <v>283</v>
      </c>
      <c r="O133" t="s">
        <v>501</v>
      </c>
      <c r="P133">
        <v>348707</v>
      </c>
      <c r="Q133">
        <v>53</v>
      </c>
    </row>
    <row r="134" spans="13:17" x14ac:dyDescent="0.25">
      <c r="M134" t="s">
        <v>420</v>
      </c>
      <c r="N134" t="s">
        <v>301</v>
      </c>
      <c r="O134" t="s">
        <v>502</v>
      </c>
      <c r="P134">
        <v>348261</v>
      </c>
      <c r="Q134">
        <v>54</v>
      </c>
    </row>
    <row r="135" spans="13:17" x14ac:dyDescent="0.25">
      <c r="M135" t="s">
        <v>420</v>
      </c>
      <c r="N135" t="s">
        <v>358</v>
      </c>
      <c r="O135" t="s">
        <v>503</v>
      </c>
      <c r="P135">
        <v>347932</v>
      </c>
      <c r="Q135">
        <v>55</v>
      </c>
    </row>
    <row r="136" spans="13:17" x14ac:dyDescent="0.25">
      <c r="M136" t="s">
        <v>420</v>
      </c>
      <c r="N136" t="s">
        <v>290</v>
      </c>
      <c r="O136" t="s">
        <v>504</v>
      </c>
      <c r="P136">
        <v>347524</v>
      </c>
      <c r="Q136">
        <v>56</v>
      </c>
    </row>
    <row r="137" spans="13:17" x14ac:dyDescent="0.25">
      <c r="M137" t="s">
        <v>420</v>
      </c>
      <c r="N137" t="s">
        <v>327</v>
      </c>
      <c r="O137" t="s">
        <v>505</v>
      </c>
      <c r="P137">
        <v>347405</v>
      </c>
      <c r="Q137">
        <v>57</v>
      </c>
    </row>
    <row r="138" spans="13:17" x14ac:dyDescent="0.25">
      <c r="M138" t="s">
        <v>420</v>
      </c>
      <c r="N138" t="s">
        <v>305</v>
      </c>
      <c r="O138" t="s">
        <v>506</v>
      </c>
      <c r="P138">
        <v>347393</v>
      </c>
      <c r="Q138">
        <v>58</v>
      </c>
    </row>
    <row r="139" spans="13:17" x14ac:dyDescent="0.25">
      <c r="M139" t="s">
        <v>420</v>
      </c>
      <c r="N139" t="s">
        <v>363</v>
      </c>
      <c r="O139" t="s">
        <v>507</v>
      </c>
      <c r="P139">
        <v>347022</v>
      </c>
      <c r="Q139">
        <v>59</v>
      </c>
    </row>
    <row r="140" spans="13:17" x14ac:dyDescent="0.25">
      <c r="M140" t="s">
        <v>420</v>
      </c>
      <c r="N140" t="s">
        <v>348</v>
      </c>
      <c r="O140" t="s">
        <v>508</v>
      </c>
      <c r="P140">
        <v>346431</v>
      </c>
      <c r="Q140">
        <v>60</v>
      </c>
    </row>
    <row r="141" spans="13:17" x14ac:dyDescent="0.25">
      <c r="M141" t="s">
        <v>420</v>
      </c>
      <c r="N141" t="s">
        <v>300</v>
      </c>
      <c r="O141" t="s">
        <v>509</v>
      </c>
      <c r="P141">
        <v>346360</v>
      </c>
      <c r="Q141">
        <v>61</v>
      </c>
    </row>
    <row r="142" spans="13:17" x14ac:dyDescent="0.25">
      <c r="M142" t="s">
        <v>420</v>
      </c>
      <c r="N142" t="s">
        <v>219</v>
      </c>
      <c r="O142" t="s">
        <v>510</v>
      </c>
      <c r="P142">
        <v>345978</v>
      </c>
      <c r="Q142">
        <v>62</v>
      </c>
    </row>
    <row r="143" spans="13:17" x14ac:dyDescent="0.25">
      <c r="M143" t="s">
        <v>420</v>
      </c>
      <c r="N143" t="s">
        <v>242</v>
      </c>
      <c r="O143" t="s">
        <v>511</v>
      </c>
      <c r="P143">
        <v>345772</v>
      </c>
      <c r="Q143">
        <v>63</v>
      </c>
    </row>
    <row r="144" spans="13:17" x14ac:dyDescent="0.25">
      <c r="M144" t="s">
        <v>420</v>
      </c>
      <c r="N144" t="s">
        <v>257</v>
      </c>
      <c r="O144" t="s">
        <v>512</v>
      </c>
      <c r="P144">
        <v>345716</v>
      </c>
      <c r="Q144">
        <v>64</v>
      </c>
    </row>
    <row r="145" spans="13:17" x14ac:dyDescent="0.25">
      <c r="M145" t="s">
        <v>420</v>
      </c>
      <c r="N145" t="s">
        <v>279</v>
      </c>
      <c r="O145" t="s">
        <v>513</v>
      </c>
      <c r="P145">
        <v>345615</v>
      </c>
      <c r="Q145">
        <v>65</v>
      </c>
    </row>
    <row r="146" spans="13:17" x14ac:dyDescent="0.25">
      <c r="M146" t="s">
        <v>420</v>
      </c>
      <c r="N146" t="s">
        <v>349</v>
      </c>
      <c r="O146" t="s">
        <v>514</v>
      </c>
      <c r="P146">
        <v>345229</v>
      </c>
      <c r="Q146">
        <v>66</v>
      </c>
    </row>
    <row r="147" spans="13:17" x14ac:dyDescent="0.25">
      <c r="M147" t="s">
        <v>420</v>
      </c>
      <c r="N147" t="s">
        <v>345</v>
      </c>
      <c r="O147" t="s">
        <v>515</v>
      </c>
      <c r="P147">
        <v>344816</v>
      </c>
      <c r="Q147">
        <v>67</v>
      </c>
    </row>
    <row r="148" spans="13:17" x14ac:dyDescent="0.25">
      <c r="M148" t="s">
        <v>420</v>
      </c>
      <c r="N148" t="s">
        <v>364</v>
      </c>
      <c r="O148" t="s">
        <v>516</v>
      </c>
      <c r="P148">
        <v>344480</v>
      </c>
      <c r="Q148">
        <v>68</v>
      </c>
    </row>
    <row r="149" spans="13:17" x14ac:dyDescent="0.25">
      <c r="M149" t="s">
        <v>420</v>
      </c>
      <c r="N149" t="s">
        <v>339</v>
      </c>
      <c r="O149" t="s">
        <v>517</v>
      </c>
      <c r="P149">
        <v>344395</v>
      </c>
      <c r="Q149">
        <v>69</v>
      </c>
    </row>
    <row r="150" spans="13:17" x14ac:dyDescent="0.25">
      <c r="M150" t="s">
        <v>420</v>
      </c>
      <c r="N150" t="s">
        <v>218</v>
      </c>
      <c r="O150" t="s">
        <v>518</v>
      </c>
      <c r="P150">
        <v>344128</v>
      </c>
      <c r="Q150">
        <v>70</v>
      </c>
    </row>
    <row r="151" spans="13:17" x14ac:dyDescent="0.25">
      <c r="M151" t="s">
        <v>420</v>
      </c>
      <c r="N151" t="s">
        <v>320</v>
      </c>
      <c r="O151" t="s">
        <v>519</v>
      </c>
      <c r="P151">
        <v>343724</v>
      </c>
      <c r="Q151">
        <v>71</v>
      </c>
    </row>
    <row r="152" spans="13:17" x14ac:dyDescent="0.25">
      <c r="M152" t="s">
        <v>420</v>
      </c>
      <c r="N152" t="s">
        <v>299</v>
      </c>
      <c r="O152" t="s">
        <v>520</v>
      </c>
      <c r="P152">
        <v>343184</v>
      </c>
      <c r="Q152">
        <v>72</v>
      </c>
    </row>
    <row r="153" spans="13:17" x14ac:dyDescent="0.25">
      <c r="M153" t="s">
        <v>420</v>
      </c>
      <c r="N153" t="s">
        <v>355</v>
      </c>
      <c r="O153" t="s">
        <v>521</v>
      </c>
      <c r="P153">
        <v>342623</v>
      </c>
      <c r="Q153">
        <v>73</v>
      </c>
    </row>
    <row r="154" spans="13:17" x14ac:dyDescent="0.25">
      <c r="M154" t="s">
        <v>420</v>
      </c>
      <c r="N154" t="s">
        <v>337</v>
      </c>
      <c r="O154" t="s">
        <v>522</v>
      </c>
      <c r="P154">
        <v>341952</v>
      </c>
      <c r="Q154">
        <v>74</v>
      </c>
    </row>
    <row r="155" spans="13:17" x14ac:dyDescent="0.25">
      <c r="M155" t="s">
        <v>420</v>
      </c>
      <c r="N155" t="s">
        <v>367</v>
      </c>
      <c r="O155" t="s">
        <v>523</v>
      </c>
      <c r="P155">
        <v>341323</v>
      </c>
      <c r="Q155">
        <v>75</v>
      </c>
    </row>
    <row r="156" spans="13:17" x14ac:dyDescent="0.25">
      <c r="M156" t="s">
        <v>420</v>
      </c>
      <c r="N156" t="s">
        <v>239</v>
      </c>
      <c r="O156" t="s">
        <v>524</v>
      </c>
      <c r="P156">
        <v>341292</v>
      </c>
      <c r="Q156">
        <v>76</v>
      </c>
    </row>
    <row r="157" spans="13:17" x14ac:dyDescent="0.25">
      <c r="M157" t="s">
        <v>420</v>
      </c>
      <c r="N157" t="s">
        <v>297</v>
      </c>
      <c r="O157" t="s">
        <v>525</v>
      </c>
      <c r="P157">
        <v>340933</v>
      </c>
      <c r="Q157">
        <v>77</v>
      </c>
    </row>
    <row r="158" spans="13:17" x14ac:dyDescent="0.25">
      <c r="M158" t="s">
        <v>420</v>
      </c>
      <c r="N158" t="s">
        <v>332</v>
      </c>
      <c r="O158" t="s">
        <v>526</v>
      </c>
      <c r="P158">
        <v>337950</v>
      </c>
      <c r="Q158">
        <v>78</v>
      </c>
    </row>
    <row r="159" spans="13:17" x14ac:dyDescent="0.25">
      <c r="M159" t="s">
        <v>420</v>
      </c>
      <c r="N159" t="s">
        <v>270</v>
      </c>
      <c r="O159" t="s">
        <v>527</v>
      </c>
      <c r="P159">
        <v>336984</v>
      </c>
      <c r="Q159">
        <v>79</v>
      </c>
    </row>
    <row r="160" spans="13:17" x14ac:dyDescent="0.25">
      <c r="M160" t="s">
        <v>420</v>
      </c>
      <c r="N160" t="s">
        <v>258</v>
      </c>
      <c r="O160" t="s">
        <v>528</v>
      </c>
      <c r="P160">
        <v>336850</v>
      </c>
      <c r="Q160">
        <v>80</v>
      </c>
    </row>
    <row r="161" spans="13:17" x14ac:dyDescent="0.25">
      <c r="M161" t="s">
        <v>420</v>
      </c>
      <c r="N161" t="s">
        <v>285</v>
      </c>
      <c r="O161" t="s">
        <v>529</v>
      </c>
      <c r="P161">
        <v>336688</v>
      </c>
      <c r="Q161">
        <v>81</v>
      </c>
    </row>
    <row r="162" spans="13:17" x14ac:dyDescent="0.25">
      <c r="M162" t="s">
        <v>420</v>
      </c>
      <c r="N162" t="s">
        <v>237</v>
      </c>
      <c r="O162" t="s">
        <v>530</v>
      </c>
      <c r="P162">
        <v>335958</v>
      </c>
      <c r="Q162">
        <v>82</v>
      </c>
    </row>
    <row r="163" spans="13:17" x14ac:dyDescent="0.25">
      <c r="M163" t="s">
        <v>420</v>
      </c>
      <c r="N163" t="s">
        <v>261</v>
      </c>
      <c r="O163" t="s">
        <v>531</v>
      </c>
      <c r="P163">
        <v>335558</v>
      </c>
      <c r="Q163">
        <v>83</v>
      </c>
    </row>
    <row r="164" spans="13:17" x14ac:dyDescent="0.25">
      <c r="M164" t="s">
        <v>420</v>
      </c>
      <c r="N164" t="s">
        <v>230</v>
      </c>
      <c r="O164" t="s">
        <v>532</v>
      </c>
      <c r="P164">
        <v>330087</v>
      </c>
      <c r="Q164">
        <v>84</v>
      </c>
    </row>
    <row r="165" spans="13:17" x14ac:dyDescent="0.25">
      <c r="M165" t="s">
        <v>420</v>
      </c>
      <c r="N165" t="s">
        <v>264</v>
      </c>
      <c r="O165" t="s">
        <v>533</v>
      </c>
      <c r="P165">
        <v>100799</v>
      </c>
      <c r="Q165">
        <v>85</v>
      </c>
    </row>
    <row r="166" spans="13:17" x14ac:dyDescent="0.25">
      <c r="M166" t="s">
        <v>420</v>
      </c>
      <c r="N166" t="s">
        <v>306</v>
      </c>
      <c r="O166" t="s">
        <v>534</v>
      </c>
      <c r="P166">
        <v>100039</v>
      </c>
      <c r="Q166">
        <v>86</v>
      </c>
    </row>
    <row r="167" spans="13:17" x14ac:dyDescent="0.25">
      <c r="M167" t="s">
        <v>420</v>
      </c>
      <c r="N167" t="s">
        <v>252</v>
      </c>
      <c r="O167" t="s">
        <v>535</v>
      </c>
      <c r="P167">
        <v>99955</v>
      </c>
      <c r="Q167">
        <v>87</v>
      </c>
    </row>
    <row r="168" spans="13:17" x14ac:dyDescent="0.25">
      <c r="M168" t="s">
        <v>420</v>
      </c>
      <c r="N168" t="s">
        <v>280</v>
      </c>
      <c r="O168" t="s">
        <v>536</v>
      </c>
      <c r="P168">
        <v>98124</v>
      </c>
      <c r="Q168">
        <v>88</v>
      </c>
    </row>
    <row r="169" spans="13:17" x14ac:dyDescent="0.25">
      <c r="M169" t="s">
        <v>420</v>
      </c>
      <c r="N169" t="s">
        <v>267</v>
      </c>
      <c r="O169" t="s">
        <v>537</v>
      </c>
      <c r="P169">
        <v>97931</v>
      </c>
      <c r="Q169">
        <v>89</v>
      </c>
    </row>
    <row r="170" spans="13:17" x14ac:dyDescent="0.25">
      <c r="M170" t="s">
        <v>420</v>
      </c>
      <c r="N170" t="s">
        <v>259</v>
      </c>
      <c r="O170" t="s">
        <v>538</v>
      </c>
      <c r="P170">
        <v>97815</v>
      </c>
      <c r="Q170">
        <v>90</v>
      </c>
    </row>
    <row r="171" spans="13:17" x14ac:dyDescent="0.25">
      <c r="M171" t="s">
        <v>420</v>
      </c>
      <c r="N171" t="s">
        <v>260</v>
      </c>
      <c r="O171" t="s">
        <v>539</v>
      </c>
      <c r="P171">
        <v>97160</v>
      </c>
      <c r="Q171">
        <v>91</v>
      </c>
    </row>
    <row r="172" spans="13:17" x14ac:dyDescent="0.25">
      <c r="M172" t="s">
        <v>420</v>
      </c>
      <c r="N172" t="s">
        <v>263</v>
      </c>
      <c r="O172" t="s">
        <v>540</v>
      </c>
      <c r="P172">
        <v>97091</v>
      </c>
      <c r="Q172">
        <v>92</v>
      </c>
    </row>
    <row r="173" spans="13:17" x14ac:dyDescent="0.25">
      <c r="M173" t="s">
        <v>420</v>
      </c>
      <c r="N173" t="s">
        <v>245</v>
      </c>
      <c r="O173" t="s">
        <v>541</v>
      </c>
      <c r="P173">
        <v>96691</v>
      </c>
      <c r="Q173">
        <v>93</v>
      </c>
    </row>
    <row r="174" spans="13:17" x14ac:dyDescent="0.25">
      <c r="M174" t="s">
        <v>420</v>
      </c>
      <c r="N174" t="s">
        <v>273</v>
      </c>
      <c r="O174" t="s">
        <v>542</v>
      </c>
      <c r="P174">
        <v>94481</v>
      </c>
      <c r="Q174">
        <v>94</v>
      </c>
    </row>
    <row r="175" spans="13:17" x14ac:dyDescent="0.25">
      <c r="M175" t="s">
        <v>420</v>
      </c>
      <c r="N175" t="s">
        <v>181</v>
      </c>
      <c r="O175" t="s">
        <v>543</v>
      </c>
      <c r="P175">
        <v>84393</v>
      </c>
      <c r="Q175">
        <v>95</v>
      </c>
    </row>
    <row r="176" spans="13:17" x14ac:dyDescent="0.25">
      <c r="M176" t="s">
        <v>420</v>
      </c>
      <c r="N176" t="s">
        <v>185</v>
      </c>
      <c r="O176" t="s">
        <v>544</v>
      </c>
      <c r="P176">
        <v>83620</v>
      </c>
      <c r="Q176">
        <v>96</v>
      </c>
    </row>
    <row r="177" spans="13:17" x14ac:dyDescent="0.25">
      <c r="M177" t="s">
        <v>420</v>
      </c>
      <c r="N177" t="s">
        <v>197</v>
      </c>
      <c r="O177" t="s">
        <v>545</v>
      </c>
      <c r="P177">
        <v>82792</v>
      </c>
      <c r="Q177">
        <v>97</v>
      </c>
    </row>
    <row r="178" spans="13:17" x14ac:dyDescent="0.25">
      <c r="M178" t="s">
        <v>420</v>
      </c>
      <c r="N178" t="s">
        <v>178</v>
      </c>
      <c r="O178" t="s">
        <v>546</v>
      </c>
      <c r="P178">
        <v>82630</v>
      </c>
      <c r="Q178">
        <v>98</v>
      </c>
    </row>
    <row r="179" spans="13:17" x14ac:dyDescent="0.25">
      <c r="M179" t="s">
        <v>420</v>
      </c>
      <c r="N179" t="s">
        <v>198</v>
      </c>
      <c r="O179" t="s">
        <v>547</v>
      </c>
      <c r="P179">
        <v>82075</v>
      </c>
      <c r="Q179">
        <v>99</v>
      </c>
    </row>
    <row r="180" spans="13:17" x14ac:dyDescent="0.25">
      <c r="M180" t="s">
        <v>420</v>
      </c>
      <c r="N180" t="s">
        <v>187</v>
      </c>
      <c r="O180" t="s">
        <v>548</v>
      </c>
      <c r="P180">
        <v>81967</v>
      </c>
      <c r="Q180">
        <v>100</v>
      </c>
    </row>
    <row r="181" spans="13:17" x14ac:dyDescent="0.25">
      <c r="M181" t="s">
        <v>420</v>
      </c>
      <c r="N181" t="s">
        <v>192</v>
      </c>
      <c r="O181" t="s">
        <v>549</v>
      </c>
      <c r="P181">
        <v>81930</v>
      </c>
      <c r="Q181">
        <v>101</v>
      </c>
    </row>
    <row r="182" spans="13:17" x14ac:dyDescent="0.25">
      <c r="M182" t="s">
        <v>420</v>
      </c>
      <c r="N182" t="s">
        <v>191</v>
      </c>
      <c r="O182" t="s">
        <v>550</v>
      </c>
      <c r="P182">
        <v>81894</v>
      </c>
      <c r="Q182">
        <v>102</v>
      </c>
    </row>
    <row r="183" spans="13:17" x14ac:dyDescent="0.25">
      <c r="M183" t="s">
        <v>420</v>
      </c>
      <c r="N183" t="s">
        <v>173</v>
      </c>
      <c r="O183" t="s">
        <v>551</v>
      </c>
      <c r="P183">
        <v>81690</v>
      </c>
      <c r="Q183">
        <v>103</v>
      </c>
    </row>
    <row r="184" spans="13:17" x14ac:dyDescent="0.25">
      <c r="M184" t="s">
        <v>420</v>
      </c>
      <c r="N184" t="s">
        <v>186</v>
      </c>
      <c r="O184" t="s">
        <v>552</v>
      </c>
      <c r="P184">
        <v>81455</v>
      </c>
      <c r="Q184">
        <v>104</v>
      </c>
    </row>
    <row r="185" spans="13:17" x14ac:dyDescent="0.25">
      <c r="M185" t="s">
        <v>420</v>
      </c>
      <c r="N185" t="s">
        <v>196</v>
      </c>
      <c r="O185" t="s">
        <v>553</v>
      </c>
      <c r="P185">
        <v>81421</v>
      </c>
      <c r="Q185">
        <v>105</v>
      </c>
    </row>
    <row r="186" spans="13:17" x14ac:dyDescent="0.25">
      <c r="M186" t="s">
        <v>420</v>
      </c>
      <c r="N186" t="s">
        <v>188</v>
      </c>
      <c r="O186" t="s">
        <v>554</v>
      </c>
      <c r="P186">
        <v>81421</v>
      </c>
      <c r="Q186">
        <v>105</v>
      </c>
    </row>
    <row r="187" spans="13:17" x14ac:dyDescent="0.25">
      <c r="M187" t="s">
        <v>420</v>
      </c>
      <c r="N187" t="s">
        <v>189</v>
      </c>
      <c r="O187" t="s">
        <v>555</v>
      </c>
      <c r="P187">
        <v>81120</v>
      </c>
      <c r="Q187">
        <v>106</v>
      </c>
    </row>
    <row r="188" spans="13:17" x14ac:dyDescent="0.25">
      <c r="M188" t="s">
        <v>420</v>
      </c>
      <c r="N188" t="s">
        <v>182</v>
      </c>
      <c r="O188" t="s">
        <v>556</v>
      </c>
      <c r="P188">
        <v>81120</v>
      </c>
      <c r="Q188">
        <v>106</v>
      </c>
    </row>
    <row r="189" spans="13:17" x14ac:dyDescent="0.25">
      <c r="M189" t="s">
        <v>420</v>
      </c>
      <c r="N189" t="s">
        <v>184</v>
      </c>
      <c r="O189" t="s">
        <v>557</v>
      </c>
      <c r="P189">
        <v>81003</v>
      </c>
      <c r="Q189">
        <v>107</v>
      </c>
    </row>
    <row r="190" spans="13:17" x14ac:dyDescent="0.25">
      <c r="M190" t="s">
        <v>420</v>
      </c>
      <c r="N190" t="s">
        <v>177</v>
      </c>
      <c r="O190" t="s">
        <v>558</v>
      </c>
      <c r="P190">
        <v>80835</v>
      </c>
      <c r="Q190">
        <v>108</v>
      </c>
    </row>
    <row r="191" spans="13:17" x14ac:dyDescent="0.25">
      <c r="M191" t="s">
        <v>420</v>
      </c>
      <c r="N191" t="s">
        <v>294</v>
      </c>
      <c r="O191" t="s">
        <v>559</v>
      </c>
      <c r="P191">
        <v>80767</v>
      </c>
      <c r="Q191">
        <v>109</v>
      </c>
    </row>
    <row r="192" spans="13:17" x14ac:dyDescent="0.25">
      <c r="M192" t="s">
        <v>420</v>
      </c>
      <c r="N192" t="s">
        <v>214</v>
      </c>
      <c r="O192" t="s">
        <v>560</v>
      </c>
      <c r="P192">
        <v>80734</v>
      </c>
      <c r="Q192">
        <v>110</v>
      </c>
    </row>
    <row r="193" spans="13:17" x14ac:dyDescent="0.25">
      <c r="M193" t="s">
        <v>420</v>
      </c>
      <c r="N193" t="s">
        <v>180</v>
      </c>
      <c r="O193" t="s">
        <v>561</v>
      </c>
      <c r="P193">
        <v>80350</v>
      </c>
      <c r="Q193">
        <v>111</v>
      </c>
    </row>
    <row r="194" spans="13:17" x14ac:dyDescent="0.25">
      <c r="M194" t="s">
        <v>420</v>
      </c>
      <c r="N194" t="s">
        <v>202</v>
      </c>
      <c r="O194" t="s">
        <v>562</v>
      </c>
      <c r="P194">
        <v>80348</v>
      </c>
      <c r="Q194">
        <v>112</v>
      </c>
    </row>
    <row r="195" spans="13:17" x14ac:dyDescent="0.25">
      <c r="M195" t="s">
        <v>420</v>
      </c>
      <c r="N195" t="s">
        <v>190</v>
      </c>
      <c r="O195" t="s">
        <v>563</v>
      </c>
      <c r="P195">
        <v>80310</v>
      </c>
      <c r="Q195">
        <v>113</v>
      </c>
    </row>
    <row r="196" spans="13:17" x14ac:dyDescent="0.25">
      <c r="M196" t="s">
        <v>420</v>
      </c>
      <c r="N196" t="s">
        <v>229</v>
      </c>
      <c r="O196" t="s">
        <v>564</v>
      </c>
      <c r="P196">
        <v>80098</v>
      </c>
      <c r="Q196">
        <v>114</v>
      </c>
    </row>
    <row r="197" spans="13:17" x14ac:dyDescent="0.25">
      <c r="M197" t="s">
        <v>420</v>
      </c>
      <c r="N197" t="s">
        <v>179</v>
      </c>
      <c r="O197" t="s">
        <v>565</v>
      </c>
      <c r="P197">
        <v>80055</v>
      </c>
      <c r="Q197">
        <v>115</v>
      </c>
    </row>
    <row r="198" spans="13:17" x14ac:dyDescent="0.25">
      <c r="M198" t="s">
        <v>420</v>
      </c>
      <c r="N198" t="s">
        <v>232</v>
      </c>
      <c r="O198" t="s">
        <v>566</v>
      </c>
      <c r="P198">
        <v>79799</v>
      </c>
      <c r="Q198">
        <v>116</v>
      </c>
    </row>
    <row r="199" spans="13:17" x14ac:dyDescent="0.25">
      <c r="M199" t="s">
        <v>420</v>
      </c>
      <c r="N199" t="s">
        <v>253</v>
      </c>
      <c r="O199" t="s">
        <v>567</v>
      </c>
      <c r="P199">
        <v>79793</v>
      </c>
      <c r="Q199">
        <v>117</v>
      </c>
    </row>
    <row r="200" spans="13:17" x14ac:dyDescent="0.25">
      <c r="M200" t="s">
        <v>420</v>
      </c>
      <c r="N200" t="s">
        <v>203</v>
      </c>
      <c r="O200" t="s">
        <v>568</v>
      </c>
      <c r="P200">
        <v>79552</v>
      </c>
      <c r="Q200">
        <v>118</v>
      </c>
    </row>
    <row r="201" spans="13:17" x14ac:dyDescent="0.25">
      <c r="M201" t="s">
        <v>420</v>
      </c>
      <c r="N201" t="s">
        <v>274</v>
      </c>
      <c r="O201" t="s">
        <v>569</v>
      </c>
      <c r="P201">
        <v>79499</v>
      </c>
      <c r="Q201">
        <v>119</v>
      </c>
    </row>
    <row r="202" spans="13:17" x14ac:dyDescent="0.25">
      <c r="M202" t="s">
        <v>420</v>
      </c>
      <c r="N202" t="s">
        <v>193</v>
      </c>
      <c r="O202" t="s">
        <v>570</v>
      </c>
      <c r="P202">
        <v>79434</v>
      </c>
      <c r="Q202">
        <v>120</v>
      </c>
    </row>
    <row r="203" spans="13:17" x14ac:dyDescent="0.25">
      <c r="M203" t="s">
        <v>420</v>
      </c>
      <c r="N203" t="s">
        <v>295</v>
      </c>
      <c r="O203" t="s">
        <v>571</v>
      </c>
      <c r="P203">
        <v>79417</v>
      </c>
      <c r="Q203">
        <v>121</v>
      </c>
    </row>
    <row r="204" spans="13:17" x14ac:dyDescent="0.25">
      <c r="M204" t="s">
        <v>420</v>
      </c>
      <c r="N204" t="s">
        <v>210</v>
      </c>
      <c r="O204" t="s">
        <v>572</v>
      </c>
      <c r="P204">
        <v>79359</v>
      </c>
      <c r="Q204">
        <v>122</v>
      </c>
    </row>
    <row r="205" spans="13:17" x14ac:dyDescent="0.25">
      <c r="M205" t="s">
        <v>420</v>
      </c>
      <c r="N205" t="s">
        <v>183</v>
      </c>
      <c r="O205" t="s">
        <v>573</v>
      </c>
      <c r="P205">
        <v>79339</v>
      </c>
      <c r="Q205">
        <v>123</v>
      </c>
    </row>
    <row r="206" spans="13:17" x14ac:dyDescent="0.25">
      <c r="M206" t="s">
        <v>420</v>
      </c>
      <c r="N206" t="s">
        <v>226</v>
      </c>
      <c r="O206" t="s">
        <v>574</v>
      </c>
      <c r="P206">
        <v>79295</v>
      </c>
      <c r="Q206">
        <v>124</v>
      </c>
    </row>
    <row r="207" spans="13:17" x14ac:dyDescent="0.25">
      <c r="M207" t="s">
        <v>420</v>
      </c>
      <c r="N207" t="s">
        <v>200</v>
      </c>
      <c r="O207" t="s">
        <v>575</v>
      </c>
      <c r="P207">
        <v>78992</v>
      </c>
      <c r="Q207">
        <v>125</v>
      </c>
    </row>
    <row r="208" spans="13:17" x14ac:dyDescent="0.25">
      <c r="M208" t="s">
        <v>420</v>
      </c>
      <c r="N208" t="s">
        <v>221</v>
      </c>
      <c r="O208" t="s">
        <v>576</v>
      </c>
      <c r="P208">
        <v>78579</v>
      </c>
      <c r="Q208">
        <v>126</v>
      </c>
    </row>
    <row r="209" spans="13:17" x14ac:dyDescent="0.25">
      <c r="M209" t="s">
        <v>420</v>
      </c>
      <c r="N209" t="s">
        <v>213</v>
      </c>
      <c r="O209" t="s">
        <v>577</v>
      </c>
      <c r="P209">
        <v>78424</v>
      </c>
      <c r="Q209">
        <v>127</v>
      </c>
    </row>
    <row r="210" spans="13:17" x14ac:dyDescent="0.25">
      <c r="M210" t="s">
        <v>420</v>
      </c>
      <c r="N210" t="s">
        <v>207</v>
      </c>
      <c r="O210" t="s">
        <v>578</v>
      </c>
      <c r="P210">
        <v>78369</v>
      </c>
      <c r="Q210">
        <v>128</v>
      </c>
    </row>
    <row r="211" spans="13:17" x14ac:dyDescent="0.25">
      <c r="M211" t="s">
        <v>420</v>
      </c>
      <c r="N211" t="s">
        <v>212</v>
      </c>
      <c r="O211" t="s">
        <v>579</v>
      </c>
      <c r="P211">
        <v>78340</v>
      </c>
      <c r="Q211">
        <v>129</v>
      </c>
    </row>
    <row r="212" spans="13:17" x14ac:dyDescent="0.25">
      <c r="M212" t="s">
        <v>420</v>
      </c>
      <c r="N212" t="s">
        <v>231</v>
      </c>
      <c r="O212" t="s">
        <v>580</v>
      </c>
      <c r="P212">
        <v>78327</v>
      </c>
      <c r="Q212">
        <v>130</v>
      </c>
    </row>
    <row r="213" spans="13:17" x14ac:dyDescent="0.25">
      <c r="M213" t="s">
        <v>420</v>
      </c>
      <c r="N213" t="s">
        <v>233</v>
      </c>
      <c r="O213" t="s">
        <v>581</v>
      </c>
      <c r="P213">
        <v>77876</v>
      </c>
      <c r="Q213">
        <v>131</v>
      </c>
    </row>
    <row r="214" spans="13:17" x14ac:dyDescent="0.25">
      <c r="M214" t="s">
        <v>420</v>
      </c>
      <c r="N214" t="s">
        <v>298</v>
      </c>
      <c r="O214" t="s">
        <v>582</v>
      </c>
      <c r="P214">
        <v>77857</v>
      </c>
      <c r="Q214">
        <v>132</v>
      </c>
    </row>
    <row r="215" spans="13:17" x14ac:dyDescent="0.25">
      <c r="M215" t="s">
        <v>420</v>
      </c>
      <c r="N215" t="s">
        <v>215</v>
      </c>
      <c r="O215" t="s">
        <v>583</v>
      </c>
      <c r="P215">
        <v>77773</v>
      </c>
      <c r="Q215">
        <v>133</v>
      </c>
    </row>
    <row r="216" spans="13:17" x14ac:dyDescent="0.25">
      <c r="M216" t="s">
        <v>420</v>
      </c>
      <c r="N216" t="s">
        <v>293</v>
      </c>
      <c r="O216" t="s">
        <v>584</v>
      </c>
      <c r="P216">
        <v>77302</v>
      </c>
      <c r="Q216">
        <v>134</v>
      </c>
    </row>
    <row r="217" spans="13:17" x14ac:dyDescent="0.25">
      <c r="M217" t="s">
        <v>420</v>
      </c>
      <c r="N217" t="s">
        <v>250</v>
      </c>
      <c r="O217" t="s">
        <v>585</v>
      </c>
      <c r="P217">
        <v>77152</v>
      </c>
      <c r="Q217">
        <v>135</v>
      </c>
    </row>
    <row r="218" spans="13:17" x14ac:dyDescent="0.25">
      <c r="M218" t="s">
        <v>420</v>
      </c>
      <c r="N218" t="s">
        <v>206</v>
      </c>
      <c r="O218" t="s">
        <v>586</v>
      </c>
      <c r="P218">
        <v>76886</v>
      </c>
      <c r="Q218">
        <v>136</v>
      </c>
    </row>
    <row r="219" spans="13:17" x14ac:dyDescent="0.25">
      <c r="M219" t="s">
        <v>420</v>
      </c>
      <c r="N219" t="s">
        <v>255</v>
      </c>
      <c r="O219" t="s">
        <v>587</v>
      </c>
      <c r="P219">
        <v>76427</v>
      </c>
      <c r="Q219">
        <v>137</v>
      </c>
    </row>
    <row r="220" spans="13:17" x14ac:dyDescent="0.25">
      <c r="M220" t="s">
        <v>420</v>
      </c>
      <c r="N220" t="s">
        <v>211</v>
      </c>
      <c r="O220" t="s">
        <v>588</v>
      </c>
      <c r="P220">
        <v>75774</v>
      </c>
      <c r="Q220">
        <v>138</v>
      </c>
    </row>
    <row r="221" spans="13:17" x14ac:dyDescent="0.25">
      <c r="M221" t="s">
        <v>420</v>
      </c>
      <c r="N221" t="s">
        <v>277</v>
      </c>
      <c r="O221" t="s">
        <v>589</v>
      </c>
      <c r="P221">
        <v>57869</v>
      </c>
      <c r="Q221">
        <v>139</v>
      </c>
    </row>
    <row r="222" spans="13:17" x14ac:dyDescent="0.25">
      <c r="M222" t="s">
        <v>420</v>
      </c>
      <c r="N222" t="s">
        <v>225</v>
      </c>
      <c r="O222" t="s">
        <v>590</v>
      </c>
      <c r="P222">
        <v>57019</v>
      </c>
      <c r="Q222">
        <v>140</v>
      </c>
    </row>
    <row r="223" spans="13:17" x14ac:dyDescent="0.25">
      <c r="M223" t="s">
        <v>420</v>
      </c>
      <c r="N223" t="s">
        <v>205</v>
      </c>
      <c r="O223" t="s">
        <v>591</v>
      </c>
      <c r="P223">
        <v>57000</v>
      </c>
      <c r="Q223">
        <v>141</v>
      </c>
    </row>
    <row r="224" spans="13:17" x14ac:dyDescent="0.25">
      <c r="M224" t="s">
        <v>420</v>
      </c>
      <c r="N224" t="s">
        <v>204</v>
      </c>
      <c r="O224" t="s">
        <v>592</v>
      </c>
      <c r="P224">
        <v>56805</v>
      </c>
      <c r="Q224">
        <v>142</v>
      </c>
    </row>
    <row r="225" spans="13:17" x14ac:dyDescent="0.25">
      <c r="M225" t="s">
        <v>420</v>
      </c>
      <c r="N225" t="s">
        <v>288</v>
      </c>
      <c r="O225" t="s">
        <v>593</v>
      </c>
      <c r="P225">
        <v>56644</v>
      </c>
      <c r="Q225">
        <v>143</v>
      </c>
    </row>
    <row r="226" spans="13:17" x14ac:dyDescent="0.25">
      <c r="M226" t="s">
        <v>420</v>
      </c>
      <c r="N226" t="s">
        <v>296</v>
      </c>
      <c r="O226" t="s">
        <v>594</v>
      </c>
      <c r="P226">
        <v>56542</v>
      </c>
      <c r="Q226">
        <v>144</v>
      </c>
    </row>
    <row r="227" spans="13:17" x14ac:dyDescent="0.25">
      <c r="M227" t="s">
        <v>420</v>
      </c>
      <c r="N227" t="s">
        <v>240</v>
      </c>
      <c r="O227" t="s">
        <v>595</v>
      </c>
      <c r="P227">
        <v>56295</v>
      </c>
      <c r="Q227">
        <v>145</v>
      </c>
    </row>
    <row r="228" spans="13:17" x14ac:dyDescent="0.25">
      <c r="M228" t="s">
        <v>420</v>
      </c>
      <c r="N228" t="s">
        <v>224</v>
      </c>
      <c r="O228" t="s">
        <v>596</v>
      </c>
      <c r="P228">
        <v>56249</v>
      </c>
      <c r="Q228">
        <v>146</v>
      </c>
    </row>
    <row r="229" spans="13:17" x14ac:dyDescent="0.25">
      <c r="M229" t="s">
        <v>420</v>
      </c>
      <c r="N229" t="s">
        <v>220</v>
      </c>
      <c r="O229" t="s">
        <v>597</v>
      </c>
      <c r="P229">
        <v>56183</v>
      </c>
      <c r="Q229">
        <v>147</v>
      </c>
    </row>
    <row r="230" spans="13:17" x14ac:dyDescent="0.25">
      <c r="M230" t="s">
        <v>420</v>
      </c>
      <c r="N230" t="s">
        <v>216</v>
      </c>
      <c r="O230" t="s">
        <v>598</v>
      </c>
      <c r="P230">
        <v>56081</v>
      </c>
      <c r="Q230">
        <v>148</v>
      </c>
    </row>
    <row r="231" spans="13:17" x14ac:dyDescent="0.25">
      <c r="M231" t="s">
        <v>420</v>
      </c>
      <c r="N231" t="s">
        <v>251</v>
      </c>
      <c r="O231" t="s">
        <v>599</v>
      </c>
      <c r="P231">
        <v>56028</v>
      </c>
      <c r="Q231">
        <v>149</v>
      </c>
    </row>
    <row r="232" spans="13:17" x14ac:dyDescent="0.25">
      <c r="M232" t="s">
        <v>420</v>
      </c>
      <c r="N232" t="s">
        <v>271</v>
      </c>
      <c r="O232" t="s">
        <v>600</v>
      </c>
      <c r="P232">
        <v>56013</v>
      </c>
      <c r="Q232">
        <v>150</v>
      </c>
    </row>
    <row r="233" spans="13:17" x14ac:dyDescent="0.25">
      <c r="M233" t="s">
        <v>420</v>
      </c>
      <c r="N233" t="s">
        <v>208</v>
      </c>
      <c r="O233" t="s">
        <v>601</v>
      </c>
      <c r="P233">
        <v>55688</v>
      </c>
      <c r="Q233">
        <v>151</v>
      </c>
    </row>
    <row r="234" spans="13:17" x14ac:dyDescent="0.25">
      <c r="M234" t="s">
        <v>420</v>
      </c>
      <c r="N234" t="s">
        <v>241</v>
      </c>
      <c r="O234" t="s">
        <v>602</v>
      </c>
      <c r="P234">
        <v>55559</v>
      </c>
      <c r="Q234">
        <v>152</v>
      </c>
    </row>
    <row r="235" spans="13:17" x14ac:dyDescent="0.25">
      <c r="M235" t="s">
        <v>420</v>
      </c>
      <c r="N235" t="s">
        <v>269</v>
      </c>
      <c r="O235" t="s">
        <v>603</v>
      </c>
      <c r="P235">
        <v>55470</v>
      </c>
      <c r="Q235">
        <v>153</v>
      </c>
    </row>
    <row r="236" spans="13:17" x14ac:dyDescent="0.25">
      <c r="M236" t="s">
        <v>420</v>
      </c>
      <c r="N236" t="s">
        <v>223</v>
      </c>
      <c r="O236" t="s">
        <v>604</v>
      </c>
      <c r="P236">
        <v>55464</v>
      </c>
      <c r="Q236">
        <v>154</v>
      </c>
    </row>
    <row r="237" spans="13:17" x14ac:dyDescent="0.25">
      <c r="M237" t="s">
        <v>420</v>
      </c>
      <c r="N237" t="s">
        <v>222</v>
      </c>
      <c r="O237" t="s">
        <v>605</v>
      </c>
      <c r="P237">
        <v>55212</v>
      </c>
      <c r="Q237">
        <v>155</v>
      </c>
    </row>
    <row r="238" spans="13:17" x14ac:dyDescent="0.25">
      <c r="M238" t="s">
        <v>420</v>
      </c>
      <c r="N238" t="s">
        <v>194</v>
      </c>
      <c r="O238" t="s">
        <v>606</v>
      </c>
      <c r="P238">
        <v>55151</v>
      </c>
      <c r="Q238">
        <v>156</v>
      </c>
    </row>
    <row r="239" spans="13:17" x14ac:dyDescent="0.25">
      <c r="M239" t="s">
        <v>420</v>
      </c>
      <c r="N239" t="s">
        <v>265</v>
      </c>
      <c r="O239" t="s">
        <v>607</v>
      </c>
      <c r="P239">
        <v>54003</v>
      </c>
      <c r="Q239">
        <v>157</v>
      </c>
    </row>
    <row r="240" spans="13:17" x14ac:dyDescent="0.25">
      <c r="M240" t="s">
        <v>420</v>
      </c>
      <c r="N240" t="s">
        <v>272</v>
      </c>
      <c r="O240" t="s">
        <v>608</v>
      </c>
      <c r="P240">
        <v>35290</v>
      </c>
      <c r="Q240">
        <v>158</v>
      </c>
    </row>
    <row r="241" spans="13:17" x14ac:dyDescent="0.25">
      <c r="M241" t="s">
        <v>420</v>
      </c>
      <c r="N241" t="s">
        <v>238</v>
      </c>
      <c r="O241" t="s">
        <v>609</v>
      </c>
      <c r="P241">
        <v>35072</v>
      </c>
      <c r="Q241">
        <v>159</v>
      </c>
    </row>
    <row r="242" spans="13:17" x14ac:dyDescent="0.25">
      <c r="M242" t="s">
        <v>420</v>
      </c>
      <c r="N242" t="s">
        <v>308</v>
      </c>
      <c r="O242" t="s">
        <v>610</v>
      </c>
      <c r="P242">
        <v>34914</v>
      </c>
      <c r="Q242">
        <v>160</v>
      </c>
    </row>
    <row r="243" spans="13:17" x14ac:dyDescent="0.25">
      <c r="M243" t="s">
        <v>420</v>
      </c>
      <c r="N243" t="s">
        <v>262</v>
      </c>
      <c r="O243" t="s">
        <v>611</v>
      </c>
      <c r="P243">
        <v>34885</v>
      </c>
      <c r="Q243">
        <v>161</v>
      </c>
    </row>
    <row r="244" spans="13:17" x14ac:dyDescent="0.25">
      <c r="M244" t="s">
        <v>420</v>
      </c>
      <c r="N244" t="s">
        <v>266</v>
      </c>
      <c r="O244" t="s">
        <v>612</v>
      </c>
      <c r="P244">
        <v>34858</v>
      </c>
      <c r="Q244">
        <v>162</v>
      </c>
    </row>
    <row r="245" spans="13:17" x14ac:dyDescent="0.25">
      <c r="M245" t="s">
        <v>420</v>
      </c>
      <c r="N245" t="s">
        <v>249</v>
      </c>
      <c r="O245" t="s">
        <v>613</v>
      </c>
      <c r="P245">
        <v>34835</v>
      </c>
      <c r="Q245">
        <v>163</v>
      </c>
    </row>
    <row r="246" spans="13:17" x14ac:dyDescent="0.25">
      <c r="M246" t="s">
        <v>420</v>
      </c>
      <c r="N246" t="s">
        <v>243</v>
      </c>
      <c r="O246" t="s">
        <v>614</v>
      </c>
      <c r="P246">
        <v>34683</v>
      </c>
      <c r="Q246">
        <v>164</v>
      </c>
    </row>
    <row r="247" spans="13:17" x14ac:dyDescent="0.25">
      <c r="M247" t="s">
        <v>420</v>
      </c>
      <c r="N247" t="s">
        <v>268</v>
      </c>
      <c r="O247" t="s">
        <v>615</v>
      </c>
      <c r="P247">
        <v>34628</v>
      </c>
      <c r="Q247">
        <v>165</v>
      </c>
    </row>
    <row r="248" spans="13:17" x14ac:dyDescent="0.25">
      <c r="M248" t="s">
        <v>420</v>
      </c>
      <c r="N248" t="s">
        <v>304</v>
      </c>
      <c r="O248" t="s">
        <v>616</v>
      </c>
      <c r="P248">
        <v>34609</v>
      </c>
      <c r="Q248">
        <v>166</v>
      </c>
    </row>
    <row r="249" spans="13:17" x14ac:dyDescent="0.25">
      <c r="M249" t="s">
        <v>420</v>
      </c>
      <c r="N249" t="s">
        <v>278</v>
      </c>
      <c r="O249" t="s">
        <v>617</v>
      </c>
      <c r="P249">
        <v>34590</v>
      </c>
      <c r="Q249">
        <v>167</v>
      </c>
    </row>
    <row r="250" spans="13:17" x14ac:dyDescent="0.25">
      <c r="M250" t="s">
        <v>420</v>
      </c>
      <c r="N250" t="s">
        <v>248</v>
      </c>
      <c r="O250" t="s">
        <v>618</v>
      </c>
      <c r="P250">
        <v>34553</v>
      </c>
      <c r="Q250">
        <v>168</v>
      </c>
    </row>
    <row r="251" spans="13:17" x14ac:dyDescent="0.25">
      <c r="M251" t="s">
        <v>420</v>
      </c>
      <c r="N251" t="s">
        <v>247</v>
      </c>
      <c r="O251" t="s">
        <v>619</v>
      </c>
      <c r="P251">
        <v>34427</v>
      </c>
      <c r="Q251">
        <v>169</v>
      </c>
    </row>
    <row r="252" spans="13:17" x14ac:dyDescent="0.25">
      <c r="M252" t="s">
        <v>420</v>
      </c>
      <c r="N252" t="s">
        <v>310</v>
      </c>
      <c r="O252" t="s">
        <v>620</v>
      </c>
      <c r="P252">
        <v>34392</v>
      </c>
      <c r="Q252">
        <v>170</v>
      </c>
    </row>
    <row r="253" spans="13:17" x14ac:dyDescent="0.25">
      <c r="M253" t="s">
        <v>420</v>
      </c>
      <c r="N253" t="s">
        <v>227</v>
      </c>
      <c r="O253" t="s">
        <v>621</v>
      </c>
      <c r="P253">
        <v>34361</v>
      </c>
      <c r="Q253">
        <v>171</v>
      </c>
    </row>
    <row r="254" spans="13:17" x14ac:dyDescent="0.25">
      <c r="M254" t="s">
        <v>420</v>
      </c>
      <c r="N254" t="s">
        <v>325</v>
      </c>
      <c r="O254" t="s">
        <v>622</v>
      </c>
      <c r="P254">
        <v>34204</v>
      </c>
      <c r="Q254">
        <v>172</v>
      </c>
    </row>
    <row r="255" spans="13:17" x14ac:dyDescent="0.25">
      <c r="M255" t="s">
        <v>420</v>
      </c>
      <c r="N255" t="s">
        <v>317</v>
      </c>
      <c r="O255" t="s">
        <v>623</v>
      </c>
      <c r="P255">
        <v>34175</v>
      </c>
      <c r="Q255">
        <v>173</v>
      </c>
    </row>
    <row r="256" spans="13:17" x14ac:dyDescent="0.25">
      <c r="M256" t="s">
        <v>420</v>
      </c>
      <c r="N256" t="s">
        <v>313</v>
      </c>
      <c r="O256" t="s">
        <v>624</v>
      </c>
      <c r="P256">
        <v>34080</v>
      </c>
      <c r="Q256">
        <v>174</v>
      </c>
    </row>
    <row r="257" spans="13:17" x14ac:dyDescent="0.25">
      <c r="M257" t="s">
        <v>420</v>
      </c>
      <c r="N257" t="s">
        <v>321</v>
      </c>
      <c r="O257" t="s">
        <v>625</v>
      </c>
      <c r="P257">
        <v>34022</v>
      </c>
      <c r="Q257">
        <v>175</v>
      </c>
    </row>
    <row r="258" spans="13:17" x14ac:dyDescent="0.25">
      <c r="M258" t="s">
        <v>420</v>
      </c>
      <c r="N258" t="s">
        <v>256</v>
      </c>
      <c r="O258" t="s">
        <v>626</v>
      </c>
      <c r="P258">
        <v>33523</v>
      </c>
      <c r="Q258">
        <v>176</v>
      </c>
    </row>
    <row r="259" spans="13:17" x14ac:dyDescent="0.25">
      <c r="M259" t="s">
        <v>424</v>
      </c>
      <c r="N259" t="s">
        <v>171</v>
      </c>
      <c r="O259" t="s">
        <v>425</v>
      </c>
      <c r="P259">
        <v>17434</v>
      </c>
      <c r="Q259">
        <v>1</v>
      </c>
    </row>
    <row r="260" spans="13:17" x14ac:dyDescent="0.25">
      <c r="M260" t="s">
        <v>424</v>
      </c>
      <c r="N260" t="s">
        <v>159</v>
      </c>
      <c r="O260" t="s">
        <v>426</v>
      </c>
      <c r="P260">
        <v>17280</v>
      </c>
      <c r="Q260">
        <v>2</v>
      </c>
    </row>
    <row r="261" spans="13:17" x14ac:dyDescent="0.25">
      <c r="M261" t="s">
        <v>424</v>
      </c>
      <c r="N261" t="s">
        <v>165</v>
      </c>
      <c r="O261" t="s">
        <v>427</v>
      </c>
      <c r="P261">
        <v>17275</v>
      </c>
      <c r="Q261">
        <v>3</v>
      </c>
    </row>
    <row r="262" spans="13:17" x14ac:dyDescent="0.25">
      <c r="M262" t="s">
        <v>424</v>
      </c>
      <c r="N262" t="s">
        <v>174</v>
      </c>
      <c r="O262" t="s">
        <v>627</v>
      </c>
      <c r="P262">
        <v>17226</v>
      </c>
      <c r="Q262">
        <v>4</v>
      </c>
    </row>
    <row r="263" spans="13:17" x14ac:dyDescent="0.25">
      <c r="M263" t="s">
        <v>424</v>
      </c>
      <c r="N263" t="s">
        <v>168</v>
      </c>
      <c r="O263" t="s">
        <v>628</v>
      </c>
      <c r="P263">
        <v>17153</v>
      </c>
      <c r="Q263">
        <v>5</v>
      </c>
    </row>
    <row r="264" spans="13:17" x14ac:dyDescent="0.25">
      <c r="M264" t="s">
        <v>424</v>
      </c>
      <c r="N264" t="s">
        <v>164</v>
      </c>
      <c r="O264" t="s">
        <v>629</v>
      </c>
      <c r="P264">
        <v>17143</v>
      </c>
      <c r="Q264">
        <v>6</v>
      </c>
    </row>
    <row r="265" spans="13:17" x14ac:dyDescent="0.25">
      <c r="M265" t="s">
        <v>424</v>
      </c>
      <c r="N265" t="s">
        <v>175</v>
      </c>
      <c r="O265" t="s">
        <v>630</v>
      </c>
      <c r="P265">
        <v>17132</v>
      </c>
      <c r="Q265">
        <v>7</v>
      </c>
    </row>
    <row r="266" spans="13:17" x14ac:dyDescent="0.25">
      <c r="M266" t="s">
        <v>424</v>
      </c>
      <c r="N266" t="s">
        <v>144</v>
      </c>
      <c r="O266" t="s">
        <v>631</v>
      </c>
      <c r="P266">
        <v>17127</v>
      </c>
      <c r="Q266">
        <v>8</v>
      </c>
    </row>
    <row r="267" spans="13:17" x14ac:dyDescent="0.25">
      <c r="M267" t="s">
        <v>424</v>
      </c>
      <c r="N267" t="s">
        <v>152</v>
      </c>
      <c r="O267" t="s">
        <v>632</v>
      </c>
      <c r="P267">
        <v>17122</v>
      </c>
      <c r="Q267">
        <v>9</v>
      </c>
    </row>
    <row r="268" spans="13:17" x14ac:dyDescent="0.25">
      <c r="M268" t="s">
        <v>424</v>
      </c>
      <c r="N268" t="s">
        <v>170</v>
      </c>
      <c r="O268" t="s">
        <v>633</v>
      </c>
      <c r="P268">
        <v>17069</v>
      </c>
      <c r="Q268">
        <v>10</v>
      </c>
    </row>
    <row r="269" spans="13:17" x14ac:dyDescent="0.25">
      <c r="M269" t="s">
        <v>424</v>
      </c>
      <c r="N269" t="s">
        <v>135</v>
      </c>
      <c r="O269" t="s">
        <v>634</v>
      </c>
      <c r="P269">
        <v>17035</v>
      </c>
      <c r="Q269">
        <v>11</v>
      </c>
    </row>
    <row r="270" spans="13:17" x14ac:dyDescent="0.25">
      <c r="M270" t="s">
        <v>424</v>
      </c>
      <c r="N270" t="s">
        <v>132</v>
      </c>
      <c r="O270" t="s">
        <v>635</v>
      </c>
      <c r="P270">
        <v>17018</v>
      </c>
      <c r="Q270">
        <v>12</v>
      </c>
    </row>
    <row r="271" spans="13:17" x14ac:dyDescent="0.25">
      <c r="M271" t="s">
        <v>424</v>
      </c>
      <c r="N271" t="s">
        <v>161</v>
      </c>
      <c r="O271" t="s">
        <v>636</v>
      </c>
      <c r="P271">
        <v>17010</v>
      </c>
      <c r="Q271">
        <v>13</v>
      </c>
    </row>
    <row r="272" spans="13:17" x14ac:dyDescent="0.25">
      <c r="M272" t="s">
        <v>424</v>
      </c>
      <c r="N272" t="s">
        <v>141</v>
      </c>
      <c r="O272" t="s">
        <v>637</v>
      </c>
      <c r="P272">
        <v>16997</v>
      </c>
      <c r="Q272">
        <v>14</v>
      </c>
    </row>
    <row r="273" spans="13:17" x14ac:dyDescent="0.25">
      <c r="M273" t="s">
        <v>424</v>
      </c>
      <c r="N273" t="s">
        <v>163</v>
      </c>
      <c r="O273" t="s">
        <v>638</v>
      </c>
      <c r="P273">
        <v>16981</v>
      </c>
      <c r="Q273">
        <v>15</v>
      </c>
    </row>
    <row r="274" spans="13:17" x14ac:dyDescent="0.25">
      <c r="M274" t="s">
        <v>424</v>
      </c>
      <c r="N274" t="s">
        <v>149</v>
      </c>
      <c r="O274" t="s">
        <v>639</v>
      </c>
      <c r="P274">
        <v>16979</v>
      </c>
      <c r="Q274">
        <v>16</v>
      </c>
    </row>
    <row r="275" spans="13:17" x14ac:dyDescent="0.25">
      <c r="M275" t="s">
        <v>424</v>
      </c>
      <c r="N275" t="s">
        <v>138</v>
      </c>
      <c r="O275" t="s">
        <v>640</v>
      </c>
      <c r="P275">
        <v>16949</v>
      </c>
      <c r="Q275">
        <v>17</v>
      </c>
    </row>
    <row r="276" spans="13:17" x14ac:dyDescent="0.25">
      <c r="M276" t="s">
        <v>424</v>
      </c>
      <c r="N276" t="s">
        <v>139</v>
      </c>
      <c r="O276" t="s">
        <v>641</v>
      </c>
      <c r="P276">
        <v>16938</v>
      </c>
      <c r="Q276">
        <v>18</v>
      </c>
    </row>
    <row r="277" spans="13:17" x14ac:dyDescent="0.25">
      <c r="M277" t="s">
        <v>424</v>
      </c>
      <c r="N277" t="s">
        <v>140</v>
      </c>
      <c r="O277" t="s">
        <v>642</v>
      </c>
      <c r="P277">
        <v>16902</v>
      </c>
      <c r="Q277">
        <v>19</v>
      </c>
    </row>
    <row r="278" spans="13:17" x14ac:dyDescent="0.25">
      <c r="M278" t="s">
        <v>424</v>
      </c>
      <c r="N278" t="s">
        <v>154</v>
      </c>
      <c r="O278" t="s">
        <v>643</v>
      </c>
      <c r="P278">
        <v>16899</v>
      </c>
      <c r="Q278">
        <v>20</v>
      </c>
    </row>
    <row r="279" spans="13:17" x14ac:dyDescent="0.25">
      <c r="M279" t="s">
        <v>424</v>
      </c>
      <c r="N279" t="s">
        <v>151</v>
      </c>
      <c r="O279" t="s">
        <v>644</v>
      </c>
      <c r="P279">
        <v>16887</v>
      </c>
      <c r="Q279">
        <v>21</v>
      </c>
    </row>
    <row r="280" spans="13:17" x14ac:dyDescent="0.25">
      <c r="M280" t="s">
        <v>424</v>
      </c>
      <c r="N280" t="s">
        <v>157</v>
      </c>
      <c r="O280" t="s">
        <v>645</v>
      </c>
      <c r="P280">
        <v>16847</v>
      </c>
      <c r="Q280">
        <v>22</v>
      </c>
    </row>
    <row r="281" spans="13:17" x14ac:dyDescent="0.25">
      <c r="M281" t="s">
        <v>424</v>
      </c>
      <c r="N281" t="s">
        <v>146</v>
      </c>
      <c r="O281" t="s">
        <v>646</v>
      </c>
      <c r="P281">
        <v>16846</v>
      </c>
      <c r="Q281">
        <v>23</v>
      </c>
    </row>
    <row r="282" spans="13:17" x14ac:dyDescent="0.25">
      <c r="M282" t="s">
        <v>424</v>
      </c>
      <c r="N282" t="s">
        <v>148</v>
      </c>
      <c r="O282" t="s">
        <v>647</v>
      </c>
      <c r="P282">
        <v>16824</v>
      </c>
      <c r="Q282">
        <v>24</v>
      </c>
    </row>
    <row r="283" spans="13:17" x14ac:dyDescent="0.25">
      <c r="M283" t="s">
        <v>424</v>
      </c>
      <c r="N283" t="s">
        <v>142</v>
      </c>
      <c r="O283" t="s">
        <v>648</v>
      </c>
      <c r="P283">
        <v>16809</v>
      </c>
      <c r="Q283">
        <v>25</v>
      </c>
    </row>
    <row r="284" spans="13:17" x14ac:dyDescent="0.25">
      <c r="M284" t="s">
        <v>424</v>
      </c>
      <c r="N284" t="s">
        <v>176</v>
      </c>
      <c r="O284" t="s">
        <v>649</v>
      </c>
      <c r="P284">
        <v>16808</v>
      </c>
      <c r="Q284">
        <v>26</v>
      </c>
    </row>
    <row r="285" spans="13:17" x14ac:dyDescent="0.25">
      <c r="M285" t="s">
        <v>424</v>
      </c>
      <c r="N285" t="s">
        <v>143</v>
      </c>
      <c r="O285" t="s">
        <v>650</v>
      </c>
      <c r="P285">
        <v>16806</v>
      </c>
      <c r="Q285">
        <v>27</v>
      </c>
    </row>
    <row r="286" spans="13:17" x14ac:dyDescent="0.25">
      <c r="M286" t="s">
        <v>424</v>
      </c>
      <c r="N286" t="s">
        <v>136</v>
      </c>
      <c r="O286" t="s">
        <v>651</v>
      </c>
      <c r="P286">
        <v>16757</v>
      </c>
      <c r="Q286">
        <v>28</v>
      </c>
    </row>
    <row r="287" spans="13:17" x14ac:dyDescent="0.25">
      <c r="M287" t="s">
        <v>424</v>
      </c>
      <c r="N287" t="s">
        <v>160</v>
      </c>
      <c r="O287" t="s">
        <v>652</v>
      </c>
      <c r="P287">
        <v>16746</v>
      </c>
      <c r="Q287">
        <v>29</v>
      </c>
    </row>
    <row r="288" spans="13:17" x14ac:dyDescent="0.25">
      <c r="M288" t="s">
        <v>424</v>
      </c>
      <c r="N288" t="s">
        <v>156</v>
      </c>
      <c r="O288" t="s">
        <v>653</v>
      </c>
      <c r="P288">
        <v>16742</v>
      </c>
      <c r="Q288">
        <v>30</v>
      </c>
    </row>
    <row r="289" spans="13:17" x14ac:dyDescent="0.25">
      <c r="M289" t="s">
        <v>424</v>
      </c>
      <c r="N289" t="s">
        <v>147</v>
      </c>
      <c r="O289" t="s">
        <v>654</v>
      </c>
      <c r="P289">
        <v>16740</v>
      </c>
      <c r="Q289">
        <v>31</v>
      </c>
    </row>
    <row r="290" spans="13:17" x14ac:dyDescent="0.25">
      <c r="M290" t="s">
        <v>424</v>
      </c>
      <c r="N290" t="s">
        <v>131</v>
      </c>
      <c r="O290" t="s">
        <v>655</v>
      </c>
      <c r="P290">
        <v>16717</v>
      </c>
      <c r="Q290">
        <v>32</v>
      </c>
    </row>
    <row r="291" spans="13:17" x14ac:dyDescent="0.25">
      <c r="M291" t="s">
        <v>424</v>
      </c>
      <c r="N291" t="s">
        <v>155</v>
      </c>
      <c r="O291" t="s">
        <v>656</v>
      </c>
      <c r="P291">
        <v>16712</v>
      </c>
      <c r="Q291">
        <v>33</v>
      </c>
    </row>
    <row r="292" spans="13:17" x14ac:dyDescent="0.25">
      <c r="M292" t="s">
        <v>424</v>
      </c>
      <c r="N292" t="s">
        <v>134</v>
      </c>
      <c r="O292" t="s">
        <v>657</v>
      </c>
      <c r="P292">
        <v>16709</v>
      </c>
      <c r="Q292">
        <v>34</v>
      </c>
    </row>
    <row r="293" spans="13:17" x14ac:dyDescent="0.25">
      <c r="M293" t="s">
        <v>424</v>
      </c>
      <c r="N293" t="s">
        <v>172</v>
      </c>
      <c r="O293" t="s">
        <v>658</v>
      </c>
      <c r="P293">
        <v>16693</v>
      </c>
      <c r="Q293">
        <v>35</v>
      </c>
    </row>
    <row r="294" spans="13:17" x14ac:dyDescent="0.25">
      <c r="M294" t="s">
        <v>424</v>
      </c>
      <c r="N294" t="s">
        <v>169</v>
      </c>
      <c r="O294" t="s">
        <v>659</v>
      </c>
      <c r="P294">
        <v>16652</v>
      </c>
      <c r="Q294">
        <v>36</v>
      </c>
    </row>
    <row r="295" spans="13:17" x14ac:dyDescent="0.25">
      <c r="M295" t="s">
        <v>424</v>
      </c>
      <c r="N295" t="s">
        <v>137</v>
      </c>
      <c r="O295" t="s">
        <v>660</v>
      </c>
      <c r="P295">
        <v>16644</v>
      </c>
      <c r="Q295">
        <v>37</v>
      </c>
    </row>
    <row r="296" spans="13:17" x14ac:dyDescent="0.25">
      <c r="M296" t="s">
        <v>424</v>
      </c>
      <c r="N296" t="s">
        <v>153</v>
      </c>
      <c r="O296" t="s">
        <v>661</v>
      </c>
      <c r="P296">
        <v>16617</v>
      </c>
      <c r="Q296">
        <v>38</v>
      </c>
    </row>
    <row r="297" spans="13:17" x14ac:dyDescent="0.25">
      <c r="M297" t="s">
        <v>424</v>
      </c>
      <c r="N297" t="s">
        <v>158</v>
      </c>
      <c r="O297" t="s">
        <v>662</v>
      </c>
      <c r="P297">
        <v>16605</v>
      </c>
      <c r="Q297">
        <v>39</v>
      </c>
    </row>
    <row r="298" spans="13:17" x14ac:dyDescent="0.25">
      <c r="M298" t="s">
        <v>424</v>
      </c>
      <c r="N298" t="s">
        <v>162</v>
      </c>
      <c r="O298" t="s">
        <v>663</v>
      </c>
      <c r="P298">
        <v>16597</v>
      </c>
      <c r="Q298">
        <v>40</v>
      </c>
    </row>
    <row r="299" spans="13:17" x14ac:dyDescent="0.25">
      <c r="M299" t="s">
        <v>424</v>
      </c>
      <c r="N299" t="s">
        <v>133</v>
      </c>
      <c r="O299" t="s">
        <v>664</v>
      </c>
      <c r="P299">
        <v>16585</v>
      </c>
      <c r="Q299">
        <v>41</v>
      </c>
    </row>
    <row r="300" spans="13:17" x14ac:dyDescent="0.25">
      <c r="M300" t="s">
        <v>424</v>
      </c>
      <c r="N300" t="s">
        <v>150</v>
      </c>
      <c r="O300" t="s">
        <v>665</v>
      </c>
      <c r="P300">
        <v>16499</v>
      </c>
      <c r="Q300">
        <v>42</v>
      </c>
    </row>
    <row r="301" spans="13:17" x14ac:dyDescent="0.25">
      <c r="M301" t="s">
        <v>424</v>
      </c>
      <c r="N301" t="s">
        <v>166</v>
      </c>
      <c r="O301" t="s">
        <v>666</v>
      </c>
      <c r="P301">
        <v>16464</v>
      </c>
      <c r="Q301">
        <v>43</v>
      </c>
    </row>
    <row r="302" spans="13:17" x14ac:dyDescent="0.25">
      <c r="M302" t="s">
        <v>424</v>
      </c>
      <c r="N302" t="s">
        <v>145</v>
      </c>
      <c r="O302" t="s">
        <v>667</v>
      </c>
      <c r="P302">
        <v>16443</v>
      </c>
      <c r="Q302">
        <v>44</v>
      </c>
    </row>
    <row r="303" spans="13:17" x14ac:dyDescent="0.25">
      <c r="M303" t="s">
        <v>424</v>
      </c>
      <c r="N303" t="s">
        <v>167</v>
      </c>
      <c r="O303" t="s">
        <v>668</v>
      </c>
      <c r="P303">
        <v>16352</v>
      </c>
      <c r="Q303">
        <v>45</v>
      </c>
    </row>
    <row r="304" spans="13:17" x14ac:dyDescent="0.25">
      <c r="M304" t="s">
        <v>424</v>
      </c>
      <c r="N304" t="s">
        <v>130</v>
      </c>
      <c r="O304" t="s">
        <v>669</v>
      </c>
      <c r="P304">
        <v>16173</v>
      </c>
      <c r="Q304">
        <v>46</v>
      </c>
    </row>
    <row r="305" spans="13:17" x14ac:dyDescent="0.25">
      <c r="M305" t="s">
        <v>424</v>
      </c>
      <c r="N305" t="s">
        <v>105</v>
      </c>
      <c r="O305" t="s">
        <v>670</v>
      </c>
      <c r="P305">
        <v>12325</v>
      </c>
      <c r="Q305">
        <v>47</v>
      </c>
    </row>
    <row r="306" spans="13:17" x14ac:dyDescent="0.25">
      <c r="M306" t="s">
        <v>424</v>
      </c>
      <c r="N306" t="s">
        <v>124</v>
      </c>
      <c r="O306" t="s">
        <v>671</v>
      </c>
      <c r="P306">
        <v>12291</v>
      </c>
      <c r="Q306">
        <v>48</v>
      </c>
    </row>
    <row r="307" spans="13:17" x14ac:dyDescent="0.25">
      <c r="M307" t="s">
        <v>424</v>
      </c>
      <c r="N307" t="s">
        <v>111</v>
      </c>
      <c r="O307" t="s">
        <v>672</v>
      </c>
      <c r="P307">
        <v>12224</v>
      </c>
      <c r="Q307">
        <v>49</v>
      </c>
    </row>
    <row r="308" spans="13:17" x14ac:dyDescent="0.25">
      <c r="M308" t="s">
        <v>424</v>
      </c>
      <c r="N308" t="s">
        <v>62</v>
      </c>
      <c r="O308" t="s">
        <v>673</v>
      </c>
      <c r="P308">
        <v>12216</v>
      </c>
      <c r="Q308">
        <v>50</v>
      </c>
    </row>
    <row r="309" spans="13:17" x14ac:dyDescent="0.25">
      <c r="M309" t="s">
        <v>424</v>
      </c>
      <c r="N309" t="s">
        <v>109</v>
      </c>
      <c r="O309" t="s">
        <v>674</v>
      </c>
      <c r="P309">
        <v>12190</v>
      </c>
      <c r="Q309">
        <v>51</v>
      </c>
    </row>
    <row r="310" spans="13:17" x14ac:dyDescent="0.25">
      <c r="M310" t="s">
        <v>424</v>
      </c>
      <c r="N310" t="s">
        <v>115</v>
      </c>
      <c r="O310" t="s">
        <v>675</v>
      </c>
      <c r="P310">
        <v>12168</v>
      </c>
      <c r="Q310">
        <v>52</v>
      </c>
    </row>
    <row r="311" spans="13:17" x14ac:dyDescent="0.25">
      <c r="M311" t="s">
        <v>424</v>
      </c>
      <c r="N311" t="s">
        <v>126</v>
      </c>
      <c r="O311" t="s">
        <v>676</v>
      </c>
      <c r="P311">
        <v>12160</v>
      </c>
      <c r="Q311">
        <v>53</v>
      </c>
    </row>
    <row r="312" spans="13:17" x14ac:dyDescent="0.25">
      <c r="M312" t="s">
        <v>424</v>
      </c>
      <c r="N312" t="s">
        <v>112</v>
      </c>
      <c r="O312" t="s">
        <v>677</v>
      </c>
      <c r="P312">
        <v>12160</v>
      </c>
      <c r="Q312">
        <v>53</v>
      </c>
    </row>
    <row r="313" spans="13:17" x14ac:dyDescent="0.25">
      <c r="M313" t="s">
        <v>424</v>
      </c>
      <c r="N313" t="s">
        <v>127</v>
      </c>
      <c r="O313" t="s">
        <v>678</v>
      </c>
      <c r="P313">
        <v>12130</v>
      </c>
      <c r="Q313">
        <v>54</v>
      </c>
    </row>
    <row r="314" spans="13:17" x14ac:dyDescent="0.25">
      <c r="M314" t="s">
        <v>424</v>
      </c>
      <c r="N314" t="s">
        <v>120</v>
      </c>
      <c r="O314" t="s">
        <v>679</v>
      </c>
      <c r="P314">
        <v>12123</v>
      </c>
      <c r="Q314">
        <v>55</v>
      </c>
    </row>
    <row r="315" spans="13:17" x14ac:dyDescent="0.25">
      <c r="M315" t="s">
        <v>424</v>
      </c>
      <c r="N315" t="s">
        <v>123</v>
      </c>
      <c r="O315" t="s">
        <v>680</v>
      </c>
      <c r="P315">
        <v>12118</v>
      </c>
      <c r="Q315">
        <v>56</v>
      </c>
    </row>
    <row r="316" spans="13:17" x14ac:dyDescent="0.25">
      <c r="M316" t="s">
        <v>424</v>
      </c>
      <c r="N316" t="s">
        <v>106</v>
      </c>
      <c r="O316" t="s">
        <v>681</v>
      </c>
      <c r="P316">
        <v>12070</v>
      </c>
      <c r="Q316">
        <v>57</v>
      </c>
    </row>
    <row r="317" spans="13:17" x14ac:dyDescent="0.25">
      <c r="M317" t="s">
        <v>424</v>
      </c>
      <c r="N317" t="s">
        <v>119</v>
      </c>
      <c r="O317" t="s">
        <v>682</v>
      </c>
      <c r="P317">
        <v>12061</v>
      </c>
      <c r="Q317">
        <v>58</v>
      </c>
    </row>
    <row r="318" spans="13:17" x14ac:dyDescent="0.25">
      <c r="M318" t="s">
        <v>424</v>
      </c>
      <c r="N318" t="s">
        <v>65</v>
      </c>
      <c r="O318" t="s">
        <v>683</v>
      </c>
      <c r="P318">
        <v>12056</v>
      </c>
      <c r="Q318">
        <v>59</v>
      </c>
    </row>
    <row r="319" spans="13:17" x14ac:dyDescent="0.25">
      <c r="M319" t="s">
        <v>424</v>
      </c>
      <c r="N319" t="s">
        <v>66</v>
      </c>
      <c r="O319" t="s">
        <v>684</v>
      </c>
      <c r="P319">
        <v>12050</v>
      </c>
      <c r="Q319">
        <v>60</v>
      </c>
    </row>
    <row r="320" spans="13:17" x14ac:dyDescent="0.25">
      <c r="M320" t="s">
        <v>424</v>
      </c>
      <c r="N320" t="s">
        <v>64</v>
      </c>
      <c r="O320" t="s">
        <v>685</v>
      </c>
      <c r="P320">
        <v>12050</v>
      </c>
      <c r="Q320">
        <v>60</v>
      </c>
    </row>
    <row r="321" spans="13:17" x14ac:dyDescent="0.25">
      <c r="M321" t="s">
        <v>424</v>
      </c>
      <c r="N321" t="s">
        <v>121</v>
      </c>
      <c r="O321" t="s">
        <v>686</v>
      </c>
      <c r="P321">
        <v>12046</v>
      </c>
      <c r="Q321">
        <v>61</v>
      </c>
    </row>
    <row r="322" spans="13:17" x14ac:dyDescent="0.25">
      <c r="M322" t="s">
        <v>424</v>
      </c>
      <c r="N322" t="s">
        <v>114</v>
      </c>
      <c r="O322" t="s">
        <v>687</v>
      </c>
      <c r="P322">
        <v>12044</v>
      </c>
      <c r="Q322">
        <v>62</v>
      </c>
    </row>
    <row r="323" spans="13:17" x14ac:dyDescent="0.25">
      <c r="M323" t="s">
        <v>424</v>
      </c>
      <c r="N323" t="s">
        <v>122</v>
      </c>
      <c r="O323" t="s">
        <v>688</v>
      </c>
      <c r="P323">
        <v>12027</v>
      </c>
      <c r="Q323">
        <v>63</v>
      </c>
    </row>
    <row r="324" spans="13:17" x14ac:dyDescent="0.25">
      <c r="M324" t="s">
        <v>424</v>
      </c>
      <c r="N324" t="s">
        <v>125</v>
      </c>
      <c r="O324" t="s">
        <v>689</v>
      </c>
      <c r="P324">
        <v>12003</v>
      </c>
      <c r="Q324">
        <v>64</v>
      </c>
    </row>
    <row r="325" spans="13:17" x14ac:dyDescent="0.25">
      <c r="M325" t="s">
        <v>424</v>
      </c>
      <c r="N325" t="s">
        <v>60</v>
      </c>
      <c r="O325" t="s">
        <v>690</v>
      </c>
      <c r="P325">
        <v>11936</v>
      </c>
      <c r="Q325">
        <v>65</v>
      </c>
    </row>
    <row r="326" spans="13:17" x14ac:dyDescent="0.25">
      <c r="M326" t="s">
        <v>424</v>
      </c>
      <c r="N326" t="s">
        <v>113</v>
      </c>
      <c r="O326" t="s">
        <v>691</v>
      </c>
      <c r="P326">
        <v>11890</v>
      </c>
      <c r="Q326">
        <v>66</v>
      </c>
    </row>
    <row r="327" spans="13:17" x14ac:dyDescent="0.25">
      <c r="M327" t="s">
        <v>424</v>
      </c>
      <c r="N327" t="s">
        <v>61</v>
      </c>
      <c r="O327" t="s">
        <v>692</v>
      </c>
      <c r="P327">
        <v>11875</v>
      </c>
      <c r="Q327">
        <v>67</v>
      </c>
    </row>
    <row r="328" spans="13:17" x14ac:dyDescent="0.25">
      <c r="M328" t="s">
        <v>424</v>
      </c>
      <c r="N328" t="s">
        <v>107</v>
      </c>
      <c r="O328" t="s">
        <v>693</v>
      </c>
      <c r="P328">
        <v>11872</v>
      </c>
      <c r="Q328">
        <v>68</v>
      </c>
    </row>
    <row r="329" spans="13:17" x14ac:dyDescent="0.25">
      <c r="M329" t="s">
        <v>424</v>
      </c>
      <c r="N329" t="s">
        <v>117</v>
      </c>
      <c r="O329" t="s">
        <v>694</v>
      </c>
      <c r="P329">
        <v>11865</v>
      </c>
      <c r="Q329">
        <v>69</v>
      </c>
    </row>
    <row r="330" spans="13:17" x14ac:dyDescent="0.25">
      <c r="M330" t="s">
        <v>424</v>
      </c>
      <c r="N330" t="s">
        <v>108</v>
      </c>
      <c r="O330" t="s">
        <v>695</v>
      </c>
      <c r="P330">
        <v>11860</v>
      </c>
      <c r="Q330">
        <v>70</v>
      </c>
    </row>
    <row r="331" spans="13:17" x14ac:dyDescent="0.25">
      <c r="M331" t="s">
        <v>424</v>
      </c>
      <c r="N331" t="s">
        <v>129</v>
      </c>
      <c r="O331" t="s">
        <v>696</v>
      </c>
      <c r="P331">
        <v>11859</v>
      </c>
      <c r="Q331">
        <v>71</v>
      </c>
    </row>
    <row r="332" spans="13:17" x14ac:dyDescent="0.25">
      <c r="M332" t="s">
        <v>424</v>
      </c>
      <c r="N332" t="s">
        <v>110</v>
      </c>
      <c r="O332" t="s">
        <v>697</v>
      </c>
      <c r="P332">
        <v>11853</v>
      </c>
      <c r="Q332">
        <v>72</v>
      </c>
    </row>
    <row r="333" spans="13:17" x14ac:dyDescent="0.25">
      <c r="M333" t="s">
        <v>424</v>
      </c>
      <c r="N333" t="s">
        <v>128</v>
      </c>
      <c r="O333" t="s">
        <v>698</v>
      </c>
      <c r="P333">
        <v>11849</v>
      </c>
      <c r="Q333">
        <v>73</v>
      </c>
    </row>
    <row r="334" spans="13:17" x14ac:dyDescent="0.25">
      <c r="M334" t="s">
        <v>424</v>
      </c>
      <c r="N334" t="s">
        <v>116</v>
      </c>
      <c r="O334" t="s">
        <v>699</v>
      </c>
      <c r="P334">
        <v>11806</v>
      </c>
      <c r="Q334">
        <v>74</v>
      </c>
    </row>
    <row r="335" spans="13:17" x14ac:dyDescent="0.25">
      <c r="M335" t="s">
        <v>424</v>
      </c>
      <c r="N335" t="s">
        <v>67</v>
      </c>
      <c r="O335" t="s">
        <v>700</v>
      </c>
      <c r="P335">
        <v>11788</v>
      </c>
      <c r="Q335">
        <v>75</v>
      </c>
    </row>
    <row r="336" spans="13:17" x14ac:dyDescent="0.25">
      <c r="M336" t="s">
        <v>424</v>
      </c>
      <c r="N336" t="s">
        <v>104</v>
      </c>
      <c r="O336" t="s">
        <v>701</v>
      </c>
      <c r="P336">
        <v>11778</v>
      </c>
      <c r="Q336">
        <v>76</v>
      </c>
    </row>
    <row r="337" spans="13:17" x14ac:dyDescent="0.25">
      <c r="M337" t="s">
        <v>424</v>
      </c>
      <c r="N337" t="s">
        <v>118</v>
      </c>
      <c r="O337" t="s">
        <v>702</v>
      </c>
      <c r="P337">
        <v>11762</v>
      </c>
      <c r="Q337">
        <v>77</v>
      </c>
    </row>
    <row r="338" spans="13:17" x14ac:dyDescent="0.25">
      <c r="M338" t="s">
        <v>424</v>
      </c>
      <c r="N338" t="s">
        <v>63</v>
      </c>
      <c r="O338" t="s">
        <v>703</v>
      </c>
      <c r="P338">
        <v>11702</v>
      </c>
      <c r="Q338">
        <v>78</v>
      </c>
    </row>
    <row r="339" spans="13:17" x14ac:dyDescent="0.25">
      <c r="M339" t="s">
        <v>424</v>
      </c>
      <c r="N339" t="s">
        <v>71</v>
      </c>
      <c r="O339" t="s">
        <v>704</v>
      </c>
      <c r="P339">
        <v>7379</v>
      </c>
      <c r="Q339">
        <v>79</v>
      </c>
    </row>
    <row r="340" spans="13:17" x14ac:dyDescent="0.25">
      <c r="M340" t="s">
        <v>424</v>
      </c>
      <c r="N340" t="s">
        <v>75</v>
      </c>
      <c r="O340" t="s">
        <v>705</v>
      </c>
      <c r="P340">
        <v>7327</v>
      </c>
      <c r="Q340">
        <v>80</v>
      </c>
    </row>
    <row r="341" spans="13:17" x14ac:dyDescent="0.25">
      <c r="M341" t="s">
        <v>424</v>
      </c>
      <c r="N341" t="s">
        <v>73</v>
      </c>
      <c r="O341" t="s">
        <v>706</v>
      </c>
      <c r="P341">
        <v>7315</v>
      </c>
      <c r="Q341">
        <v>81</v>
      </c>
    </row>
    <row r="342" spans="13:17" x14ac:dyDescent="0.25">
      <c r="M342" t="s">
        <v>424</v>
      </c>
      <c r="N342" t="s">
        <v>68</v>
      </c>
      <c r="O342" t="s">
        <v>707</v>
      </c>
      <c r="P342">
        <v>7314</v>
      </c>
      <c r="Q342">
        <v>82</v>
      </c>
    </row>
    <row r="343" spans="13:17" x14ac:dyDescent="0.25">
      <c r="M343" t="s">
        <v>424</v>
      </c>
      <c r="N343" t="s">
        <v>79</v>
      </c>
      <c r="O343" t="s">
        <v>708</v>
      </c>
      <c r="P343">
        <v>7302</v>
      </c>
      <c r="Q343">
        <v>83</v>
      </c>
    </row>
    <row r="344" spans="13:17" x14ac:dyDescent="0.25">
      <c r="M344" t="s">
        <v>424</v>
      </c>
      <c r="N344" t="s">
        <v>95</v>
      </c>
      <c r="O344" t="s">
        <v>709</v>
      </c>
      <c r="P344">
        <v>7250</v>
      </c>
      <c r="Q344">
        <v>84</v>
      </c>
    </row>
    <row r="345" spans="13:17" x14ac:dyDescent="0.25">
      <c r="M345" t="s">
        <v>424</v>
      </c>
      <c r="N345" t="s">
        <v>72</v>
      </c>
      <c r="O345" t="s">
        <v>710</v>
      </c>
      <c r="P345">
        <v>7240</v>
      </c>
      <c r="Q345">
        <v>85</v>
      </c>
    </row>
    <row r="346" spans="13:17" x14ac:dyDescent="0.25">
      <c r="M346" t="s">
        <v>424</v>
      </c>
      <c r="N346" t="s">
        <v>100</v>
      </c>
      <c r="O346" t="s">
        <v>711</v>
      </c>
      <c r="P346">
        <v>7227</v>
      </c>
      <c r="Q346">
        <v>86</v>
      </c>
    </row>
    <row r="347" spans="13:17" x14ac:dyDescent="0.25">
      <c r="M347" t="s">
        <v>424</v>
      </c>
      <c r="N347" t="s">
        <v>96</v>
      </c>
      <c r="O347" t="s">
        <v>712</v>
      </c>
      <c r="P347">
        <v>7218</v>
      </c>
      <c r="Q347">
        <v>87</v>
      </c>
    </row>
    <row r="348" spans="13:17" x14ac:dyDescent="0.25">
      <c r="M348" t="s">
        <v>424</v>
      </c>
      <c r="N348" t="s">
        <v>87</v>
      </c>
      <c r="O348" t="s">
        <v>713</v>
      </c>
      <c r="P348">
        <v>7211</v>
      </c>
      <c r="Q348">
        <v>88</v>
      </c>
    </row>
    <row r="349" spans="13:17" x14ac:dyDescent="0.25">
      <c r="M349" t="s">
        <v>424</v>
      </c>
      <c r="N349" t="s">
        <v>89</v>
      </c>
      <c r="O349" t="s">
        <v>714</v>
      </c>
      <c r="P349">
        <v>7210</v>
      </c>
      <c r="Q349">
        <v>89</v>
      </c>
    </row>
    <row r="350" spans="13:17" x14ac:dyDescent="0.25">
      <c r="M350" t="s">
        <v>424</v>
      </c>
      <c r="N350" t="s">
        <v>92</v>
      </c>
      <c r="O350" t="s">
        <v>715</v>
      </c>
      <c r="P350">
        <v>7204</v>
      </c>
      <c r="Q350">
        <v>90</v>
      </c>
    </row>
    <row r="351" spans="13:17" x14ac:dyDescent="0.25">
      <c r="M351" t="s">
        <v>424</v>
      </c>
      <c r="N351" t="s">
        <v>82</v>
      </c>
      <c r="O351" t="s">
        <v>716</v>
      </c>
      <c r="P351">
        <v>7202</v>
      </c>
      <c r="Q351">
        <v>91</v>
      </c>
    </row>
    <row r="352" spans="13:17" x14ac:dyDescent="0.25">
      <c r="M352" t="s">
        <v>424</v>
      </c>
      <c r="N352" t="s">
        <v>99</v>
      </c>
      <c r="O352" t="s">
        <v>717</v>
      </c>
      <c r="P352">
        <v>7196</v>
      </c>
      <c r="Q352">
        <v>92</v>
      </c>
    </row>
    <row r="353" spans="13:17" x14ac:dyDescent="0.25">
      <c r="M353" t="s">
        <v>424</v>
      </c>
      <c r="N353" t="s">
        <v>94</v>
      </c>
      <c r="O353" t="s">
        <v>718</v>
      </c>
      <c r="P353">
        <v>7193</v>
      </c>
      <c r="Q353">
        <v>93</v>
      </c>
    </row>
    <row r="354" spans="13:17" x14ac:dyDescent="0.25">
      <c r="M354" t="s">
        <v>424</v>
      </c>
      <c r="N354" t="s">
        <v>74</v>
      </c>
      <c r="O354" t="s">
        <v>719</v>
      </c>
      <c r="P354">
        <v>7193</v>
      </c>
      <c r="Q354">
        <v>93</v>
      </c>
    </row>
    <row r="355" spans="13:17" x14ac:dyDescent="0.25">
      <c r="M355" t="s">
        <v>424</v>
      </c>
      <c r="N355" t="s">
        <v>83</v>
      </c>
      <c r="O355" t="s">
        <v>720</v>
      </c>
      <c r="P355">
        <v>7191</v>
      </c>
      <c r="Q355">
        <v>94</v>
      </c>
    </row>
    <row r="356" spans="13:17" x14ac:dyDescent="0.25">
      <c r="M356" t="s">
        <v>424</v>
      </c>
      <c r="N356" t="s">
        <v>88</v>
      </c>
      <c r="O356" t="s">
        <v>721</v>
      </c>
      <c r="P356">
        <v>7182</v>
      </c>
      <c r="Q356">
        <v>95</v>
      </c>
    </row>
    <row r="357" spans="13:17" x14ac:dyDescent="0.25">
      <c r="M357" t="s">
        <v>424</v>
      </c>
      <c r="N357" t="s">
        <v>69</v>
      </c>
      <c r="O357" t="s">
        <v>722</v>
      </c>
      <c r="P357">
        <v>7178</v>
      </c>
      <c r="Q357">
        <v>96</v>
      </c>
    </row>
    <row r="358" spans="13:17" x14ac:dyDescent="0.25">
      <c r="M358" t="s">
        <v>424</v>
      </c>
      <c r="N358" t="s">
        <v>86</v>
      </c>
      <c r="O358" t="s">
        <v>723</v>
      </c>
      <c r="P358">
        <v>7177</v>
      </c>
      <c r="Q358">
        <v>97</v>
      </c>
    </row>
    <row r="359" spans="13:17" x14ac:dyDescent="0.25">
      <c r="M359" t="s">
        <v>424</v>
      </c>
      <c r="N359" t="s">
        <v>76</v>
      </c>
      <c r="O359" t="s">
        <v>724</v>
      </c>
      <c r="P359">
        <v>7170</v>
      </c>
      <c r="Q359">
        <v>98</v>
      </c>
    </row>
    <row r="360" spans="13:17" x14ac:dyDescent="0.25">
      <c r="M360" t="s">
        <v>424</v>
      </c>
      <c r="N360" t="s">
        <v>77</v>
      </c>
      <c r="O360" t="s">
        <v>725</v>
      </c>
      <c r="P360">
        <v>7164</v>
      </c>
      <c r="Q360">
        <v>99</v>
      </c>
    </row>
    <row r="361" spans="13:17" x14ac:dyDescent="0.25">
      <c r="M361" t="s">
        <v>424</v>
      </c>
      <c r="N361" t="s">
        <v>78</v>
      </c>
      <c r="O361" t="s">
        <v>726</v>
      </c>
      <c r="P361">
        <v>7163</v>
      </c>
      <c r="Q361">
        <v>100</v>
      </c>
    </row>
    <row r="362" spans="13:17" x14ac:dyDescent="0.25">
      <c r="M362" t="s">
        <v>424</v>
      </c>
      <c r="N362" t="s">
        <v>70</v>
      </c>
      <c r="O362" t="s">
        <v>727</v>
      </c>
      <c r="P362">
        <v>7162</v>
      </c>
      <c r="Q362">
        <v>101</v>
      </c>
    </row>
    <row r="363" spans="13:17" x14ac:dyDescent="0.25">
      <c r="M363" t="s">
        <v>424</v>
      </c>
      <c r="N363" t="s">
        <v>101</v>
      </c>
      <c r="O363" t="s">
        <v>728</v>
      </c>
      <c r="P363">
        <v>7154</v>
      </c>
      <c r="Q363">
        <v>102</v>
      </c>
    </row>
    <row r="364" spans="13:17" x14ac:dyDescent="0.25">
      <c r="M364" t="s">
        <v>424</v>
      </c>
      <c r="N364" t="s">
        <v>103</v>
      </c>
      <c r="O364" t="s">
        <v>729</v>
      </c>
      <c r="P364">
        <v>7142</v>
      </c>
      <c r="Q364">
        <v>103</v>
      </c>
    </row>
    <row r="365" spans="13:17" x14ac:dyDescent="0.25">
      <c r="M365" t="s">
        <v>424</v>
      </c>
      <c r="N365" t="s">
        <v>84</v>
      </c>
      <c r="O365" t="s">
        <v>730</v>
      </c>
      <c r="P365">
        <v>7121</v>
      </c>
      <c r="Q365">
        <v>104</v>
      </c>
    </row>
    <row r="366" spans="13:17" x14ac:dyDescent="0.25">
      <c r="M366" t="s">
        <v>424</v>
      </c>
      <c r="N366" t="s">
        <v>85</v>
      </c>
      <c r="O366" t="s">
        <v>731</v>
      </c>
      <c r="P366">
        <v>7107</v>
      </c>
      <c r="Q366">
        <v>105</v>
      </c>
    </row>
    <row r="367" spans="13:17" x14ac:dyDescent="0.25">
      <c r="M367" t="s">
        <v>424</v>
      </c>
      <c r="N367" t="s">
        <v>80</v>
      </c>
      <c r="O367" t="s">
        <v>732</v>
      </c>
      <c r="P367">
        <v>7093</v>
      </c>
      <c r="Q367">
        <v>106</v>
      </c>
    </row>
    <row r="368" spans="13:17" x14ac:dyDescent="0.25">
      <c r="M368" t="s">
        <v>424</v>
      </c>
      <c r="N368" t="s">
        <v>91</v>
      </c>
      <c r="O368" t="s">
        <v>733</v>
      </c>
      <c r="P368">
        <v>7088</v>
      </c>
      <c r="Q368">
        <v>107</v>
      </c>
    </row>
    <row r="369" spans="13:17" x14ac:dyDescent="0.25">
      <c r="M369" t="s">
        <v>424</v>
      </c>
      <c r="N369" t="s">
        <v>81</v>
      </c>
      <c r="O369" t="s">
        <v>734</v>
      </c>
      <c r="P369">
        <v>7079</v>
      </c>
      <c r="Q369">
        <v>108</v>
      </c>
    </row>
    <row r="370" spans="13:17" x14ac:dyDescent="0.25">
      <c r="M370" t="s">
        <v>424</v>
      </c>
      <c r="N370" t="s">
        <v>98</v>
      </c>
      <c r="O370" t="s">
        <v>735</v>
      </c>
      <c r="P370">
        <v>7076</v>
      </c>
      <c r="Q370">
        <v>109</v>
      </c>
    </row>
    <row r="371" spans="13:17" x14ac:dyDescent="0.25">
      <c r="M371" t="s">
        <v>424</v>
      </c>
      <c r="N371" t="s">
        <v>93</v>
      </c>
      <c r="O371" t="s">
        <v>736</v>
      </c>
      <c r="P371">
        <v>7075</v>
      </c>
      <c r="Q371">
        <v>110</v>
      </c>
    </row>
    <row r="372" spans="13:17" x14ac:dyDescent="0.25">
      <c r="M372" t="s">
        <v>424</v>
      </c>
      <c r="N372" t="s">
        <v>102</v>
      </c>
      <c r="O372" t="s">
        <v>737</v>
      </c>
      <c r="P372">
        <v>7064</v>
      </c>
      <c r="Q372">
        <v>111</v>
      </c>
    </row>
    <row r="373" spans="13:17" x14ac:dyDescent="0.25">
      <c r="M373" t="s">
        <v>424</v>
      </c>
      <c r="N373" t="s">
        <v>90</v>
      </c>
      <c r="O373" t="s">
        <v>738</v>
      </c>
      <c r="P373">
        <v>7040</v>
      </c>
      <c r="Q373">
        <v>112</v>
      </c>
    </row>
    <row r="374" spans="13:17" x14ac:dyDescent="0.25">
      <c r="M374" t="s">
        <v>424</v>
      </c>
      <c r="N374" t="s">
        <v>97</v>
      </c>
      <c r="O374" t="s">
        <v>739</v>
      </c>
      <c r="P374">
        <v>6950</v>
      </c>
      <c r="Q374">
        <v>113</v>
      </c>
    </row>
    <row r="375" spans="13:17" x14ac:dyDescent="0.25">
      <c r="M375" t="s">
        <v>424</v>
      </c>
      <c r="N375" t="s">
        <v>52</v>
      </c>
      <c r="O375" t="s">
        <v>740</v>
      </c>
      <c r="P375">
        <v>2395</v>
      </c>
      <c r="Q375">
        <v>114</v>
      </c>
    </row>
    <row r="376" spans="13:17" x14ac:dyDescent="0.25">
      <c r="M376" t="s">
        <v>424</v>
      </c>
      <c r="N376" t="s">
        <v>56</v>
      </c>
      <c r="O376" t="s">
        <v>741</v>
      </c>
      <c r="P376">
        <v>2359</v>
      </c>
      <c r="Q376">
        <v>115</v>
      </c>
    </row>
    <row r="377" spans="13:17" x14ac:dyDescent="0.25">
      <c r="M377" t="s">
        <v>424</v>
      </c>
      <c r="N377" t="s">
        <v>53</v>
      </c>
      <c r="O377" t="s">
        <v>742</v>
      </c>
      <c r="P377">
        <v>2353</v>
      </c>
      <c r="Q377">
        <v>116</v>
      </c>
    </row>
    <row r="378" spans="13:17" x14ac:dyDescent="0.25">
      <c r="M378" t="s">
        <v>424</v>
      </c>
      <c r="N378" t="s">
        <v>49</v>
      </c>
      <c r="O378" t="s">
        <v>743</v>
      </c>
      <c r="P378">
        <v>2347</v>
      </c>
      <c r="Q378">
        <v>117</v>
      </c>
    </row>
    <row r="379" spans="13:17" x14ac:dyDescent="0.25">
      <c r="M379" t="s">
        <v>424</v>
      </c>
      <c r="N379" t="s">
        <v>57</v>
      </c>
      <c r="O379" t="s">
        <v>744</v>
      </c>
      <c r="P379">
        <v>2335</v>
      </c>
      <c r="Q379">
        <v>118</v>
      </c>
    </row>
    <row r="380" spans="13:17" x14ac:dyDescent="0.25">
      <c r="M380" t="s">
        <v>424</v>
      </c>
      <c r="N380" t="s">
        <v>59</v>
      </c>
      <c r="O380" t="s">
        <v>745</v>
      </c>
      <c r="P380">
        <v>2331</v>
      </c>
      <c r="Q380">
        <v>119</v>
      </c>
    </row>
    <row r="381" spans="13:17" x14ac:dyDescent="0.25">
      <c r="M381" t="s">
        <v>424</v>
      </c>
      <c r="N381" t="s">
        <v>47</v>
      </c>
      <c r="O381" t="s">
        <v>746</v>
      </c>
      <c r="P381">
        <v>2331</v>
      </c>
      <c r="Q381">
        <v>119</v>
      </c>
    </row>
    <row r="382" spans="13:17" x14ac:dyDescent="0.25">
      <c r="M382" t="s">
        <v>424</v>
      </c>
      <c r="N382" t="s">
        <v>51</v>
      </c>
      <c r="O382" t="s">
        <v>747</v>
      </c>
      <c r="P382">
        <v>2315</v>
      </c>
      <c r="Q382">
        <v>120</v>
      </c>
    </row>
    <row r="383" spans="13:17" x14ac:dyDescent="0.25">
      <c r="M383" t="s">
        <v>424</v>
      </c>
      <c r="N383" t="s">
        <v>55</v>
      </c>
      <c r="O383" t="s">
        <v>748</v>
      </c>
      <c r="P383">
        <v>2307</v>
      </c>
      <c r="Q383">
        <v>121</v>
      </c>
    </row>
    <row r="384" spans="13:17" x14ac:dyDescent="0.25">
      <c r="M384" t="s">
        <v>424</v>
      </c>
      <c r="N384" t="s">
        <v>58</v>
      </c>
      <c r="O384" t="s">
        <v>749</v>
      </c>
      <c r="P384">
        <v>2300</v>
      </c>
      <c r="Q384">
        <v>122</v>
      </c>
    </row>
    <row r="385" spans="13:17" x14ac:dyDescent="0.25">
      <c r="M385" t="s">
        <v>424</v>
      </c>
      <c r="N385" t="s">
        <v>41</v>
      </c>
      <c r="O385" t="s">
        <v>750</v>
      </c>
      <c r="P385">
        <v>2291</v>
      </c>
      <c r="Q385">
        <v>123</v>
      </c>
    </row>
    <row r="386" spans="13:17" x14ac:dyDescent="0.25">
      <c r="M386" t="s">
        <v>424</v>
      </c>
      <c r="N386" t="s">
        <v>48</v>
      </c>
      <c r="O386" t="s">
        <v>751</v>
      </c>
      <c r="P386">
        <v>2286</v>
      </c>
      <c r="Q386">
        <v>124</v>
      </c>
    </row>
    <row r="387" spans="13:17" x14ac:dyDescent="0.25">
      <c r="M387" t="s">
        <v>424</v>
      </c>
      <c r="N387" t="s">
        <v>50</v>
      </c>
      <c r="O387" t="s">
        <v>752</v>
      </c>
      <c r="P387">
        <v>2285</v>
      </c>
      <c r="Q387">
        <v>125</v>
      </c>
    </row>
    <row r="388" spans="13:17" x14ac:dyDescent="0.25">
      <c r="M388" t="s">
        <v>424</v>
      </c>
      <c r="N388" t="s">
        <v>54</v>
      </c>
      <c r="O388" t="s">
        <v>753</v>
      </c>
      <c r="P388">
        <v>2281</v>
      </c>
      <c r="Q388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17FA-0178-445C-8C7E-CD945B9A872B}">
  <dimension ref="A1"/>
  <sheetViews>
    <sheetView showGridLines="0" tabSelected="1" zoomScaleNormal="100" workbookViewId="0">
      <selection activeCell="L8" sqref="L8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C02A-0D28-4B35-A7FA-39E42F14314B}">
  <dimension ref="A1"/>
  <sheetViews>
    <sheetView showGridLines="0" zoomScaleNormal="100" workbookViewId="0">
      <selection activeCell="N10" sqref="N10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012C-38DD-4089-9DF0-51A6B23E2643}">
  <dimension ref="A1"/>
  <sheetViews>
    <sheetView showGridLines="0" zoomScaleNormal="100" workbookViewId="0">
      <selection activeCell="S17" sqref="S17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EDDF-0E33-40B4-ACE7-4A75C1C58E01}">
  <dimension ref="A1"/>
  <sheetViews>
    <sheetView showGridLines="0" zoomScaleNormal="100" workbookViewId="0">
      <selection activeCell="P11" sqref="P11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44C9-C8AA-4972-AB33-A983F8702553}">
  <dimension ref="A1"/>
  <sheetViews>
    <sheetView showGridLines="0" zoomScaleNormal="100" workbookViewId="0">
      <selection activeCell="O22" sqref="O22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F4CD-6404-4B4D-B546-B9E653BE2466}">
  <dimension ref="A1"/>
  <sheetViews>
    <sheetView showGridLines="0" zoomScaleNormal="100" workbookViewId="0">
      <selection activeCell="M12" sqref="M12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394B-C44D-4BA0-B221-D1173C63E223}">
  <dimension ref="A1"/>
  <sheetViews>
    <sheetView showGridLines="0" zoomScaleNormal="100" workbookViewId="0">
      <selection activeCell="L25" sqref="L25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7F0E-EFAF-4D3A-8EE3-F618DC3C6E2E}">
  <dimension ref="A1"/>
  <sheetViews>
    <sheetView showGridLines="0" zoomScaleNormal="100" workbookViewId="0">
      <selection activeCell="K9" sqref="K9"/>
    </sheetView>
  </sheetViews>
  <sheetFormatPr defaultRowHeight="10.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b W T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F 2 1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t Z N a K I p H u A 4 A A A A R A A A A E w A c A E Z v c m 1 1 b G F z L 1 N l Y 3 R p b 2 4 x L m 0 g o h g A K K A U A A A A A A A A A A A A A A A A A A A A A A A A A A A A K 0 5 N L s n M z 1 M I h t C G 1 g B Q S w E C L Q A U A A I A C A B d t Z N a 2 o + n C 6 U A A A D 2 A A A A E g A A A A A A A A A A A A A A A A A A A A A A Q 2 9 u Z m l n L 1 B h Y 2 t h Z 2 U u e G 1 s U E s B A i 0 A F A A C A A g A X b W T W g / K 6 a u k A A A A 6 Q A A A B M A A A A A A A A A A A A A A A A A 8 Q A A A F t D b 2 5 0 Z W 5 0 X 1 R 5 c G V z X S 5 4 b W x Q S w E C L Q A U A A I A C A B d t Z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q C t 8 K U P 9 k C h n a O y j d x 9 b Q A A A A A C A A A A A A A Q Z g A A A A E A A C A A A A C b p u r a + 9 Y o z 0 r p 2 u Q H f s X 3 a g Q R r K y d 7 H c v 0 w 1 Q L y 7 f r w A A A A A O g A A A A A I A A C A A A A C V p N J l u 5 i z d o M q j r N W a K Z + c i n y e 0 + p f 8 n I n x F 7 R C A Z N F A A A A A O u z L N q H D 7 3 d M R D 1 6 n X p w U f f R O 8 B J 7 M M l 8 O I S k n 5 a t I V p F U 2 f R D B A H i a 9 U / 0 2 A u K E s M Q F 4 i p b s a u l V M C K 9 + 2 Z X O k / 2 P I 0 p s O e 2 c t z 5 q q 8 q A 0 A A A A A m q G x 7 q 5 B 6 R l S V 7 K P J 1 V c y k c Z V X H Z H N i R F k Q 9 w x 6 / T U S U E H 4 d z 4 9 Q V w F q B 7 S F 6 s 0 v u L M H t h A t T q e S U J U A l + s c + < / D a t a M a s h u p > 
</file>

<file path=customXml/itemProps1.xml><?xml version="1.0" encoding="utf-8"?>
<ds:datastoreItem xmlns:ds="http://schemas.openxmlformats.org/officeDocument/2006/customXml" ds:itemID="{95C5031A-4E2E-471E-B15E-4BFC9017A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</vt:lpstr>
      <vt:lpstr>Q9</vt:lpstr>
      <vt:lpstr>Q8</vt:lpstr>
      <vt:lpstr>Q7</vt:lpstr>
      <vt:lpstr>Q6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 Sankar Paul</dc:creator>
  <cp:lastModifiedBy>Shib Sankar Paul</cp:lastModifiedBy>
  <dcterms:created xsi:type="dcterms:W3CDTF">2025-04-19T17:10:07Z</dcterms:created>
  <dcterms:modified xsi:type="dcterms:W3CDTF">2025-04-23T17:09:12Z</dcterms:modified>
</cp:coreProperties>
</file>