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Job\CodeBasics\Power BI\Resume Challange\RPC15_Input_For_Participants\rpc_15_input_file\Dataset 3\"/>
    </mc:Choice>
  </mc:AlternateContent>
  <xr:revisionPtr revIDLastSave="0" documentId="13_ncr:1_{DDEF30EB-BFF1-4ABD-9968-9483F260D4B8}" xr6:coauthVersionLast="47" xr6:coauthVersionMax="47" xr10:uidLastSave="{00000000-0000-0000-0000-000000000000}"/>
  <bookViews>
    <workbookView xWindow="-110" yWindow="-110" windowWidth="19420" windowHeight="10300" xr2:uid="{BB4C6B88-5A7D-4374-9E51-F597C50240C9}"/>
  </bookViews>
  <sheets>
    <sheet name="dim_advertisers" sheetId="1" r:id="rId1"/>
    <sheet name="dim_company" sheetId="2" r:id="rId2"/>
    <sheet name="Platform-FY25Share-FY30Share-Ra" sheetId="5" r:id="rId3"/>
    <sheet name="Platform-FY25Share-FY25Revenuec" sheetId="6" r:id="rId4"/>
    <sheet name="Platform-FY30Share-FY30Revenuec" sheetId="7" r:id="rId5"/>
    <sheet name="fact_advertisers" sheetId="3" r:id="rId6"/>
    <sheet name="fact_advertisers_risk" sheetId="4"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2" i="1"/>
  <c r="G3" i="1"/>
  <c r="G4" i="1"/>
  <c r="G5" i="1"/>
  <c r="G6" i="1"/>
  <c r="G7" i="1"/>
  <c r="G8" i="1"/>
  <c r="G9" i="1"/>
  <c r="G10" i="1"/>
  <c r="G11" i="1"/>
  <c r="G12" i="1"/>
  <c r="G13" i="1"/>
  <c r="G14" i="1"/>
  <c r="G15" i="1"/>
  <c r="G16" i="1"/>
  <c r="G2" i="1"/>
  <c r="I3" i="1" l="1"/>
  <c r="I4" i="1"/>
  <c r="I5" i="1"/>
  <c r="I6" i="1"/>
  <c r="I7" i="1"/>
  <c r="I8" i="1"/>
  <c r="I9" i="1"/>
  <c r="I10" i="1"/>
  <c r="I11" i="1"/>
  <c r="I2" i="1"/>
  <c r="H2" i="1"/>
  <c r="H3" i="1"/>
  <c r="H4" i="1"/>
  <c r="H5" i="1"/>
  <c r="H6" i="1"/>
  <c r="H7" i="1"/>
  <c r="H8" i="1"/>
  <c r="H9" i="1"/>
  <c r="H10" i="1"/>
  <c r="H11" i="1"/>
  <c r="H12" i="1"/>
  <c r="H13" i="1"/>
  <c r="H14" i="1"/>
  <c r="H15" i="1"/>
  <c r="H16" i="1"/>
  <c r="B3" i="1"/>
  <c r="B4" i="1"/>
  <c r="B5" i="1"/>
  <c r="B6" i="1"/>
  <c r="B7" i="1"/>
  <c r="B8" i="1"/>
  <c r="B9" i="1"/>
  <c r="B10" i="1"/>
  <c r="B11" i="1"/>
  <c r="B12" i="1"/>
  <c r="B13" i="1"/>
  <c r="B14" i="1"/>
  <c r="B15" i="1"/>
  <c r="B16" i="1"/>
  <c r="B2" i="1"/>
  <c r="G16" i="3"/>
  <c r="G15" i="3"/>
  <c r="G14" i="3"/>
  <c r="G13" i="3"/>
  <c r="G12" i="3"/>
  <c r="G11" i="3"/>
  <c r="G10" i="3"/>
  <c r="G9" i="3"/>
  <c r="G8" i="3"/>
  <c r="G7" i="3"/>
  <c r="G6" i="3"/>
  <c r="G5" i="3"/>
  <c r="G4" i="3"/>
  <c r="G3" i="3"/>
  <c r="G2" i="3"/>
</calcChain>
</file>

<file path=xl/sharedStrings.xml><?xml version="1.0" encoding="utf-8"?>
<sst xmlns="http://schemas.openxmlformats.org/spreadsheetml/2006/main" count="298" uniqueCount="125">
  <si>
    <t>advertiser_id</t>
  </si>
  <si>
    <t>ADV001VE</t>
  </si>
  <si>
    <t>ADV002DR11</t>
  </si>
  <si>
    <t>ADV003RCP</t>
  </si>
  <si>
    <t>ADV004MY11</t>
  </si>
  <si>
    <t>ADV005RSCE</t>
  </si>
  <si>
    <t>ADV006PB</t>
  </si>
  <si>
    <t>ADV007KP</t>
  </si>
  <si>
    <t>ADV008PBZ</t>
  </si>
  <si>
    <t>ADV009B5050</t>
  </si>
  <si>
    <t>ADV010AP</t>
  </si>
  <si>
    <t>brand_name</t>
  </si>
  <si>
    <t>Vimal Elaichi</t>
  </si>
  <si>
    <t>Dream11</t>
  </si>
  <si>
    <t>Reliance Consumer Products</t>
  </si>
  <si>
    <t>My11Circle</t>
  </si>
  <si>
    <t>Rajshree Silver Coated Elaichi</t>
  </si>
  <si>
    <t>Parle Biscuits</t>
  </si>
  <si>
    <t>Kamla Pasand</t>
  </si>
  <si>
    <t>PokerBaazi</t>
  </si>
  <si>
    <t>Britannia 50-50</t>
  </si>
  <si>
    <t>Amazon Prime</t>
  </si>
  <si>
    <t>JioHotstar</t>
  </si>
  <si>
    <t>Netflix</t>
  </si>
  <si>
    <t>Apple TV+</t>
  </si>
  <si>
    <t>ZEE5</t>
  </si>
  <si>
    <t>ADV011JH</t>
  </si>
  <si>
    <t>ADV012NX</t>
  </si>
  <si>
    <t>ADV013APT</t>
  </si>
  <si>
    <t>ADV014ZEE</t>
  </si>
  <si>
    <t>ADV015SL</t>
  </si>
  <si>
    <t>parent_company</t>
  </si>
  <si>
    <t>Dream Sports</t>
  </si>
  <si>
    <t>Moonshine Technology</t>
  </si>
  <si>
    <t>Games24x7</t>
  </si>
  <si>
    <t>DS Group</t>
  </si>
  <si>
    <t>KP Group</t>
  </si>
  <si>
    <t>KP Pan Foods</t>
  </si>
  <si>
    <t>Reliance Retail Ventures Ltd.</t>
  </si>
  <si>
    <t>Parle Products Privet Ltd.</t>
  </si>
  <si>
    <t>Britania Industries Ltd.</t>
  </si>
  <si>
    <t>Amazon</t>
  </si>
  <si>
    <t>JioStar</t>
  </si>
  <si>
    <t>Apple Inc.</t>
  </si>
  <si>
    <t>Zee Entertainment Enterprises Limited</t>
  </si>
  <si>
    <t>Sony Pictures Networks India</t>
  </si>
  <si>
    <t>sector</t>
  </si>
  <si>
    <t>Fantasy/App</t>
  </si>
  <si>
    <t>Pan Masala</t>
  </si>
  <si>
    <t>FMCG/Breverage</t>
  </si>
  <si>
    <t>Entertainment</t>
  </si>
  <si>
    <t>FY25_revenue (₹ crore)</t>
  </si>
  <si>
    <t>notes</t>
  </si>
  <si>
    <t>projected_FY30_revenue (₹ crore)</t>
  </si>
  <si>
    <t>notes/assumptions</t>
  </si>
  <si>
    <t>Estimated from FY23 base and 30–40% YoY growth.</t>
  </si>
  <si>
    <t>13% CAGR: 6,000 × (1.13^5) ≈ 11,200</t>
  </si>
  <si>
    <t>Estimated from Baazi Games FY23 revenue and growth trends.</t>
  </si>
  <si>
    <t>13% CAGR: 350 × (1.13^5) ≈ 660</t>
  </si>
  <si>
    <t>Games24x7 parent revenue; My11Circle is a major contributor.</t>
  </si>
  <si>
    <t>13% CAGR: 2,000 × (1.13^5) ≈ 3,730</t>
  </si>
  <si>
    <t>DS Group, Vimal is a leading brand.</t>
  </si>
  <si>
    <t>7% CAGR: 2,500 × (1.07^5) ≈ 3,513</t>
  </si>
  <si>
    <t>KP Pan Foods, flagship brand.</t>
  </si>
  <si>
    <t>7% CAGR: 1,200 × (1.07^5) ≈ 1,683</t>
  </si>
  <si>
    <r>
      <t>KP Pan Foods</t>
    </r>
    <r>
      <rPr>
        <sz val="7"/>
        <color theme="1"/>
        <rFont val="Segoe UI"/>
        <family val="2"/>
      </rPr>
      <t>; aggressive IPL marketing, top-five advertiser, not part of DS Group</t>
    </r>
  </si>
  <si>
    <t>7% CAGR: 650 × (1.07^5) ≈ 914</t>
  </si>
  <si>
    <t>Official RIL reporting.</t>
  </si>
  <si>
    <t>8% CAGR: 11,500 × (1.08^5) ≈ 16,921</t>
  </si>
  <si>
    <t>Official FY24, stable for FY25.</t>
  </si>
  <si>
    <t>8% CAGR: 15,086 × (1.08^5) ≈ 22,163</t>
  </si>
  <si>
    <t>Britannia Industries consolidated.</t>
  </si>
  <si>
    <t>8% CAGR: 17,535 × (1.08^5) ≈ 25,780</t>
  </si>
  <si>
    <t>Estimated: 47M+ paid households, ARPU ₹1,000–1,200, plus ads/TVOD</t>
  </si>
  <si>
    <t>category_id</t>
  </si>
  <si>
    <t>category_name</t>
  </si>
  <si>
    <t>category_ads_count_(TV + Dgital)</t>
  </si>
  <si>
    <t>brand_ad_volume %</t>
  </si>
  <si>
    <t>brand_ads_count_(TV + Dgital)</t>
  </si>
  <si>
    <t>benchmark_unit</t>
  </si>
  <si>
    <t>incidence_rate/1,000</t>
  </si>
  <si>
    <t>avg_jobs_per_ad</t>
  </si>
  <si>
    <t>CAT001PMF</t>
  </si>
  <si>
    <t>Pan Masala/Mouth Freshener</t>
  </si>
  <si>
    <t>CAT002FGB</t>
  </si>
  <si>
    <t>Fantasy Gaming / Betting</t>
  </si>
  <si>
    <t>CAT003FMCGB</t>
  </si>
  <si>
    <t>FMCG / Beverages</t>
  </si>
  <si>
    <t>CAT005OTT</t>
  </si>
  <si>
    <t>OTT/Entertainment</t>
  </si>
  <si>
    <t>health_social_risk_index</t>
  </si>
  <si>
    <t>social_impact_notes</t>
  </si>
  <si>
    <t>Sony LIV &amp; Others</t>
  </si>
  <si>
    <t>ads_count_(TV+Dgital)</t>
  </si>
  <si>
    <t>Faces significant criticism and legal scrutiny for surrogate advertising of pan masala/tobacco products, especially targeting youth. High-profile endorsements have triggered public backlash and raised concerns about promoting carcinogenic products, despite company CSR claims.</t>
  </si>
  <si>
    <t>Major fantasy gaming platform; has drawn regulatory attention for promoting online betting among youth. Social impact debated: supports sports engagement but raises concerns about gambling addiction and financial risk for vulnerable users.</t>
  </si>
  <si>
    <t>Large FMCG player with broad product range. Social impact generally positive, with focus on consumer goods and nutrition, though some processed foods raise health concerns (e.g., sugar content). Engaged in CSR and community development.</t>
  </si>
  <si>
    <t>Fantasy gaming brand; similar social concerns as Dream11 regarding encouragement of betting and potential for addictive behavior, especially among young demographics. Also supports sports engagement.</t>
  </si>
  <si>
    <t>Associated with surrogate advertising of pan masala; raises health concerns due to links with carcinogenic products. Faces criticism for potential normalization of harmful consumption, particularly among lower-income and youth groups.</t>
  </si>
  <si>
    <t>Widely consumed FMCG brand; positive social impact through affordable nutrition and large-scale CSR initiatives. Some concerns about processed food and sugar content, but overall supports food security and community health.</t>
  </si>
  <si>
    <t>Known for surrogate advertising of pan masala; faces social criticism for promoting products linked to oral cancer and addiction. Advertising practices often scrutinized for targeting vulnerable groups.</t>
  </si>
  <si>
    <t>Online gaming platform; social impact debated due to association with betting/gambling. Raises concerns about financial risk and addiction, especially among youth, but also provides entertainment and skill-based gaming opportunities.</t>
  </si>
  <si>
    <t>Major FMCG biscuit brand; positive social impact through nutrition programs and extensive CSR focused on child health, education, and sanitation. Some health concerns over processed foods, but overall reputation is socially responsible.</t>
  </si>
  <si>
    <t>OTT/entertainment platform; broad social impact by democratizing access to entertainment and supporting local content. Some concerns about screen time and content appropriateness, but generally viewed as positive for digital inclusion and creative industry.</t>
  </si>
  <si>
    <t>Netflix Inc.</t>
  </si>
  <si>
    <t>Amazon Inc.</t>
  </si>
  <si>
    <t>Majority of JioStar’s ₹10,006 crore revenue comes from JioHotstar.</t>
  </si>
  <si>
    <t>30% YoY growth from FY24 (₹2,845.7 crore).</t>
  </si>
  <si>
    <t>~25% of Zee Entertainment’s revenue.</t>
  </si>
  <si>
    <t>Based on market share allocation.</t>
  </si>
  <si>
    <t>Apple TV+ is estimated to hold 1–2% of the Indian OTT market in FY 2025</t>
  </si>
  <si>
    <t>Platform</t>
  </si>
  <si>
    <t>FY25 Share</t>
  </si>
  <si>
    <t>FY30 Share</t>
  </si>
  <si>
    <t>Rationale</t>
  </si>
  <si>
    <t>IPL, cricket, mass-market reach, telco bundling</t>
  </si>
  <si>
    <t>Strong regional push, new AVOD model, deep pockets</t>
  </si>
  <si>
    <t>Premium, local originals, price cuts</t>
  </si>
  <si>
    <t>Regional, mass-market, but less scale than top 3</t>
  </si>
  <si>
    <t>Niche, sports, regional, and smaller players</t>
  </si>
  <si>
    <t>Remains niche, global-first, limited local content</t>
  </si>
  <si>
    <t>Others</t>
  </si>
  <si>
    <t>Includes YouTube, MX Player, regional, emerging platforms</t>
  </si>
  <si>
    <t>FY25 Revenue (â‚¹ crore)</t>
  </si>
  <si>
    <t>FY30 Revenue (â‚¹ crore)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</si>
</sst>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8"/>
      <color theme="1"/>
      <name val="Calibri"/>
      <family val="2"/>
      <scheme val="minor"/>
    </font>
    <font>
      <b/>
      <sz val="8"/>
      <color theme="1"/>
      <name val="Calibri"/>
      <family val="2"/>
      <scheme val="minor"/>
    </font>
    <font>
      <sz val="7"/>
      <color theme="1"/>
      <name val="Segoe UI"/>
      <family val="2"/>
    </font>
    <font>
      <b/>
      <sz val="7"/>
      <color theme="1"/>
      <name val="Segoe UI"/>
      <family val="2"/>
    </font>
    <font>
      <sz val="8"/>
      <color rgb="FF000000"/>
      <name val="Calibri"/>
      <family val="2"/>
      <scheme val="minor"/>
    </font>
  </fonts>
  <fills count="2">
    <fill>
      <patternFill patternType="none"/>
    </fill>
    <fill>
      <patternFill patternType="gray125"/>
    </fill>
  </fills>
  <borders count="2">
    <border>
      <left/>
      <right/>
      <top/>
      <bottom/>
      <diagonal/>
    </border>
    <border>
      <left/>
      <right/>
      <top/>
      <bottom style="medium">
        <color rgb="FF000000"/>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3" fillId="0" borderId="0" xfId="0" applyFont="1"/>
    <xf numFmtId="3" fontId="2" fillId="0" borderId="0" xfId="0" applyNumberFormat="1" applyFont="1" applyAlignment="1">
      <alignment horizontal="left" vertical="center"/>
    </xf>
    <xf numFmtId="3" fontId="2" fillId="0" borderId="0" xfId="0" applyNumberFormat="1" applyFont="1"/>
    <xf numFmtId="0" fontId="2" fillId="0" borderId="0" xfId="0" applyFont="1" applyAlignment="1">
      <alignment horizontal="left" vertical="center"/>
    </xf>
    <xf numFmtId="0" fontId="0" fillId="0" borderId="0" xfId="0" applyAlignment="1">
      <alignment horizontal="left" vertical="center"/>
    </xf>
    <xf numFmtId="0" fontId="2" fillId="0" borderId="1" xfId="0" applyFont="1" applyBorder="1" applyAlignment="1">
      <alignment vertical="center" wrapText="1"/>
    </xf>
    <xf numFmtId="9" fontId="0" fillId="0" borderId="0" xfId="0" applyNumberFormat="1"/>
    <xf numFmtId="0" fontId="2" fillId="0" borderId="0" xfId="0" applyFont="1" applyAlignment="1">
      <alignment vertical="center" wrapText="1"/>
    </xf>
    <xf numFmtId="3" fontId="0" fillId="0" borderId="0" xfId="0" applyNumberFormat="1"/>
    <xf numFmtId="0" fontId="4" fillId="0" borderId="0" xfId="0" applyFont="1" applyAlignment="1">
      <alignment vertical="center"/>
    </xf>
  </cellXfs>
  <cellStyles count="1">
    <cellStyle name="Normal" xfId="0" builtinId="0"/>
  </cellStyles>
  <dxfs count="0"/>
  <tableStyles count="1" defaultTableStyle="TableStyleMedium2" defaultPivotStyle="PivotStyleLight16">
    <tableStyle name="Invisible" pivot="0" table="0" count="0" xr9:uid="{37EF3F0B-E5EC-4B6E-B4D9-61E1CB7E024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E3A9-6FD5-470E-BBA2-10AAF9B27094}">
  <dimension ref="A1:J16"/>
  <sheetViews>
    <sheetView tabSelected="1" zoomScale="130" zoomScaleNormal="130" workbookViewId="0">
      <selection activeCell="C1" sqref="C1:C16"/>
    </sheetView>
  </sheetViews>
  <sheetFormatPr defaultRowHeight="10.5" x14ac:dyDescent="0.25"/>
  <cols>
    <col min="1" max="1" width="12.375" bestFit="1" customWidth="1"/>
    <col min="2" max="2" width="13.25" bestFit="1" customWidth="1"/>
    <col min="3" max="3" width="25.5" bestFit="1" customWidth="1"/>
    <col min="4" max="4" width="32.75" bestFit="1" customWidth="1"/>
    <col min="5" max="5" width="14.875" bestFit="1" customWidth="1"/>
    <col min="6" max="6" width="20.75" bestFit="1" customWidth="1"/>
    <col min="7" max="7" width="29.625" bestFit="1" customWidth="1"/>
    <col min="8" max="8" width="27.75" bestFit="1" customWidth="1"/>
    <col min="9" max="9" width="234" bestFit="1" customWidth="1"/>
  </cols>
  <sheetData>
    <row r="1" spans="1:10" ht="11" x14ac:dyDescent="0.3">
      <c r="A1" s="1" t="s">
        <v>0</v>
      </c>
      <c r="B1" s="1" t="s">
        <v>74</v>
      </c>
      <c r="C1" s="1" t="s">
        <v>11</v>
      </c>
      <c r="D1" s="1" t="s">
        <v>31</v>
      </c>
      <c r="E1" s="1" t="s">
        <v>46</v>
      </c>
      <c r="F1" s="1" t="s">
        <v>51</v>
      </c>
      <c r="G1" s="3" t="s">
        <v>53</v>
      </c>
      <c r="H1" s="1" t="s">
        <v>93</v>
      </c>
      <c r="I1" s="1" t="s">
        <v>91</v>
      </c>
      <c r="J1" s="1"/>
    </row>
    <row r="2" spans="1:10" ht="11" x14ac:dyDescent="0.3">
      <c r="A2" s="2" t="s">
        <v>1</v>
      </c>
      <c r="B2" t="str">
        <f>VLOOKUP(A2, fact_advertisers!A:J, 2, FALSE)</f>
        <v>CAT001PMF</v>
      </c>
      <c r="C2" t="s">
        <v>12</v>
      </c>
      <c r="D2" t="s">
        <v>35</v>
      </c>
      <c r="E2" t="s">
        <v>48</v>
      </c>
      <c r="F2" s="11">
        <f>VLOOKUP(A2, dim_company!A:F, 5, FALSE)</f>
        <v>2500</v>
      </c>
      <c r="G2">
        <f>VLOOKUP(A2, dim_company!A:G, 7, FALSE)</f>
        <v>3513</v>
      </c>
      <c r="H2">
        <f>VLOOKUP(A2, fact_advertisers!A:J, 7, FALSE)</f>
        <v>6600</v>
      </c>
      <c r="I2" t="str">
        <f>VLOOKUP(A2, fact_advertisers_risk!A:D, 4, FALSE)</f>
        <v>Faces significant criticism and legal scrutiny for surrogate advertising of pan masala/tobacco products, especially targeting youth. High-profile endorsements have triggered public backlash and raised concerns about promoting carcinogenic products, despite company CSR claims.</v>
      </c>
    </row>
    <row r="3" spans="1:10" ht="11" x14ac:dyDescent="0.3">
      <c r="A3" s="2" t="s">
        <v>2</v>
      </c>
      <c r="B3" t="str">
        <f>VLOOKUP(A3, fact_advertisers!A:J, 2, FALSE)</f>
        <v>CAT002FGB</v>
      </c>
      <c r="C3" t="s">
        <v>13</v>
      </c>
      <c r="D3" t="s">
        <v>32</v>
      </c>
      <c r="E3" t="s">
        <v>47</v>
      </c>
      <c r="F3" s="11">
        <f>VLOOKUP(A3, dim_company!A:F, 5, FALSE)</f>
        <v>6000</v>
      </c>
      <c r="G3">
        <f>VLOOKUP(A3, dim_company!A:G, 7, FALSE)</f>
        <v>11200</v>
      </c>
      <c r="H3">
        <f>VLOOKUP(A3, fact_advertisers!A:J, 7, FALSE)</f>
        <v>7500</v>
      </c>
      <c r="I3" t="str">
        <f>VLOOKUP(A3, fact_advertisers_risk!A:D, 4, FALSE)</f>
        <v>Major fantasy gaming platform; has drawn regulatory attention for promoting online betting among youth. Social impact debated: supports sports engagement but raises concerns about gambling addiction and financial risk for vulnerable users.</v>
      </c>
    </row>
    <row r="4" spans="1:10" ht="11" x14ac:dyDescent="0.3">
      <c r="A4" s="2" t="s">
        <v>3</v>
      </c>
      <c r="B4" t="str">
        <f>VLOOKUP(A4, fact_advertisers!A:J, 2, FALSE)</f>
        <v>CAT003FMCGB</v>
      </c>
      <c r="C4" t="s">
        <v>14</v>
      </c>
      <c r="D4" t="s">
        <v>38</v>
      </c>
      <c r="E4" t="s">
        <v>49</v>
      </c>
      <c r="F4" s="11">
        <f>VLOOKUP(A4, dim_company!A:F, 5, FALSE)</f>
        <v>11500</v>
      </c>
      <c r="G4">
        <f>VLOOKUP(A4, dim_company!A:G, 7, FALSE)</f>
        <v>16921</v>
      </c>
      <c r="H4">
        <f>VLOOKUP(A4, fact_advertisers!A:J, 7, FALSE)</f>
        <v>4500</v>
      </c>
      <c r="I4" t="str">
        <f>VLOOKUP(A4, fact_advertisers_risk!A:D, 4, FALSE)</f>
        <v>Large FMCG player with broad product range. Social impact generally positive, with focus on consumer goods and nutrition, though some processed foods raise health concerns (e.g., sugar content). Engaged in CSR and community development.</v>
      </c>
    </row>
    <row r="5" spans="1:10" ht="11" x14ac:dyDescent="0.3">
      <c r="A5" s="2" t="s">
        <v>4</v>
      </c>
      <c r="B5" t="str">
        <f>VLOOKUP(A5, fact_advertisers!A:J, 2, FALSE)</f>
        <v>CAT002FGB</v>
      </c>
      <c r="C5" t="s">
        <v>15</v>
      </c>
      <c r="D5" t="s">
        <v>34</v>
      </c>
      <c r="E5" t="s">
        <v>47</v>
      </c>
      <c r="F5" s="11">
        <f>VLOOKUP(A5, dim_company!A:F, 5, FALSE)</f>
        <v>2000</v>
      </c>
      <c r="G5">
        <f>VLOOKUP(A5, dim_company!A:G, 7, FALSE)</f>
        <v>3730</v>
      </c>
      <c r="H5">
        <f>VLOOKUP(A5, fact_advertisers!A:J, 7, FALSE)</f>
        <v>4500</v>
      </c>
      <c r="I5" t="str">
        <f>VLOOKUP(A5, fact_advertisers_risk!A:D, 4, FALSE)</f>
        <v>Fantasy gaming brand; similar social concerns as Dream11 regarding encouragement of betting and potential for addictive behavior, especially among young demographics. Also supports sports engagement.</v>
      </c>
    </row>
    <row r="6" spans="1:10" ht="11" x14ac:dyDescent="0.3">
      <c r="A6" s="2" t="s">
        <v>5</v>
      </c>
      <c r="B6" t="str">
        <f>VLOOKUP(A6, fact_advertisers!A:J, 2, FALSE)</f>
        <v>CAT001PMF</v>
      </c>
      <c r="C6" t="s">
        <v>16</v>
      </c>
      <c r="D6" t="s">
        <v>37</v>
      </c>
      <c r="E6" t="s">
        <v>48</v>
      </c>
      <c r="F6" s="11">
        <f>VLOOKUP(A6, dim_company!A:F, 5, FALSE)</f>
        <v>650</v>
      </c>
      <c r="G6">
        <f>VLOOKUP(A6, dim_company!A:G, 7, FALSE)</f>
        <v>914</v>
      </c>
      <c r="H6">
        <f>VLOOKUP(A6, fact_advertisers!A:J, 7, FALSE)</f>
        <v>4125</v>
      </c>
      <c r="I6" t="str">
        <f>VLOOKUP(A6, fact_advertisers_risk!A:D, 4, FALSE)</f>
        <v>Associated with surrogate advertising of pan masala; raises health concerns due to links with carcinogenic products. Faces criticism for potential normalization of harmful consumption, particularly among lower-income and youth groups.</v>
      </c>
    </row>
    <row r="7" spans="1:10" ht="11" x14ac:dyDescent="0.3">
      <c r="A7" s="2" t="s">
        <v>6</v>
      </c>
      <c r="B7" t="str">
        <f>VLOOKUP(A7, fact_advertisers!A:J, 2, FALSE)</f>
        <v>CAT003FMCGB</v>
      </c>
      <c r="C7" t="s">
        <v>17</v>
      </c>
      <c r="D7" t="s">
        <v>39</v>
      </c>
      <c r="E7" t="s">
        <v>49</v>
      </c>
      <c r="F7" s="11">
        <f>VLOOKUP(A7, dim_company!A:F, 5, FALSE)</f>
        <v>15086</v>
      </c>
      <c r="G7">
        <f>VLOOKUP(A7, dim_company!A:G, 7, FALSE)</f>
        <v>22162</v>
      </c>
      <c r="H7">
        <f>VLOOKUP(A7, fact_advertisers!A:J, 7, FALSE)</f>
        <v>6750</v>
      </c>
      <c r="I7" t="str">
        <f>VLOOKUP(A7, fact_advertisers_risk!A:D, 4, FALSE)</f>
        <v>Widely consumed FMCG brand; positive social impact through affordable nutrition and large-scale CSR initiatives. Some concerns about processed food and sugar content, but overall supports food security and community health.</v>
      </c>
    </row>
    <row r="8" spans="1:10" ht="11" x14ac:dyDescent="0.3">
      <c r="A8" s="2" t="s">
        <v>7</v>
      </c>
      <c r="B8" t="str">
        <f>VLOOKUP(A8, fact_advertisers!A:J, 2, FALSE)</f>
        <v>CAT001PMF</v>
      </c>
      <c r="C8" t="s">
        <v>18</v>
      </c>
      <c r="D8" t="s">
        <v>36</v>
      </c>
      <c r="E8" t="s">
        <v>48</v>
      </c>
      <c r="F8" s="11">
        <f>VLOOKUP(A8, dim_company!A:F, 5, FALSE)</f>
        <v>1200</v>
      </c>
      <c r="G8">
        <f>VLOOKUP(A8, dim_company!A:G, 7, FALSE)</f>
        <v>1683</v>
      </c>
      <c r="H8">
        <f>VLOOKUP(A8, fact_advertisers!A:J, 7, FALSE)</f>
        <v>5775</v>
      </c>
      <c r="I8" t="str">
        <f>VLOOKUP(A8, fact_advertisers_risk!A:D, 4, FALSE)</f>
        <v>Known for surrogate advertising of pan masala; faces social criticism for promoting products linked to oral cancer and addiction. Advertising practices often scrutinized for targeting vulnerable groups.</v>
      </c>
    </row>
    <row r="9" spans="1:10" ht="11" x14ac:dyDescent="0.3">
      <c r="A9" s="2" t="s">
        <v>8</v>
      </c>
      <c r="B9" t="str">
        <f>VLOOKUP(A9, fact_advertisers!A:J, 2, FALSE)</f>
        <v>CAT002FGB</v>
      </c>
      <c r="C9" t="s">
        <v>19</v>
      </c>
      <c r="D9" t="s">
        <v>33</v>
      </c>
      <c r="E9" t="s">
        <v>47</v>
      </c>
      <c r="F9" s="11">
        <f>VLOOKUP(A9, dim_company!A:F, 5, FALSE)</f>
        <v>350</v>
      </c>
      <c r="G9">
        <f>VLOOKUP(A9, dim_company!A:G, 7, FALSE)</f>
        <v>660</v>
      </c>
      <c r="H9">
        <f>VLOOKUP(A9, fact_advertisers!A:J, 7, FALSE)</f>
        <v>3000</v>
      </c>
      <c r="I9" t="str">
        <f>VLOOKUP(A9, fact_advertisers_risk!A:D, 4, FALSE)</f>
        <v>Online gaming platform; social impact debated due to association with betting/gambling. Raises concerns about financial risk and addiction, especially among youth, but also provides entertainment and skill-based gaming opportunities.</v>
      </c>
    </row>
    <row r="10" spans="1:10" ht="11" x14ac:dyDescent="0.3">
      <c r="A10" s="2" t="s">
        <v>9</v>
      </c>
      <c r="B10" t="str">
        <f>VLOOKUP(A10, fact_advertisers!A:J, 2, FALSE)</f>
        <v>CAT003FMCGB</v>
      </c>
      <c r="C10" t="s">
        <v>20</v>
      </c>
      <c r="D10" t="s">
        <v>40</v>
      </c>
      <c r="E10" t="s">
        <v>49</v>
      </c>
      <c r="F10" s="11">
        <f>VLOOKUP(A10, dim_company!A:F, 5, FALSE)</f>
        <v>17535</v>
      </c>
      <c r="G10">
        <f>VLOOKUP(A10, dim_company!A:G, 7, FALSE)</f>
        <v>25780</v>
      </c>
      <c r="H10">
        <f>VLOOKUP(A10, fact_advertisers!A:J, 7, FALSE)</f>
        <v>3750</v>
      </c>
      <c r="I10" t="str">
        <f>VLOOKUP(A10, fact_advertisers_risk!A:D, 4, FALSE)</f>
        <v>Major FMCG biscuit brand; positive social impact through nutrition programs and extensive CSR focused on child health, education, and sanitation. Some health concerns over processed foods, but overall reputation is socially responsible.</v>
      </c>
    </row>
    <row r="11" spans="1:10" ht="11" x14ac:dyDescent="0.3">
      <c r="A11" s="2" t="s">
        <v>10</v>
      </c>
      <c r="B11" t="str">
        <f>VLOOKUP(A11, fact_advertisers!A:J, 2, FALSE)</f>
        <v>CAT005OTT</v>
      </c>
      <c r="C11" t="s">
        <v>21</v>
      </c>
      <c r="D11" t="s">
        <v>105</v>
      </c>
      <c r="E11" t="s">
        <v>50</v>
      </c>
      <c r="F11" s="11">
        <f>VLOOKUP(A11, dim_company!A:F, 5, FALSE)</f>
        <v>6640</v>
      </c>
      <c r="G11">
        <f>VLOOKUP(A11, dim_company!A:G, 7, FALSE)</f>
        <v>22825</v>
      </c>
      <c r="H11">
        <f>VLOOKUP(A11, fact_advertisers!A:J, 7, FALSE)</f>
        <v>1800</v>
      </c>
      <c r="I11" t="str">
        <f>VLOOKUP(A11, fact_advertisers_risk!A:D, 4, FALSE)</f>
        <v>OTT/entertainment platform; broad social impact by democratizing access to entertainment and supporting local content. Some concerns about screen time and content appropriateness, but generally viewed as positive for digital inclusion and creative industry.</v>
      </c>
    </row>
    <row r="12" spans="1:10" ht="11" x14ac:dyDescent="0.3">
      <c r="A12" s="2" t="s">
        <v>26</v>
      </c>
      <c r="B12" t="str">
        <f>VLOOKUP(A12, fact_advertisers!A:J, 2, FALSE)</f>
        <v>CAT005OTT</v>
      </c>
      <c r="C12" t="s">
        <v>22</v>
      </c>
      <c r="D12" t="s">
        <v>42</v>
      </c>
      <c r="E12" t="s">
        <v>50</v>
      </c>
      <c r="F12" s="11">
        <f>VLOOKUP(A12, dim_company!A:F, 5, FALSE)</f>
        <v>8300</v>
      </c>
      <c r="G12">
        <f>VLOOKUP(A12, dim_company!A:G, 7, FALSE)</f>
        <v>29050</v>
      </c>
      <c r="H12">
        <f>VLOOKUP(A12, fact_advertisers!A:J, 7, FALSE)</f>
        <v>1950</v>
      </c>
      <c r="I12" t="s">
        <v>103</v>
      </c>
    </row>
    <row r="13" spans="1:10" ht="11" x14ac:dyDescent="0.3">
      <c r="A13" s="2" t="s">
        <v>27</v>
      </c>
      <c r="B13" t="str">
        <f>VLOOKUP(A13, fact_advertisers!A:J, 2, FALSE)</f>
        <v>CAT005OTT</v>
      </c>
      <c r="C13" t="s">
        <v>23</v>
      </c>
      <c r="D13" t="s">
        <v>104</v>
      </c>
      <c r="E13" t="s">
        <v>50</v>
      </c>
      <c r="F13" s="11">
        <f>VLOOKUP(A13, dim_company!A:F, 5, FALSE)</f>
        <v>4980</v>
      </c>
      <c r="G13">
        <f>VLOOKUP(A13, dim_company!A:G, 7, FALSE)</f>
        <v>18675</v>
      </c>
      <c r="H13">
        <f>VLOOKUP(A13, fact_advertisers!A:J, 7, FALSE)</f>
        <v>1275</v>
      </c>
      <c r="I13" t="s">
        <v>103</v>
      </c>
    </row>
    <row r="14" spans="1:10" ht="11" x14ac:dyDescent="0.3">
      <c r="A14" s="2" t="s">
        <v>28</v>
      </c>
      <c r="B14" t="str">
        <f>VLOOKUP(A14, fact_advertisers!A:J, 2, FALSE)</f>
        <v>CAT005OTT</v>
      </c>
      <c r="C14" t="s">
        <v>24</v>
      </c>
      <c r="D14" t="s">
        <v>43</v>
      </c>
      <c r="E14" t="s">
        <v>50</v>
      </c>
      <c r="F14" s="11">
        <f>VLOOKUP(A14, dim_company!A:F, 5, FALSE)</f>
        <v>664</v>
      </c>
      <c r="G14">
        <f>VLOOKUP(A14, dim_company!A:G, 7, FALSE)</f>
        <v>2075</v>
      </c>
      <c r="H14">
        <f>VLOOKUP(A14, fact_advertisers!A:J, 7, FALSE)</f>
        <v>900</v>
      </c>
      <c r="I14" t="s">
        <v>103</v>
      </c>
    </row>
    <row r="15" spans="1:10" ht="11" x14ac:dyDescent="0.3">
      <c r="A15" s="2" t="s">
        <v>29</v>
      </c>
      <c r="B15" t="str">
        <f>VLOOKUP(A15, fact_advertisers!A:J, 2, FALSE)</f>
        <v>CAT005OTT</v>
      </c>
      <c r="C15" t="s">
        <v>25</v>
      </c>
      <c r="D15" t="s">
        <v>44</v>
      </c>
      <c r="E15" t="s">
        <v>50</v>
      </c>
      <c r="F15" s="11">
        <f>VLOOKUP(A15, dim_company!A:F, 5, FALSE)</f>
        <v>2656</v>
      </c>
      <c r="G15">
        <f>VLOOKUP(A15, dim_company!A:G, 7, FALSE)</f>
        <v>7263</v>
      </c>
      <c r="H15">
        <f>VLOOKUP(A15, fact_advertisers!A:J, 7, FALSE)</f>
        <v>825</v>
      </c>
      <c r="I15" t="s">
        <v>103</v>
      </c>
    </row>
    <row r="16" spans="1:10" ht="11" x14ac:dyDescent="0.3">
      <c r="A16" s="2" t="s">
        <v>30</v>
      </c>
      <c r="B16" t="str">
        <f>VLOOKUP(A16, fact_advertisers!A:J, 2, FALSE)</f>
        <v>CAT005OTT</v>
      </c>
      <c r="C16" t="s">
        <v>92</v>
      </c>
      <c r="D16" t="s">
        <v>45</v>
      </c>
      <c r="E16" t="s">
        <v>50</v>
      </c>
      <c r="F16" s="11">
        <f>VLOOKUP(A16, dim_company!A:F, 5, FALSE)</f>
        <v>2324</v>
      </c>
      <c r="G16">
        <f>VLOOKUP(A16, dim_company!A:G, 7, FALSE)</f>
        <v>7263</v>
      </c>
      <c r="H16">
        <f>VLOOKUP(A16, fact_advertisers!A:J, 7, FALSE)</f>
        <v>750</v>
      </c>
      <c r="I16" t="s">
        <v>103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C8F47-BC73-4554-B81F-BD3647A7DC45}">
  <dimension ref="A1:H16"/>
  <sheetViews>
    <sheetView topLeftCell="B1" zoomScaleNormal="100" workbookViewId="0">
      <selection activeCell="H19" sqref="H19"/>
    </sheetView>
  </sheetViews>
  <sheetFormatPr defaultRowHeight="10.5" x14ac:dyDescent="0.25"/>
  <cols>
    <col min="1" max="1" width="12.625" bestFit="1" customWidth="1"/>
    <col min="2" max="2" width="25.5" bestFit="1" customWidth="1"/>
    <col min="3" max="3" width="14.875" bestFit="1" customWidth="1"/>
    <col min="4" max="4" width="24.75" bestFit="1" customWidth="1"/>
    <col min="5" max="5" width="20.75" bestFit="1" customWidth="1"/>
    <col min="6" max="6" width="65" bestFit="1" customWidth="1"/>
    <col min="7" max="7" width="29.625" bestFit="1" customWidth="1"/>
    <col min="8" max="8" width="31.625" bestFit="1" customWidth="1"/>
  </cols>
  <sheetData>
    <row r="1" spans="1:8" ht="11" x14ac:dyDescent="0.3">
      <c r="A1" s="1" t="s">
        <v>0</v>
      </c>
      <c r="B1" s="1" t="s">
        <v>11</v>
      </c>
      <c r="C1" s="1" t="s">
        <v>46</v>
      </c>
      <c r="D1" s="1" t="s">
        <v>31</v>
      </c>
      <c r="E1" s="1" t="s">
        <v>51</v>
      </c>
      <c r="F1" s="3" t="s">
        <v>52</v>
      </c>
      <c r="G1" s="3" t="s">
        <v>53</v>
      </c>
      <c r="H1" s="3" t="s">
        <v>54</v>
      </c>
    </row>
    <row r="2" spans="1:8" ht="11" x14ac:dyDescent="0.3">
      <c r="A2" s="2" t="s">
        <v>2</v>
      </c>
      <c r="B2" t="s">
        <v>13</v>
      </c>
      <c r="C2" t="s">
        <v>47</v>
      </c>
      <c r="D2" t="s">
        <v>32</v>
      </c>
      <c r="E2" s="4">
        <v>6000</v>
      </c>
      <c r="F2" s="2" t="s">
        <v>55</v>
      </c>
      <c r="G2" s="5">
        <v>11200</v>
      </c>
      <c r="H2" s="2" t="s">
        <v>56</v>
      </c>
    </row>
    <row r="3" spans="1:8" ht="11" x14ac:dyDescent="0.3">
      <c r="A3" s="2" t="s">
        <v>8</v>
      </c>
      <c r="B3" t="s">
        <v>19</v>
      </c>
      <c r="C3" t="s">
        <v>47</v>
      </c>
      <c r="D3" t="s">
        <v>33</v>
      </c>
      <c r="E3" s="6">
        <v>350</v>
      </c>
      <c r="F3" s="2" t="s">
        <v>57</v>
      </c>
      <c r="G3" s="2">
        <v>660</v>
      </c>
      <c r="H3" s="2" t="s">
        <v>58</v>
      </c>
    </row>
    <row r="4" spans="1:8" ht="11" x14ac:dyDescent="0.3">
      <c r="A4" s="2" t="s">
        <v>4</v>
      </c>
      <c r="B4" t="s">
        <v>15</v>
      </c>
      <c r="C4" t="s">
        <v>47</v>
      </c>
      <c r="D4" t="s">
        <v>34</v>
      </c>
      <c r="E4" s="4">
        <v>2000</v>
      </c>
      <c r="F4" s="2" t="s">
        <v>59</v>
      </c>
      <c r="G4" s="5">
        <v>3730</v>
      </c>
      <c r="H4" s="2" t="s">
        <v>60</v>
      </c>
    </row>
    <row r="5" spans="1:8" ht="11" x14ac:dyDescent="0.3">
      <c r="A5" s="2" t="s">
        <v>1</v>
      </c>
      <c r="B5" t="s">
        <v>12</v>
      </c>
      <c r="C5" t="s">
        <v>48</v>
      </c>
      <c r="D5" t="s">
        <v>35</v>
      </c>
      <c r="E5" s="4">
        <v>2500</v>
      </c>
      <c r="F5" s="2" t="s">
        <v>61</v>
      </c>
      <c r="G5" s="5">
        <v>3513</v>
      </c>
      <c r="H5" s="2" t="s">
        <v>62</v>
      </c>
    </row>
    <row r="6" spans="1:8" ht="11" x14ac:dyDescent="0.3">
      <c r="A6" s="2" t="s">
        <v>7</v>
      </c>
      <c r="B6" t="s">
        <v>18</v>
      </c>
      <c r="C6" t="s">
        <v>48</v>
      </c>
      <c r="D6" t="s">
        <v>36</v>
      </c>
      <c r="E6" s="4">
        <v>1200</v>
      </c>
      <c r="F6" s="2" t="s">
        <v>63</v>
      </c>
      <c r="G6" s="5">
        <v>1683</v>
      </c>
      <c r="H6" s="2" t="s">
        <v>64</v>
      </c>
    </row>
    <row r="7" spans="1:8" ht="11" x14ac:dyDescent="0.3">
      <c r="A7" s="2" t="s">
        <v>5</v>
      </c>
      <c r="B7" t="s">
        <v>16</v>
      </c>
      <c r="C7" t="s">
        <v>48</v>
      </c>
      <c r="D7" t="s">
        <v>37</v>
      </c>
      <c r="E7" s="7">
        <v>650</v>
      </c>
      <c r="F7" s="2" t="s">
        <v>65</v>
      </c>
      <c r="G7" s="2">
        <v>914</v>
      </c>
      <c r="H7" s="2" t="s">
        <v>66</v>
      </c>
    </row>
    <row r="8" spans="1:8" ht="11" x14ac:dyDescent="0.3">
      <c r="A8" s="2" t="s">
        <v>3</v>
      </c>
      <c r="B8" t="s">
        <v>14</v>
      </c>
      <c r="C8" t="s">
        <v>49</v>
      </c>
      <c r="D8" t="s">
        <v>38</v>
      </c>
      <c r="E8" s="4">
        <v>11500</v>
      </c>
      <c r="F8" s="2" t="s">
        <v>67</v>
      </c>
      <c r="G8" s="5">
        <v>16921</v>
      </c>
      <c r="H8" s="2" t="s">
        <v>68</v>
      </c>
    </row>
    <row r="9" spans="1:8" ht="11.5" thickBot="1" x14ac:dyDescent="0.35">
      <c r="A9" s="2" t="s">
        <v>6</v>
      </c>
      <c r="B9" t="s">
        <v>17</v>
      </c>
      <c r="C9" t="s">
        <v>49</v>
      </c>
      <c r="D9" t="s">
        <v>39</v>
      </c>
      <c r="E9" s="4">
        <v>15086</v>
      </c>
      <c r="F9" s="2" t="s">
        <v>69</v>
      </c>
      <c r="G9" s="5">
        <v>22162</v>
      </c>
      <c r="H9" s="8" t="s">
        <v>70</v>
      </c>
    </row>
    <row r="10" spans="1:8" ht="11" x14ac:dyDescent="0.3">
      <c r="A10" s="2" t="s">
        <v>9</v>
      </c>
      <c r="B10" t="s">
        <v>20</v>
      </c>
      <c r="C10" t="s">
        <v>49</v>
      </c>
      <c r="D10" t="s">
        <v>40</v>
      </c>
      <c r="E10" s="4">
        <v>17535</v>
      </c>
      <c r="F10" s="2" t="s">
        <v>71</v>
      </c>
      <c r="G10" s="5">
        <v>25780</v>
      </c>
      <c r="H10" s="2" t="s">
        <v>72</v>
      </c>
    </row>
    <row r="11" spans="1:8" ht="11" x14ac:dyDescent="0.3">
      <c r="A11" s="2" t="s">
        <v>10</v>
      </c>
      <c r="B11" t="s">
        <v>21</v>
      </c>
      <c r="C11" t="s">
        <v>50</v>
      </c>
      <c r="D11" t="s">
        <v>41</v>
      </c>
      <c r="E11" s="4">
        <v>6640</v>
      </c>
      <c r="F11" s="2" t="s">
        <v>73</v>
      </c>
      <c r="G11" s="5">
        <v>22825</v>
      </c>
      <c r="H11" s="2"/>
    </row>
    <row r="12" spans="1:8" ht="11" x14ac:dyDescent="0.3">
      <c r="A12" s="2" t="s">
        <v>26</v>
      </c>
      <c r="B12" s="12" t="s">
        <v>22</v>
      </c>
      <c r="E12" s="4">
        <v>8300</v>
      </c>
      <c r="F12" s="2" t="s">
        <v>106</v>
      </c>
      <c r="G12" s="5">
        <v>29050</v>
      </c>
    </row>
    <row r="13" spans="1:8" ht="11" x14ac:dyDescent="0.3">
      <c r="A13" s="2" t="s">
        <v>27</v>
      </c>
      <c r="B13" s="12" t="s">
        <v>23</v>
      </c>
      <c r="E13" s="4">
        <v>4980</v>
      </c>
      <c r="F13" s="2" t="s">
        <v>107</v>
      </c>
      <c r="G13" s="5">
        <v>18675</v>
      </c>
    </row>
    <row r="14" spans="1:8" ht="11" x14ac:dyDescent="0.3">
      <c r="A14" s="2" t="s">
        <v>28</v>
      </c>
      <c r="B14" s="12" t="s">
        <v>24</v>
      </c>
      <c r="E14" s="4">
        <v>664</v>
      </c>
      <c r="F14" s="2" t="s">
        <v>110</v>
      </c>
      <c r="G14" s="5">
        <v>2075</v>
      </c>
    </row>
    <row r="15" spans="1:8" ht="11" x14ac:dyDescent="0.3">
      <c r="A15" s="2" t="s">
        <v>29</v>
      </c>
      <c r="B15" s="12" t="s">
        <v>25</v>
      </c>
      <c r="E15" s="4">
        <v>2656</v>
      </c>
      <c r="F15" s="2" t="s">
        <v>108</v>
      </c>
      <c r="G15" s="5">
        <v>7263</v>
      </c>
    </row>
    <row r="16" spans="1:8" ht="11" x14ac:dyDescent="0.3">
      <c r="A16" s="2" t="s">
        <v>30</v>
      </c>
      <c r="B16" s="12" t="s">
        <v>92</v>
      </c>
      <c r="E16" s="4">
        <v>2324</v>
      </c>
      <c r="F16" s="10" t="s">
        <v>109</v>
      </c>
      <c r="G16" s="5">
        <v>7263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5FD8B-97EA-417D-821A-9129396B6A6F}">
  <dimension ref="A1:D8"/>
  <sheetViews>
    <sheetView zoomScaleNormal="100" workbookViewId="0">
      <selection activeCell="L33" sqref="L33"/>
    </sheetView>
  </sheetViews>
  <sheetFormatPr defaultRowHeight="10.5" x14ac:dyDescent="0.25"/>
  <sheetData>
    <row r="1" spans="1:4" x14ac:dyDescent="0.25">
      <c r="A1" t="s">
        <v>111</v>
      </c>
      <c r="B1" t="s">
        <v>112</v>
      </c>
      <c r="C1" t="s">
        <v>113</v>
      </c>
      <c r="D1" t="s">
        <v>114</v>
      </c>
    </row>
    <row r="2" spans="1:4" x14ac:dyDescent="0.25">
      <c r="A2" t="s">
        <v>22</v>
      </c>
      <c r="B2" s="9">
        <v>0.25</v>
      </c>
      <c r="C2" s="9">
        <v>0.28000000000000003</v>
      </c>
      <c r="D2" t="s">
        <v>115</v>
      </c>
    </row>
    <row r="3" spans="1:4" x14ac:dyDescent="0.25">
      <c r="A3" t="s">
        <v>21</v>
      </c>
      <c r="B3" s="9">
        <v>0.2</v>
      </c>
      <c r="C3" s="9">
        <v>0.22</v>
      </c>
      <c r="D3" t="s">
        <v>116</v>
      </c>
    </row>
    <row r="4" spans="1:4" x14ac:dyDescent="0.25">
      <c r="A4" t="s">
        <v>23</v>
      </c>
      <c r="B4" s="9">
        <v>0.15</v>
      </c>
      <c r="C4" s="9">
        <v>0.18</v>
      </c>
      <c r="D4" t="s">
        <v>117</v>
      </c>
    </row>
    <row r="5" spans="1:4" x14ac:dyDescent="0.25">
      <c r="A5" t="s">
        <v>25</v>
      </c>
      <c r="B5" s="9">
        <v>0.08</v>
      </c>
      <c r="C5" s="9">
        <v>7.0000000000000007E-2</v>
      </c>
      <c r="D5" t="s">
        <v>118</v>
      </c>
    </row>
    <row r="6" spans="1:4" x14ac:dyDescent="0.25">
      <c r="A6" t="s">
        <v>92</v>
      </c>
      <c r="B6" s="9">
        <v>7.0000000000000007E-2</v>
      </c>
      <c r="C6" s="9">
        <v>7.0000000000000007E-2</v>
      </c>
      <c r="D6" t="s">
        <v>119</v>
      </c>
    </row>
    <row r="7" spans="1:4" x14ac:dyDescent="0.25">
      <c r="A7" t="s">
        <v>24</v>
      </c>
      <c r="B7" s="9">
        <v>0.02</v>
      </c>
      <c r="C7" s="9">
        <v>0.02</v>
      </c>
      <c r="D7" t="s">
        <v>120</v>
      </c>
    </row>
    <row r="8" spans="1:4" x14ac:dyDescent="0.25">
      <c r="A8" t="s">
        <v>121</v>
      </c>
      <c r="B8" s="9">
        <v>0.23</v>
      </c>
      <c r="C8" s="9">
        <v>0.16</v>
      </c>
      <c r="D8" t="s">
        <v>122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6A479-AA61-4872-AFFB-E8B17FCFD68B}">
  <dimension ref="A1:C8"/>
  <sheetViews>
    <sheetView zoomScaleNormal="100" workbookViewId="0">
      <selection activeCell="L25" sqref="L25"/>
    </sheetView>
  </sheetViews>
  <sheetFormatPr defaultRowHeight="10.5" x14ac:dyDescent="0.25"/>
  <cols>
    <col min="1" max="1" width="15.625" bestFit="1" customWidth="1"/>
    <col min="2" max="2" width="9.75" bestFit="1" customWidth="1"/>
    <col min="3" max="3" width="20.875" bestFit="1" customWidth="1"/>
  </cols>
  <sheetData>
    <row r="1" spans="1:3" x14ac:dyDescent="0.25">
      <c r="A1" t="s">
        <v>111</v>
      </c>
      <c r="B1" t="s">
        <v>112</v>
      </c>
      <c r="C1" t="s">
        <v>123</v>
      </c>
    </row>
    <row r="2" spans="1:3" x14ac:dyDescent="0.25">
      <c r="A2" t="s">
        <v>22</v>
      </c>
      <c r="B2" s="9">
        <v>0.25</v>
      </c>
      <c r="C2" s="11">
        <v>8300</v>
      </c>
    </row>
    <row r="3" spans="1:3" x14ac:dyDescent="0.25">
      <c r="A3" t="s">
        <v>21</v>
      </c>
      <c r="B3" s="9">
        <v>0.2</v>
      </c>
      <c r="C3" s="11">
        <v>6640</v>
      </c>
    </row>
    <row r="4" spans="1:3" x14ac:dyDescent="0.25">
      <c r="A4" t="s">
        <v>23</v>
      </c>
      <c r="B4" s="9">
        <v>0.15</v>
      </c>
      <c r="C4" s="11">
        <v>4980</v>
      </c>
    </row>
    <row r="5" spans="1:3" x14ac:dyDescent="0.25">
      <c r="A5" t="s">
        <v>25</v>
      </c>
      <c r="B5" s="9">
        <v>0.08</v>
      </c>
      <c r="C5" s="11">
        <v>2656</v>
      </c>
    </row>
    <row r="6" spans="1:3" x14ac:dyDescent="0.25">
      <c r="A6" t="s">
        <v>92</v>
      </c>
      <c r="B6" s="9">
        <v>7.0000000000000007E-2</v>
      </c>
      <c r="C6" s="11">
        <v>2324</v>
      </c>
    </row>
    <row r="7" spans="1:3" x14ac:dyDescent="0.25">
      <c r="A7" t="s">
        <v>24</v>
      </c>
      <c r="B7" s="9">
        <v>0.02</v>
      </c>
      <c r="C7">
        <v>664</v>
      </c>
    </row>
    <row r="8" spans="1:3" x14ac:dyDescent="0.25">
      <c r="A8" t="s">
        <v>121</v>
      </c>
      <c r="B8" s="9">
        <v>0.23</v>
      </c>
      <c r="C8" s="11">
        <v>7636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B062-93A1-4C7A-8563-FDA3CD170575}">
  <dimension ref="A1:C8"/>
  <sheetViews>
    <sheetView zoomScaleNormal="100" workbookViewId="0">
      <selection activeCell="L31" sqref="L31"/>
    </sheetView>
  </sheetViews>
  <sheetFormatPr defaultRowHeight="10.5" x14ac:dyDescent="0.25"/>
  <cols>
    <col min="1" max="1" width="15.625" bestFit="1" customWidth="1"/>
    <col min="2" max="2" width="9.75" bestFit="1" customWidth="1"/>
    <col min="3" max="3" width="20.875" bestFit="1" customWidth="1"/>
  </cols>
  <sheetData>
    <row r="1" spans="1:3" x14ac:dyDescent="0.25">
      <c r="A1" t="s">
        <v>111</v>
      </c>
      <c r="B1" t="s">
        <v>113</v>
      </c>
      <c r="C1" t="s">
        <v>124</v>
      </c>
    </row>
    <row r="2" spans="1:3" x14ac:dyDescent="0.25">
      <c r="A2" t="s">
        <v>22</v>
      </c>
      <c r="B2" s="9">
        <v>0.28000000000000003</v>
      </c>
      <c r="C2" s="11">
        <v>29050</v>
      </c>
    </row>
    <row r="3" spans="1:3" x14ac:dyDescent="0.25">
      <c r="A3" t="s">
        <v>21</v>
      </c>
      <c r="B3" s="9">
        <v>0.22</v>
      </c>
      <c r="C3" s="11">
        <v>22825</v>
      </c>
    </row>
    <row r="4" spans="1:3" x14ac:dyDescent="0.25">
      <c r="A4" t="s">
        <v>23</v>
      </c>
      <c r="B4" s="9">
        <v>0.18</v>
      </c>
      <c r="C4" s="11">
        <v>18675</v>
      </c>
    </row>
    <row r="5" spans="1:3" x14ac:dyDescent="0.25">
      <c r="A5" t="s">
        <v>25</v>
      </c>
      <c r="B5" s="9">
        <v>7.0000000000000007E-2</v>
      </c>
      <c r="C5" s="11">
        <v>7263</v>
      </c>
    </row>
    <row r="6" spans="1:3" x14ac:dyDescent="0.25">
      <c r="A6" t="s">
        <v>92</v>
      </c>
      <c r="B6" s="9">
        <v>7.0000000000000007E-2</v>
      </c>
      <c r="C6" s="11">
        <v>7263</v>
      </c>
    </row>
    <row r="7" spans="1:3" x14ac:dyDescent="0.25">
      <c r="A7" t="s">
        <v>24</v>
      </c>
      <c r="B7" s="9">
        <v>0.02</v>
      </c>
      <c r="C7" s="11">
        <v>2075</v>
      </c>
    </row>
    <row r="8" spans="1:3" x14ac:dyDescent="0.25">
      <c r="A8" t="s">
        <v>121</v>
      </c>
      <c r="B8" s="9">
        <v>0.16</v>
      </c>
      <c r="C8" s="11">
        <v>16600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7F833-A315-437C-9C55-6A50A24CBA9B}">
  <dimension ref="A1:J17"/>
  <sheetViews>
    <sheetView zoomScaleNormal="100" workbookViewId="0">
      <selection activeCell="F11" sqref="F11:F16"/>
    </sheetView>
  </sheetViews>
  <sheetFormatPr defaultRowHeight="10.5" x14ac:dyDescent="0.25"/>
  <cols>
    <col min="1" max="1" width="13" bestFit="1" customWidth="1"/>
    <col min="2" max="2" width="13" customWidth="1"/>
    <col min="3" max="3" width="25.375" bestFit="1" customWidth="1"/>
    <col min="4" max="4" width="30.25" bestFit="1" customWidth="1"/>
    <col min="5" max="5" width="25.5" bestFit="1" customWidth="1"/>
    <col min="6" max="6" width="18.75" bestFit="1" customWidth="1"/>
    <col min="7" max="7" width="27.75" bestFit="1" customWidth="1"/>
    <col min="8" max="8" width="14.25" bestFit="1" customWidth="1"/>
    <col min="9" max="9" width="18.375" bestFit="1" customWidth="1"/>
    <col min="10" max="10" width="15.5" bestFit="1" customWidth="1"/>
  </cols>
  <sheetData>
    <row r="1" spans="1:10" ht="11" x14ac:dyDescent="0.3">
      <c r="A1" s="1" t="s">
        <v>0</v>
      </c>
      <c r="B1" s="1" t="s">
        <v>74</v>
      </c>
      <c r="C1" s="1" t="s">
        <v>75</v>
      </c>
      <c r="D1" s="1" t="s">
        <v>76</v>
      </c>
      <c r="E1" s="1" t="s">
        <v>11</v>
      </c>
      <c r="F1" s="1" t="s">
        <v>77</v>
      </c>
      <c r="G1" s="1" t="s">
        <v>78</v>
      </c>
      <c r="H1" s="3" t="s">
        <v>79</v>
      </c>
      <c r="I1" s="3" t="s">
        <v>80</v>
      </c>
      <c r="J1" s="1" t="s">
        <v>81</v>
      </c>
    </row>
    <row r="2" spans="1:10" ht="11" x14ac:dyDescent="0.3">
      <c r="A2" s="2" t="s">
        <v>1</v>
      </c>
      <c r="B2" s="2" t="s">
        <v>82</v>
      </c>
      <c r="C2" t="s">
        <v>83</v>
      </c>
      <c r="D2">
        <v>16500</v>
      </c>
      <c r="E2" t="s">
        <v>12</v>
      </c>
      <c r="F2" s="9">
        <v>0.4</v>
      </c>
      <c r="G2">
        <f t="shared" ref="G2:G16" si="0">$D2*F2</f>
        <v>6600</v>
      </c>
      <c r="H2">
        <v>1000</v>
      </c>
      <c r="I2">
        <v>1</v>
      </c>
      <c r="J2">
        <v>3.2</v>
      </c>
    </row>
    <row r="3" spans="1:10" ht="11" x14ac:dyDescent="0.3">
      <c r="A3" s="2" t="s">
        <v>7</v>
      </c>
      <c r="B3" s="2" t="s">
        <v>82</v>
      </c>
      <c r="C3" t="s">
        <v>83</v>
      </c>
      <c r="D3">
        <v>16500</v>
      </c>
      <c r="E3" t="s">
        <v>18</v>
      </c>
      <c r="F3" s="9">
        <v>0.35</v>
      </c>
      <c r="G3">
        <f t="shared" si="0"/>
        <v>5775</v>
      </c>
      <c r="H3">
        <v>1000</v>
      </c>
      <c r="I3">
        <v>1</v>
      </c>
      <c r="J3">
        <v>3.2</v>
      </c>
    </row>
    <row r="4" spans="1:10" ht="11" x14ac:dyDescent="0.3">
      <c r="A4" s="2" t="s">
        <v>5</v>
      </c>
      <c r="B4" s="2" t="s">
        <v>82</v>
      </c>
      <c r="C4" t="s">
        <v>83</v>
      </c>
      <c r="D4">
        <v>16500</v>
      </c>
      <c r="E4" t="s">
        <v>16</v>
      </c>
      <c r="F4" s="9">
        <v>0.25</v>
      </c>
      <c r="G4">
        <f t="shared" si="0"/>
        <v>4125</v>
      </c>
      <c r="H4">
        <v>1000</v>
      </c>
      <c r="I4">
        <v>1</v>
      </c>
      <c r="J4">
        <v>3.2</v>
      </c>
    </row>
    <row r="5" spans="1:10" ht="11" x14ac:dyDescent="0.3">
      <c r="A5" s="2" t="s">
        <v>2</v>
      </c>
      <c r="B5" s="2" t="s">
        <v>84</v>
      </c>
      <c r="C5" t="s">
        <v>85</v>
      </c>
      <c r="D5">
        <v>15000</v>
      </c>
      <c r="E5" t="s">
        <v>13</v>
      </c>
      <c r="F5" s="9">
        <v>0.5</v>
      </c>
      <c r="G5">
        <f t="shared" si="0"/>
        <v>7500</v>
      </c>
      <c r="H5">
        <v>1000</v>
      </c>
      <c r="I5">
        <v>5</v>
      </c>
      <c r="J5">
        <v>3</v>
      </c>
    </row>
    <row r="6" spans="1:10" ht="11" x14ac:dyDescent="0.3">
      <c r="A6" s="2" t="s">
        <v>8</v>
      </c>
      <c r="B6" s="2" t="s">
        <v>84</v>
      </c>
      <c r="C6" t="s">
        <v>85</v>
      </c>
      <c r="D6">
        <v>15000</v>
      </c>
      <c r="E6" t="s">
        <v>19</v>
      </c>
      <c r="F6" s="9">
        <v>0.2</v>
      </c>
      <c r="G6">
        <f t="shared" si="0"/>
        <v>3000</v>
      </c>
      <c r="H6">
        <v>1000</v>
      </c>
      <c r="I6">
        <v>5</v>
      </c>
      <c r="J6">
        <v>3</v>
      </c>
    </row>
    <row r="7" spans="1:10" ht="11" x14ac:dyDescent="0.3">
      <c r="A7" s="2" t="s">
        <v>4</v>
      </c>
      <c r="B7" s="2" t="s">
        <v>84</v>
      </c>
      <c r="C7" t="s">
        <v>85</v>
      </c>
      <c r="D7">
        <v>15000</v>
      </c>
      <c r="E7" t="s">
        <v>15</v>
      </c>
      <c r="F7" s="9">
        <v>0.3</v>
      </c>
      <c r="G7">
        <f t="shared" si="0"/>
        <v>4500</v>
      </c>
      <c r="H7">
        <v>1000</v>
      </c>
      <c r="I7">
        <v>5</v>
      </c>
      <c r="J7">
        <v>3</v>
      </c>
    </row>
    <row r="8" spans="1:10" ht="11" x14ac:dyDescent="0.3">
      <c r="A8" s="2" t="s">
        <v>3</v>
      </c>
      <c r="B8" s="2" t="s">
        <v>86</v>
      </c>
      <c r="C8" t="s">
        <v>87</v>
      </c>
      <c r="D8">
        <v>15000</v>
      </c>
      <c r="E8" t="s">
        <v>14</v>
      </c>
      <c r="F8" s="9">
        <v>0.3</v>
      </c>
      <c r="G8">
        <f t="shared" si="0"/>
        <v>4500</v>
      </c>
      <c r="H8">
        <v>1000</v>
      </c>
      <c r="I8">
        <v>2</v>
      </c>
      <c r="J8">
        <v>3.5</v>
      </c>
    </row>
    <row r="9" spans="1:10" ht="11" x14ac:dyDescent="0.3">
      <c r="A9" s="2" t="s">
        <v>6</v>
      </c>
      <c r="B9" s="2" t="s">
        <v>86</v>
      </c>
      <c r="C9" t="s">
        <v>87</v>
      </c>
      <c r="D9">
        <v>15000</v>
      </c>
      <c r="E9" t="s">
        <v>17</v>
      </c>
      <c r="F9" s="9">
        <v>0.45</v>
      </c>
      <c r="G9">
        <f t="shared" si="0"/>
        <v>6750</v>
      </c>
      <c r="H9">
        <v>1000</v>
      </c>
      <c r="I9">
        <v>2</v>
      </c>
      <c r="J9">
        <v>3.5</v>
      </c>
    </row>
    <row r="10" spans="1:10" ht="11" x14ac:dyDescent="0.3">
      <c r="A10" s="2" t="s">
        <v>9</v>
      </c>
      <c r="B10" s="2" t="s">
        <v>86</v>
      </c>
      <c r="C10" t="s">
        <v>87</v>
      </c>
      <c r="D10">
        <v>15000</v>
      </c>
      <c r="E10" t="s">
        <v>20</v>
      </c>
      <c r="F10" s="9">
        <v>0.25</v>
      </c>
      <c r="G10">
        <f t="shared" si="0"/>
        <v>3750</v>
      </c>
      <c r="H10">
        <v>1000</v>
      </c>
      <c r="I10">
        <v>2</v>
      </c>
      <c r="J10">
        <v>3.5</v>
      </c>
    </row>
    <row r="11" spans="1:10" ht="11" x14ac:dyDescent="0.3">
      <c r="A11" s="2" t="s">
        <v>26</v>
      </c>
      <c r="B11" s="10" t="s">
        <v>88</v>
      </c>
      <c r="C11" t="s">
        <v>89</v>
      </c>
      <c r="D11">
        <v>7500</v>
      </c>
      <c r="E11" t="s">
        <v>22</v>
      </c>
      <c r="F11" s="9">
        <v>0.26</v>
      </c>
      <c r="G11">
        <f t="shared" si="0"/>
        <v>1950</v>
      </c>
      <c r="H11">
        <v>1000</v>
      </c>
      <c r="I11">
        <v>3</v>
      </c>
      <c r="J11">
        <v>2.5</v>
      </c>
    </row>
    <row r="12" spans="1:10" ht="11" x14ac:dyDescent="0.3">
      <c r="A12" s="2" t="s">
        <v>10</v>
      </c>
      <c r="B12" s="10" t="s">
        <v>88</v>
      </c>
      <c r="C12" t="s">
        <v>89</v>
      </c>
      <c r="D12">
        <v>7500</v>
      </c>
      <c r="E12" t="s">
        <v>21</v>
      </c>
      <c r="F12" s="9">
        <v>0.24</v>
      </c>
      <c r="G12">
        <f t="shared" si="0"/>
        <v>1800</v>
      </c>
      <c r="H12">
        <v>1000</v>
      </c>
      <c r="I12">
        <v>3</v>
      </c>
      <c r="J12">
        <v>2.5</v>
      </c>
    </row>
    <row r="13" spans="1:10" ht="11" x14ac:dyDescent="0.3">
      <c r="A13" s="2" t="s">
        <v>27</v>
      </c>
      <c r="B13" s="10" t="s">
        <v>88</v>
      </c>
      <c r="C13" t="s">
        <v>89</v>
      </c>
      <c r="D13">
        <v>7500</v>
      </c>
      <c r="E13" t="s">
        <v>23</v>
      </c>
      <c r="F13" s="9">
        <v>0.17</v>
      </c>
      <c r="G13">
        <f t="shared" si="0"/>
        <v>1275</v>
      </c>
      <c r="H13">
        <v>1000</v>
      </c>
      <c r="I13">
        <v>3</v>
      </c>
      <c r="J13">
        <v>2.5</v>
      </c>
    </row>
    <row r="14" spans="1:10" ht="11" x14ac:dyDescent="0.3">
      <c r="A14" s="2" t="s">
        <v>28</v>
      </c>
      <c r="B14" s="10" t="s">
        <v>88</v>
      </c>
      <c r="C14" t="s">
        <v>89</v>
      </c>
      <c r="D14">
        <v>7500</v>
      </c>
      <c r="E14" t="s">
        <v>24</v>
      </c>
      <c r="F14" s="9">
        <v>0.12</v>
      </c>
      <c r="G14">
        <f t="shared" si="0"/>
        <v>900</v>
      </c>
      <c r="H14">
        <v>1000</v>
      </c>
      <c r="I14">
        <v>3</v>
      </c>
      <c r="J14">
        <v>2.5</v>
      </c>
    </row>
    <row r="15" spans="1:10" ht="11" x14ac:dyDescent="0.3">
      <c r="A15" s="2" t="s">
        <v>29</v>
      </c>
      <c r="B15" s="10" t="s">
        <v>88</v>
      </c>
      <c r="C15" t="s">
        <v>89</v>
      </c>
      <c r="D15">
        <v>7500</v>
      </c>
      <c r="E15" t="s">
        <v>25</v>
      </c>
      <c r="F15" s="9">
        <v>0.11</v>
      </c>
      <c r="G15">
        <f t="shared" si="0"/>
        <v>825</v>
      </c>
      <c r="H15">
        <v>1000</v>
      </c>
      <c r="I15">
        <v>3</v>
      </c>
      <c r="J15">
        <v>2.5</v>
      </c>
    </row>
    <row r="16" spans="1:10" ht="11" x14ac:dyDescent="0.3">
      <c r="A16" s="2" t="s">
        <v>30</v>
      </c>
      <c r="B16" s="10" t="s">
        <v>88</v>
      </c>
      <c r="C16" t="s">
        <v>89</v>
      </c>
      <c r="D16">
        <v>7500</v>
      </c>
      <c r="E16" t="s">
        <v>92</v>
      </c>
      <c r="F16" s="9">
        <v>0.1</v>
      </c>
      <c r="G16">
        <f t="shared" si="0"/>
        <v>750</v>
      </c>
      <c r="H16">
        <v>1000</v>
      </c>
      <c r="I16">
        <v>3</v>
      </c>
      <c r="J16">
        <v>2.5</v>
      </c>
    </row>
    <row r="17" spans="1:6" x14ac:dyDescent="0.25">
      <c r="A17" s="10"/>
      <c r="B17" s="10"/>
      <c r="F17" s="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AEAF0-5943-45B4-B5A0-2F78F40135C2}">
  <dimension ref="A1:D11"/>
  <sheetViews>
    <sheetView topLeftCell="D1" zoomScaleNormal="100" workbookViewId="0">
      <selection activeCell="D11" sqref="D11"/>
    </sheetView>
  </sheetViews>
  <sheetFormatPr defaultRowHeight="10.5" x14ac:dyDescent="0.25"/>
  <cols>
    <col min="1" max="1" width="12.375" bestFit="1" customWidth="1"/>
    <col min="2" max="2" width="13.25" bestFit="1" customWidth="1"/>
    <col min="3" max="3" width="22.125" bestFit="1" customWidth="1"/>
    <col min="4" max="4" width="219" bestFit="1" customWidth="1"/>
  </cols>
  <sheetData>
    <row r="1" spans="1:4" x14ac:dyDescent="0.25">
      <c r="A1" s="1" t="s">
        <v>0</v>
      </c>
      <c r="B1" s="1" t="s">
        <v>74</v>
      </c>
      <c r="C1" s="1" t="s">
        <v>90</v>
      </c>
      <c r="D1" s="1" t="s">
        <v>91</v>
      </c>
    </row>
    <row r="2" spans="1:4" ht="11" x14ac:dyDescent="0.3">
      <c r="A2" s="2" t="s">
        <v>1</v>
      </c>
      <c r="B2" t="s">
        <v>82</v>
      </c>
      <c r="C2">
        <v>5</v>
      </c>
      <c r="D2" s="2" t="s">
        <v>94</v>
      </c>
    </row>
    <row r="3" spans="1:4" ht="11" x14ac:dyDescent="0.3">
      <c r="A3" s="2" t="s">
        <v>2</v>
      </c>
      <c r="B3" t="s">
        <v>84</v>
      </c>
      <c r="C3">
        <v>5</v>
      </c>
      <c r="D3" s="2" t="s">
        <v>95</v>
      </c>
    </row>
    <row r="4" spans="1:4" ht="11" x14ac:dyDescent="0.3">
      <c r="A4" s="2" t="s">
        <v>3</v>
      </c>
      <c r="B4" t="s">
        <v>86</v>
      </c>
      <c r="C4">
        <v>3</v>
      </c>
      <c r="D4" s="2" t="s">
        <v>96</v>
      </c>
    </row>
    <row r="5" spans="1:4" ht="11" x14ac:dyDescent="0.3">
      <c r="A5" s="2" t="s">
        <v>4</v>
      </c>
      <c r="B5" t="s">
        <v>84</v>
      </c>
      <c r="C5">
        <v>5</v>
      </c>
      <c r="D5" s="2" t="s">
        <v>97</v>
      </c>
    </row>
    <row r="6" spans="1:4" ht="11" x14ac:dyDescent="0.3">
      <c r="A6" s="2" t="s">
        <v>5</v>
      </c>
      <c r="B6" t="s">
        <v>82</v>
      </c>
      <c r="C6">
        <v>5</v>
      </c>
      <c r="D6" s="2" t="s">
        <v>98</v>
      </c>
    </row>
    <row r="7" spans="1:4" ht="11" x14ac:dyDescent="0.3">
      <c r="A7" s="2" t="s">
        <v>6</v>
      </c>
      <c r="B7" t="s">
        <v>86</v>
      </c>
      <c r="C7">
        <v>3</v>
      </c>
      <c r="D7" s="2" t="s">
        <v>99</v>
      </c>
    </row>
    <row r="8" spans="1:4" ht="11" x14ac:dyDescent="0.3">
      <c r="A8" s="2" t="s">
        <v>7</v>
      </c>
      <c r="B8" t="s">
        <v>82</v>
      </c>
      <c r="C8">
        <v>5</v>
      </c>
      <c r="D8" s="2" t="s">
        <v>100</v>
      </c>
    </row>
    <row r="9" spans="1:4" ht="11" x14ac:dyDescent="0.3">
      <c r="A9" s="2" t="s">
        <v>8</v>
      </c>
      <c r="B9" t="s">
        <v>84</v>
      </c>
      <c r="C9">
        <v>5</v>
      </c>
      <c r="D9" s="2" t="s">
        <v>101</v>
      </c>
    </row>
    <row r="10" spans="1:4" ht="11" x14ac:dyDescent="0.3">
      <c r="A10" s="2" t="s">
        <v>9</v>
      </c>
      <c r="B10" t="s">
        <v>86</v>
      </c>
      <c r="C10">
        <v>3</v>
      </c>
      <c r="D10" s="2" t="s">
        <v>102</v>
      </c>
    </row>
    <row r="11" spans="1:4" ht="11" x14ac:dyDescent="0.3">
      <c r="A11" s="2" t="s">
        <v>10</v>
      </c>
      <c r="B11" t="s">
        <v>88</v>
      </c>
      <c r="C11">
        <v>2</v>
      </c>
      <c r="D11" s="2" t="s">
        <v>103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dim_advertisers</vt:lpstr>
      <vt:lpstr>dim_company</vt:lpstr>
      <vt:lpstr>Platform-FY25Share-FY30Share-Ra</vt:lpstr>
      <vt:lpstr>Platform-FY25Share-FY25Revenuec</vt:lpstr>
      <vt:lpstr>Platform-FY30Share-FY30Revenuec</vt:lpstr>
      <vt:lpstr>fact_advertisers</vt:lpstr>
      <vt:lpstr>fact_advertisers_risk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Shib Sankar Paul</dc:creator>
  <cp:lastModifiedBy>Shib Sankar Paul</cp:lastModifiedBy>
  <dcterms:created xsi:type="dcterms:W3CDTF">2025-05-16T10:47:52Z</dcterms:created>
  <dcterms:modified xsi:type="dcterms:W3CDTF">2025-06-09T11:37:51Z</dcterms:modified>
</cp:coreProperties>
</file>