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1260" yWindow="100" windowWidth="16320" windowHeight="14640" activeTab="6"/>
  </bookViews>
  <sheets>
    <sheet name="2factor" sheetId="8" r:id="rId1"/>
    <sheet name="3factor" sheetId="3" r:id="rId2"/>
    <sheet name="4factor" sheetId="5" r:id="rId3"/>
    <sheet name="5factor" sheetId="4" r:id="rId4"/>
    <sheet name="6factor" sheetId="7" r:id="rId5"/>
    <sheet name="7factor" sheetId="1" r:id="rId6"/>
    <sheet name="8factor" sheetId="2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" i="2" l="1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6" i="2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12" i="1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7" i="4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5" i="7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11" i="4"/>
  <c r="C4" i="4"/>
  <c r="C10" i="4"/>
  <c r="R65" i="1"/>
  <c r="L5" i="2"/>
  <c r="L6" i="2"/>
  <c r="L7" i="2"/>
  <c r="M5" i="2"/>
  <c r="M6" i="2"/>
  <c r="M7" i="2"/>
  <c r="N5" i="2"/>
  <c r="N6" i="2"/>
  <c r="N7" i="2"/>
  <c r="O5" i="2"/>
  <c r="O6" i="2"/>
  <c r="O7" i="2"/>
  <c r="P5" i="2"/>
  <c r="P6" i="2"/>
  <c r="P7" i="2"/>
  <c r="Q5" i="2"/>
  <c r="Q6" i="2"/>
  <c r="Q7" i="2"/>
  <c r="R5" i="2"/>
  <c r="R6" i="2"/>
  <c r="R7" i="2"/>
  <c r="S5" i="2"/>
  <c r="S6" i="2"/>
  <c r="S7" i="2"/>
  <c r="T7" i="2"/>
  <c r="K5" i="1"/>
  <c r="K6" i="1"/>
  <c r="K7" i="1"/>
  <c r="L5" i="1"/>
  <c r="L6" i="1"/>
  <c r="L7" i="1"/>
  <c r="M5" i="1"/>
  <c r="M6" i="1"/>
  <c r="M7" i="1"/>
  <c r="N5" i="1"/>
  <c r="N6" i="1"/>
  <c r="N7" i="1"/>
  <c r="O5" i="1"/>
  <c r="O6" i="1"/>
  <c r="O7" i="1"/>
  <c r="P5" i="1"/>
  <c r="P6" i="1"/>
  <c r="P7" i="1"/>
  <c r="Q5" i="1"/>
  <c r="Q6" i="1"/>
  <c r="Q7" i="1"/>
  <c r="S7" i="1"/>
  <c r="T5" i="2"/>
  <c r="L8" i="2"/>
  <c r="L9" i="2"/>
  <c r="L10" i="2"/>
  <c r="M8" i="2"/>
  <c r="M9" i="2"/>
  <c r="M10" i="2"/>
  <c r="N8" i="2"/>
  <c r="N9" i="2"/>
  <c r="N10" i="2"/>
  <c r="O8" i="2"/>
  <c r="O9" i="2"/>
  <c r="O10" i="2"/>
  <c r="P8" i="2"/>
  <c r="P9" i="2"/>
  <c r="P10" i="2"/>
  <c r="Q8" i="2"/>
  <c r="Q9" i="2"/>
  <c r="Q10" i="2"/>
  <c r="R8" i="2"/>
  <c r="R9" i="2"/>
  <c r="R10" i="2"/>
  <c r="S8" i="2"/>
  <c r="S9" i="2"/>
  <c r="S10" i="2"/>
  <c r="T10" i="2"/>
  <c r="L11" i="2"/>
  <c r="M11" i="2"/>
  <c r="N11" i="2"/>
  <c r="O11" i="2"/>
  <c r="P11" i="2"/>
  <c r="Q11" i="2"/>
  <c r="R11" i="2"/>
  <c r="S11" i="2"/>
  <c r="T11" i="2"/>
  <c r="K8" i="1"/>
  <c r="K9" i="1"/>
  <c r="K10" i="1"/>
  <c r="L8" i="1"/>
  <c r="L9" i="1"/>
  <c r="L10" i="1"/>
  <c r="M8" i="1"/>
  <c r="M9" i="1"/>
  <c r="M10" i="1"/>
  <c r="N8" i="1"/>
  <c r="N9" i="1"/>
  <c r="N10" i="1"/>
  <c r="O8" i="1"/>
  <c r="O9" i="1"/>
  <c r="O10" i="1"/>
  <c r="P8" i="1"/>
  <c r="P9" i="1"/>
  <c r="P10" i="1"/>
  <c r="Q8" i="1"/>
  <c r="Q9" i="1"/>
  <c r="Q10" i="1"/>
  <c r="S10" i="1"/>
  <c r="K11" i="1"/>
  <c r="L11" i="1"/>
  <c r="M11" i="1"/>
  <c r="N11" i="1"/>
  <c r="O11" i="1"/>
  <c r="P11" i="1"/>
  <c r="Q11" i="1"/>
  <c r="S11" i="1"/>
  <c r="V8" i="2"/>
  <c r="V9" i="2"/>
  <c r="V10" i="2"/>
  <c r="W8" i="2"/>
  <c r="W9" i="2"/>
  <c r="W10" i="2"/>
  <c r="X8" i="2"/>
  <c r="X9" i="2"/>
  <c r="X10" i="2"/>
  <c r="Y8" i="2"/>
  <c r="Y9" i="2"/>
  <c r="Y10" i="2"/>
  <c r="Z8" i="2"/>
  <c r="Z9" i="2"/>
  <c r="Z10" i="2"/>
  <c r="AA8" i="2"/>
  <c r="AA9" i="2"/>
  <c r="AA10" i="2"/>
  <c r="AB8" i="2"/>
  <c r="AB9" i="2"/>
  <c r="AB10" i="2"/>
  <c r="AC8" i="2"/>
  <c r="AC9" i="2"/>
  <c r="AC10" i="2"/>
  <c r="AD10" i="2"/>
  <c r="V11" i="2"/>
  <c r="W11" i="2"/>
  <c r="X11" i="2"/>
  <c r="Y11" i="2"/>
  <c r="Z11" i="2"/>
  <c r="AA11" i="2"/>
  <c r="AB11" i="2"/>
  <c r="AC11" i="2"/>
  <c r="AD11" i="2"/>
  <c r="J10" i="8"/>
  <c r="I10" i="8"/>
  <c r="G10" i="8"/>
  <c r="F10" i="8"/>
  <c r="D10" i="8"/>
  <c r="C10" i="8"/>
  <c r="J8" i="8"/>
  <c r="I8" i="8"/>
  <c r="G8" i="8"/>
  <c r="F8" i="8"/>
  <c r="D8" i="8"/>
  <c r="C8" i="8"/>
  <c r="J7" i="8"/>
  <c r="I7" i="8"/>
  <c r="I9" i="8"/>
  <c r="G7" i="8"/>
  <c r="G9" i="8"/>
  <c r="F7" i="8"/>
  <c r="D7" i="8"/>
  <c r="D9" i="8"/>
  <c r="C7" i="8"/>
  <c r="J5" i="8"/>
  <c r="I5" i="8"/>
  <c r="G5" i="8"/>
  <c r="F5" i="8"/>
  <c r="D5" i="8"/>
  <c r="C5" i="8"/>
  <c r="J4" i="8"/>
  <c r="I4" i="8"/>
  <c r="I6" i="8"/>
  <c r="G4" i="8"/>
  <c r="G6" i="8"/>
  <c r="F4" i="8"/>
  <c r="D4" i="8"/>
  <c r="C4" i="8"/>
  <c r="B3" i="8"/>
  <c r="B2" i="8"/>
  <c r="W10" i="7"/>
  <c r="V10" i="7"/>
  <c r="U10" i="7"/>
  <c r="T10" i="7"/>
  <c r="S10" i="7"/>
  <c r="R10" i="7"/>
  <c r="O10" i="7"/>
  <c r="N10" i="7"/>
  <c r="M10" i="7"/>
  <c r="L10" i="7"/>
  <c r="K10" i="7"/>
  <c r="J10" i="7"/>
  <c r="H10" i="7"/>
  <c r="G10" i="7"/>
  <c r="F10" i="7"/>
  <c r="E10" i="7"/>
  <c r="D10" i="7"/>
  <c r="C10" i="7"/>
  <c r="W8" i="7"/>
  <c r="V8" i="7"/>
  <c r="U8" i="7"/>
  <c r="T8" i="7"/>
  <c r="S8" i="7"/>
  <c r="R8" i="7"/>
  <c r="O8" i="7"/>
  <c r="N8" i="7"/>
  <c r="M8" i="7"/>
  <c r="L8" i="7"/>
  <c r="K8" i="7"/>
  <c r="J8" i="7"/>
  <c r="H8" i="7"/>
  <c r="G8" i="7"/>
  <c r="F8" i="7"/>
  <c r="E8" i="7"/>
  <c r="D8" i="7"/>
  <c r="C8" i="7"/>
  <c r="W7" i="7"/>
  <c r="V7" i="7"/>
  <c r="U7" i="7"/>
  <c r="U9" i="7"/>
  <c r="T7" i="7"/>
  <c r="T9" i="7"/>
  <c r="S7" i="7"/>
  <c r="R7" i="7"/>
  <c r="O7" i="7"/>
  <c r="N7" i="7"/>
  <c r="M7" i="7"/>
  <c r="M9" i="7"/>
  <c r="L7" i="7"/>
  <c r="K7" i="7"/>
  <c r="J7" i="7"/>
  <c r="H7" i="7"/>
  <c r="H9" i="7"/>
  <c r="G7" i="7"/>
  <c r="G9" i="7"/>
  <c r="F7" i="7"/>
  <c r="E7" i="7"/>
  <c r="D7" i="7"/>
  <c r="D9" i="7"/>
  <c r="C7" i="7"/>
  <c r="C9" i="7"/>
  <c r="W5" i="7"/>
  <c r="V5" i="7"/>
  <c r="U5" i="7"/>
  <c r="T5" i="7"/>
  <c r="S5" i="7"/>
  <c r="R5" i="7"/>
  <c r="O5" i="7"/>
  <c r="N5" i="7"/>
  <c r="M5" i="7"/>
  <c r="L5" i="7"/>
  <c r="K5" i="7"/>
  <c r="J5" i="7"/>
  <c r="H5" i="7"/>
  <c r="G5" i="7"/>
  <c r="F5" i="7"/>
  <c r="E5" i="7"/>
  <c r="D5" i="7"/>
  <c r="C5" i="7"/>
  <c r="W4" i="7"/>
  <c r="V4" i="7"/>
  <c r="U4" i="7"/>
  <c r="U6" i="7"/>
  <c r="T4" i="7"/>
  <c r="S4" i="7"/>
  <c r="R4" i="7"/>
  <c r="O4" i="7"/>
  <c r="N4" i="7"/>
  <c r="M4" i="7"/>
  <c r="M6" i="7"/>
  <c r="L4" i="7"/>
  <c r="K4" i="7"/>
  <c r="J4" i="7"/>
  <c r="H4" i="7"/>
  <c r="H6" i="7"/>
  <c r="G4" i="7"/>
  <c r="G6" i="7"/>
  <c r="F4" i="7"/>
  <c r="E4" i="7"/>
  <c r="D4" i="7"/>
  <c r="D6" i="7"/>
  <c r="C4" i="7"/>
  <c r="C6" i="7"/>
  <c r="B3" i="7"/>
  <c r="B2" i="7"/>
  <c r="P10" i="5"/>
  <c r="O10" i="5"/>
  <c r="N10" i="5"/>
  <c r="M10" i="5"/>
  <c r="K10" i="5"/>
  <c r="J10" i="5"/>
  <c r="I10" i="5"/>
  <c r="H10" i="5"/>
  <c r="F10" i="5"/>
  <c r="E10" i="5"/>
  <c r="D10" i="5"/>
  <c r="C10" i="5"/>
  <c r="P8" i="5"/>
  <c r="O8" i="5"/>
  <c r="N8" i="5"/>
  <c r="M8" i="5"/>
  <c r="K8" i="5"/>
  <c r="J8" i="5"/>
  <c r="I8" i="5"/>
  <c r="H8" i="5"/>
  <c r="F8" i="5"/>
  <c r="E8" i="5"/>
  <c r="D8" i="5"/>
  <c r="C8" i="5"/>
  <c r="P7" i="5"/>
  <c r="P9" i="5"/>
  <c r="O7" i="5"/>
  <c r="O9" i="5"/>
  <c r="N7" i="5"/>
  <c r="N9" i="5"/>
  <c r="M7" i="5"/>
  <c r="M9" i="5"/>
  <c r="K7" i="5"/>
  <c r="K9" i="5"/>
  <c r="J7" i="5"/>
  <c r="J9" i="5"/>
  <c r="I7" i="5"/>
  <c r="I9" i="5"/>
  <c r="H7" i="5"/>
  <c r="H9" i="5"/>
  <c r="F7" i="5"/>
  <c r="F9" i="5"/>
  <c r="E7" i="5"/>
  <c r="E9" i="5"/>
  <c r="D7" i="5"/>
  <c r="D9" i="5"/>
  <c r="C7" i="5"/>
  <c r="C9" i="5"/>
  <c r="P5" i="5"/>
  <c r="O5" i="5"/>
  <c r="N5" i="5"/>
  <c r="M5" i="5"/>
  <c r="K5" i="5"/>
  <c r="J5" i="5"/>
  <c r="I5" i="5"/>
  <c r="H5" i="5"/>
  <c r="F5" i="5"/>
  <c r="E5" i="5"/>
  <c r="D5" i="5"/>
  <c r="C5" i="5"/>
  <c r="P4" i="5"/>
  <c r="O4" i="5"/>
  <c r="N4" i="5"/>
  <c r="N6" i="5"/>
  <c r="M4" i="5"/>
  <c r="K4" i="5"/>
  <c r="K6" i="5"/>
  <c r="J4" i="5"/>
  <c r="I4" i="5"/>
  <c r="I6" i="5"/>
  <c r="H4" i="5"/>
  <c r="F4" i="5"/>
  <c r="F6" i="5"/>
  <c r="E4" i="5"/>
  <c r="D4" i="5"/>
  <c r="D6" i="5"/>
  <c r="C4" i="5"/>
  <c r="B3" i="5"/>
  <c r="B2" i="5"/>
  <c r="U10" i="4"/>
  <c r="T10" i="4"/>
  <c r="S10" i="4"/>
  <c r="R10" i="4"/>
  <c r="Q10" i="4"/>
  <c r="N10" i="4"/>
  <c r="M10" i="4"/>
  <c r="L10" i="4"/>
  <c r="K10" i="4"/>
  <c r="J10" i="4"/>
  <c r="G10" i="4"/>
  <c r="F10" i="4"/>
  <c r="E10" i="4"/>
  <c r="D10" i="4"/>
  <c r="U8" i="4"/>
  <c r="T8" i="4"/>
  <c r="S8" i="4"/>
  <c r="R8" i="4"/>
  <c r="Q8" i="4"/>
  <c r="N8" i="4"/>
  <c r="M8" i="4"/>
  <c r="L8" i="4"/>
  <c r="K8" i="4"/>
  <c r="J8" i="4"/>
  <c r="G8" i="4"/>
  <c r="F8" i="4"/>
  <c r="E8" i="4"/>
  <c r="D8" i="4"/>
  <c r="C8" i="4"/>
  <c r="U7" i="4"/>
  <c r="T7" i="4"/>
  <c r="S7" i="4"/>
  <c r="R7" i="4"/>
  <c r="Q7" i="4"/>
  <c r="N7" i="4"/>
  <c r="M7" i="4"/>
  <c r="L7" i="4"/>
  <c r="K7" i="4"/>
  <c r="J7" i="4"/>
  <c r="G7" i="4"/>
  <c r="F7" i="4"/>
  <c r="E7" i="4"/>
  <c r="D7" i="4"/>
  <c r="C7" i="4"/>
  <c r="U5" i="4"/>
  <c r="T5" i="4"/>
  <c r="S5" i="4"/>
  <c r="R5" i="4"/>
  <c r="Q5" i="4"/>
  <c r="N5" i="4"/>
  <c r="N4" i="4"/>
  <c r="N6" i="4"/>
  <c r="M5" i="4"/>
  <c r="L5" i="4"/>
  <c r="K5" i="4"/>
  <c r="J5" i="4"/>
  <c r="J4" i="4"/>
  <c r="J6" i="4"/>
  <c r="G5" i="4"/>
  <c r="F5" i="4"/>
  <c r="E5" i="4"/>
  <c r="D5" i="4"/>
  <c r="C5" i="4"/>
  <c r="U4" i="4"/>
  <c r="T4" i="4"/>
  <c r="S4" i="4"/>
  <c r="R4" i="4"/>
  <c r="Q4" i="4"/>
  <c r="M4" i="4"/>
  <c r="L4" i="4"/>
  <c r="K4" i="4"/>
  <c r="G4" i="4"/>
  <c r="F4" i="4"/>
  <c r="E4" i="4"/>
  <c r="D4" i="4"/>
  <c r="B3" i="4"/>
  <c r="B2" i="4"/>
  <c r="M10" i="3"/>
  <c r="L10" i="3"/>
  <c r="K10" i="3"/>
  <c r="I10" i="3"/>
  <c r="H10" i="3"/>
  <c r="G10" i="3"/>
  <c r="E10" i="3"/>
  <c r="D10" i="3"/>
  <c r="C10" i="3"/>
  <c r="M8" i="3"/>
  <c r="L8" i="3"/>
  <c r="K8" i="3"/>
  <c r="I8" i="3"/>
  <c r="H8" i="3"/>
  <c r="G8" i="3"/>
  <c r="E8" i="3"/>
  <c r="D8" i="3"/>
  <c r="C8" i="3"/>
  <c r="M7" i="3"/>
  <c r="M9" i="3"/>
  <c r="L7" i="3"/>
  <c r="K7" i="3"/>
  <c r="I7" i="3"/>
  <c r="I9" i="3"/>
  <c r="H7" i="3"/>
  <c r="G7" i="3"/>
  <c r="G9" i="3"/>
  <c r="E7" i="3"/>
  <c r="D7" i="3"/>
  <c r="D9" i="3"/>
  <c r="C7" i="3"/>
  <c r="M5" i="3"/>
  <c r="L5" i="3"/>
  <c r="K5" i="3"/>
  <c r="I5" i="3"/>
  <c r="H5" i="3"/>
  <c r="G5" i="3"/>
  <c r="E5" i="3"/>
  <c r="D5" i="3"/>
  <c r="C5" i="3"/>
  <c r="M4" i="3"/>
  <c r="L4" i="3"/>
  <c r="K4" i="3"/>
  <c r="I4" i="3"/>
  <c r="I6" i="3"/>
  <c r="H4" i="3"/>
  <c r="G4" i="3"/>
  <c r="E4" i="3"/>
  <c r="D4" i="3"/>
  <c r="C4" i="3"/>
  <c r="B3" i="3"/>
  <c r="B2" i="3"/>
  <c r="C5" i="2"/>
  <c r="W5" i="2"/>
  <c r="X5" i="2"/>
  <c r="Y5" i="2"/>
  <c r="Z5" i="2"/>
  <c r="AA5" i="2"/>
  <c r="AB5" i="2"/>
  <c r="AB6" i="2"/>
  <c r="AB7" i="2"/>
  <c r="AC5" i="2"/>
  <c r="W6" i="2"/>
  <c r="W7" i="2"/>
  <c r="X6" i="2"/>
  <c r="Y6" i="2"/>
  <c r="Z6" i="2"/>
  <c r="Z7" i="2"/>
  <c r="AA6" i="2"/>
  <c r="AA7" i="2"/>
  <c r="AC6" i="2"/>
  <c r="X7" i="2"/>
  <c r="D5" i="2"/>
  <c r="E5" i="2"/>
  <c r="F5" i="2"/>
  <c r="G5" i="2"/>
  <c r="H5" i="2"/>
  <c r="I5" i="2"/>
  <c r="J5" i="2"/>
  <c r="D6" i="2"/>
  <c r="E6" i="2"/>
  <c r="F6" i="2"/>
  <c r="G6" i="2"/>
  <c r="H6" i="2"/>
  <c r="I6" i="2"/>
  <c r="J6" i="2"/>
  <c r="D8" i="2"/>
  <c r="E8" i="2"/>
  <c r="F8" i="2"/>
  <c r="G8" i="2"/>
  <c r="H8" i="2"/>
  <c r="I8" i="2"/>
  <c r="J8" i="2"/>
  <c r="D9" i="2"/>
  <c r="E9" i="2"/>
  <c r="F9" i="2"/>
  <c r="G9" i="2"/>
  <c r="H9" i="2"/>
  <c r="I9" i="2"/>
  <c r="J9" i="2"/>
  <c r="D11" i="2"/>
  <c r="E11" i="2"/>
  <c r="F11" i="2"/>
  <c r="G11" i="2"/>
  <c r="H11" i="2"/>
  <c r="I11" i="2"/>
  <c r="J11" i="2"/>
  <c r="C11" i="2"/>
  <c r="C9" i="2"/>
  <c r="C8" i="2"/>
  <c r="V6" i="2"/>
  <c r="C6" i="2"/>
  <c r="V5" i="2"/>
  <c r="V7" i="2"/>
  <c r="B4" i="2"/>
  <c r="B3" i="2"/>
  <c r="D11" i="1"/>
  <c r="E11" i="1"/>
  <c r="F11" i="1"/>
  <c r="G11" i="1"/>
  <c r="H11" i="1"/>
  <c r="I11" i="1"/>
  <c r="T11" i="1"/>
  <c r="U11" i="1"/>
  <c r="V11" i="1"/>
  <c r="W11" i="1"/>
  <c r="X11" i="1"/>
  <c r="Y11" i="1"/>
  <c r="Z11" i="1"/>
  <c r="C11" i="1"/>
  <c r="D8" i="1"/>
  <c r="D9" i="1"/>
  <c r="D10" i="1"/>
  <c r="E8" i="1"/>
  <c r="E9" i="1"/>
  <c r="E10" i="1"/>
  <c r="F8" i="1"/>
  <c r="F9" i="1"/>
  <c r="F10" i="1"/>
  <c r="G8" i="1"/>
  <c r="G9" i="1"/>
  <c r="G10" i="1"/>
  <c r="H8" i="1"/>
  <c r="H9" i="1"/>
  <c r="H10" i="1"/>
  <c r="I8" i="1"/>
  <c r="I9" i="1"/>
  <c r="I10" i="1"/>
  <c r="T8" i="1"/>
  <c r="T9" i="1"/>
  <c r="T10" i="1"/>
  <c r="U8" i="1"/>
  <c r="U9" i="1"/>
  <c r="U10" i="1"/>
  <c r="V8" i="1"/>
  <c r="V9" i="1"/>
  <c r="V10" i="1"/>
  <c r="W8" i="1"/>
  <c r="W9" i="1"/>
  <c r="W10" i="1"/>
  <c r="X8" i="1"/>
  <c r="X9" i="1"/>
  <c r="X10" i="1"/>
  <c r="Y8" i="1"/>
  <c r="Y9" i="1"/>
  <c r="Y10" i="1"/>
  <c r="Z8" i="1"/>
  <c r="Z9" i="1"/>
  <c r="Z10" i="1"/>
  <c r="C8" i="1"/>
  <c r="C9" i="1"/>
  <c r="C10" i="1"/>
  <c r="D5" i="1"/>
  <c r="D6" i="1"/>
  <c r="D7" i="1"/>
  <c r="E5" i="1"/>
  <c r="E6" i="1"/>
  <c r="E7" i="1"/>
  <c r="F5" i="1"/>
  <c r="F6" i="1"/>
  <c r="F7" i="1"/>
  <c r="G5" i="1"/>
  <c r="G6" i="1"/>
  <c r="G7" i="1"/>
  <c r="H5" i="1"/>
  <c r="H6" i="1"/>
  <c r="H7" i="1"/>
  <c r="I5" i="1"/>
  <c r="I6" i="1"/>
  <c r="I7" i="1"/>
  <c r="T5" i="1"/>
  <c r="T6" i="1"/>
  <c r="T7" i="1"/>
  <c r="U5" i="1"/>
  <c r="U6" i="1"/>
  <c r="U7" i="1"/>
  <c r="V5" i="1"/>
  <c r="V6" i="1"/>
  <c r="V7" i="1"/>
  <c r="W5" i="1"/>
  <c r="W6" i="1"/>
  <c r="W7" i="1"/>
  <c r="X5" i="1"/>
  <c r="X6" i="1"/>
  <c r="X7" i="1"/>
  <c r="Y5" i="1"/>
  <c r="Y6" i="1"/>
  <c r="Y7" i="1"/>
  <c r="Z5" i="1"/>
  <c r="Z6" i="1"/>
  <c r="Z7" i="1"/>
  <c r="C5" i="1"/>
  <c r="C6" i="1"/>
  <c r="C7" i="1"/>
  <c r="A6" i="1"/>
  <c r="A5" i="1"/>
  <c r="B4" i="1"/>
  <c r="B3" i="1"/>
  <c r="Y7" i="2"/>
  <c r="AC7" i="2"/>
  <c r="J9" i="8"/>
  <c r="L9" i="7"/>
  <c r="M6" i="4"/>
  <c r="M9" i="4"/>
  <c r="C9" i="4"/>
  <c r="G9" i="4"/>
  <c r="C9" i="8"/>
  <c r="D6" i="8"/>
  <c r="F6" i="8"/>
  <c r="J6" i="8"/>
  <c r="F9" i="8"/>
  <c r="A5" i="8"/>
  <c r="C6" i="8"/>
  <c r="A4" i="8"/>
  <c r="E6" i="7"/>
  <c r="J6" i="7"/>
  <c r="N6" i="7"/>
  <c r="R6" i="7"/>
  <c r="V6" i="7"/>
  <c r="L6" i="7"/>
  <c r="T6" i="7"/>
  <c r="E9" i="7"/>
  <c r="J9" i="7"/>
  <c r="N9" i="7"/>
  <c r="R9" i="7"/>
  <c r="V9" i="7"/>
  <c r="A4" i="7"/>
  <c r="F6" i="7"/>
  <c r="K6" i="7"/>
  <c r="O6" i="7"/>
  <c r="S6" i="7"/>
  <c r="W6" i="7"/>
  <c r="F9" i="7"/>
  <c r="K9" i="7"/>
  <c r="O9" i="7"/>
  <c r="S9" i="7"/>
  <c r="W9" i="7"/>
  <c r="Q6" i="4"/>
  <c r="U6" i="4"/>
  <c r="R9" i="4"/>
  <c r="F6" i="4"/>
  <c r="L6" i="4"/>
  <c r="R6" i="4"/>
  <c r="T6" i="4"/>
  <c r="D9" i="4"/>
  <c r="J9" i="4"/>
  <c r="N9" i="4"/>
  <c r="T9" i="4"/>
  <c r="E6" i="4"/>
  <c r="K6" i="4"/>
  <c r="E9" i="4"/>
  <c r="K9" i="4"/>
  <c r="Q9" i="4"/>
  <c r="U9" i="4"/>
  <c r="S6" i="4"/>
  <c r="A5" i="4"/>
  <c r="F9" i="4"/>
  <c r="L9" i="4"/>
  <c r="S9" i="4"/>
  <c r="A4" i="5"/>
  <c r="A5" i="5"/>
  <c r="H6" i="5"/>
  <c r="M6" i="5"/>
  <c r="P6" i="5"/>
  <c r="E6" i="5"/>
  <c r="J6" i="5"/>
  <c r="O6" i="5"/>
  <c r="M6" i="3"/>
  <c r="K9" i="3"/>
  <c r="H6" i="3"/>
  <c r="L6" i="3"/>
  <c r="E9" i="3"/>
  <c r="E6" i="3"/>
  <c r="G6" i="3"/>
  <c r="K6" i="3"/>
  <c r="C9" i="3"/>
  <c r="H9" i="3"/>
  <c r="L9" i="3"/>
  <c r="A5" i="7"/>
  <c r="C6" i="5"/>
  <c r="G6" i="4"/>
  <c r="A4" i="4"/>
  <c r="D6" i="4"/>
  <c r="C6" i="4"/>
  <c r="A5" i="3"/>
  <c r="A4" i="3"/>
  <c r="C6" i="3"/>
  <c r="D6" i="3"/>
  <c r="G10" i="2"/>
  <c r="J10" i="2"/>
  <c r="F10" i="2"/>
  <c r="I7" i="2"/>
  <c r="E7" i="2"/>
  <c r="H10" i="2"/>
  <c r="D10" i="2"/>
  <c r="J7" i="2"/>
  <c r="F7" i="2"/>
  <c r="C7" i="2"/>
  <c r="I10" i="2"/>
  <c r="E10" i="2"/>
  <c r="C10" i="2"/>
  <c r="H7" i="2"/>
  <c r="D7" i="2"/>
  <c r="G7" i="2"/>
  <c r="A6" i="2"/>
  <c r="A5" i="2"/>
</calcChain>
</file>

<file path=xl/sharedStrings.xml><?xml version="1.0" encoding="utf-8"?>
<sst xmlns="http://schemas.openxmlformats.org/spreadsheetml/2006/main" count="996" uniqueCount="158">
  <si>
    <t xml:space="preserve">           OBLIMIN ROTATED LOADINGS (* significant at 5% level)</t>
  </si>
  <si>
    <t>________</t>
  </si>
  <si>
    <t>IH1</t>
  </si>
  <si>
    <t>IH2</t>
  </si>
  <si>
    <t>IH3</t>
  </si>
  <si>
    <t>IH4</t>
  </si>
  <si>
    <t>IH5</t>
  </si>
  <si>
    <t>IH6</t>
  </si>
  <si>
    <t>IH7</t>
  </si>
  <si>
    <t>IH8</t>
  </si>
  <si>
    <t>IH9</t>
  </si>
  <si>
    <t>IH10</t>
  </si>
  <si>
    <t>IH11</t>
  </si>
  <si>
    <t>IH12</t>
  </si>
  <si>
    <t>IH13</t>
  </si>
  <si>
    <t>IH14</t>
  </si>
  <si>
    <t>IH15</t>
  </si>
  <si>
    <t>IH16</t>
  </si>
  <si>
    <t>IH17</t>
  </si>
  <si>
    <t>IH18</t>
  </si>
  <si>
    <t>IH19</t>
  </si>
  <si>
    <t>IH20</t>
  </si>
  <si>
    <t>IH21</t>
  </si>
  <si>
    <t>IH22</t>
  </si>
  <si>
    <t>IH23</t>
  </si>
  <si>
    <t>IH24</t>
  </si>
  <si>
    <t>IH25</t>
  </si>
  <si>
    <t>IH26</t>
  </si>
  <si>
    <t>IH27</t>
  </si>
  <si>
    <t>IH28</t>
  </si>
  <si>
    <t>IH29</t>
  </si>
  <si>
    <t>IH30</t>
  </si>
  <si>
    <t>IH31</t>
  </si>
  <si>
    <t>IH32</t>
  </si>
  <si>
    <t>IH33</t>
  </si>
  <si>
    <t>IH34</t>
  </si>
  <si>
    <t>IH35</t>
  </si>
  <si>
    <t>IH36</t>
  </si>
  <si>
    <t>IH37</t>
  </si>
  <si>
    <t>IH38</t>
  </si>
  <si>
    <t>IH39</t>
  </si>
  <si>
    <t>IH40</t>
  </si>
  <si>
    <t>IH41</t>
  </si>
  <si>
    <t>IH42</t>
  </si>
  <si>
    <t>IH43</t>
  </si>
  <si>
    <t>IH44</t>
  </si>
  <si>
    <t>IH45</t>
  </si>
  <si>
    <t>IH46</t>
  </si>
  <si>
    <t>IH47</t>
  </si>
  <si>
    <t>IH48</t>
  </si>
  <si>
    <t>IH49</t>
  </si>
  <si>
    <t>IH50</t>
  </si>
  <si>
    <t>IH51</t>
  </si>
  <si>
    <t>IH52</t>
  </si>
  <si>
    <t xml:space="preserve">        PROMAX ROTATED LOADINGS</t>
  </si>
  <si>
    <t xml:space="preserve">      VARIMAX ROTATED LOADINGS</t>
  </si>
  <si>
    <t>between .1 and .32</t>
  </si>
  <si>
    <t>between -.32 and -.1</t>
  </si>
  <si>
    <t>nonzero loadings on each factor</t>
  </si>
  <si>
    <t>zero loadings on each factor</t>
  </si>
  <si>
    <t>high loadings on each factor (&lt;-.32)</t>
  </si>
  <si>
    <t>high loadings on each factor (&gt;.32)</t>
  </si>
  <si>
    <t>high loadings TOTAL</t>
  </si>
  <si>
    <t>RMSEA=.071, 90%CI={.068-.073}</t>
  </si>
  <si>
    <t>CFI=.453</t>
  </si>
  <si>
    <t>SRMR=.089</t>
  </si>
  <si>
    <t>Fit indices for 1 factor:</t>
  </si>
  <si>
    <t>2factor</t>
  </si>
  <si>
    <t>df=1274</t>
  </si>
  <si>
    <t>Chi-square=4101.515</t>
  </si>
  <si>
    <t>Chi-square</t>
  </si>
  <si>
    <t>df</t>
  </si>
  <si>
    <t>RMSEA</t>
  </si>
  <si>
    <t>RMSEA90%CI</t>
  </si>
  <si>
    <t>CFI</t>
  </si>
  <si>
    <t>SRMR</t>
  </si>
  <si>
    <t>.047-.053</t>
  </si>
  <si>
    <t>.041-.047</t>
  </si>
  <si>
    <t>.038-.044</t>
  </si>
  <si>
    <t>.035-.041</t>
  </si>
  <si>
    <t>.030-.037</t>
  </si>
  <si>
    <t>.027-.035</t>
  </si>
  <si>
    <t>0.057, {.054,.059}</t>
  </si>
  <si>
    <t>Rootmean square residual</t>
  </si>
  <si>
    <t>Factordeterminancies</t>
  </si>
  <si>
    <t>factor1=.926, factor2=.944</t>
  </si>
  <si>
    <t>Root mean square residual</t>
  </si>
  <si>
    <t>Factor determinancies: factor1=.916, Factor2=.924, factor3=.939</t>
  </si>
  <si>
    <t>root mean square residual=.046</t>
  </si>
  <si>
    <t>Factor determinancies: factor1=.915, factor2=.894, factor3=.874, factor4=.943</t>
  </si>
  <si>
    <t>root mean square residual=.042</t>
  </si>
  <si>
    <t>factor determinancies: 1=.845, 2=.913, 3=.874, 4=.912, 5=.927</t>
  </si>
  <si>
    <t>root mean square residual=.038</t>
  </si>
  <si>
    <t>factor determinances:</t>
  </si>
  <si>
    <t>root mean square residual=.031</t>
  </si>
  <si>
    <t>factor determinances</t>
  </si>
  <si>
    <t xml:space="preserve">           OBLIMIN ROTATED LOADINGS (BOLD significant at 5% level)</t>
  </si>
  <si>
    <t>If I want someone I dislike to tell me what I want to know, I will act very nicely toward that person in order to get the information.</t>
  </si>
  <si>
    <t>I wouldnÕt use flattery to get information from someone, even if I thought it would succeed.</t>
  </si>
  <si>
    <t>If I want information from someone, I will laugh at that personÕs worst jokes.</t>
  </si>
  <si>
    <t>I wouldnÕt pretend to like someone just to get that person to tell me what I want to know.</t>
  </si>
  <si>
    <t>If I knew I could never get caught, I would be willing to steal someone elseÕs ideas.</t>
  </si>
  <si>
    <t>I would be tempted to steal someone elseÕs ideas if I didnÕt have the time or interest to come up with my own ideas.</t>
  </si>
  <si>
    <t>IÕd be tempted to copy someone elseÕs work, if I were sure I could get away with it.</t>
  </si>
  <si>
    <t>Being smarter than other people is not especially important to me.</t>
  </si>
  <si>
    <t>I would like to have more access to information than everyone else.</t>
  </si>
  <si>
    <t>I would like to be seen explaining ideas that no one else understands.</t>
  </si>
  <si>
    <t>I would get a lot of pleasure from knowing more than other people.</t>
  </si>
  <si>
    <t>I donÕt feel that I know or understand more than most other people.</t>
  </si>
  <si>
    <t>I wouldnÕt want people to treat me as though I were intellectually superior to them.</t>
  </si>
  <si>
    <t>I think I am entitled to more intellectual respect than the average person is.</t>
  </si>
  <si>
    <t>I want people to know that I am an unusually intelligent person.</t>
  </si>
  <si>
    <t>I can solve difficult puzzles without needing intellectual support from anyone else.</t>
  </si>
  <si>
    <t>Whenever I donÕt understand something, I want to ask another person for guidance.</t>
  </si>
  <si>
    <t>I rarely discuss things that I wish I understood better with other people.</t>
  </si>
  <si>
    <t>I try to learn as much as I can.</t>
  </si>
  <si>
    <t>I often push myself very hard when trying to master a new idea.</t>
  </si>
  <si>
    <t>Often when IÕm in the process of learning something, I end up quitting without having really mastered it.</t>
  </si>
  <si>
    <t>I learn only the minimum amount needed to get by.</t>
  </si>
  <si>
    <t>When someone disagrees with me, I try to find out why.</t>
  </si>
  <si>
    <t>I enjoy reading about the ideas of different cultures.</t>
  </si>
  <si>
    <t>I would be very bored by a book about ideas I disagreed with.</t>
  </si>
  <si>
    <t>IÕve never really enjoyed figuring out why people disagree with me.</t>
  </si>
  <si>
    <t>I think that paying attention to people who disagree with me is a waste of time.</t>
  </si>
  <si>
    <t>I like talking to people with different viewpoints than mine.</t>
  </si>
  <si>
    <t>I find it boring to discuss things I donÕt already understand.</t>
  </si>
  <si>
    <t>I would rather be convincing but wrong than unconvincing but right.</t>
  </si>
  <si>
    <t>A disagreement is like a war.</t>
  </si>
  <si>
    <t>I like to be the smartest person in the room.</t>
  </si>
  <si>
    <t>When a person disagrees with me, I usually assume there is something wrong with that person.</t>
  </si>
  <si>
    <t>I feel no shame learning from someone who knows more than me.</t>
  </si>
  <si>
    <t>If I do not know much about some topic, I donÕt mind being taught about it, even if I know a lot about other topics.</t>
  </si>
  <si>
    <t>Teachers can learn a lot from their students.</t>
  </si>
  <si>
    <t>I find it annoying to be told that IÕve made an intellectual mistake.</t>
  </si>
  <si>
    <t>If someone points out an intellectual mistake that IÕve made, I tend to get angry.</t>
  </si>
  <si>
    <t>I appreciate being corrected when I make a mistake.</t>
  </si>
  <si>
    <t>When someone corrects a mistake that IÕve made, I do not feel embarrassed.</t>
  </si>
  <si>
    <t>I would never brag about how much I know.</t>
  </si>
  <si>
    <t>I donÕt feel special when I realize that I know a lot.</t>
  </si>
  <si>
    <t>When I realize that someone knows more than me, I feel frustrated and humiliated.</t>
  </si>
  <si>
    <t>If I know a lot about some topic, I donÕt feel special about it.</t>
  </si>
  <si>
    <t>Even when I have high status, I donÕt mind learning from others who have lower status.</t>
  </si>
  <si>
    <t>I donÕt feel special when I realize that I know more than other people.</t>
  </si>
  <si>
    <t>I have a good understanding of what I know and what I donÕt know.</t>
  </si>
  <si>
    <t>Being prejudiced against someone in a discussion is not a big problem.</t>
  </si>
  <si>
    <t>When arguing with someone, I tend to exaggerate how much I know.</t>
  </si>
  <si>
    <t>Only wimps admit that theyÕve made mistakes.</t>
  </si>
  <si>
    <t>I donÕt take people seriously if theyÕre very different from me.</t>
  </si>
  <si>
    <t>People from other countries have weird ideas.</t>
  </si>
  <si>
    <t>kleptomania</t>
  </si>
  <si>
    <t>mach</t>
  </si>
  <si>
    <t>IH</t>
  </si>
  <si>
    <t>vanity</t>
  </si>
  <si>
    <t>unique</t>
  </si>
  <si>
    <t>embarrassed</t>
  </si>
  <si>
    <t>boredom</t>
  </si>
  <si>
    <t>grit</t>
  </si>
  <si>
    <t>superiority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</si>
</sst>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2" borderId="0" xfId="0" applyFill="1"/>
    <xf numFmtId="0" fontId="0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9"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xSplit="1" topLeftCell="B1" activePane="topRight" state="frozen"/>
      <selection pane="topRight" activeCell="B12" sqref="B12"/>
    </sheetView>
  </sheetViews>
  <sheetFormatPr baseColWidth="10" defaultColWidth="8.83203125" defaultRowHeight="14" x14ac:dyDescent="0"/>
  <cols>
    <col min="1" max="1" width="47.33203125" customWidth="1"/>
  </cols>
  <sheetData>
    <row r="1" spans="1:12">
      <c r="B1" t="s">
        <v>0</v>
      </c>
      <c r="F1" t="s">
        <v>54</v>
      </c>
      <c r="I1" t="s">
        <v>55</v>
      </c>
    </row>
    <row r="2" spans="1:12">
      <c r="A2" t="s">
        <v>56</v>
      </c>
      <c r="B2">
        <f>COUNTIFS(C11:D62,"&gt;.1",C11:D62, "&lt;.32")</f>
        <v>29</v>
      </c>
      <c r="C2">
        <v>1</v>
      </c>
      <c r="D2">
        <v>2</v>
      </c>
      <c r="F2">
        <v>1</v>
      </c>
      <c r="G2">
        <v>2</v>
      </c>
      <c r="I2">
        <v>1</v>
      </c>
      <c r="J2">
        <v>2</v>
      </c>
    </row>
    <row r="3" spans="1:12">
      <c r="A3" t="s">
        <v>57</v>
      </c>
      <c r="B3">
        <f>COUNTIFS(C11:D62,"&gt;-.32",C11:D62, "&lt;-.1")</f>
        <v>13</v>
      </c>
      <c r="C3" t="s">
        <v>1</v>
      </c>
      <c r="D3" t="s">
        <v>1</v>
      </c>
      <c r="I3" t="s">
        <v>1</v>
      </c>
      <c r="J3" t="s">
        <v>1</v>
      </c>
      <c r="L3" s="3"/>
    </row>
    <row r="4" spans="1:12">
      <c r="A4">
        <f>SUM(C4:D4)</f>
        <v>29</v>
      </c>
      <c r="C4">
        <f>COUNTIFS(C11:C62,"&gt;.1",C11:C62,"&lt;.32")</f>
        <v>17</v>
      </c>
      <c r="D4">
        <f t="shared" ref="D4" si="0">COUNTIFS(D11:D62,"&gt;.1",D11:D62,"&lt;.32")</f>
        <v>12</v>
      </c>
      <c r="F4">
        <f>COUNTIFS(F11:F62,"&gt;.1",F11:F62,"&lt;.32")</f>
        <v>5</v>
      </c>
      <c r="G4">
        <f t="shared" ref="G4" si="1">COUNTIFS(G11:G62,"&gt;.1",G11:G62,"&lt;.32")</f>
        <v>13</v>
      </c>
      <c r="I4">
        <f>COUNTIFS(I11:I62,"&gt;.1",I11:I62,"&lt;.32")</f>
        <v>7</v>
      </c>
      <c r="J4">
        <f t="shared" ref="J4" si="2">COUNTIFS(J11:J62,"&gt;.1",J11:J62,"&lt;.32")</f>
        <v>12</v>
      </c>
    </row>
    <row r="5" spans="1:12">
      <c r="A5">
        <f>SUM(C5:D5)</f>
        <v>13</v>
      </c>
      <c r="C5">
        <f>COUNTIFS(C11:C62,"&gt;-.32",C11:C62,"&lt;-.1")</f>
        <v>5</v>
      </c>
      <c r="D5">
        <f t="shared" ref="D5" si="3">COUNTIFS(D11:D62,"&gt;-.32",D11:D62,"&lt;-.1")</f>
        <v>8</v>
      </c>
      <c r="F5">
        <f>COUNTIFS(F11:F62,"&gt;-.32",F11:F62,"&lt;-.1")</f>
        <v>17</v>
      </c>
      <c r="G5">
        <f t="shared" ref="G5" si="4">COUNTIFS(G11:G62,"&gt;-.32",G11:G62,"&lt;-.1")</f>
        <v>7</v>
      </c>
      <c r="I5">
        <f>COUNTIFS(I11:I62,"&gt;-.32",I11:I62,"&lt;-.1")</f>
        <v>18</v>
      </c>
      <c r="J5">
        <f t="shared" ref="J5" si="5">COUNTIFS(J11:J62,"&gt;-.32",J11:J62,"&lt;-.1")</f>
        <v>8</v>
      </c>
    </row>
    <row r="6" spans="1:12">
      <c r="A6" t="s">
        <v>58</v>
      </c>
      <c r="C6">
        <f>SUM(C4:C5)</f>
        <v>22</v>
      </c>
      <c r="D6">
        <f t="shared" ref="D6" si="6">SUM(D4:D5)</f>
        <v>20</v>
      </c>
      <c r="F6">
        <f t="shared" ref="F6:J6" si="7">SUM(F4:F5)</f>
        <v>22</v>
      </c>
      <c r="G6">
        <f t="shared" si="7"/>
        <v>20</v>
      </c>
      <c r="I6">
        <f t="shared" si="7"/>
        <v>25</v>
      </c>
      <c r="J6">
        <f t="shared" si="7"/>
        <v>20</v>
      </c>
    </row>
    <row r="7" spans="1:12">
      <c r="A7" t="s">
        <v>61</v>
      </c>
      <c r="C7">
        <f>COUNTIFS(C11:C62,"&gt;.32")</f>
        <v>7</v>
      </c>
      <c r="D7">
        <f t="shared" ref="D7" si="8">COUNTIFS(D11:D62,"&gt;.32")</f>
        <v>15</v>
      </c>
      <c r="F7">
        <f t="shared" ref="F7:J7" si="9">COUNTIFS(F11:F62,"&gt;.32")</f>
        <v>7</v>
      </c>
      <c r="G7">
        <f t="shared" si="9"/>
        <v>15</v>
      </c>
      <c r="I7">
        <f t="shared" si="9"/>
        <v>7</v>
      </c>
      <c r="J7">
        <f t="shared" si="9"/>
        <v>15</v>
      </c>
    </row>
    <row r="8" spans="1:12">
      <c r="A8" t="s">
        <v>60</v>
      </c>
      <c r="C8">
        <f>COUNTIFS(C11:C62,"&lt;-.32")</f>
        <v>7</v>
      </c>
      <c r="D8">
        <f t="shared" ref="D8" si="10">COUNTIFS(D11:D62,"&lt;-.32")</f>
        <v>10</v>
      </c>
      <c r="F8">
        <f t="shared" ref="F8:J8" si="11">COUNTIFS(F11:F62,"&lt;-.32")</f>
        <v>7</v>
      </c>
      <c r="G8">
        <f t="shared" si="11"/>
        <v>10</v>
      </c>
      <c r="I8">
        <f t="shared" si="11"/>
        <v>8</v>
      </c>
      <c r="J8">
        <f t="shared" si="11"/>
        <v>10</v>
      </c>
    </row>
    <row r="9" spans="1:12">
      <c r="A9" t="s">
        <v>62</v>
      </c>
      <c r="C9">
        <f>SUM(C7:C8)</f>
        <v>14</v>
      </c>
      <c r="D9">
        <f t="shared" ref="D9" si="12">SUM(D7:D8)</f>
        <v>25</v>
      </c>
      <c r="F9">
        <f t="shared" ref="F9:J9" si="13">SUM(F7:F8)</f>
        <v>14</v>
      </c>
      <c r="G9">
        <f t="shared" si="13"/>
        <v>25</v>
      </c>
      <c r="I9">
        <f t="shared" si="13"/>
        <v>15</v>
      </c>
      <c r="J9">
        <f t="shared" si="13"/>
        <v>25</v>
      </c>
    </row>
    <row r="10" spans="1:12">
      <c r="A10" t="s">
        <v>59</v>
      </c>
      <c r="C10">
        <f>COUNTIFS(C11:C62,"&gt;-.1",C11:C62,"&lt;.1")</f>
        <v>16</v>
      </c>
      <c r="D10">
        <f t="shared" ref="D10" si="14">COUNTIFS(D11:D62,"&gt;-.1",D11:D62,"&lt;.1")</f>
        <v>7</v>
      </c>
      <c r="F10">
        <f t="shared" ref="F10:J10" si="15">COUNTIFS(F11:F62,"&gt;-.1",F11:F62,"&lt;.1")</f>
        <v>15</v>
      </c>
      <c r="G10">
        <f t="shared" si="15"/>
        <v>7</v>
      </c>
      <c r="I10">
        <f t="shared" si="15"/>
        <v>12</v>
      </c>
      <c r="J10">
        <f t="shared" si="15"/>
        <v>7</v>
      </c>
    </row>
    <row r="11" spans="1:12">
      <c r="A11" t="s">
        <v>97</v>
      </c>
      <c r="B11" t="s">
        <v>2</v>
      </c>
      <c r="C11" s="2">
        <v>0.20200000000000001</v>
      </c>
      <c r="D11" s="2">
        <v>0.154</v>
      </c>
      <c r="F11">
        <v>-0.20200000000000001</v>
      </c>
      <c r="G11">
        <v>0.14199999999999999</v>
      </c>
      <c r="I11">
        <v>-0.222</v>
      </c>
      <c r="J11">
        <v>0.16300000000000001</v>
      </c>
    </row>
    <row r="12" spans="1:12">
      <c r="A12" t="s">
        <v>98</v>
      </c>
      <c r="B12" t="s">
        <v>3</v>
      </c>
      <c r="C12" s="2">
        <v>-0.224</v>
      </c>
      <c r="D12">
        <v>-8.1000000000000003E-2</v>
      </c>
      <c r="F12">
        <v>0.22600000000000001</v>
      </c>
      <c r="G12">
        <v>-6.7000000000000004E-2</v>
      </c>
      <c r="I12">
        <v>0.23499999999999999</v>
      </c>
      <c r="J12">
        <v>-9.0999999999999998E-2</v>
      </c>
    </row>
    <row r="13" spans="1:12">
      <c r="A13" t="s">
        <v>99</v>
      </c>
      <c r="B13" t="s">
        <v>4</v>
      </c>
      <c r="C13" s="2">
        <v>0.19800000000000001</v>
      </c>
      <c r="D13" s="2">
        <v>0.188</v>
      </c>
      <c r="F13">
        <v>-0.19800000000000001</v>
      </c>
      <c r="G13">
        <v>0.17699999999999999</v>
      </c>
      <c r="I13">
        <v>-0.223</v>
      </c>
      <c r="J13">
        <v>0.19600000000000001</v>
      </c>
    </row>
    <row r="14" spans="1:12">
      <c r="A14" t="s">
        <v>100</v>
      </c>
      <c r="B14" t="s">
        <v>5</v>
      </c>
      <c r="C14" s="2">
        <v>-0.17199999999999999</v>
      </c>
      <c r="D14" s="2">
        <v>-0.107</v>
      </c>
      <c r="F14">
        <v>0.17299999999999999</v>
      </c>
      <c r="G14">
        <v>-9.7000000000000003E-2</v>
      </c>
      <c r="I14">
        <v>0.186</v>
      </c>
      <c r="J14">
        <v>-0.114</v>
      </c>
    </row>
    <row r="15" spans="1:12">
      <c r="A15" t="s">
        <v>101</v>
      </c>
      <c r="B15" t="s">
        <v>6</v>
      </c>
      <c r="C15" s="2">
        <v>0.13</v>
      </c>
      <c r="D15" s="2">
        <v>0.40699999999999997</v>
      </c>
      <c r="F15">
        <v>-0.125</v>
      </c>
      <c r="G15">
        <v>0.40100000000000002</v>
      </c>
      <c r="I15">
        <v>-0.183</v>
      </c>
      <c r="J15">
        <v>0.41</v>
      </c>
    </row>
    <row r="16" spans="1:12">
      <c r="A16" t="s">
        <v>102</v>
      </c>
      <c r="B16" t="s">
        <v>7</v>
      </c>
      <c r="C16" s="2">
        <v>5.1999999999999998E-2</v>
      </c>
      <c r="D16" s="2">
        <v>0.49</v>
      </c>
      <c r="F16">
        <v>-4.4999999999999998E-2</v>
      </c>
      <c r="G16">
        <v>0.48899999999999999</v>
      </c>
      <c r="I16">
        <v>-0.11600000000000001</v>
      </c>
      <c r="J16">
        <v>0.48899999999999999</v>
      </c>
    </row>
    <row r="17" spans="1:10">
      <c r="A17" t="s">
        <v>103</v>
      </c>
      <c r="B17" t="s">
        <v>8</v>
      </c>
      <c r="C17" s="2">
        <v>0.107</v>
      </c>
      <c r="D17" s="2">
        <v>0.40699999999999997</v>
      </c>
      <c r="F17">
        <v>-0.10199999999999999</v>
      </c>
      <c r="G17">
        <v>0.40200000000000002</v>
      </c>
      <c r="I17">
        <v>-0.16</v>
      </c>
      <c r="J17">
        <v>0.40799999999999997</v>
      </c>
    </row>
    <row r="18" spans="1:10">
      <c r="A18" t="s">
        <v>104</v>
      </c>
      <c r="B18" t="s">
        <v>9</v>
      </c>
      <c r="C18" s="2">
        <v>-0.62</v>
      </c>
      <c r="D18">
        <v>4.0000000000000001E-3</v>
      </c>
      <c r="F18">
        <v>0.628</v>
      </c>
      <c r="G18">
        <v>4.2000000000000003E-2</v>
      </c>
      <c r="I18">
        <v>0.61799999999999999</v>
      </c>
      <c r="J18">
        <v>-2.5000000000000001E-2</v>
      </c>
    </row>
    <row r="19" spans="1:10">
      <c r="A19" t="s">
        <v>105</v>
      </c>
      <c r="B19" t="s">
        <v>10</v>
      </c>
      <c r="C19" s="2">
        <v>0.38600000000000001</v>
      </c>
      <c r="D19" s="2">
        <v>0.17</v>
      </c>
      <c r="F19">
        <v>-0.38800000000000001</v>
      </c>
      <c r="G19">
        <v>0.14699999999999999</v>
      </c>
      <c r="I19">
        <v>-0.40799999999999997</v>
      </c>
      <c r="J19">
        <v>0.187</v>
      </c>
    </row>
    <row r="20" spans="1:10">
      <c r="A20" t="s">
        <v>106</v>
      </c>
      <c r="B20" t="s">
        <v>11</v>
      </c>
      <c r="C20" s="2">
        <v>0.40899999999999997</v>
      </c>
      <c r="D20" s="2">
        <v>-0.193</v>
      </c>
      <c r="F20">
        <v>-0.41699999999999998</v>
      </c>
      <c r="G20">
        <v>-0.219</v>
      </c>
      <c r="I20">
        <v>-0.38300000000000001</v>
      </c>
      <c r="J20">
        <v>-0.17199999999999999</v>
      </c>
    </row>
    <row r="21" spans="1:10">
      <c r="A21" t="s">
        <v>107</v>
      </c>
      <c r="B21" t="s">
        <v>12</v>
      </c>
      <c r="C21" s="2">
        <v>0.57999999999999996</v>
      </c>
      <c r="D21">
        <v>4.5999999999999999E-2</v>
      </c>
      <c r="F21">
        <v>-0.58699999999999997</v>
      </c>
      <c r="G21">
        <v>0.01</v>
      </c>
      <c r="I21">
        <v>-0.58499999999999996</v>
      </c>
      <c r="J21">
        <v>7.2999999999999995E-2</v>
      </c>
    </row>
    <row r="22" spans="1:10">
      <c r="A22" t="s">
        <v>108</v>
      </c>
      <c r="B22" t="s">
        <v>13</v>
      </c>
      <c r="C22" s="2">
        <v>-0.44600000000000001</v>
      </c>
      <c r="D22" s="2">
        <v>9.6000000000000002E-2</v>
      </c>
      <c r="F22">
        <v>0.45300000000000001</v>
      </c>
      <c r="G22">
        <v>0.123</v>
      </c>
      <c r="I22">
        <v>0.433</v>
      </c>
      <c r="J22">
        <v>7.3999999999999996E-2</v>
      </c>
    </row>
    <row r="23" spans="1:10">
      <c r="A23" t="s">
        <v>109</v>
      </c>
      <c r="B23" t="s">
        <v>14</v>
      </c>
      <c r="C23" s="2">
        <v>-0.38500000000000001</v>
      </c>
      <c r="D23" s="2">
        <v>-0.153</v>
      </c>
      <c r="F23">
        <v>0.38800000000000001</v>
      </c>
      <c r="G23">
        <v>-0.13</v>
      </c>
      <c r="I23">
        <v>0.40500000000000003</v>
      </c>
      <c r="J23">
        <v>-0.17</v>
      </c>
    </row>
    <row r="24" spans="1:10">
      <c r="A24" t="s">
        <v>110</v>
      </c>
      <c r="B24" t="s">
        <v>15</v>
      </c>
      <c r="C24" s="2">
        <v>0.51600000000000001</v>
      </c>
      <c r="D24" s="2">
        <v>0.127</v>
      </c>
      <c r="F24">
        <v>-0.52100000000000002</v>
      </c>
      <c r="G24">
        <v>9.6000000000000002E-2</v>
      </c>
      <c r="I24">
        <v>-0.53200000000000003</v>
      </c>
      <c r="J24">
        <v>0.151</v>
      </c>
    </row>
    <row r="25" spans="1:10">
      <c r="A25" t="s">
        <v>111</v>
      </c>
      <c r="B25" t="s">
        <v>16</v>
      </c>
      <c r="C25" s="2">
        <v>0.58099999999999996</v>
      </c>
      <c r="D25">
        <v>1.2E-2</v>
      </c>
      <c r="F25">
        <v>-0.58899999999999997</v>
      </c>
      <c r="G25">
        <v>-2.4E-2</v>
      </c>
      <c r="I25">
        <v>-0.58199999999999996</v>
      </c>
      <c r="J25">
        <v>3.9E-2</v>
      </c>
    </row>
    <row r="26" spans="1:10">
      <c r="A26" t="s">
        <v>112</v>
      </c>
      <c r="B26" t="s">
        <v>17</v>
      </c>
      <c r="C26" s="2">
        <v>0.28699999999999998</v>
      </c>
      <c r="D26" s="2">
        <v>-0.23499999999999999</v>
      </c>
      <c r="F26">
        <v>-0.29499999999999998</v>
      </c>
      <c r="G26">
        <v>-0.254</v>
      </c>
      <c r="I26">
        <v>-0.25600000000000001</v>
      </c>
      <c r="J26">
        <v>-0.22</v>
      </c>
    </row>
    <row r="27" spans="1:10">
      <c r="A27" t="s">
        <v>113</v>
      </c>
      <c r="B27" t="s">
        <v>18</v>
      </c>
      <c r="C27">
        <v>-8.1000000000000003E-2</v>
      </c>
      <c r="D27" s="2">
        <v>-0.35499999999999998</v>
      </c>
      <c r="F27">
        <v>7.5999999999999998E-2</v>
      </c>
      <c r="G27">
        <v>-0.35199999999999998</v>
      </c>
      <c r="I27">
        <v>0.127</v>
      </c>
      <c r="J27">
        <v>-0.35599999999999998</v>
      </c>
    </row>
    <row r="28" spans="1:10">
      <c r="A28" t="s">
        <v>114</v>
      </c>
      <c r="B28" t="s">
        <v>19</v>
      </c>
      <c r="C28">
        <v>-8.7999999999999995E-2</v>
      </c>
      <c r="D28" s="2">
        <v>0.436</v>
      </c>
      <c r="F28">
        <v>9.7000000000000003E-2</v>
      </c>
      <c r="G28">
        <v>0.44400000000000001</v>
      </c>
      <c r="I28">
        <v>3.2000000000000001E-2</v>
      </c>
      <c r="J28">
        <v>0.42899999999999999</v>
      </c>
    </row>
    <row r="29" spans="1:10">
      <c r="A29" t="s">
        <v>115</v>
      </c>
      <c r="B29" t="s">
        <v>20</v>
      </c>
      <c r="C29" s="2">
        <v>0.21299999999999999</v>
      </c>
      <c r="D29" s="2">
        <v>-0.49099999999999999</v>
      </c>
      <c r="F29">
        <v>-0.224</v>
      </c>
      <c r="G29">
        <v>-0.50600000000000001</v>
      </c>
      <c r="I29">
        <v>-0.14899999999999999</v>
      </c>
      <c r="J29">
        <v>-0.47699999999999998</v>
      </c>
    </row>
    <row r="30" spans="1:10">
      <c r="A30" t="s">
        <v>116</v>
      </c>
      <c r="B30" t="s">
        <v>21</v>
      </c>
      <c r="C30" s="2">
        <v>0.19800000000000001</v>
      </c>
      <c r="D30" s="2">
        <v>-0.43099999999999999</v>
      </c>
      <c r="F30">
        <v>-0.20799999999999999</v>
      </c>
      <c r="G30">
        <v>-0.44400000000000001</v>
      </c>
      <c r="I30">
        <v>-0.14199999999999999</v>
      </c>
      <c r="J30">
        <v>-0.41799999999999998</v>
      </c>
    </row>
    <row r="31" spans="1:10">
      <c r="A31" t="s">
        <v>117</v>
      </c>
      <c r="B31" t="s">
        <v>22</v>
      </c>
      <c r="C31">
        <v>-8.5000000000000006E-2</v>
      </c>
      <c r="D31" s="2">
        <v>0.49399999999999999</v>
      </c>
      <c r="F31">
        <v>9.5000000000000001E-2</v>
      </c>
      <c r="G31">
        <v>0.501</v>
      </c>
      <c r="I31">
        <v>2.1000000000000001E-2</v>
      </c>
      <c r="J31">
        <v>0.48499999999999999</v>
      </c>
    </row>
    <row r="32" spans="1:10">
      <c r="A32" t="s">
        <v>118</v>
      </c>
      <c r="B32" t="s">
        <v>23</v>
      </c>
      <c r="C32" s="2">
        <v>-0.15</v>
      </c>
      <c r="D32" s="2">
        <v>0.52500000000000002</v>
      </c>
      <c r="F32">
        <v>0.161</v>
      </c>
      <c r="G32">
        <v>0.53700000000000003</v>
      </c>
      <c r="I32">
        <v>8.2000000000000003E-2</v>
      </c>
      <c r="J32">
        <v>0.51400000000000001</v>
      </c>
    </row>
    <row r="33" spans="1:10">
      <c r="A33" t="s">
        <v>119</v>
      </c>
      <c r="B33" t="s">
        <v>24</v>
      </c>
      <c r="C33">
        <v>6.7000000000000004E-2</v>
      </c>
      <c r="D33" s="2">
        <v>-0.39200000000000002</v>
      </c>
      <c r="F33">
        <v>-7.4999999999999997E-2</v>
      </c>
      <c r="G33">
        <v>-0.39800000000000002</v>
      </c>
      <c r="I33">
        <v>-1.6E-2</v>
      </c>
      <c r="J33">
        <v>-0.38600000000000001</v>
      </c>
    </row>
    <row r="34" spans="1:10">
      <c r="A34" t="s">
        <v>120</v>
      </c>
      <c r="B34" t="s">
        <v>25</v>
      </c>
      <c r="C34">
        <v>-0.02</v>
      </c>
      <c r="D34" s="2">
        <v>-0.372</v>
      </c>
      <c r="F34">
        <v>1.4E-2</v>
      </c>
      <c r="G34">
        <v>-0.372</v>
      </c>
      <c r="I34">
        <v>6.8000000000000005E-2</v>
      </c>
      <c r="J34">
        <v>-0.36899999999999999</v>
      </c>
    </row>
    <row r="35" spans="1:10">
      <c r="A35" t="s">
        <v>121</v>
      </c>
      <c r="B35" t="s">
        <v>26</v>
      </c>
      <c r="C35" s="2">
        <v>0.11899999999999999</v>
      </c>
      <c r="D35" s="2">
        <v>0.26100000000000001</v>
      </c>
      <c r="F35">
        <v>-0.11700000000000001</v>
      </c>
      <c r="G35">
        <v>0.255</v>
      </c>
      <c r="I35">
        <v>-0.153</v>
      </c>
      <c r="J35">
        <v>0.26500000000000001</v>
      </c>
    </row>
    <row r="36" spans="1:10">
      <c r="A36" t="s">
        <v>122</v>
      </c>
      <c r="B36" t="s">
        <v>27</v>
      </c>
      <c r="C36">
        <v>-9.1999999999999998E-2</v>
      </c>
      <c r="D36" s="2">
        <v>0.42599999999999999</v>
      </c>
      <c r="F36">
        <v>0.1</v>
      </c>
      <c r="G36">
        <v>0.433</v>
      </c>
      <c r="I36">
        <v>3.6999999999999998E-2</v>
      </c>
      <c r="J36">
        <v>0.41799999999999998</v>
      </c>
    </row>
    <row r="37" spans="1:10">
      <c r="A37" t="s">
        <v>123</v>
      </c>
      <c r="B37" t="s">
        <v>28</v>
      </c>
      <c r="C37" s="2">
        <v>0.05</v>
      </c>
      <c r="D37" s="2">
        <v>0.51400000000000001</v>
      </c>
      <c r="F37">
        <v>-4.2999999999999997E-2</v>
      </c>
      <c r="G37">
        <v>0.51300000000000001</v>
      </c>
      <c r="I37">
        <v>-0.11700000000000001</v>
      </c>
      <c r="J37">
        <v>0.51300000000000001</v>
      </c>
    </row>
    <row r="38" spans="1:10">
      <c r="A38" t="s">
        <v>124</v>
      </c>
      <c r="B38" t="s">
        <v>29</v>
      </c>
      <c r="C38" s="2">
        <v>2.1000000000000001E-2</v>
      </c>
      <c r="D38" s="2">
        <v>-0.57799999999999996</v>
      </c>
      <c r="F38">
        <v>-3.1E-2</v>
      </c>
      <c r="G38">
        <v>-0.58099999999999996</v>
      </c>
      <c r="I38">
        <v>5.3999999999999999E-2</v>
      </c>
      <c r="J38">
        <v>-0.57199999999999995</v>
      </c>
    </row>
    <row r="39" spans="1:10">
      <c r="A39" t="s">
        <v>125</v>
      </c>
      <c r="B39" t="s">
        <v>30</v>
      </c>
      <c r="C39">
        <v>-1.7999999999999999E-2</v>
      </c>
      <c r="D39" s="2">
        <v>0.47299999999999998</v>
      </c>
      <c r="F39">
        <v>2.5999999999999999E-2</v>
      </c>
      <c r="G39">
        <v>0.47599999999999998</v>
      </c>
      <c r="I39">
        <v>-4.2999999999999997E-2</v>
      </c>
      <c r="J39">
        <v>0.46899999999999997</v>
      </c>
    </row>
    <row r="40" spans="1:10">
      <c r="A40" t="s">
        <v>126</v>
      </c>
      <c r="B40" t="s">
        <v>31</v>
      </c>
      <c r="C40" s="2">
        <v>0.14399999999999999</v>
      </c>
      <c r="D40" s="2">
        <v>0.215</v>
      </c>
      <c r="F40">
        <v>-0.14199999999999999</v>
      </c>
      <c r="G40">
        <v>0.20699999999999999</v>
      </c>
      <c r="I40">
        <v>-0.17199999999999999</v>
      </c>
      <c r="J40">
        <v>0.22</v>
      </c>
    </row>
    <row r="41" spans="1:10">
      <c r="A41" t="s">
        <v>127</v>
      </c>
      <c r="B41" t="s">
        <v>32</v>
      </c>
      <c r="C41" s="2">
        <v>0.20899999999999999</v>
      </c>
      <c r="D41" s="2">
        <v>0.23300000000000001</v>
      </c>
      <c r="F41">
        <v>-0.20799999999999999</v>
      </c>
      <c r="G41">
        <v>0.221</v>
      </c>
      <c r="I41">
        <v>-0.23899999999999999</v>
      </c>
      <c r="J41">
        <v>0.24099999999999999</v>
      </c>
    </row>
    <row r="42" spans="1:10">
      <c r="A42" t="s">
        <v>128</v>
      </c>
      <c r="B42" t="s">
        <v>33</v>
      </c>
      <c r="C42" s="2">
        <v>0.60399999999999998</v>
      </c>
      <c r="D42">
        <v>4.0000000000000001E-3</v>
      </c>
      <c r="F42">
        <v>-0.61299999999999999</v>
      </c>
      <c r="G42">
        <v>-3.3000000000000002E-2</v>
      </c>
      <c r="I42">
        <v>-0.60399999999999998</v>
      </c>
      <c r="J42">
        <v>3.3000000000000002E-2</v>
      </c>
    </row>
    <row r="43" spans="1:10">
      <c r="A43" t="s">
        <v>129</v>
      </c>
      <c r="B43" t="s">
        <v>34</v>
      </c>
      <c r="C43" s="2">
        <v>0.25</v>
      </c>
      <c r="D43" s="2">
        <v>0.45700000000000002</v>
      </c>
      <c r="F43">
        <v>-0.246</v>
      </c>
      <c r="G43">
        <v>0.443</v>
      </c>
      <c r="I43">
        <v>-0.309</v>
      </c>
      <c r="J43">
        <v>0.46500000000000002</v>
      </c>
    </row>
    <row r="44" spans="1:10">
      <c r="A44" t="s">
        <v>130</v>
      </c>
      <c r="B44" t="s">
        <v>35</v>
      </c>
      <c r="C44">
        <v>-5.1999999999999998E-2</v>
      </c>
      <c r="D44" s="2">
        <v>-0.47799999999999998</v>
      </c>
      <c r="F44">
        <v>4.3999999999999997E-2</v>
      </c>
      <c r="G44">
        <v>-0.47699999999999998</v>
      </c>
      <c r="I44">
        <v>0.114</v>
      </c>
      <c r="J44">
        <v>-0.47599999999999998</v>
      </c>
    </row>
    <row r="45" spans="1:10">
      <c r="A45" t="s">
        <v>131</v>
      </c>
      <c r="B45" t="s">
        <v>36</v>
      </c>
      <c r="C45" s="2">
        <v>0.107</v>
      </c>
      <c r="D45" s="2">
        <v>-0.56499999999999995</v>
      </c>
      <c r="F45">
        <v>-0.11700000000000001</v>
      </c>
      <c r="G45">
        <v>-0.57399999999999995</v>
      </c>
      <c r="I45">
        <v>-3.3000000000000002E-2</v>
      </c>
      <c r="J45">
        <v>-0.55500000000000005</v>
      </c>
    </row>
    <row r="46" spans="1:10">
      <c r="A46" t="s">
        <v>132</v>
      </c>
      <c r="B46" t="s">
        <v>37</v>
      </c>
      <c r="C46">
        <v>5.1999999999999998E-2</v>
      </c>
      <c r="D46" s="2">
        <v>-0.28499999999999998</v>
      </c>
      <c r="F46">
        <v>-5.7000000000000002E-2</v>
      </c>
      <c r="G46">
        <v>-0.28899999999999998</v>
      </c>
      <c r="I46">
        <v>-1.4999999999999999E-2</v>
      </c>
      <c r="J46">
        <v>-0.28000000000000003</v>
      </c>
    </row>
    <row r="47" spans="1:10">
      <c r="A47" t="s">
        <v>133</v>
      </c>
      <c r="B47" t="s">
        <v>38</v>
      </c>
      <c r="C47" s="2">
        <v>0.34399999999999997</v>
      </c>
      <c r="D47" s="2">
        <v>0.29399999999999998</v>
      </c>
      <c r="F47">
        <v>-0.34399999999999997</v>
      </c>
      <c r="G47">
        <v>0.27400000000000002</v>
      </c>
      <c r="I47">
        <v>-0.38200000000000001</v>
      </c>
      <c r="J47">
        <v>0.308</v>
      </c>
    </row>
    <row r="48" spans="1:10">
      <c r="A48" t="s">
        <v>134</v>
      </c>
      <c r="B48" t="s">
        <v>39</v>
      </c>
      <c r="C48" s="2">
        <v>0.25900000000000001</v>
      </c>
      <c r="D48" s="2">
        <v>0.29199999999999998</v>
      </c>
      <c r="F48">
        <v>-0.25700000000000001</v>
      </c>
      <c r="G48">
        <v>0.27800000000000002</v>
      </c>
      <c r="I48">
        <v>-0.29599999999999999</v>
      </c>
      <c r="J48">
        <v>0.30199999999999999</v>
      </c>
    </row>
    <row r="49" spans="1:10">
      <c r="A49" t="s">
        <v>135</v>
      </c>
      <c r="B49" t="s">
        <v>40</v>
      </c>
      <c r="C49" s="2">
        <v>-0.16600000000000001</v>
      </c>
      <c r="D49" s="2">
        <v>-0.372</v>
      </c>
      <c r="F49">
        <v>0.16200000000000001</v>
      </c>
      <c r="G49">
        <v>-0.36299999999999999</v>
      </c>
      <c r="I49">
        <v>0.214</v>
      </c>
      <c r="J49">
        <v>-0.376</v>
      </c>
    </row>
    <row r="50" spans="1:10">
      <c r="A50" t="s">
        <v>136</v>
      </c>
      <c r="B50" t="s">
        <v>41</v>
      </c>
      <c r="C50" s="2">
        <v>-0.18</v>
      </c>
      <c r="D50" s="2">
        <v>-0.23</v>
      </c>
      <c r="F50">
        <v>0.17899999999999999</v>
      </c>
      <c r="G50">
        <v>-0.219</v>
      </c>
      <c r="I50">
        <v>0.21</v>
      </c>
      <c r="J50">
        <v>-0.23599999999999999</v>
      </c>
    </row>
    <row r="51" spans="1:10">
      <c r="A51" t="s">
        <v>137</v>
      </c>
      <c r="B51" t="s">
        <v>42</v>
      </c>
      <c r="C51" s="2">
        <v>-0.40500000000000003</v>
      </c>
      <c r="D51" s="2">
        <v>-0.17199999999999999</v>
      </c>
      <c r="F51">
        <v>0.40699999999999997</v>
      </c>
      <c r="G51">
        <v>-0.14699999999999999</v>
      </c>
      <c r="I51">
        <v>0.42599999999999999</v>
      </c>
      <c r="J51">
        <v>-0.189</v>
      </c>
    </row>
    <row r="52" spans="1:10">
      <c r="A52" t="s">
        <v>138</v>
      </c>
      <c r="B52" t="s">
        <v>43</v>
      </c>
      <c r="C52" s="2">
        <v>-0.497</v>
      </c>
      <c r="D52" s="2">
        <v>0.152</v>
      </c>
      <c r="F52">
        <v>0.50600000000000001</v>
      </c>
      <c r="G52">
        <v>0.183</v>
      </c>
      <c r="I52">
        <v>0.47699999999999998</v>
      </c>
      <c r="J52">
        <v>0.127</v>
      </c>
    </row>
    <row r="53" spans="1:10">
      <c r="A53" t="s">
        <v>139</v>
      </c>
      <c r="B53" t="s">
        <v>44</v>
      </c>
      <c r="C53" s="2">
        <v>0.223</v>
      </c>
      <c r="D53" s="2">
        <v>0.36399999999999999</v>
      </c>
      <c r="F53">
        <v>-0.22</v>
      </c>
      <c r="G53">
        <v>0.35199999999999998</v>
      </c>
      <c r="I53">
        <v>-0.27</v>
      </c>
      <c r="J53">
        <v>0.372</v>
      </c>
    </row>
    <row r="54" spans="1:10">
      <c r="A54" t="s">
        <v>140</v>
      </c>
      <c r="B54" t="s">
        <v>45</v>
      </c>
      <c r="C54" s="2">
        <v>-0.44</v>
      </c>
      <c r="D54" s="2">
        <v>0.16300000000000001</v>
      </c>
      <c r="F54">
        <v>0.44900000000000001</v>
      </c>
      <c r="G54">
        <v>0.191</v>
      </c>
      <c r="I54">
        <v>0.41899999999999998</v>
      </c>
      <c r="J54">
        <v>0.14099999999999999</v>
      </c>
    </row>
    <row r="55" spans="1:10">
      <c r="A55" t="s">
        <v>141</v>
      </c>
      <c r="B55" t="s">
        <v>46</v>
      </c>
      <c r="C55">
        <v>-4.9000000000000002E-2</v>
      </c>
      <c r="D55" s="2">
        <v>-0.50700000000000001</v>
      </c>
      <c r="F55">
        <v>4.1000000000000002E-2</v>
      </c>
      <c r="G55">
        <v>-0.50600000000000001</v>
      </c>
      <c r="I55">
        <v>0.114</v>
      </c>
      <c r="J55">
        <v>-0.505</v>
      </c>
    </row>
    <row r="56" spans="1:10">
      <c r="A56" t="s">
        <v>142</v>
      </c>
      <c r="B56" t="s">
        <v>47</v>
      </c>
      <c r="C56" s="2">
        <v>-0.48699999999999999</v>
      </c>
      <c r="D56" s="2">
        <v>0.09</v>
      </c>
      <c r="F56">
        <v>0.495</v>
      </c>
      <c r="G56">
        <v>0.12</v>
      </c>
      <c r="I56">
        <v>0.47499999999999998</v>
      </c>
      <c r="J56">
        <v>6.6000000000000003E-2</v>
      </c>
    </row>
    <row r="57" spans="1:10">
      <c r="A57" t="s">
        <v>143</v>
      </c>
      <c r="B57" t="s">
        <v>48</v>
      </c>
      <c r="C57" s="2">
        <v>0.17599999999999999</v>
      </c>
      <c r="D57" s="2">
        <v>-0.20699999999999999</v>
      </c>
      <c r="F57">
        <v>-0.182</v>
      </c>
      <c r="G57">
        <v>-0.218</v>
      </c>
      <c r="I57">
        <v>-0.14899999999999999</v>
      </c>
      <c r="J57">
        <v>-0.19700000000000001</v>
      </c>
    </row>
    <row r="58" spans="1:10">
      <c r="A58" t="s">
        <v>144</v>
      </c>
      <c r="B58" t="s">
        <v>49</v>
      </c>
      <c r="C58">
        <v>3.6999999999999998E-2</v>
      </c>
      <c r="D58" s="2">
        <v>0.33800000000000002</v>
      </c>
      <c r="F58">
        <v>-3.2000000000000001E-2</v>
      </c>
      <c r="G58">
        <v>0.33700000000000002</v>
      </c>
      <c r="I58">
        <v>-8.1000000000000003E-2</v>
      </c>
      <c r="J58">
        <v>0.33600000000000002</v>
      </c>
    </row>
    <row r="59" spans="1:10">
      <c r="A59" t="s">
        <v>145</v>
      </c>
      <c r="B59" t="s">
        <v>50</v>
      </c>
      <c r="C59" s="2">
        <v>0.311</v>
      </c>
      <c r="D59" s="2">
        <v>0.30599999999999999</v>
      </c>
      <c r="F59">
        <v>-0.31</v>
      </c>
      <c r="G59">
        <v>0.28799999999999998</v>
      </c>
      <c r="I59">
        <v>-0.35</v>
      </c>
      <c r="J59">
        <v>0.318</v>
      </c>
    </row>
    <row r="60" spans="1:10">
      <c r="A60" t="s">
        <v>146</v>
      </c>
      <c r="B60" t="s">
        <v>51</v>
      </c>
      <c r="C60">
        <v>-6.0000000000000001E-3</v>
      </c>
      <c r="D60" s="2">
        <v>0.47899999999999998</v>
      </c>
      <c r="F60">
        <v>1.4E-2</v>
      </c>
      <c r="G60">
        <v>0.48099999999999998</v>
      </c>
      <c r="I60">
        <v>-5.6000000000000001E-2</v>
      </c>
      <c r="J60">
        <v>0.47499999999999998</v>
      </c>
    </row>
    <row r="61" spans="1:10">
      <c r="A61" t="s">
        <v>147</v>
      </c>
      <c r="B61" t="s">
        <v>52</v>
      </c>
      <c r="C61" s="2">
        <v>0.11</v>
      </c>
      <c r="D61" s="2">
        <v>0.57799999999999996</v>
      </c>
      <c r="F61">
        <v>-0.10199999999999999</v>
      </c>
      <c r="G61">
        <v>0.57299999999999995</v>
      </c>
      <c r="I61">
        <v>-0.185</v>
      </c>
      <c r="J61">
        <v>0.57799999999999996</v>
      </c>
    </row>
    <row r="62" spans="1:10">
      <c r="A62" t="s">
        <v>148</v>
      </c>
      <c r="B62" t="s">
        <v>53</v>
      </c>
      <c r="C62">
        <v>9.6000000000000002E-2</v>
      </c>
      <c r="D62" s="2">
        <v>0.376</v>
      </c>
      <c r="F62">
        <v>-9.0999999999999998E-2</v>
      </c>
      <c r="G62">
        <v>0.372</v>
      </c>
      <c r="I62">
        <v>-0.14499999999999999</v>
      </c>
      <c r="J62">
        <v>0.377</v>
      </c>
    </row>
    <row r="64" spans="1:10">
      <c r="A64" t="s">
        <v>66</v>
      </c>
      <c r="B64" t="s">
        <v>67</v>
      </c>
    </row>
    <row r="65" spans="1:6">
      <c r="A65" t="s">
        <v>69</v>
      </c>
      <c r="B65">
        <v>2958.4769999999999</v>
      </c>
      <c r="F65">
        <v>2958.4769999999999</v>
      </c>
    </row>
    <row r="66" spans="1:6">
      <c r="A66" t="s">
        <v>68</v>
      </c>
      <c r="B66">
        <v>1223</v>
      </c>
      <c r="F66">
        <v>1223</v>
      </c>
    </row>
    <row r="67" spans="1:6">
      <c r="A67" t="s">
        <v>63</v>
      </c>
      <c r="B67">
        <v>5.7000000000000002E-2</v>
      </c>
      <c r="F67" t="s">
        <v>82</v>
      </c>
    </row>
    <row r="68" spans="1:6">
      <c r="A68" t="s">
        <v>64</v>
      </c>
      <c r="B68">
        <v>0.66400000000000003</v>
      </c>
      <c r="E68" t="s">
        <v>83</v>
      </c>
      <c r="F68">
        <v>6.2E-2</v>
      </c>
    </row>
    <row r="69" spans="1:6">
      <c r="A69" t="s">
        <v>65</v>
      </c>
      <c r="B69">
        <v>0.06</v>
      </c>
      <c r="E69" t="s">
        <v>84</v>
      </c>
      <c r="F69" t="s">
        <v>85</v>
      </c>
    </row>
  </sheetData>
  <conditionalFormatting sqref="C11:J62">
    <cfRule type="cellIs" dxfId="48" priority="1" operator="between">
      <formula>-0.32</formula>
      <formula>-0.1</formula>
    </cfRule>
    <cfRule type="cellIs" dxfId="47" priority="2" operator="between">
      <formula>-0.1</formula>
      <formula>0.1</formula>
    </cfRule>
    <cfRule type="cellIs" dxfId="46" priority="3" operator="lessThanOrEqual">
      <formula>-0.32</formula>
    </cfRule>
    <cfRule type="cellIs" dxfId="45" priority="4" operator="greaterThanOrEqual">
      <formula>0.32</formula>
    </cfRule>
    <cfRule type="cellIs" dxfId="44" priority="5" operator="between">
      <formula>0.1</formula>
      <formula>0.32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pane xSplit="1" topLeftCell="B1" activePane="topRight" state="frozen"/>
      <selection activeCell="A4" sqref="A4"/>
      <selection pane="topRight" activeCell="A31" sqref="A31"/>
    </sheetView>
  </sheetViews>
  <sheetFormatPr baseColWidth="10" defaultColWidth="8.83203125" defaultRowHeight="14" x14ac:dyDescent="0"/>
  <cols>
    <col min="1" max="1" width="118.6640625" bestFit="1" customWidth="1"/>
  </cols>
  <sheetData>
    <row r="1" spans="1:15">
      <c r="B1" t="s">
        <v>0</v>
      </c>
      <c r="G1" t="s">
        <v>54</v>
      </c>
      <c r="K1" t="s">
        <v>55</v>
      </c>
    </row>
    <row r="2" spans="1:15">
      <c r="A2" t="s">
        <v>56</v>
      </c>
      <c r="B2">
        <f>COUNTIFS(C11:E62,"&gt;.1",C11:E62, "&lt;.32")</f>
        <v>31</v>
      </c>
      <c r="C2">
        <v>1</v>
      </c>
      <c r="D2">
        <v>2</v>
      </c>
      <c r="E2">
        <v>3</v>
      </c>
      <c r="G2">
        <v>1</v>
      </c>
      <c r="H2">
        <v>2</v>
      </c>
      <c r="I2">
        <v>3</v>
      </c>
      <c r="K2">
        <v>1</v>
      </c>
      <c r="L2">
        <v>2</v>
      </c>
      <c r="M2">
        <v>3</v>
      </c>
    </row>
    <row r="3" spans="1:15">
      <c r="A3" t="s">
        <v>57</v>
      </c>
      <c r="B3">
        <f>COUNTIFS(C11:E62,"&gt;-.32",C11:E62, "&lt;-.1")</f>
        <v>15</v>
      </c>
      <c r="C3" t="s">
        <v>1</v>
      </c>
      <c r="D3" t="s">
        <v>1</v>
      </c>
      <c r="E3" t="s">
        <v>1</v>
      </c>
      <c r="K3" t="s">
        <v>1</v>
      </c>
      <c r="L3" t="s">
        <v>1</v>
      </c>
      <c r="M3" t="s">
        <v>1</v>
      </c>
    </row>
    <row r="4" spans="1:15">
      <c r="A4">
        <f>SUM(C4:E4)</f>
        <v>31</v>
      </c>
      <c r="C4">
        <f>COUNTIFS(C11:C62,"&gt;.1",C11:C62,"&lt;.32")</f>
        <v>10</v>
      </c>
      <c r="D4">
        <f t="shared" ref="D4:E4" si="0">COUNTIFS(D11:D62,"&gt;.1",D11:D62,"&lt;.32")</f>
        <v>14</v>
      </c>
      <c r="E4">
        <f t="shared" si="0"/>
        <v>7</v>
      </c>
      <c r="G4">
        <f>COUNTIFS(G11:G62,"&gt;.1",G11:G62,"&lt;.32")</f>
        <v>12</v>
      </c>
      <c r="H4">
        <f t="shared" ref="H4:I4" si="1">COUNTIFS(H11:H62,"&gt;.1",H11:H62,"&lt;.32")</f>
        <v>8</v>
      </c>
      <c r="I4">
        <f t="shared" si="1"/>
        <v>7</v>
      </c>
      <c r="K4">
        <f>COUNTIFS(K11:K62,"&gt;.1",K11:K62,"&lt;.32")</f>
        <v>20</v>
      </c>
      <c r="L4">
        <f t="shared" ref="L4:M4" si="2">COUNTIFS(L11:L62,"&gt;.1",L11:L62,"&lt;.32")</f>
        <v>6</v>
      </c>
      <c r="M4">
        <f t="shared" si="2"/>
        <v>11</v>
      </c>
      <c r="O4" s="1"/>
    </row>
    <row r="5" spans="1:15">
      <c r="A5">
        <f>SUM(C5:E5)</f>
        <v>15</v>
      </c>
      <c r="C5">
        <f>COUNTIFS(C11:C62,"&gt;-.32",C11:C62,"&lt;-.1")</f>
        <v>3</v>
      </c>
      <c r="D5">
        <f t="shared" ref="D5:E5" si="3">COUNTIFS(D11:D62,"&gt;-.32",D11:D62,"&lt;-.1")</f>
        <v>6</v>
      </c>
      <c r="E5">
        <f t="shared" si="3"/>
        <v>6</v>
      </c>
      <c r="G5">
        <f>COUNTIFS(G11:G62,"&gt;-.32",G11:G62,"&lt;-.1")</f>
        <v>3</v>
      </c>
      <c r="H5">
        <f t="shared" ref="H5:I5" si="4">COUNTIFS(H11:H62,"&gt;-.32",H11:H62,"&lt;-.1")</f>
        <v>13</v>
      </c>
      <c r="I5">
        <f t="shared" si="4"/>
        <v>6</v>
      </c>
      <c r="K5">
        <f>COUNTIFS(K11:K62,"&gt;-.32",K11:K62,"&lt;-.1")</f>
        <v>5</v>
      </c>
      <c r="L5">
        <f t="shared" ref="L5:M5" si="5">COUNTIFS(L11:L62,"&gt;-.32",L11:L62,"&lt;-.1")</f>
        <v>15</v>
      </c>
      <c r="M5">
        <f t="shared" si="5"/>
        <v>7</v>
      </c>
    </row>
    <row r="6" spans="1:15">
      <c r="A6" t="s">
        <v>58</v>
      </c>
      <c r="C6">
        <f>SUM(C4:C5)</f>
        <v>13</v>
      </c>
      <c r="D6">
        <f t="shared" ref="D6:E6" si="6">SUM(D4:D5)</f>
        <v>20</v>
      </c>
      <c r="E6">
        <f t="shared" si="6"/>
        <v>13</v>
      </c>
      <c r="G6">
        <f t="shared" ref="G6:M6" si="7">SUM(G4:G5)</f>
        <v>15</v>
      </c>
      <c r="H6">
        <f t="shared" si="7"/>
        <v>21</v>
      </c>
      <c r="I6">
        <f t="shared" si="7"/>
        <v>13</v>
      </c>
      <c r="K6">
        <f t="shared" si="7"/>
        <v>25</v>
      </c>
      <c r="L6">
        <f t="shared" si="7"/>
        <v>21</v>
      </c>
      <c r="M6">
        <f t="shared" si="7"/>
        <v>18</v>
      </c>
    </row>
    <row r="7" spans="1:15">
      <c r="A7" t="s">
        <v>61</v>
      </c>
      <c r="C7">
        <f>COUNTIFS(C11:C62,"&gt;.32")</f>
        <v>4</v>
      </c>
      <c r="D7">
        <f t="shared" ref="D7:E7" si="8">COUNTIFS(D11:D62,"&gt;.32")</f>
        <v>7</v>
      </c>
      <c r="E7">
        <f t="shared" si="8"/>
        <v>12</v>
      </c>
      <c r="G7">
        <f t="shared" ref="G7:M7" si="9">COUNTIFS(G11:G62,"&gt;.32")</f>
        <v>4</v>
      </c>
      <c r="H7">
        <f t="shared" si="9"/>
        <v>7</v>
      </c>
      <c r="I7">
        <f t="shared" si="9"/>
        <v>12</v>
      </c>
      <c r="K7">
        <f t="shared" si="9"/>
        <v>4</v>
      </c>
      <c r="L7">
        <f t="shared" si="9"/>
        <v>7</v>
      </c>
      <c r="M7">
        <f t="shared" si="9"/>
        <v>13</v>
      </c>
    </row>
    <row r="8" spans="1:15">
      <c r="A8" t="s">
        <v>60</v>
      </c>
      <c r="C8">
        <f>COUNTIFS(C11:C62,"&lt;-.32")</f>
        <v>0</v>
      </c>
      <c r="D8">
        <f t="shared" ref="D8:E8" si="10">COUNTIFS(D11:D62,"&lt;-.32")</f>
        <v>7</v>
      </c>
      <c r="E8">
        <f t="shared" si="10"/>
        <v>11</v>
      </c>
      <c r="G8">
        <f t="shared" ref="G8:M8" si="11">COUNTIFS(G11:G62,"&lt;-.32")</f>
        <v>0</v>
      </c>
      <c r="H8">
        <f t="shared" si="11"/>
        <v>7</v>
      </c>
      <c r="I8">
        <f t="shared" si="11"/>
        <v>11</v>
      </c>
      <c r="K8">
        <f t="shared" si="11"/>
        <v>0</v>
      </c>
      <c r="L8">
        <f t="shared" si="11"/>
        <v>7</v>
      </c>
      <c r="M8">
        <f t="shared" si="11"/>
        <v>10</v>
      </c>
    </row>
    <row r="9" spans="1:15">
      <c r="A9" t="s">
        <v>62</v>
      </c>
      <c r="C9">
        <f>SUM(C7:C8)</f>
        <v>4</v>
      </c>
      <c r="D9">
        <f t="shared" ref="D9:E9" si="12">SUM(D7:D8)</f>
        <v>14</v>
      </c>
      <c r="E9">
        <f t="shared" si="12"/>
        <v>23</v>
      </c>
      <c r="G9">
        <f t="shared" ref="G9:M9" si="13">SUM(G7:G8)</f>
        <v>4</v>
      </c>
      <c r="H9">
        <f t="shared" si="13"/>
        <v>14</v>
      </c>
      <c r="I9">
        <f t="shared" si="13"/>
        <v>23</v>
      </c>
      <c r="K9">
        <f t="shared" si="13"/>
        <v>4</v>
      </c>
      <c r="L9">
        <f t="shared" si="13"/>
        <v>14</v>
      </c>
      <c r="M9">
        <f t="shared" si="13"/>
        <v>23</v>
      </c>
    </row>
    <row r="10" spans="1:15">
      <c r="A10" t="s">
        <v>59</v>
      </c>
      <c r="C10">
        <f>COUNTIFS(C11:C62,"&gt;-.1",C11:C62,"&lt;.1")</f>
        <v>34</v>
      </c>
      <c r="D10">
        <f t="shared" ref="D10:E10" si="14">COUNTIFS(D11:D62,"&gt;-.1",D11:D62,"&lt;.1")</f>
        <v>18</v>
      </c>
      <c r="E10">
        <f t="shared" si="14"/>
        <v>16</v>
      </c>
      <c r="G10">
        <f t="shared" ref="G10:M10" si="15">COUNTIFS(G11:G62,"&gt;-.1",G11:G62,"&lt;.1")</f>
        <v>32</v>
      </c>
      <c r="H10">
        <f t="shared" si="15"/>
        <v>17</v>
      </c>
      <c r="I10">
        <f t="shared" si="15"/>
        <v>15</v>
      </c>
      <c r="K10">
        <f t="shared" si="15"/>
        <v>23</v>
      </c>
      <c r="L10">
        <f t="shared" si="15"/>
        <v>17</v>
      </c>
      <c r="M10">
        <f t="shared" si="15"/>
        <v>11</v>
      </c>
    </row>
    <row r="11" spans="1:15">
      <c r="A11" t="s">
        <v>97</v>
      </c>
      <c r="B11" t="s">
        <v>2</v>
      </c>
      <c r="C11" s="2">
        <v>0.33200000000000002</v>
      </c>
      <c r="D11" s="2">
        <v>0.16300000000000001</v>
      </c>
      <c r="E11">
        <v>-5.1999999999999998E-2</v>
      </c>
      <c r="G11">
        <v>0.32700000000000001</v>
      </c>
      <c r="H11">
        <v>-0.14099999999999999</v>
      </c>
      <c r="I11">
        <v>-4.2999999999999997E-2</v>
      </c>
      <c r="K11" s="5">
        <v>0.33600000000000002</v>
      </c>
      <c r="L11" s="5">
        <v>-0.158</v>
      </c>
      <c r="M11" s="5">
        <v>0.04</v>
      </c>
    </row>
    <row r="12" spans="1:15">
      <c r="A12" t="s">
        <v>98</v>
      </c>
      <c r="B12" t="s">
        <v>3</v>
      </c>
      <c r="C12" s="2">
        <v>-0.22700000000000001</v>
      </c>
      <c r="D12" s="2">
        <v>-0.19800000000000001</v>
      </c>
      <c r="E12">
        <v>5.6000000000000001E-2</v>
      </c>
      <c r="G12">
        <v>-0.218</v>
      </c>
      <c r="H12">
        <v>0.185</v>
      </c>
      <c r="I12">
        <v>4.5999999999999999E-2</v>
      </c>
      <c r="K12" s="5">
        <v>-0.23599999999999999</v>
      </c>
      <c r="L12" s="5">
        <v>0.193</v>
      </c>
      <c r="M12" s="5">
        <v>-1.7999999999999999E-2</v>
      </c>
    </row>
    <row r="13" spans="1:15">
      <c r="A13" t="s">
        <v>99</v>
      </c>
      <c r="B13" t="s">
        <v>4</v>
      </c>
      <c r="C13" s="2">
        <v>0.30099999999999999</v>
      </c>
      <c r="D13" s="2">
        <v>0.16300000000000001</v>
      </c>
      <c r="E13">
        <v>2E-3</v>
      </c>
      <c r="G13">
        <v>0.29199999999999998</v>
      </c>
      <c r="H13">
        <v>-0.14299999999999999</v>
      </c>
      <c r="I13">
        <v>1.4E-2</v>
      </c>
      <c r="K13" s="5">
        <v>0.314</v>
      </c>
      <c r="L13" s="5">
        <v>-0.16200000000000001</v>
      </c>
      <c r="M13" s="5">
        <v>8.8999999999999996E-2</v>
      </c>
    </row>
    <row r="14" spans="1:15">
      <c r="A14" t="s">
        <v>100</v>
      </c>
      <c r="B14" t="s">
        <v>5</v>
      </c>
      <c r="C14" s="2">
        <v>-0.25700000000000001</v>
      </c>
      <c r="D14" s="2">
        <v>-0.14499999999999999</v>
      </c>
      <c r="E14">
        <v>4.7E-2</v>
      </c>
      <c r="G14">
        <v>-0.251</v>
      </c>
      <c r="H14">
        <v>0.128</v>
      </c>
      <c r="I14">
        <v>3.7999999999999999E-2</v>
      </c>
      <c r="K14" s="5">
        <v>-0.26</v>
      </c>
      <c r="L14" s="5">
        <v>0.14099999999999999</v>
      </c>
      <c r="M14" s="5">
        <v>-2.8000000000000001E-2</v>
      </c>
    </row>
    <row r="15" spans="1:15">
      <c r="A15" t="s">
        <v>101</v>
      </c>
      <c r="B15" t="s">
        <v>6</v>
      </c>
      <c r="C15" s="2">
        <v>0.77600000000000002</v>
      </c>
      <c r="D15">
        <v>3.3000000000000002E-2</v>
      </c>
      <c r="E15">
        <v>-3.6999999999999998E-2</v>
      </c>
      <c r="G15">
        <v>0.77600000000000002</v>
      </c>
      <c r="H15">
        <v>2.3E-2</v>
      </c>
      <c r="I15">
        <v>-6.0000000000000001E-3</v>
      </c>
      <c r="K15" s="5">
        <v>0.751</v>
      </c>
      <c r="L15" s="5">
        <v>-3.2000000000000001E-2</v>
      </c>
      <c r="M15" s="5">
        <v>0.156</v>
      </c>
    </row>
    <row r="16" spans="1:15">
      <c r="A16" t="s">
        <v>102</v>
      </c>
      <c r="B16" t="s">
        <v>7</v>
      </c>
      <c r="C16" s="2">
        <v>0.75700000000000001</v>
      </c>
      <c r="D16">
        <v>-4.8000000000000001E-2</v>
      </c>
      <c r="E16">
        <v>6.6000000000000003E-2</v>
      </c>
      <c r="G16">
        <v>0.755</v>
      </c>
      <c r="H16">
        <v>0.105</v>
      </c>
      <c r="I16">
        <v>9.9000000000000005E-2</v>
      </c>
      <c r="K16" s="5">
        <v>0.73799999999999999</v>
      </c>
      <c r="L16" s="5">
        <v>4.3999999999999997E-2</v>
      </c>
      <c r="M16" s="5">
        <v>0.247</v>
      </c>
    </row>
    <row r="17" spans="1:13">
      <c r="A17" t="s">
        <v>103</v>
      </c>
      <c r="B17" t="s">
        <v>8</v>
      </c>
      <c r="C17" s="2">
        <v>0.73199999999999998</v>
      </c>
      <c r="D17">
        <v>1.2999999999999999E-2</v>
      </c>
      <c r="E17">
        <v>-1.2999999999999999E-2</v>
      </c>
      <c r="G17">
        <v>0.73199999999999998</v>
      </c>
      <c r="H17">
        <v>0.04</v>
      </c>
      <c r="I17">
        <v>1.7000000000000001E-2</v>
      </c>
      <c r="K17" s="5">
        <v>0.71</v>
      </c>
      <c r="L17" s="5">
        <v>-1.2999999999999999E-2</v>
      </c>
      <c r="M17" s="5">
        <v>0.16700000000000001</v>
      </c>
    </row>
    <row r="18" spans="1:13">
      <c r="A18" t="s">
        <v>104</v>
      </c>
      <c r="B18" t="s">
        <v>9</v>
      </c>
      <c r="C18">
        <v>6.0999999999999999E-2</v>
      </c>
      <c r="D18" s="2">
        <v>-0.63300000000000001</v>
      </c>
      <c r="E18">
        <v>-4.9000000000000002E-2</v>
      </c>
      <c r="G18">
        <v>9.9000000000000005E-2</v>
      </c>
      <c r="H18">
        <v>0.64600000000000002</v>
      </c>
      <c r="I18">
        <v>-4.4999999999999998E-2</v>
      </c>
      <c r="K18" s="5">
        <v>-3.2000000000000001E-2</v>
      </c>
      <c r="L18" s="5">
        <v>0.628</v>
      </c>
      <c r="M18" s="5">
        <v>-8.3000000000000004E-2</v>
      </c>
    </row>
    <row r="19" spans="1:13">
      <c r="A19" t="s">
        <v>105</v>
      </c>
      <c r="B19" t="s">
        <v>10</v>
      </c>
      <c r="C19" s="2">
        <v>0.14399999999999999</v>
      </c>
      <c r="D19" s="2">
        <v>0.36899999999999999</v>
      </c>
      <c r="E19">
        <v>9.4E-2</v>
      </c>
      <c r="G19">
        <v>0.11799999999999999</v>
      </c>
      <c r="H19">
        <v>-0.36299999999999999</v>
      </c>
      <c r="I19">
        <v>0.1</v>
      </c>
      <c r="K19" s="5">
        <v>0.20300000000000001</v>
      </c>
      <c r="L19" s="5">
        <v>-0.37</v>
      </c>
      <c r="M19" s="5">
        <v>0.156</v>
      </c>
    </row>
    <row r="20" spans="1:13">
      <c r="A20" t="s">
        <v>106</v>
      </c>
      <c r="B20" t="s">
        <v>11</v>
      </c>
      <c r="C20" s="2">
        <v>0.109</v>
      </c>
      <c r="D20" s="2">
        <v>0.39</v>
      </c>
      <c r="E20" s="2">
        <v>-0.25600000000000001</v>
      </c>
      <c r="G20">
        <v>0.10100000000000001</v>
      </c>
      <c r="H20">
        <v>-0.38900000000000001</v>
      </c>
      <c r="I20">
        <v>-0.25900000000000001</v>
      </c>
      <c r="K20" s="5">
        <v>0.115</v>
      </c>
      <c r="L20" s="5">
        <v>-0.373</v>
      </c>
      <c r="M20" s="5">
        <v>-0.19500000000000001</v>
      </c>
    </row>
    <row r="21" spans="1:13">
      <c r="A21" t="s">
        <v>107</v>
      </c>
      <c r="B21" t="s">
        <v>12</v>
      </c>
      <c r="C21">
        <v>3.5999999999999997E-2</v>
      </c>
      <c r="D21" s="2">
        <v>0.57499999999999996</v>
      </c>
      <c r="E21">
        <v>0.04</v>
      </c>
      <c r="G21">
        <v>2E-3</v>
      </c>
      <c r="H21">
        <v>-0.57999999999999996</v>
      </c>
      <c r="I21">
        <v>4.1000000000000002E-2</v>
      </c>
      <c r="K21" s="5">
        <v>0.11700000000000001</v>
      </c>
      <c r="L21" s="5">
        <v>-0.56999999999999995</v>
      </c>
      <c r="M21" s="5">
        <v>9.4E-2</v>
      </c>
    </row>
    <row r="22" spans="1:13">
      <c r="A22" t="s">
        <v>108</v>
      </c>
      <c r="B22" t="s">
        <v>13</v>
      </c>
      <c r="C22">
        <v>0.03</v>
      </c>
      <c r="D22" s="2">
        <v>-0.44500000000000001</v>
      </c>
      <c r="E22">
        <v>6.4000000000000001E-2</v>
      </c>
      <c r="G22">
        <v>5.0999999999999997E-2</v>
      </c>
      <c r="H22">
        <v>0.45400000000000001</v>
      </c>
      <c r="I22">
        <v>6.8000000000000005E-2</v>
      </c>
      <c r="K22" s="5">
        <v>-1.9E-2</v>
      </c>
      <c r="L22" s="5">
        <v>0.437</v>
      </c>
      <c r="M22" s="5">
        <v>3.5999999999999997E-2</v>
      </c>
    </row>
    <row r="23" spans="1:13">
      <c r="A23" t="s">
        <v>109</v>
      </c>
      <c r="B23" t="s">
        <v>14</v>
      </c>
      <c r="C23">
        <v>-3.5999999999999997E-2</v>
      </c>
      <c r="D23" s="2">
        <v>-0.38400000000000001</v>
      </c>
      <c r="E23" s="2">
        <v>-0.14499999999999999</v>
      </c>
      <c r="G23">
        <v>-7.0000000000000001E-3</v>
      </c>
      <c r="H23">
        <v>0.38600000000000001</v>
      </c>
      <c r="I23">
        <v>-0.14799999999999999</v>
      </c>
      <c r="K23" s="5">
        <v>-0.109</v>
      </c>
      <c r="L23" s="5">
        <v>0.38700000000000001</v>
      </c>
      <c r="M23" s="5">
        <v>-0.182</v>
      </c>
    </row>
    <row r="24" spans="1:13">
      <c r="A24" t="s">
        <v>110</v>
      </c>
      <c r="B24" t="s">
        <v>15</v>
      </c>
      <c r="C24">
        <v>9.7000000000000003E-2</v>
      </c>
      <c r="D24" s="2">
        <v>0.502</v>
      </c>
      <c r="E24">
        <v>8.5000000000000006E-2</v>
      </c>
      <c r="G24">
        <v>6.5000000000000002E-2</v>
      </c>
      <c r="H24">
        <v>-0.502</v>
      </c>
      <c r="I24">
        <v>8.8999999999999996E-2</v>
      </c>
      <c r="K24" s="5">
        <v>0.17399999999999999</v>
      </c>
      <c r="L24" s="5">
        <v>-0.501</v>
      </c>
      <c r="M24" s="5">
        <v>0.14599999999999999</v>
      </c>
    </row>
    <row r="25" spans="1:13">
      <c r="A25" t="s">
        <v>111</v>
      </c>
      <c r="B25" t="s">
        <v>16</v>
      </c>
      <c r="C25">
        <v>3.3000000000000002E-2</v>
      </c>
      <c r="D25" s="2">
        <v>0.57499999999999996</v>
      </c>
      <c r="E25">
        <v>1.0999999999999999E-2</v>
      </c>
      <c r="G25">
        <v>0</v>
      </c>
      <c r="H25">
        <v>-0.57999999999999996</v>
      </c>
      <c r="I25">
        <v>1.0999999999999999E-2</v>
      </c>
      <c r="K25" s="5">
        <v>0.109</v>
      </c>
      <c r="L25" s="5">
        <v>-0.56899999999999995</v>
      </c>
      <c r="M25" s="5">
        <v>6.4000000000000001E-2</v>
      </c>
    </row>
    <row r="26" spans="1:13">
      <c r="A26" t="s">
        <v>112</v>
      </c>
      <c r="B26" t="s">
        <v>17</v>
      </c>
      <c r="C26">
        <v>4.0000000000000001E-3</v>
      </c>
      <c r="D26" s="2">
        <v>0.28100000000000003</v>
      </c>
      <c r="E26" s="2">
        <v>-0.23400000000000001</v>
      </c>
      <c r="G26">
        <v>1E-3</v>
      </c>
      <c r="H26">
        <v>-0.28599999999999998</v>
      </c>
      <c r="I26">
        <v>-0.24099999999999999</v>
      </c>
      <c r="K26" s="5">
        <v>2E-3</v>
      </c>
      <c r="L26" s="5">
        <v>-0.26600000000000001</v>
      </c>
      <c r="M26" s="5">
        <v>-0.20799999999999999</v>
      </c>
    </row>
    <row r="27" spans="1:13">
      <c r="A27" t="s">
        <v>113</v>
      </c>
      <c r="B27" t="s">
        <v>18</v>
      </c>
      <c r="C27">
        <v>8.9999999999999993E-3</v>
      </c>
      <c r="D27">
        <v>-8.8999999999999996E-2</v>
      </c>
      <c r="E27" s="2">
        <v>-0.377</v>
      </c>
      <c r="G27">
        <v>3.5000000000000003E-2</v>
      </c>
      <c r="H27">
        <v>8.8999999999999996E-2</v>
      </c>
      <c r="I27">
        <v>-0.38500000000000001</v>
      </c>
      <c r="K27" s="5">
        <v>-6.4000000000000001E-2</v>
      </c>
      <c r="L27" s="5">
        <v>0.107</v>
      </c>
      <c r="M27" s="5">
        <v>-0.377</v>
      </c>
    </row>
    <row r="28" spans="1:13">
      <c r="A28" t="s">
        <v>114</v>
      </c>
      <c r="B28" t="s">
        <v>19</v>
      </c>
      <c r="C28">
        <v>-1.4999999999999999E-2</v>
      </c>
      <c r="D28">
        <v>-0.08</v>
      </c>
      <c r="E28" s="2">
        <v>0.45500000000000002</v>
      </c>
      <c r="G28">
        <v>-3.5999999999999997E-2</v>
      </c>
      <c r="H28">
        <v>8.2000000000000003E-2</v>
      </c>
      <c r="I28">
        <v>0.46500000000000002</v>
      </c>
      <c r="K28" s="5">
        <v>4.8000000000000001E-2</v>
      </c>
      <c r="L28" s="5">
        <v>5.5E-2</v>
      </c>
      <c r="M28" s="5">
        <v>0.438</v>
      </c>
    </row>
    <row r="29" spans="1:13">
      <c r="A29" t="s">
        <v>115</v>
      </c>
      <c r="B29" t="s">
        <v>20</v>
      </c>
      <c r="C29" s="2">
        <v>-0.184</v>
      </c>
      <c r="D29" s="2">
        <v>0.22800000000000001</v>
      </c>
      <c r="E29" s="2">
        <v>-0.38300000000000001</v>
      </c>
      <c r="G29">
        <v>-0.17499999999999999</v>
      </c>
      <c r="H29">
        <v>-0.246</v>
      </c>
      <c r="I29">
        <v>-0.4</v>
      </c>
      <c r="K29" s="5">
        <v>-0.21</v>
      </c>
      <c r="L29" s="5">
        <v>-0.20499999999999999</v>
      </c>
      <c r="M29" s="5">
        <v>-0.40400000000000003</v>
      </c>
    </row>
    <row r="30" spans="1:13">
      <c r="A30" t="s">
        <v>116</v>
      </c>
      <c r="B30" t="s">
        <v>21</v>
      </c>
      <c r="C30">
        <v>-5.2999999999999999E-2</v>
      </c>
      <c r="D30" s="2">
        <v>0.19400000000000001</v>
      </c>
      <c r="E30" s="2">
        <v>-0.40300000000000002</v>
      </c>
      <c r="G30">
        <v>-4.1000000000000002E-2</v>
      </c>
      <c r="H30">
        <v>-0.20300000000000001</v>
      </c>
      <c r="I30">
        <v>-0.41499999999999998</v>
      </c>
      <c r="K30" s="5">
        <v>-9.0999999999999998E-2</v>
      </c>
      <c r="L30" s="5">
        <v>-0.17100000000000001</v>
      </c>
      <c r="M30" s="5">
        <v>-0.39500000000000002</v>
      </c>
    </row>
    <row r="31" spans="1:13">
      <c r="A31" t="s">
        <v>117</v>
      </c>
      <c r="B31" t="s">
        <v>22</v>
      </c>
      <c r="C31" s="2">
        <v>0.20899999999999999</v>
      </c>
      <c r="D31" s="2">
        <v>-0.105</v>
      </c>
      <c r="E31" s="2">
        <v>0.377</v>
      </c>
      <c r="G31">
        <v>0.19400000000000001</v>
      </c>
      <c r="H31">
        <v>0.124</v>
      </c>
      <c r="I31">
        <v>0.39500000000000002</v>
      </c>
      <c r="K31" s="5">
        <v>0.25</v>
      </c>
      <c r="L31" s="5">
        <v>8.5000000000000006E-2</v>
      </c>
      <c r="M31" s="5">
        <v>0.41499999999999998</v>
      </c>
    </row>
    <row r="32" spans="1:13">
      <c r="A32" t="s">
        <v>118</v>
      </c>
      <c r="B32" t="s">
        <v>23</v>
      </c>
      <c r="C32" s="2">
        <v>0.21</v>
      </c>
      <c r="D32" s="2">
        <v>-0.16800000000000001</v>
      </c>
      <c r="E32" s="2">
        <v>0.40200000000000002</v>
      </c>
      <c r="G32">
        <v>0.19700000000000001</v>
      </c>
      <c r="H32">
        <v>0.188</v>
      </c>
      <c r="I32">
        <v>0.42099999999999999</v>
      </c>
      <c r="K32" s="5">
        <v>0.247</v>
      </c>
      <c r="L32" s="5">
        <v>0.14599999999999999</v>
      </c>
      <c r="M32" s="5">
        <v>0.435</v>
      </c>
    </row>
    <row r="33" spans="1:13">
      <c r="A33" t="s">
        <v>119</v>
      </c>
      <c r="B33" t="s">
        <v>24</v>
      </c>
      <c r="C33">
        <v>0.1</v>
      </c>
      <c r="D33">
        <v>4.5999999999999999E-2</v>
      </c>
      <c r="E33" s="2">
        <v>-0.47</v>
      </c>
      <c r="G33">
        <v>0.124</v>
      </c>
      <c r="H33">
        <v>-4.2000000000000003E-2</v>
      </c>
      <c r="I33">
        <v>-0.47599999999999998</v>
      </c>
      <c r="K33" s="5">
        <v>2.8000000000000001E-2</v>
      </c>
      <c r="L33" s="5">
        <v>-2.1999999999999999E-2</v>
      </c>
      <c r="M33" s="5">
        <v>-0.435</v>
      </c>
    </row>
    <row r="34" spans="1:13">
      <c r="A34" t="s">
        <v>120</v>
      </c>
      <c r="B34" t="s">
        <v>25</v>
      </c>
      <c r="C34">
        <v>-2.3E-2</v>
      </c>
      <c r="D34">
        <v>-2.4E-2</v>
      </c>
      <c r="E34" s="2">
        <v>-0.36799999999999999</v>
      </c>
      <c r="G34">
        <v>-1E-3</v>
      </c>
      <c r="H34">
        <v>2.1000000000000001E-2</v>
      </c>
      <c r="I34">
        <v>-0.377</v>
      </c>
      <c r="K34" s="5">
        <v>-8.5000000000000006E-2</v>
      </c>
      <c r="L34" s="5">
        <v>4.2000000000000003E-2</v>
      </c>
      <c r="M34" s="5">
        <v>-0.37</v>
      </c>
    </row>
    <row r="35" spans="1:13">
      <c r="A35" t="s">
        <v>121</v>
      </c>
      <c r="B35" t="s">
        <v>26</v>
      </c>
      <c r="C35">
        <v>8.1000000000000003E-2</v>
      </c>
      <c r="D35" s="2">
        <v>0.112</v>
      </c>
      <c r="E35" s="2">
        <v>0.222</v>
      </c>
      <c r="G35">
        <v>6.3E-2</v>
      </c>
      <c r="H35">
        <v>-0.107</v>
      </c>
      <c r="I35">
        <v>0.23</v>
      </c>
      <c r="K35" s="5">
        <v>0.129</v>
      </c>
      <c r="L35" s="5">
        <v>-0.122</v>
      </c>
      <c r="M35" s="5">
        <v>0.248</v>
      </c>
    </row>
    <row r="36" spans="1:13">
      <c r="A36" t="s">
        <v>122</v>
      </c>
      <c r="B36" t="s">
        <v>27</v>
      </c>
      <c r="C36">
        <v>0.06</v>
      </c>
      <c r="D36">
        <v>-9.4E-2</v>
      </c>
      <c r="E36" s="2">
        <v>0.4</v>
      </c>
      <c r="G36">
        <v>4.2999999999999997E-2</v>
      </c>
      <c r="H36">
        <v>0.10199999999999999</v>
      </c>
      <c r="I36">
        <v>0.41199999999999998</v>
      </c>
      <c r="K36" s="5">
        <v>0.111</v>
      </c>
      <c r="L36" s="5">
        <v>7.2999999999999995E-2</v>
      </c>
      <c r="M36" s="5">
        <v>0.40100000000000002</v>
      </c>
    </row>
    <row r="37" spans="1:13">
      <c r="A37" t="s">
        <v>123</v>
      </c>
      <c r="B37" t="s">
        <v>28</v>
      </c>
      <c r="C37" s="2">
        <v>0.13600000000000001</v>
      </c>
      <c r="D37">
        <v>0.04</v>
      </c>
      <c r="E37" s="2">
        <v>0.44800000000000001</v>
      </c>
      <c r="G37">
        <v>0.108</v>
      </c>
      <c r="H37">
        <v>-2.8000000000000001E-2</v>
      </c>
      <c r="I37">
        <v>0.46400000000000002</v>
      </c>
      <c r="K37" s="5">
        <v>0.20899999999999999</v>
      </c>
      <c r="L37" s="5">
        <v>-6.2E-2</v>
      </c>
      <c r="M37" s="5">
        <v>0.47799999999999998</v>
      </c>
    </row>
    <row r="38" spans="1:13">
      <c r="A38" t="s">
        <v>124</v>
      </c>
      <c r="B38" t="s">
        <v>29</v>
      </c>
      <c r="C38">
        <v>-3.9E-2</v>
      </c>
      <c r="D38">
        <v>1.7999999999999999E-2</v>
      </c>
      <c r="E38" s="2">
        <v>-0.57499999999999996</v>
      </c>
      <c r="G38">
        <v>-8.0000000000000002E-3</v>
      </c>
      <c r="H38">
        <v>-2.3E-2</v>
      </c>
      <c r="I38">
        <v>-0.59</v>
      </c>
      <c r="K38" s="5">
        <v>-0.129</v>
      </c>
      <c r="L38" s="5">
        <v>1.2E-2</v>
      </c>
      <c r="M38" s="5">
        <v>-0.57499999999999996</v>
      </c>
    </row>
    <row r="39" spans="1:13">
      <c r="A39" t="s">
        <v>125</v>
      </c>
      <c r="B39" t="s">
        <v>30</v>
      </c>
      <c r="C39">
        <v>-2.1000000000000001E-2</v>
      </c>
      <c r="D39">
        <v>-7.0000000000000001E-3</v>
      </c>
      <c r="E39" s="2">
        <v>0.497</v>
      </c>
      <c r="G39">
        <v>-4.8000000000000001E-2</v>
      </c>
      <c r="H39">
        <v>8.0000000000000002E-3</v>
      </c>
      <c r="I39">
        <v>0.50700000000000001</v>
      </c>
      <c r="K39" s="5">
        <v>5.8999999999999997E-2</v>
      </c>
      <c r="L39" s="5">
        <v>-1.9E-2</v>
      </c>
      <c r="M39" s="5">
        <v>0.48399999999999999</v>
      </c>
    </row>
    <row r="40" spans="1:13">
      <c r="A40" t="s">
        <v>126</v>
      </c>
      <c r="B40" t="s">
        <v>31</v>
      </c>
      <c r="C40" s="2">
        <v>0.27400000000000002</v>
      </c>
      <c r="D40" s="2">
        <v>0.111</v>
      </c>
      <c r="E40">
        <v>5.2999999999999999E-2</v>
      </c>
      <c r="G40">
        <v>0.26500000000000001</v>
      </c>
      <c r="H40">
        <v>-9.1999999999999998E-2</v>
      </c>
      <c r="I40">
        <v>6.5000000000000002E-2</v>
      </c>
      <c r="K40" s="5">
        <v>0.28899999999999998</v>
      </c>
      <c r="L40" s="5">
        <v>-0.113</v>
      </c>
      <c r="M40" s="5">
        <v>0.127</v>
      </c>
    </row>
    <row r="41" spans="1:13">
      <c r="A41" t="s">
        <v>127</v>
      </c>
      <c r="B41" t="s">
        <v>32</v>
      </c>
      <c r="C41">
        <v>0.04</v>
      </c>
      <c r="D41" s="2">
        <v>0.20699999999999999</v>
      </c>
      <c r="E41" s="2">
        <v>0.218</v>
      </c>
      <c r="G41">
        <v>1.7000000000000001E-2</v>
      </c>
      <c r="H41">
        <v>-0.20599999999999999</v>
      </c>
      <c r="I41">
        <v>0.224</v>
      </c>
      <c r="K41" s="5">
        <v>0.10199999999999999</v>
      </c>
      <c r="L41" s="5">
        <v>-0.216</v>
      </c>
      <c r="M41" s="5">
        <v>0.24099999999999999</v>
      </c>
    </row>
    <row r="42" spans="1:13">
      <c r="A42" t="s">
        <v>128</v>
      </c>
      <c r="B42" t="s">
        <v>33</v>
      </c>
      <c r="C42">
        <v>4.8000000000000001E-2</v>
      </c>
      <c r="D42" s="2">
        <v>0.59699999999999998</v>
      </c>
      <c r="E42">
        <v>-6.0000000000000001E-3</v>
      </c>
      <c r="G42">
        <v>1.6E-2</v>
      </c>
      <c r="H42">
        <v>-0.60199999999999998</v>
      </c>
      <c r="I42">
        <v>-7.0000000000000001E-3</v>
      </c>
      <c r="K42" s="5">
        <v>0.124</v>
      </c>
      <c r="L42" s="5">
        <v>-0.59</v>
      </c>
      <c r="M42" s="5">
        <v>5.1999999999999998E-2</v>
      </c>
    </row>
    <row r="43" spans="1:13">
      <c r="A43" t="s">
        <v>129</v>
      </c>
      <c r="B43" t="s">
        <v>34</v>
      </c>
      <c r="C43" s="2">
        <v>0.16900000000000001</v>
      </c>
      <c r="D43" s="2">
        <v>0.23499999999999999</v>
      </c>
      <c r="E43" s="2">
        <v>0.372</v>
      </c>
      <c r="G43">
        <v>0.13500000000000001</v>
      </c>
      <c r="H43">
        <v>-0.224</v>
      </c>
      <c r="I43">
        <v>0.38700000000000001</v>
      </c>
      <c r="K43" s="5">
        <v>0.255</v>
      </c>
      <c r="L43" s="5">
        <v>-0.251</v>
      </c>
      <c r="M43" s="5">
        <v>0.42699999999999999</v>
      </c>
    </row>
    <row r="44" spans="1:13">
      <c r="A44" t="s">
        <v>130</v>
      </c>
      <c r="B44" t="s">
        <v>35</v>
      </c>
      <c r="C44">
        <v>5.7000000000000002E-2</v>
      </c>
      <c r="D44">
        <v>-6.7000000000000004E-2</v>
      </c>
      <c r="E44" s="2">
        <v>-0.53400000000000003</v>
      </c>
      <c r="G44">
        <v>9.0999999999999998E-2</v>
      </c>
      <c r="H44">
        <v>7.0000000000000007E-2</v>
      </c>
      <c r="I44">
        <v>-0.54300000000000004</v>
      </c>
      <c r="K44" s="5">
        <v>-3.9E-2</v>
      </c>
      <c r="L44" s="5">
        <v>9.4E-2</v>
      </c>
      <c r="M44" s="5">
        <v>-0.51700000000000002</v>
      </c>
    </row>
    <row r="45" spans="1:13">
      <c r="A45" t="s">
        <v>131</v>
      </c>
      <c r="B45" t="s">
        <v>36</v>
      </c>
      <c r="C45">
        <v>-1.4E-2</v>
      </c>
      <c r="D45" s="2">
        <v>9.9000000000000005E-2</v>
      </c>
      <c r="E45" s="2">
        <v>-0.57499999999999996</v>
      </c>
      <c r="G45">
        <v>1.2999999999999999E-2</v>
      </c>
      <c r="H45">
        <v>-0.104</v>
      </c>
      <c r="I45">
        <v>-0.58899999999999997</v>
      </c>
      <c r="K45" s="5">
        <v>-9.2999999999999999E-2</v>
      </c>
      <c r="L45" s="5">
        <v>-6.9000000000000006E-2</v>
      </c>
      <c r="M45" s="5">
        <v>-0.56200000000000006</v>
      </c>
    </row>
    <row r="46" spans="1:13">
      <c r="A46" t="s">
        <v>132</v>
      </c>
      <c r="B46" t="s">
        <v>37</v>
      </c>
      <c r="C46">
        <v>8.3000000000000004E-2</v>
      </c>
      <c r="D46">
        <v>3.4000000000000002E-2</v>
      </c>
      <c r="E46" s="2">
        <v>-0.34399999999999997</v>
      </c>
      <c r="G46">
        <v>0.1</v>
      </c>
      <c r="H46">
        <v>-0.03</v>
      </c>
      <c r="I46">
        <v>-0.34799999999999998</v>
      </c>
      <c r="K46" s="5">
        <v>2.9000000000000001E-2</v>
      </c>
      <c r="L46" s="5">
        <v>-1.6E-2</v>
      </c>
      <c r="M46" s="5">
        <v>-0.316</v>
      </c>
    </row>
    <row r="47" spans="1:13">
      <c r="A47" t="s">
        <v>133</v>
      </c>
      <c r="B47" t="s">
        <v>38</v>
      </c>
      <c r="C47">
        <v>-4.7E-2</v>
      </c>
      <c r="D47" s="2">
        <v>0.35799999999999998</v>
      </c>
      <c r="E47" s="2">
        <v>0.34399999999999997</v>
      </c>
      <c r="G47">
        <v>-8.5999999999999993E-2</v>
      </c>
      <c r="H47">
        <v>-0.36499999999999999</v>
      </c>
      <c r="I47">
        <v>0.34899999999999998</v>
      </c>
      <c r="K47" s="5">
        <v>5.7000000000000002E-2</v>
      </c>
      <c r="L47" s="5">
        <v>-0.371</v>
      </c>
      <c r="M47" s="5">
        <v>0.35499999999999998</v>
      </c>
    </row>
    <row r="48" spans="1:13">
      <c r="A48" t="s">
        <v>134</v>
      </c>
      <c r="B48" t="s">
        <v>39</v>
      </c>
      <c r="C48">
        <v>7.0000000000000001E-3</v>
      </c>
      <c r="D48" s="2">
        <v>0.26300000000000001</v>
      </c>
      <c r="E48" s="2">
        <v>0.308</v>
      </c>
      <c r="G48">
        <v>-2.5000000000000001E-2</v>
      </c>
      <c r="H48">
        <v>-0.26500000000000001</v>
      </c>
      <c r="I48">
        <v>0.314</v>
      </c>
      <c r="K48" s="5">
        <v>9.0999999999999998E-2</v>
      </c>
      <c r="L48" s="5">
        <v>-0.27600000000000002</v>
      </c>
      <c r="M48" s="5">
        <v>0.32500000000000001</v>
      </c>
    </row>
    <row r="49" spans="1:13">
      <c r="A49" t="s">
        <v>135</v>
      </c>
      <c r="B49" t="s">
        <v>40</v>
      </c>
      <c r="C49">
        <v>9.6000000000000002E-2</v>
      </c>
      <c r="D49" s="2">
        <v>-0.188</v>
      </c>
      <c r="E49" s="2">
        <v>-0.45400000000000001</v>
      </c>
      <c r="G49">
        <v>0.13200000000000001</v>
      </c>
      <c r="H49">
        <v>0.19600000000000001</v>
      </c>
      <c r="I49">
        <v>-0.46</v>
      </c>
      <c r="K49" s="5">
        <v>-4.0000000000000001E-3</v>
      </c>
      <c r="L49" s="5">
        <v>0.20899999999999999</v>
      </c>
      <c r="M49" s="5">
        <v>-0.438</v>
      </c>
    </row>
    <row r="50" spans="1:13">
      <c r="A50" t="s">
        <v>136</v>
      </c>
      <c r="B50" t="s">
        <v>41</v>
      </c>
      <c r="C50">
        <v>4.3999999999999997E-2</v>
      </c>
      <c r="D50" s="2">
        <v>-0.192</v>
      </c>
      <c r="E50" s="2">
        <v>-0.27300000000000002</v>
      </c>
      <c r="G50">
        <v>7.0000000000000007E-2</v>
      </c>
      <c r="H50">
        <v>0.19700000000000001</v>
      </c>
      <c r="I50">
        <v>-0.27700000000000002</v>
      </c>
      <c r="K50" s="5">
        <v>-2.7E-2</v>
      </c>
      <c r="L50" s="5">
        <v>0.20399999999999999</v>
      </c>
      <c r="M50" s="5">
        <v>-0.27400000000000002</v>
      </c>
    </row>
    <row r="51" spans="1:13">
      <c r="A51" t="s">
        <v>137</v>
      </c>
      <c r="B51" t="s">
        <v>42</v>
      </c>
      <c r="C51">
        <v>1.7000000000000001E-2</v>
      </c>
      <c r="D51" s="2">
        <v>-0.41199999999999998</v>
      </c>
      <c r="E51" s="2">
        <v>-0.2</v>
      </c>
      <c r="G51">
        <v>5.0999999999999997E-2</v>
      </c>
      <c r="H51">
        <v>0.41799999999999998</v>
      </c>
      <c r="I51">
        <v>-0.20300000000000001</v>
      </c>
      <c r="K51" s="5">
        <v>-7.0000000000000007E-2</v>
      </c>
      <c r="L51" s="5">
        <v>0.41699999999999998</v>
      </c>
      <c r="M51" s="5">
        <v>-0.22600000000000001</v>
      </c>
    </row>
    <row r="52" spans="1:13">
      <c r="A52" t="s">
        <v>138</v>
      </c>
      <c r="B52" t="s">
        <v>43</v>
      </c>
      <c r="C52">
        <v>4.0000000000000001E-3</v>
      </c>
      <c r="D52" s="2">
        <v>-0.496</v>
      </c>
      <c r="E52" s="2">
        <v>0.13900000000000001</v>
      </c>
      <c r="G52">
        <v>2.4E-2</v>
      </c>
      <c r="H52">
        <v>0.504</v>
      </c>
      <c r="I52">
        <v>0.14399999999999999</v>
      </c>
      <c r="K52" s="5">
        <v>-3.9E-2</v>
      </c>
      <c r="L52" s="5">
        <v>0.48299999999999998</v>
      </c>
      <c r="M52" s="5">
        <v>9.9000000000000005E-2</v>
      </c>
    </row>
    <row r="53" spans="1:13">
      <c r="A53" t="s">
        <v>139</v>
      </c>
      <c r="B53" t="s">
        <v>44</v>
      </c>
      <c r="C53">
        <v>-1.9E-2</v>
      </c>
      <c r="D53" s="2">
        <v>0.23300000000000001</v>
      </c>
      <c r="E53" s="2">
        <v>0.39500000000000002</v>
      </c>
      <c r="G53">
        <v>-5.3999999999999999E-2</v>
      </c>
      <c r="H53">
        <v>-0.23599999999999999</v>
      </c>
      <c r="I53">
        <v>0.40200000000000002</v>
      </c>
      <c r="K53" s="5">
        <v>7.5999999999999998E-2</v>
      </c>
      <c r="L53" s="5">
        <v>-0.25</v>
      </c>
      <c r="M53" s="5">
        <v>0.40200000000000002</v>
      </c>
    </row>
    <row r="54" spans="1:13">
      <c r="A54" t="s">
        <v>140</v>
      </c>
      <c r="B54" t="s">
        <v>45</v>
      </c>
      <c r="C54">
        <v>0.01</v>
      </c>
      <c r="D54" s="2">
        <v>-0.438</v>
      </c>
      <c r="E54" s="2">
        <v>0.14599999999999999</v>
      </c>
      <c r="G54">
        <v>2.5999999999999999E-2</v>
      </c>
      <c r="H54">
        <v>0.44500000000000001</v>
      </c>
      <c r="I54">
        <v>0.151</v>
      </c>
      <c r="K54" s="5">
        <v>-2.5000000000000001E-2</v>
      </c>
      <c r="L54" s="5">
        <v>0.42499999999999999</v>
      </c>
      <c r="M54" s="5">
        <v>0.112</v>
      </c>
    </row>
    <row r="55" spans="1:13">
      <c r="A55" t="s">
        <v>141</v>
      </c>
      <c r="B55" t="s">
        <v>46</v>
      </c>
      <c r="C55">
        <v>1.2999999999999999E-2</v>
      </c>
      <c r="D55">
        <v>-5.8999999999999997E-2</v>
      </c>
      <c r="E55" s="2">
        <v>-0.53600000000000003</v>
      </c>
      <c r="G55">
        <v>4.7E-2</v>
      </c>
      <c r="H55">
        <v>5.8999999999999997E-2</v>
      </c>
      <c r="I55">
        <v>-0.54700000000000004</v>
      </c>
      <c r="K55" s="5">
        <v>-8.1000000000000003E-2</v>
      </c>
      <c r="L55" s="5">
        <v>8.5999999999999993E-2</v>
      </c>
      <c r="M55" s="5">
        <v>-0.52900000000000003</v>
      </c>
    </row>
    <row r="56" spans="1:13">
      <c r="A56" t="s">
        <v>142</v>
      </c>
      <c r="B56" t="s">
        <v>47</v>
      </c>
      <c r="C56">
        <v>4.3999999999999997E-2</v>
      </c>
      <c r="D56" s="2">
        <v>-0.49099999999999999</v>
      </c>
      <c r="E56">
        <v>4.8000000000000001E-2</v>
      </c>
      <c r="G56">
        <v>6.9000000000000006E-2</v>
      </c>
      <c r="H56">
        <v>0.502</v>
      </c>
      <c r="I56">
        <v>5.1999999999999998E-2</v>
      </c>
      <c r="K56" s="5">
        <v>-1.4E-2</v>
      </c>
      <c r="L56" s="5">
        <v>0.48299999999999998</v>
      </c>
      <c r="M56" s="5">
        <v>1.9E-2</v>
      </c>
    </row>
    <row r="57" spans="1:13">
      <c r="A57" t="s">
        <v>143</v>
      </c>
      <c r="B57" t="s">
        <v>48</v>
      </c>
      <c r="C57">
        <v>-4.8000000000000001E-2</v>
      </c>
      <c r="D57" s="2">
        <v>0.17699999999999999</v>
      </c>
      <c r="E57" s="2">
        <v>-0.17899999999999999</v>
      </c>
      <c r="G57">
        <v>-4.8000000000000001E-2</v>
      </c>
      <c r="H57">
        <v>-0.184</v>
      </c>
      <c r="I57">
        <v>-0.186</v>
      </c>
      <c r="K57" s="5">
        <v>-5.1999999999999998E-2</v>
      </c>
      <c r="L57" s="5">
        <v>-0.16600000000000001</v>
      </c>
      <c r="M57" s="5">
        <v>-0.17399999999999999</v>
      </c>
    </row>
    <row r="58" spans="1:13">
      <c r="A58" t="s">
        <v>144</v>
      </c>
      <c r="B58" t="s">
        <v>49</v>
      </c>
      <c r="C58" s="2">
        <v>0.219</v>
      </c>
      <c r="D58">
        <v>1.2E-2</v>
      </c>
      <c r="E58" s="2">
        <v>0.21099999999999999</v>
      </c>
      <c r="G58">
        <v>0.20599999999999999</v>
      </c>
      <c r="H58">
        <v>5.0000000000000001E-3</v>
      </c>
      <c r="I58">
        <v>0.22500000000000001</v>
      </c>
      <c r="K58" s="5">
        <v>0.248</v>
      </c>
      <c r="L58" s="5">
        <v>-2.3E-2</v>
      </c>
      <c r="M58" s="5">
        <v>0.26300000000000001</v>
      </c>
    </row>
    <row r="59" spans="1:13">
      <c r="A59" t="s">
        <v>145</v>
      </c>
      <c r="B59" t="s">
        <v>50</v>
      </c>
      <c r="C59" s="2">
        <v>0.24099999999999999</v>
      </c>
      <c r="D59" s="2">
        <v>0.28399999999999997</v>
      </c>
      <c r="E59" s="2">
        <v>0.17100000000000001</v>
      </c>
      <c r="G59">
        <v>0.216</v>
      </c>
      <c r="H59">
        <v>-0.27</v>
      </c>
      <c r="I59">
        <v>0.183</v>
      </c>
      <c r="K59" s="5">
        <v>0.29899999999999999</v>
      </c>
      <c r="L59" s="5">
        <v>-0.28999999999999998</v>
      </c>
      <c r="M59" s="5">
        <v>0.249</v>
      </c>
    </row>
    <row r="60" spans="1:13">
      <c r="A60" t="s">
        <v>146</v>
      </c>
      <c r="B60" t="s">
        <v>51</v>
      </c>
      <c r="C60">
        <v>5.8999999999999997E-2</v>
      </c>
      <c r="D60">
        <v>-6.0000000000000001E-3</v>
      </c>
      <c r="E60" s="2">
        <v>0.45700000000000002</v>
      </c>
      <c r="G60">
        <v>3.4000000000000002E-2</v>
      </c>
      <c r="H60">
        <v>1.2999999999999999E-2</v>
      </c>
      <c r="I60">
        <v>0.47</v>
      </c>
      <c r="K60" s="5">
        <v>0.13</v>
      </c>
      <c r="L60" s="5">
        <v>-1.7000000000000001E-2</v>
      </c>
      <c r="M60" s="5">
        <v>0.46400000000000002</v>
      </c>
    </row>
    <row r="61" spans="1:13">
      <c r="A61" t="s">
        <v>147</v>
      </c>
      <c r="B61" t="s">
        <v>52</v>
      </c>
      <c r="C61">
        <v>9.1999999999999998E-2</v>
      </c>
      <c r="D61" s="2">
        <v>0.105</v>
      </c>
      <c r="E61" s="2">
        <v>0.54100000000000004</v>
      </c>
      <c r="G61">
        <v>5.5E-2</v>
      </c>
      <c r="H61">
        <v>-9.8000000000000004E-2</v>
      </c>
      <c r="I61">
        <v>0.55600000000000005</v>
      </c>
      <c r="K61" s="5">
        <v>0.19</v>
      </c>
      <c r="L61" s="5">
        <v>-0.13200000000000001</v>
      </c>
      <c r="M61" s="5">
        <v>0.56299999999999994</v>
      </c>
    </row>
    <row r="62" spans="1:13">
      <c r="A62" t="s">
        <v>148</v>
      </c>
      <c r="B62" t="s">
        <v>53</v>
      </c>
      <c r="C62">
        <v>4.4999999999999998E-2</v>
      </c>
      <c r="D62">
        <v>9.6000000000000002E-2</v>
      </c>
      <c r="E62" s="2">
        <v>0.36</v>
      </c>
      <c r="G62">
        <v>0.02</v>
      </c>
      <c r="H62">
        <v>-9.1999999999999998E-2</v>
      </c>
      <c r="I62">
        <v>0.37</v>
      </c>
      <c r="K62" s="5">
        <v>0.114</v>
      </c>
      <c r="L62" s="5">
        <v>-0.113</v>
      </c>
      <c r="M62" s="5">
        <v>0.373</v>
      </c>
    </row>
    <row r="64" spans="1:13">
      <c r="A64" t="s">
        <v>70</v>
      </c>
      <c r="B64">
        <v>2468.8119999999999</v>
      </c>
      <c r="G64">
        <v>2468.8159999999998</v>
      </c>
    </row>
    <row r="65" spans="1:7">
      <c r="A65" t="s">
        <v>71</v>
      </c>
      <c r="B65">
        <v>1173</v>
      </c>
      <c r="G65">
        <v>1173</v>
      </c>
    </row>
    <row r="66" spans="1:7">
      <c r="A66" t="s">
        <v>72</v>
      </c>
      <c r="B66">
        <v>0.05</v>
      </c>
      <c r="G66">
        <v>0.05</v>
      </c>
    </row>
    <row r="67" spans="1:7">
      <c r="A67" t="s">
        <v>73</v>
      </c>
      <c r="B67" t="s">
        <v>76</v>
      </c>
      <c r="G67" t="s">
        <v>76</v>
      </c>
    </row>
    <row r="68" spans="1:7">
      <c r="A68" t="s">
        <v>74</v>
      </c>
      <c r="B68">
        <v>0.749</v>
      </c>
      <c r="F68" t="s">
        <v>86</v>
      </c>
      <c r="G68">
        <v>5.3999999999999999E-2</v>
      </c>
    </row>
    <row r="69" spans="1:7">
      <c r="A69" t="s">
        <v>75</v>
      </c>
      <c r="B69">
        <v>5.1999999999999998E-2</v>
      </c>
      <c r="F69" t="s">
        <v>87</v>
      </c>
    </row>
  </sheetData>
  <conditionalFormatting sqref="C11:M62">
    <cfRule type="cellIs" dxfId="43" priority="1" operator="lessThanOrEqual">
      <formula>-0.32</formula>
    </cfRule>
    <cfRule type="cellIs" dxfId="42" priority="2" operator="greaterThanOrEqual">
      <formula>0.32</formula>
    </cfRule>
    <cfRule type="cellIs" dxfId="41" priority="3" operator="between">
      <formula>0.1</formula>
      <formula>0.32</formula>
    </cfRule>
    <cfRule type="cellIs" dxfId="40" priority="4" operator="between">
      <formula>-0.32</formula>
      <formula>-0.1</formula>
    </cfRule>
    <cfRule type="cellIs" dxfId="39" priority="5" operator="between">
      <formula>-0.1</formula>
      <formula>0.1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pane xSplit="1" topLeftCell="K1" activePane="topRight" state="frozen"/>
      <selection pane="topRight" activeCell="K30" sqref="K30"/>
    </sheetView>
  </sheetViews>
  <sheetFormatPr baseColWidth="10" defaultColWidth="8.83203125" defaultRowHeight="14" x14ac:dyDescent="0"/>
  <cols>
    <col min="1" max="1" width="57.6640625" customWidth="1"/>
  </cols>
  <sheetData>
    <row r="1" spans="1:18">
      <c r="B1" t="s">
        <v>0</v>
      </c>
      <c r="H1" t="s">
        <v>54</v>
      </c>
      <c r="M1" t="s">
        <v>55</v>
      </c>
    </row>
    <row r="2" spans="1:18">
      <c r="A2" t="s">
        <v>56</v>
      </c>
      <c r="B2">
        <f>COUNTIFS(C11:F62,"&gt;.1",C11:F62, "&lt;.32")</f>
        <v>43</v>
      </c>
      <c r="C2">
        <v>1</v>
      </c>
      <c r="D2">
        <v>2</v>
      </c>
      <c r="E2">
        <v>3</v>
      </c>
      <c r="F2">
        <v>4</v>
      </c>
      <c r="H2">
        <v>1</v>
      </c>
      <c r="I2">
        <v>2</v>
      </c>
      <c r="J2">
        <v>3</v>
      </c>
      <c r="K2">
        <v>4</v>
      </c>
      <c r="M2">
        <v>1</v>
      </c>
      <c r="N2">
        <v>2</v>
      </c>
      <c r="O2">
        <v>3</v>
      </c>
      <c r="P2">
        <v>4</v>
      </c>
    </row>
    <row r="3" spans="1:18">
      <c r="A3" t="s">
        <v>57</v>
      </c>
      <c r="B3">
        <f>COUNTIFS(C11:F62,"&gt;-.32",C11:F62, "&lt;-.1")</f>
        <v>22</v>
      </c>
      <c r="C3" t="s">
        <v>1</v>
      </c>
      <c r="D3" t="s">
        <v>1</v>
      </c>
      <c r="E3" t="s">
        <v>1</v>
      </c>
      <c r="F3" t="s">
        <v>1</v>
      </c>
      <c r="M3" t="s">
        <v>1</v>
      </c>
      <c r="N3" t="s">
        <v>1</v>
      </c>
      <c r="O3" t="s">
        <v>1</v>
      </c>
      <c r="P3" t="s">
        <v>1</v>
      </c>
    </row>
    <row r="4" spans="1:18">
      <c r="A4">
        <f>SUM(C4:F4)</f>
        <v>43</v>
      </c>
      <c r="C4">
        <f>COUNTIFS(C11:C62,"&gt;.1",C11:C62,"&lt;.32")</f>
        <v>11</v>
      </c>
      <c r="D4">
        <f t="shared" ref="D4:F4" si="0">COUNTIFS(D11:D62,"&gt;.1",D11:D62,"&lt;.32")</f>
        <v>15</v>
      </c>
      <c r="E4">
        <f t="shared" si="0"/>
        <v>8</v>
      </c>
      <c r="F4">
        <f t="shared" si="0"/>
        <v>9</v>
      </c>
      <c r="H4">
        <f>COUNTIFS(H11:H62,"&gt;.1",H11:H62,"&lt;.32")</f>
        <v>12</v>
      </c>
      <c r="I4">
        <f t="shared" ref="I4:K4" si="1">COUNTIFS(I11:I62,"&gt;.1",I11:I62,"&lt;.32")</f>
        <v>11</v>
      </c>
      <c r="J4">
        <f t="shared" si="1"/>
        <v>4</v>
      </c>
      <c r="K4">
        <f t="shared" si="1"/>
        <v>9</v>
      </c>
      <c r="M4">
        <f>COUNTIFS(M11:M62,"&gt;.1",M11:M62,"&lt;.32")</f>
        <v>16</v>
      </c>
      <c r="N4">
        <f t="shared" ref="N4:P4" si="2">COUNTIFS(N11:N62,"&gt;.1",N11:N62,"&lt;.32")</f>
        <v>9</v>
      </c>
      <c r="O4">
        <f t="shared" si="2"/>
        <v>4</v>
      </c>
      <c r="P4">
        <f t="shared" si="2"/>
        <v>15</v>
      </c>
    </row>
    <row r="5" spans="1:18">
      <c r="A5">
        <f>SUM(C5:F5)</f>
        <v>22</v>
      </c>
      <c r="C5">
        <f>COUNTIFS(C11:C62,"&gt;-.32",C11:C62,"&lt;-.1")</f>
        <v>3</v>
      </c>
      <c r="D5">
        <f t="shared" ref="D5:F5" si="3">COUNTIFS(D11:D62,"&gt;-.32",D11:D62,"&lt;-.1")</f>
        <v>3</v>
      </c>
      <c r="E5">
        <f t="shared" si="3"/>
        <v>7</v>
      </c>
      <c r="F5">
        <f t="shared" si="3"/>
        <v>9</v>
      </c>
      <c r="H5">
        <f>COUNTIFS(H11:H62,"&gt;-.32",H11:H62,"&lt;-.1")</f>
        <v>3</v>
      </c>
      <c r="I5">
        <f t="shared" ref="I5:K5" si="4">COUNTIFS(I11:I62,"&gt;-.32",I11:I62,"&lt;-.1")</f>
        <v>10</v>
      </c>
      <c r="J5">
        <f t="shared" si="4"/>
        <v>14</v>
      </c>
      <c r="K5">
        <f t="shared" si="4"/>
        <v>6</v>
      </c>
      <c r="M5">
        <f>COUNTIFS(M11:M62,"&gt;-.32",M11:M62,"&lt;-.1")</f>
        <v>6</v>
      </c>
      <c r="N5">
        <f t="shared" ref="N5:P5" si="5">COUNTIFS(N11:N62,"&gt;-.32",N11:N62,"&lt;-.1")</f>
        <v>10</v>
      </c>
      <c r="O5">
        <f t="shared" si="5"/>
        <v>15</v>
      </c>
      <c r="P5">
        <f t="shared" si="5"/>
        <v>8</v>
      </c>
    </row>
    <row r="6" spans="1:18">
      <c r="A6" t="s">
        <v>58</v>
      </c>
      <c r="C6">
        <f>SUM(C4:C5)</f>
        <v>14</v>
      </c>
      <c r="D6">
        <f t="shared" ref="D6:F6" si="6">SUM(D4:D5)</f>
        <v>18</v>
      </c>
      <c r="E6">
        <f t="shared" si="6"/>
        <v>15</v>
      </c>
      <c r="F6">
        <f t="shared" si="6"/>
        <v>18</v>
      </c>
      <c r="H6">
        <f t="shared" ref="H6:P6" si="7">SUM(H4:H5)</f>
        <v>15</v>
      </c>
      <c r="I6">
        <f t="shared" si="7"/>
        <v>21</v>
      </c>
      <c r="J6">
        <f t="shared" si="7"/>
        <v>18</v>
      </c>
      <c r="K6">
        <f t="shared" si="7"/>
        <v>15</v>
      </c>
      <c r="M6">
        <f t="shared" si="7"/>
        <v>22</v>
      </c>
      <c r="N6">
        <f t="shared" si="7"/>
        <v>19</v>
      </c>
      <c r="O6">
        <f t="shared" si="7"/>
        <v>19</v>
      </c>
      <c r="P6">
        <f t="shared" si="7"/>
        <v>23</v>
      </c>
    </row>
    <row r="7" spans="1:18">
      <c r="A7" t="s">
        <v>61</v>
      </c>
      <c r="C7">
        <f>COUNTIFS(C11:C62,"&gt;.32")</f>
        <v>4</v>
      </c>
      <c r="D7">
        <f t="shared" ref="D7:F7" si="8">COUNTIFS(D11:D62,"&gt;.32")</f>
        <v>9</v>
      </c>
      <c r="E7">
        <f t="shared" si="8"/>
        <v>13</v>
      </c>
      <c r="F7">
        <f t="shared" si="8"/>
        <v>7</v>
      </c>
      <c r="H7">
        <f t="shared" ref="H7:P7" si="9">COUNTIFS(H11:H62,"&gt;.32")</f>
        <v>4</v>
      </c>
      <c r="I7">
        <f t="shared" si="9"/>
        <v>6</v>
      </c>
      <c r="J7">
        <f t="shared" si="9"/>
        <v>1</v>
      </c>
      <c r="K7">
        <f t="shared" si="9"/>
        <v>13</v>
      </c>
      <c r="M7">
        <f t="shared" si="9"/>
        <v>4</v>
      </c>
      <c r="N7">
        <f t="shared" si="9"/>
        <v>6</v>
      </c>
      <c r="O7">
        <f t="shared" si="9"/>
        <v>1</v>
      </c>
      <c r="P7">
        <f t="shared" si="9"/>
        <v>13</v>
      </c>
    </row>
    <row r="8" spans="1:18">
      <c r="A8" t="s">
        <v>60</v>
      </c>
      <c r="C8">
        <f>COUNTIFS(C11:C62,"&lt;-.32")</f>
        <v>0</v>
      </c>
      <c r="D8">
        <f t="shared" ref="D8:F8" si="10">COUNTIFS(D11:D62,"&lt;-.32")</f>
        <v>1</v>
      </c>
      <c r="E8">
        <f t="shared" si="10"/>
        <v>11</v>
      </c>
      <c r="F8">
        <f t="shared" si="10"/>
        <v>2</v>
      </c>
      <c r="H8">
        <f t="shared" ref="H8:P8" si="11">COUNTIFS(H11:H62,"&lt;-.32")</f>
        <v>0</v>
      </c>
      <c r="I8">
        <f t="shared" si="11"/>
        <v>2</v>
      </c>
      <c r="J8">
        <f t="shared" si="11"/>
        <v>9</v>
      </c>
      <c r="K8">
        <f t="shared" si="11"/>
        <v>11</v>
      </c>
      <c r="M8">
        <f t="shared" si="11"/>
        <v>0</v>
      </c>
      <c r="N8">
        <f t="shared" si="11"/>
        <v>3</v>
      </c>
      <c r="O8">
        <f t="shared" si="11"/>
        <v>9</v>
      </c>
      <c r="P8">
        <f t="shared" si="11"/>
        <v>10</v>
      </c>
    </row>
    <row r="9" spans="1:18">
      <c r="A9" t="s">
        <v>62</v>
      </c>
      <c r="C9">
        <f>SUM(C7:C8)</f>
        <v>4</v>
      </c>
      <c r="D9">
        <f t="shared" ref="D9:F9" si="12">SUM(D7:D8)</f>
        <v>10</v>
      </c>
      <c r="E9">
        <f t="shared" si="12"/>
        <v>24</v>
      </c>
      <c r="F9">
        <f t="shared" si="12"/>
        <v>9</v>
      </c>
      <c r="H9">
        <f t="shared" ref="H9:P9" si="13">SUM(H7:H8)</f>
        <v>4</v>
      </c>
      <c r="I9">
        <f t="shared" si="13"/>
        <v>8</v>
      </c>
      <c r="J9">
        <f t="shared" si="13"/>
        <v>10</v>
      </c>
      <c r="K9">
        <f t="shared" si="13"/>
        <v>24</v>
      </c>
      <c r="M9">
        <f t="shared" si="13"/>
        <v>4</v>
      </c>
      <c r="N9">
        <f t="shared" si="13"/>
        <v>9</v>
      </c>
      <c r="O9">
        <f t="shared" si="13"/>
        <v>10</v>
      </c>
      <c r="P9">
        <f t="shared" si="13"/>
        <v>23</v>
      </c>
    </row>
    <row r="10" spans="1:18">
      <c r="A10" t="s">
        <v>59</v>
      </c>
      <c r="C10">
        <f>COUNTIFS(C11:C62,"&gt;-.1",C11:C62,"&lt;.1")</f>
        <v>34</v>
      </c>
      <c r="D10">
        <f t="shared" ref="D10:F10" si="14">COUNTIFS(D11:D62,"&gt;-.1",D11:D62,"&lt;.1")</f>
        <v>24</v>
      </c>
      <c r="E10">
        <f t="shared" si="14"/>
        <v>13</v>
      </c>
      <c r="F10">
        <f t="shared" si="14"/>
        <v>25</v>
      </c>
      <c r="H10">
        <f t="shared" ref="H10:P10" si="15">COUNTIFS(H11:H62,"&gt;-.1",H11:H62,"&lt;.1")</f>
        <v>32</v>
      </c>
      <c r="I10">
        <f t="shared" si="15"/>
        <v>23</v>
      </c>
      <c r="J10">
        <f t="shared" si="15"/>
        <v>24</v>
      </c>
      <c r="K10">
        <f t="shared" si="15"/>
        <v>13</v>
      </c>
      <c r="M10">
        <f t="shared" si="15"/>
        <v>25</v>
      </c>
      <c r="N10">
        <f t="shared" si="15"/>
        <v>24</v>
      </c>
      <c r="O10">
        <f t="shared" si="15"/>
        <v>22</v>
      </c>
      <c r="P10">
        <f t="shared" si="15"/>
        <v>6</v>
      </c>
      <c r="R10" s="1"/>
    </row>
    <row r="11" spans="1:18">
      <c r="A11" t="s">
        <v>97</v>
      </c>
      <c r="B11" t="s">
        <v>2</v>
      </c>
      <c r="C11" s="2">
        <v>0.35199999999999998</v>
      </c>
      <c r="D11" s="5">
        <v>-8.1000000000000003E-2</v>
      </c>
      <c r="E11" s="5">
        <v>-5.0999999999999997E-2</v>
      </c>
      <c r="F11" s="2">
        <v>-0.26300000000000001</v>
      </c>
      <c r="H11" s="5">
        <v>0.33200000000000002</v>
      </c>
      <c r="I11" s="5">
        <v>-0.24</v>
      </c>
      <c r="J11" s="5">
        <v>5.7000000000000002E-2</v>
      </c>
      <c r="K11" s="5">
        <v>-6.8000000000000005E-2</v>
      </c>
      <c r="M11">
        <v>0.34499999999999997</v>
      </c>
      <c r="N11">
        <v>-0.251</v>
      </c>
      <c r="O11">
        <v>4.3999999999999997E-2</v>
      </c>
      <c r="P11">
        <v>2.9000000000000001E-2</v>
      </c>
    </row>
    <row r="12" spans="1:18">
      <c r="A12" t="s">
        <v>98</v>
      </c>
      <c r="B12" t="s">
        <v>3</v>
      </c>
      <c r="C12" s="2">
        <v>-0.245</v>
      </c>
      <c r="D12" s="5">
        <v>7.3999999999999996E-2</v>
      </c>
      <c r="E12" s="5">
        <v>0.05</v>
      </c>
      <c r="F12" s="2">
        <v>0.3</v>
      </c>
      <c r="H12" s="5">
        <v>-0.224</v>
      </c>
      <c r="I12" s="5">
        <v>0.28599999999999998</v>
      </c>
      <c r="J12" s="5">
        <v>-4.7E-2</v>
      </c>
      <c r="K12" s="5">
        <v>7.9000000000000001E-2</v>
      </c>
      <c r="M12">
        <v>-0.245</v>
      </c>
      <c r="N12">
        <v>0.28599999999999998</v>
      </c>
      <c r="O12">
        <v>-3.5999999999999997E-2</v>
      </c>
      <c r="P12">
        <v>-1E-3</v>
      </c>
    </row>
    <row r="13" spans="1:18">
      <c r="A13" t="s">
        <v>99</v>
      </c>
      <c r="B13" t="s">
        <v>4</v>
      </c>
      <c r="C13" s="2">
        <v>0.316</v>
      </c>
      <c r="D13" s="5">
        <v>-1E-3</v>
      </c>
      <c r="E13" s="5">
        <v>7.0000000000000001E-3</v>
      </c>
      <c r="F13" s="2">
        <v>-0.188</v>
      </c>
      <c r="H13" s="5">
        <v>0.29599999999999999</v>
      </c>
      <c r="I13" s="5">
        <v>-0.16900000000000001</v>
      </c>
      <c r="J13" s="5">
        <v>-1.0999999999999999E-2</v>
      </c>
      <c r="K13" s="5">
        <v>6.0000000000000001E-3</v>
      </c>
      <c r="M13">
        <v>0.317</v>
      </c>
      <c r="N13">
        <v>-0.19500000000000001</v>
      </c>
      <c r="O13">
        <v>-2.1000000000000001E-2</v>
      </c>
      <c r="P13">
        <v>8.7999999999999995E-2</v>
      </c>
    </row>
    <row r="14" spans="1:18">
      <c r="A14" t="s">
        <v>100</v>
      </c>
      <c r="B14" t="s">
        <v>5</v>
      </c>
      <c r="C14" s="2">
        <v>-0.27600000000000002</v>
      </c>
      <c r="D14" s="2">
        <v>0.188</v>
      </c>
      <c r="E14" s="5">
        <v>4.2999999999999997E-2</v>
      </c>
      <c r="F14" s="2">
        <v>0.33900000000000002</v>
      </c>
      <c r="H14" s="5">
        <v>-0.253</v>
      </c>
      <c r="I14" s="5">
        <v>0.318</v>
      </c>
      <c r="J14" s="5">
        <v>-0.157</v>
      </c>
      <c r="K14" s="5">
        <v>8.5999999999999993E-2</v>
      </c>
      <c r="M14">
        <v>-0.27300000000000002</v>
      </c>
      <c r="N14">
        <v>0.307</v>
      </c>
      <c r="O14">
        <v>-0.14299999999999999</v>
      </c>
      <c r="P14">
        <v>0</v>
      </c>
    </row>
    <row r="15" spans="1:18">
      <c r="A15" t="s">
        <v>101</v>
      </c>
      <c r="B15" t="s">
        <v>6</v>
      </c>
      <c r="C15" s="2">
        <v>0.78100000000000003</v>
      </c>
      <c r="D15" s="5">
        <v>-7.0000000000000001E-3</v>
      </c>
      <c r="E15" s="5">
        <v>-4.5999999999999999E-2</v>
      </c>
      <c r="F15">
        <v>-0.04</v>
      </c>
      <c r="H15" s="5">
        <v>0.77100000000000002</v>
      </c>
      <c r="I15" s="5">
        <v>1.7000000000000001E-2</v>
      </c>
      <c r="J15" s="5">
        <v>7.0000000000000001E-3</v>
      </c>
      <c r="K15" s="5">
        <v>2E-3</v>
      </c>
      <c r="M15">
        <v>0.748</v>
      </c>
      <c r="N15">
        <v>-5.3999999999999999E-2</v>
      </c>
      <c r="O15">
        <v>-8.9999999999999993E-3</v>
      </c>
      <c r="P15">
        <v>0.16200000000000001</v>
      </c>
    </row>
    <row r="16" spans="1:18">
      <c r="A16" t="s">
        <v>102</v>
      </c>
      <c r="B16" t="s">
        <v>7</v>
      </c>
      <c r="C16" s="2">
        <v>0.75700000000000001</v>
      </c>
      <c r="D16" s="5">
        <v>5.0000000000000001E-3</v>
      </c>
      <c r="E16" s="5">
        <v>5.0999999999999997E-2</v>
      </c>
      <c r="F16" s="2">
        <v>7.2999999999999995E-2</v>
      </c>
      <c r="H16" s="5">
        <v>0.749</v>
      </c>
      <c r="I16" s="5">
        <v>0.13</v>
      </c>
      <c r="J16" s="5">
        <v>0.01</v>
      </c>
      <c r="K16" s="5">
        <v>0.11600000000000001</v>
      </c>
      <c r="M16">
        <v>0.73299999999999998</v>
      </c>
      <c r="N16">
        <v>4.5999999999999999E-2</v>
      </c>
      <c r="O16">
        <v>-2E-3</v>
      </c>
      <c r="P16">
        <v>0.254</v>
      </c>
    </row>
    <row r="17" spans="1:16">
      <c r="A17" t="s">
        <v>103</v>
      </c>
      <c r="B17" t="s">
        <v>8</v>
      </c>
      <c r="C17" s="2">
        <v>0.73499999999999999</v>
      </c>
      <c r="D17" s="5">
        <v>2.5999999999999999E-2</v>
      </c>
      <c r="E17" s="5">
        <v>-2.1999999999999999E-2</v>
      </c>
      <c r="F17">
        <v>1.6E-2</v>
      </c>
      <c r="H17" s="5">
        <v>0.72699999999999998</v>
      </c>
      <c r="I17" s="5">
        <v>6.9000000000000006E-2</v>
      </c>
      <c r="J17" s="5">
        <v>-2.1000000000000001E-2</v>
      </c>
      <c r="K17" s="5">
        <v>3.4000000000000002E-2</v>
      </c>
      <c r="M17">
        <v>0.70499999999999996</v>
      </c>
      <c r="N17">
        <v>-5.0000000000000001E-3</v>
      </c>
      <c r="O17">
        <v>-3.4000000000000002E-2</v>
      </c>
      <c r="P17">
        <v>0.17799999999999999</v>
      </c>
    </row>
    <row r="18" spans="1:16">
      <c r="A18" t="s">
        <v>104</v>
      </c>
      <c r="B18" t="s">
        <v>9</v>
      </c>
      <c r="C18" s="5">
        <v>4.3999999999999997E-2</v>
      </c>
      <c r="D18" s="2">
        <v>-0.25600000000000001</v>
      </c>
      <c r="E18" s="2">
        <v>-0.105</v>
      </c>
      <c r="F18" s="2">
        <v>0.504</v>
      </c>
      <c r="H18" s="5">
        <v>9.7000000000000003E-2</v>
      </c>
      <c r="I18" s="5">
        <v>0.53300000000000003</v>
      </c>
      <c r="J18" s="5">
        <v>0.28599999999999998</v>
      </c>
      <c r="K18" s="5">
        <v>-6.6000000000000003E-2</v>
      </c>
      <c r="M18">
        <v>-1.4999999999999999E-2</v>
      </c>
      <c r="N18">
        <v>0.55500000000000005</v>
      </c>
      <c r="O18">
        <v>0.29199999999999998</v>
      </c>
      <c r="P18">
        <v>-0.11600000000000001</v>
      </c>
    </row>
    <row r="19" spans="1:16">
      <c r="A19" t="s">
        <v>105</v>
      </c>
      <c r="B19" t="s">
        <v>10</v>
      </c>
      <c r="C19" s="2">
        <v>0.151</v>
      </c>
      <c r="D19" s="2">
        <v>0.33900000000000002</v>
      </c>
      <c r="E19" s="2">
        <v>0.127</v>
      </c>
      <c r="F19">
        <v>-0.11</v>
      </c>
      <c r="H19" s="5">
        <v>0.123</v>
      </c>
      <c r="I19" s="5">
        <v>-0.11899999999999999</v>
      </c>
      <c r="J19" s="5">
        <v>-0.33200000000000002</v>
      </c>
      <c r="K19" s="5">
        <v>0.16</v>
      </c>
      <c r="M19">
        <v>0.185</v>
      </c>
      <c r="N19">
        <v>-0.186</v>
      </c>
      <c r="O19">
        <v>-0.33400000000000002</v>
      </c>
      <c r="P19">
        <v>0.20799999999999999</v>
      </c>
    </row>
    <row r="20" spans="1:16">
      <c r="A20" t="s">
        <v>106</v>
      </c>
      <c r="B20" t="s">
        <v>11</v>
      </c>
      <c r="C20" s="2">
        <v>0.111</v>
      </c>
      <c r="D20" s="2">
        <v>0.26700000000000002</v>
      </c>
      <c r="E20" s="2">
        <v>-0.221</v>
      </c>
      <c r="F20" s="2">
        <v>-0.22900000000000001</v>
      </c>
      <c r="H20" s="5">
        <v>0.10199999999999999</v>
      </c>
      <c r="I20" s="5">
        <v>-0.23699999999999999</v>
      </c>
      <c r="J20" s="5">
        <v>-0.29599999999999999</v>
      </c>
      <c r="K20" s="5">
        <v>-0.223</v>
      </c>
      <c r="M20">
        <v>0.10100000000000001</v>
      </c>
      <c r="N20">
        <v>-0.251</v>
      </c>
      <c r="O20">
        <v>-0.30199999999999999</v>
      </c>
      <c r="P20">
        <v>-0.156</v>
      </c>
    </row>
    <row r="21" spans="1:16">
      <c r="A21" t="s">
        <v>107</v>
      </c>
      <c r="B21" t="s">
        <v>12</v>
      </c>
      <c r="C21" s="5">
        <v>4.5999999999999999E-2</v>
      </c>
      <c r="D21" s="2">
        <v>0.35599999999999998</v>
      </c>
      <c r="E21" s="5">
        <v>9.1999999999999998E-2</v>
      </c>
      <c r="F21" s="2">
        <v>-0.34499999999999997</v>
      </c>
      <c r="H21" s="5">
        <v>3.0000000000000001E-3</v>
      </c>
      <c r="I21" s="5">
        <v>-0.36699999999999999</v>
      </c>
      <c r="J21" s="5">
        <v>-0.371</v>
      </c>
      <c r="K21" s="5">
        <v>8.8999999999999996E-2</v>
      </c>
      <c r="M21">
        <v>9.4E-2</v>
      </c>
      <c r="N21">
        <v>-0.41399999999999998</v>
      </c>
      <c r="O21">
        <v>-0.375</v>
      </c>
      <c r="P21">
        <v>0.14399999999999999</v>
      </c>
    </row>
    <row r="22" spans="1:16">
      <c r="A22" t="s">
        <v>108</v>
      </c>
      <c r="B22" t="s">
        <v>13</v>
      </c>
      <c r="C22" s="5">
        <v>0.03</v>
      </c>
      <c r="D22" s="2">
        <v>-0.432</v>
      </c>
      <c r="E22" s="5">
        <v>2.1999999999999999E-2</v>
      </c>
      <c r="F22">
        <v>0.14799999999999999</v>
      </c>
      <c r="H22" s="5">
        <v>4.9000000000000002E-2</v>
      </c>
      <c r="I22" s="5">
        <v>0.17299999999999999</v>
      </c>
      <c r="J22" s="5">
        <v>0.438</v>
      </c>
      <c r="K22" s="5">
        <v>2E-3</v>
      </c>
      <c r="M22">
        <v>4.0000000000000001E-3</v>
      </c>
      <c r="N22">
        <v>0.217</v>
      </c>
      <c r="O22">
        <v>0.437</v>
      </c>
      <c r="P22">
        <v>-2.5000000000000001E-2</v>
      </c>
    </row>
    <row r="23" spans="1:16">
      <c r="A23" t="s">
        <v>109</v>
      </c>
      <c r="B23" t="s">
        <v>14</v>
      </c>
      <c r="C23" s="5">
        <v>-5.0999999999999997E-2</v>
      </c>
      <c r="D23" s="5">
        <v>-7.0000000000000007E-2</v>
      </c>
      <c r="E23" s="2">
        <v>-0.17799999999999999</v>
      </c>
      <c r="F23" s="2">
        <v>0.378</v>
      </c>
      <c r="H23" s="5">
        <v>-5.0000000000000001E-3</v>
      </c>
      <c r="I23" s="5">
        <v>0.38900000000000001</v>
      </c>
      <c r="J23" s="5">
        <v>8.6999999999999994E-2</v>
      </c>
      <c r="K23" s="5">
        <v>-0.14599999999999999</v>
      </c>
      <c r="M23">
        <v>-0.10100000000000001</v>
      </c>
      <c r="N23">
        <v>0.40899999999999997</v>
      </c>
      <c r="O23">
        <v>9.4E-2</v>
      </c>
      <c r="P23">
        <v>-0.191</v>
      </c>
    </row>
    <row r="24" spans="1:16">
      <c r="A24" t="s">
        <v>110</v>
      </c>
      <c r="B24" t="s">
        <v>15</v>
      </c>
      <c r="C24" s="2">
        <v>0.10100000000000001</v>
      </c>
      <c r="D24" s="2">
        <v>0.54100000000000004</v>
      </c>
      <c r="E24" s="5">
        <v>0.13400000000000001</v>
      </c>
      <c r="F24">
        <v>-0.10199999999999999</v>
      </c>
      <c r="H24" s="5">
        <v>6.9000000000000006E-2</v>
      </c>
      <c r="I24" s="5">
        <v>-0.124</v>
      </c>
      <c r="J24" s="5">
        <v>-0.53100000000000003</v>
      </c>
      <c r="K24" s="5">
        <v>0.184</v>
      </c>
      <c r="M24">
        <v>0.14599999999999999</v>
      </c>
      <c r="N24">
        <v>-0.21199999999999999</v>
      </c>
      <c r="O24">
        <v>-0.52900000000000003</v>
      </c>
      <c r="P24">
        <v>0.22900000000000001</v>
      </c>
    </row>
    <row r="25" spans="1:16">
      <c r="A25" t="s">
        <v>111</v>
      </c>
      <c r="B25" t="s">
        <v>16</v>
      </c>
      <c r="C25" s="5">
        <v>3.7999999999999999E-2</v>
      </c>
      <c r="D25" s="2">
        <v>0.44800000000000001</v>
      </c>
      <c r="E25" s="5">
        <v>6.4000000000000001E-2</v>
      </c>
      <c r="F25" s="2">
        <v>-0.27300000000000002</v>
      </c>
      <c r="H25" s="5">
        <v>1E-3</v>
      </c>
      <c r="I25" s="5">
        <v>-0.29899999999999999</v>
      </c>
      <c r="J25" s="5">
        <v>-0.45900000000000002</v>
      </c>
      <c r="K25" s="5">
        <v>7.8E-2</v>
      </c>
      <c r="M25">
        <v>8.2000000000000003E-2</v>
      </c>
      <c r="N25">
        <v>-0.35599999999999998</v>
      </c>
      <c r="O25">
        <v>-0.46100000000000002</v>
      </c>
      <c r="P25">
        <v>0.128</v>
      </c>
    </row>
    <row r="26" spans="1:16">
      <c r="A26" t="s">
        <v>112</v>
      </c>
      <c r="B26" t="s">
        <v>17</v>
      </c>
      <c r="C26" s="5">
        <v>-3.0000000000000001E-3</v>
      </c>
      <c r="D26" s="2">
        <v>0.45200000000000001</v>
      </c>
      <c r="E26" s="2">
        <v>-0.20799999999999999</v>
      </c>
      <c r="F26">
        <v>0.06</v>
      </c>
      <c r="H26" s="5">
        <v>8.0000000000000002E-3</v>
      </c>
      <c r="I26" s="5">
        <v>4.2000000000000003E-2</v>
      </c>
      <c r="J26" s="5">
        <v>-0.45400000000000001</v>
      </c>
      <c r="K26" s="5">
        <v>-0.16300000000000001</v>
      </c>
      <c r="M26">
        <v>-1.7000000000000001E-2</v>
      </c>
      <c r="N26">
        <v>5.0000000000000001E-3</v>
      </c>
      <c r="O26">
        <v>-0.45100000000000001</v>
      </c>
      <c r="P26">
        <v>-0.14399999999999999</v>
      </c>
    </row>
    <row r="27" spans="1:16">
      <c r="A27" t="s">
        <v>113</v>
      </c>
      <c r="B27" t="s">
        <v>18</v>
      </c>
      <c r="C27" s="5">
        <v>3.0000000000000001E-3</v>
      </c>
      <c r="D27" s="5">
        <v>-9.8000000000000004E-2</v>
      </c>
      <c r="E27" s="2">
        <v>-0.38700000000000001</v>
      </c>
      <c r="F27">
        <v>-1.4999999999999999E-2</v>
      </c>
      <c r="H27" s="5">
        <v>3.4000000000000002E-2</v>
      </c>
      <c r="I27" s="5">
        <v>-6.0000000000000001E-3</v>
      </c>
      <c r="J27" s="5">
        <v>6.8000000000000005E-2</v>
      </c>
      <c r="K27" s="5">
        <v>-0.40899999999999997</v>
      </c>
      <c r="M27">
        <v>-5.6000000000000001E-2</v>
      </c>
      <c r="N27">
        <v>4.4999999999999998E-2</v>
      </c>
      <c r="O27">
        <v>6.5000000000000002E-2</v>
      </c>
      <c r="P27">
        <v>-0.39200000000000002</v>
      </c>
    </row>
    <row r="28" spans="1:16">
      <c r="A28" t="s">
        <v>114</v>
      </c>
      <c r="B28" t="s">
        <v>19</v>
      </c>
      <c r="C28" s="5">
        <v>-8.0000000000000002E-3</v>
      </c>
      <c r="D28" s="5">
        <v>1E-3</v>
      </c>
      <c r="E28" s="2">
        <v>0.44600000000000001</v>
      </c>
      <c r="F28" s="2">
        <v>0.13100000000000001</v>
      </c>
      <c r="H28" s="5">
        <v>-3.2000000000000001E-2</v>
      </c>
      <c r="I28" s="5">
        <v>0.129</v>
      </c>
      <c r="J28" s="5">
        <v>0.04</v>
      </c>
      <c r="K28" s="5">
        <v>0.47499999999999998</v>
      </c>
      <c r="M28">
        <v>4.8000000000000001E-2</v>
      </c>
      <c r="N28">
        <v>0.08</v>
      </c>
      <c r="O28">
        <v>4.5999999999999999E-2</v>
      </c>
      <c r="P28">
        <v>0.438</v>
      </c>
    </row>
    <row r="29" spans="1:16">
      <c r="A29" t="s">
        <v>115</v>
      </c>
      <c r="B29" t="s">
        <v>20</v>
      </c>
      <c r="C29" s="2">
        <v>-0.19500000000000001</v>
      </c>
      <c r="D29" s="2">
        <v>0.33600000000000002</v>
      </c>
      <c r="E29" s="2">
        <v>-0.35699999999999998</v>
      </c>
      <c r="F29">
        <v>7.0000000000000001E-3</v>
      </c>
      <c r="H29" s="5">
        <v>-0.17199999999999999</v>
      </c>
      <c r="I29" s="5">
        <v>-1.9E-2</v>
      </c>
      <c r="J29" s="5">
        <v>-0.35599999999999998</v>
      </c>
      <c r="K29" s="5">
        <v>-0.34799999999999998</v>
      </c>
      <c r="M29">
        <v>-0.22500000000000001</v>
      </c>
      <c r="N29">
        <v>-5.0000000000000001E-3</v>
      </c>
      <c r="O29">
        <v>-0.35099999999999998</v>
      </c>
      <c r="P29">
        <v>-0.35699999999999998</v>
      </c>
    </row>
    <row r="30" spans="1:16">
      <c r="A30" t="s">
        <v>116</v>
      </c>
      <c r="B30" t="s">
        <v>21</v>
      </c>
      <c r="C30" s="5">
        <v>-6.3E-2</v>
      </c>
      <c r="D30" s="2">
        <v>0.38300000000000001</v>
      </c>
      <c r="E30" s="2">
        <v>-0.38600000000000001</v>
      </c>
      <c r="F30">
        <v>8.6999999999999994E-2</v>
      </c>
      <c r="H30" s="5">
        <v>-3.4000000000000002E-2</v>
      </c>
      <c r="I30" s="5">
        <v>7.0999999999999994E-2</v>
      </c>
      <c r="J30" s="5">
        <v>-0.39600000000000002</v>
      </c>
      <c r="K30" s="5">
        <v>-0.35399999999999998</v>
      </c>
      <c r="M30">
        <v>-0.105</v>
      </c>
      <c r="N30">
        <v>6.6000000000000003E-2</v>
      </c>
      <c r="O30">
        <v>-0.39300000000000002</v>
      </c>
      <c r="P30">
        <v>-0.34300000000000003</v>
      </c>
    </row>
    <row r="31" spans="1:16">
      <c r="A31" t="s">
        <v>117</v>
      </c>
      <c r="B31" t="s">
        <v>22</v>
      </c>
      <c r="C31" s="2">
        <v>0.215</v>
      </c>
      <c r="D31" s="2">
        <v>-0.126</v>
      </c>
      <c r="E31" s="2">
        <v>0.36499999999999999</v>
      </c>
      <c r="F31">
        <v>0.04</v>
      </c>
      <c r="H31" s="5">
        <v>0.189</v>
      </c>
      <c r="I31" s="5">
        <v>5.8999999999999997E-2</v>
      </c>
      <c r="J31" s="5">
        <v>0.154</v>
      </c>
      <c r="K31" s="5">
        <v>0.38400000000000001</v>
      </c>
      <c r="M31">
        <v>0.251</v>
      </c>
      <c r="N31">
        <v>1.4999999999999999E-2</v>
      </c>
      <c r="O31">
        <v>0.152</v>
      </c>
      <c r="P31">
        <v>0.39900000000000002</v>
      </c>
    </row>
    <row r="32" spans="1:16">
      <c r="A32" t="s">
        <v>118</v>
      </c>
      <c r="B32" t="s">
        <v>23</v>
      </c>
      <c r="C32" s="2">
        <v>0.221</v>
      </c>
      <c r="D32" s="2">
        <v>-0.253</v>
      </c>
      <c r="E32" s="2">
        <v>0.38200000000000001</v>
      </c>
      <c r="F32">
        <v>2E-3</v>
      </c>
      <c r="H32" s="5">
        <v>0.19400000000000001</v>
      </c>
      <c r="I32" s="5">
        <v>2.5999999999999999E-2</v>
      </c>
      <c r="J32" s="5">
        <v>0.27700000000000002</v>
      </c>
      <c r="K32" s="5">
        <v>0.38400000000000001</v>
      </c>
      <c r="M32">
        <v>0.25700000000000001</v>
      </c>
      <c r="N32">
        <v>-3.0000000000000001E-3</v>
      </c>
      <c r="O32">
        <v>0.27300000000000002</v>
      </c>
      <c r="P32">
        <v>0.4</v>
      </c>
    </row>
    <row r="33" spans="1:16">
      <c r="A33" t="s">
        <v>119</v>
      </c>
      <c r="B33" t="s">
        <v>24</v>
      </c>
      <c r="C33" s="5">
        <v>9.2999999999999999E-2</v>
      </c>
      <c r="D33" s="5">
        <v>6.3E-2</v>
      </c>
      <c r="E33" s="2">
        <v>-0.46500000000000002</v>
      </c>
      <c r="F33">
        <v>-0.03</v>
      </c>
      <c r="H33" s="5">
        <v>0.124</v>
      </c>
      <c r="I33" s="5">
        <v>-2.1999999999999999E-2</v>
      </c>
      <c r="J33" s="5">
        <v>-9.6000000000000002E-2</v>
      </c>
      <c r="K33" s="5">
        <v>-0.47</v>
      </c>
      <c r="M33">
        <v>2.7E-2</v>
      </c>
      <c r="N33">
        <v>8.9999999999999993E-3</v>
      </c>
      <c r="O33">
        <v>-0.1</v>
      </c>
      <c r="P33">
        <v>-0.42299999999999999</v>
      </c>
    </row>
    <row r="34" spans="1:16">
      <c r="A34" t="s">
        <v>120</v>
      </c>
      <c r="B34" t="s">
        <v>25</v>
      </c>
      <c r="C34" s="5">
        <v>-3.2000000000000001E-2</v>
      </c>
      <c r="D34" s="5">
        <v>4.2000000000000003E-2</v>
      </c>
      <c r="E34" s="2">
        <v>-0.36499999999999999</v>
      </c>
      <c r="F34">
        <v>4.3999999999999997E-2</v>
      </c>
      <c r="H34" s="5">
        <v>-1E-3</v>
      </c>
      <c r="I34" s="5">
        <v>4.3999999999999997E-2</v>
      </c>
      <c r="J34" s="5">
        <v>-6.3E-2</v>
      </c>
      <c r="K34" s="5">
        <v>-0.36899999999999999</v>
      </c>
      <c r="M34">
        <v>-8.4000000000000005E-2</v>
      </c>
      <c r="N34">
        <v>7.8E-2</v>
      </c>
      <c r="O34">
        <v>-6.4000000000000001E-2</v>
      </c>
      <c r="P34">
        <v>-0.36</v>
      </c>
    </row>
    <row r="35" spans="1:16">
      <c r="A35" t="s">
        <v>121</v>
      </c>
      <c r="B35" t="s">
        <v>26</v>
      </c>
      <c r="C35" s="5">
        <v>8.4000000000000005E-2</v>
      </c>
      <c r="D35" s="2">
        <v>0.13200000000000001</v>
      </c>
      <c r="E35" s="2">
        <v>0.22900000000000001</v>
      </c>
      <c r="F35">
        <v>-2E-3</v>
      </c>
      <c r="H35" s="5">
        <v>6.2E-2</v>
      </c>
      <c r="I35" s="5">
        <v>-5.0000000000000001E-3</v>
      </c>
      <c r="J35" s="5">
        <v>-0.114</v>
      </c>
      <c r="K35" s="5">
        <v>0.254</v>
      </c>
      <c r="M35">
        <v>0.12</v>
      </c>
      <c r="N35">
        <v>-5.2999999999999999E-2</v>
      </c>
      <c r="O35">
        <v>-0.113</v>
      </c>
      <c r="P35">
        <v>0.26500000000000001</v>
      </c>
    </row>
    <row r="36" spans="1:16">
      <c r="A36" t="s">
        <v>122</v>
      </c>
      <c r="B36" t="s">
        <v>27</v>
      </c>
      <c r="C36" s="5">
        <v>0.06</v>
      </c>
      <c r="D36" s="5">
        <v>9.5000000000000001E-2</v>
      </c>
      <c r="E36" s="2">
        <v>0.39300000000000002</v>
      </c>
      <c r="F36" s="2">
        <v>0.222</v>
      </c>
      <c r="H36" s="5">
        <v>4.3999999999999997E-2</v>
      </c>
      <c r="I36" s="5">
        <v>0.223</v>
      </c>
      <c r="J36" s="5">
        <v>-4.8000000000000001E-2</v>
      </c>
      <c r="K36" s="5">
        <v>0.44600000000000001</v>
      </c>
      <c r="M36">
        <v>0.104</v>
      </c>
      <c r="N36">
        <v>0.159</v>
      </c>
      <c r="O36">
        <v>-4.1000000000000002E-2</v>
      </c>
      <c r="P36">
        <v>0.41799999999999998</v>
      </c>
    </row>
    <row r="37" spans="1:16">
      <c r="A37" t="s">
        <v>123</v>
      </c>
      <c r="B37" t="s">
        <v>28</v>
      </c>
      <c r="C37" s="2">
        <v>0.14000000000000001</v>
      </c>
      <c r="D37" s="2">
        <v>0.16900000000000001</v>
      </c>
      <c r="E37" s="2">
        <v>0.45400000000000001</v>
      </c>
      <c r="F37" s="2">
        <v>0.13600000000000001</v>
      </c>
      <c r="H37" s="5">
        <v>0.11</v>
      </c>
      <c r="I37" s="5">
        <v>0.13700000000000001</v>
      </c>
      <c r="J37" s="5">
        <v>-0.123</v>
      </c>
      <c r="K37" s="5">
        <v>0.51</v>
      </c>
      <c r="M37">
        <v>0.19800000000000001</v>
      </c>
      <c r="N37">
        <v>5.1999999999999998E-2</v>
      </c>
      <c r="O37">
        <v>-0.11899999999999999</v>
      </c>
      <c r="P37">
        <v>0.50700000000000001</v>
      </c>
    </row>
    <row r="38" spans="1:16">
      <c r="A38" t="s">
        <v>124</v>
      </c>
      <c r="B38" t="s">
        <v>29</v>
      </c>
      <c r="C38" s="5">
        <v>-4.9000000000000002E-2</v>
      </c>
      <c r="D38" s="5">
        <v>3.3000000000000002E-2</v>
      </c>
      <c r="E38" s="2">
        <v>-0.56899999999999995</v>
      </c>
      <c r="F38">
        <v>-2.8000000000000001E-2</v>
      </c>
      <c r="H38" s="5">
        <v>-7.0000000000000001E-3</v>
      </c>
      <c r="I38" s="5">
        <v>-2.8000000000000001E-2</v>
      </c>
      <c r="J38" s="5">
        <v>-7.3999999999999996E-2</v>
      </c>
      <c r="K38" s="5">
        <v>-0.58899999999999997</v>
      </c>
      <c r="M38">
        <v>-0.125</v>
      </c>
      <c r="N38">
        <v>3.1E-2</v>
      </c>
      <c r="O38">
        <v>-7.6999999999999999E-2</v>
      </c>
      <c r="P38">
        <v>-0.56699999999999995</v>
      </c>
    </row>
    <row r="39" spans="1:16">
      <c r="A39" t="s">
        <v>125</v>
      </c>
      <c r="B39" t="s">
        <v>30</v>
      </c>
      <c r="C39" s="5">
        <v>-8.9999999999999993E-3</v>
      </c>
      <c r="D39" s="5">
        <v>-3.3000000000000002E-2</v>
      </c>
      <c r="E39" s="2">
        <v>0.49199999999999999</v>
      </c>
      <c r="F39">
        <v>1.2E-2</v>
      </c>
      <c r="H39" s="5">
        <v>-4.5999999999999999E-2</v>
      </c>
      <c r="I39" s="5">
        <v>8.9999999999999993E-3</v>
      </c>
      <c r="J39" s="5">
        <v>6.7000000000000004E-2</v>
      </c>
      <c r="K39" s="5">
        <v>0.504</v>
      </c>
      <c r="M39">
        <v>5.8999999999999997E-2</v>
      </c>
      <c r="N39">
        <v>-3.6999999999999998E-2</v>
      </c>
      <c r="O39">
        <v>7.0000000000000007E-2</v>
      </c>
      <c r="P39">
        <v>0.47599999999999998</v>
      </c>
    </row>
    <row r="40" spans="1:16">
      <c r="A40" t="s">
        <v>126</v>
      </c>
      <c r="B40" t="s">
        <v>31</v>
      </c>
      <c r="C40" s="2">
        <v>0.28000000000000003</v>
      </c>
      <c r="D40" s="5">
        <v>0.112</v>
      </c>
      <c r="E40" s="5">
        <v>5.7000000000000002E-2</v>
      </c>
      <c r="F40">
        <v>-0.02</v>
      </c>
      <c r="H40" s="5">
        <v>0.26800000000000002</v>
      </c>
      <c r="I40" s="5">
        <v>-6.0000000000000001E-3</v>
      </c>
      <c r="J40" s="5">
        <v>-0.106</v>
      </c>
      <c r="K40" s="5">
        <v>8.6999999999999994E-2</v>
      </c>
      <c r="M40">
        <v>0.28399999999999997</v>
      </c>
      <c r="N40">
        <v>-5.2999999999999999E-2</v>
      </c>
      <c r="O40">
        <v>-0.11</v>
      </c>
      <c r="P40">
        <v>0.14499999999999999</v>
      </c>
    </row>
    <row r="41" spans="1:16">
      <c r="A41" t="s">
        <v>127</v>
      </c>
      <c r="B41" t="s">
        <v>32</v>
      </c>
      <c r="C41" s="5">
        <v>4.4999999999999998E-2</v>
      </c>
      <c r="D41" s="2">
        <v>0.219</v>
      </c>
      <c r="E41" s="2">
        <v>0.23699999999999999</v>
      </c>
      <c r="F41">
        <v>-2.8000000000000001E-2</v>
      </c>
      <c r="H41" s="5">
        <v>1.9E-2</v>
      </c>
      <c r="I41" s="5">
        <v>-3.7999999999999999E-2</v>
      </c>
      <c r="J41" s="5">
        <v>-0.20100000000000001</v>
      </c>
      <c r="K41" s="5">
        <v>0.26400000000000001</v>
      </c>
      <c r="M41">
        <v>8.8999999999999996E-2</v>
      </c>
      <c r="N41">
        <v>-9.1999999999999998E-2</v>
      </c>
      <c r="O41">
        <v>-0.19900000000000001</v>
      </c>
      <c r="P41">
        <v>0.27300000000000002</v>
      </c>
    </row>
    <row r="42" spans="1:16">
      <c r="A42" t="s">
        <v>128</v>
      </c>
      <c r="B42" t="s">
        <v>33</v>
      </c>
      <c r="C42" s="5">
        <v>5.7000000000000002E-2</v>
      </c>
      <c r="D42" s="2">
        <v>0.38900000000000001</v>
      </c>
      <c r="E42" s="5">
        <v>4.9000000000000002E-2</v>
      </c>
      <c r="F42" s="2">
        <v>-0.33900000000000002</v>
      </c>
      <c r="H42" s="5">
        <v>1.7000000000000001E-2</v>
      </c>
      <c r="I42" s="5">
        <v>-0.36199999999999999</v>
      </c>
      <c r="J42" s="5">
        <v>-0.40699999999999997</v>
      </c>
      <c r="K42" s="5">
        <v>4.9000000000000002E-2</v>
      </c>
      <c r="M42">
        <v>0.1</v>
      </c>
      <c r="N42">
        <v>-0.41</v>
      </c>
      <c r="O42">
        <v>-0.41099999999999998</v>
      </c>
      <c r="P42">
        <v>0.109</v>
      </c>
    </row>
    <row r="43" spans="1:16">
      <c r="A43" t="s">
        <v>129</v>
      </c>
      <c r="B43" t="s">
        <v>34</v>
      </c>
      <c r="C43" s="2">
        <v>0.17699999999999999</v>
      </c>
      <c r="D43" s="2">
        <v>0.255</v>
      </c>
      <c r="E43" s="2">
        <v>0.39600000000000002</v>
      </c>
      <c r="F43">
        <v>-1.4E-2</v>
      </c>
      <c r="H43" s="5">
        <v>0.13700000000000001</v>
      </c>
      <c r="I43" s="5">
        <v>-1.7000000000000001E-2</v>
      </c>
      <c r="J43" s="5">
        <v>-0.223</v>
      </c>
      <c r="K43" s="5">
        <v>0.443</v>
      </c>
      <c r="M43">
        <v>0.23799999999999999</v>
      </c>
      <c r="N43">
        <v>-0.106</v>
      </c>
      <c r="O43">
        <v>-0.222</v>
      </c>
      <c r="P43">
        <v>0.46899999999999997</v>
      </c>
    </row>
    <row r="44" spans="1:16">
      <c r="A44" t="s">
        <v>130</v>
      </c>
      <c r="B44" t="s">
        <v>35</v>
      </c>
      <c r="C44" s="5">
        <v>4.3999999999999997E-2</v>
      </c>
      <c r="D44" s="5">
        <v>4.3999999999999997E-2</v>
      </c>
      <c r="E44" s="2">
        <v>-0.53800000000000003</v>
      </c>
      <c r="F44">
        <v>8.4000000000000005E-2</v>
      </c>
      <c r="H44" s="5">
        <v>9.0999999999999998E-2</v>
      </c>
      <c r="I44" s="5">
        <v>9.2999999999999999E-2</v>
      </c>
      <c r="J44" s="5">
        <v>-7.3999999999999996E-2</v>
      </c>
      <c r="K44" s="5">
        <v>-0.53500000000000003</v>
      </c>
      <c r="M44">
        <v>-3.6999999999999998E-2</v>
      </c>
      <c r="N44">
        <v>0.13500000000000001</v>
      </c>
      <c r="O44">
        <v>-7.5999999999999998E-2</v>
      </c>
      <c r="P44">
        <v>-0.50800000000000001</v>
      </c>
    </row>
    <row r="45" spans="1:16">
      <c r="A45" t="s">
        <v>131</v>
      </c>
      <c r="B45" t="s">
        <v>36</v>
      </c>
      <c r="C45" s="5">
        <v>-2.3E-2</v>
      </c>
      <c r="D45" s="2">
        <v>0.14399999999999999</v>
      </c>
      <c r="E45" s="2">
        <v>-0.56299999999999994</v>
      </c>
      <c r="F45">
        <v>-2.5000000000000001E-2</v>
      </c>
      <c r="H45" s="5">
        <v>1.6E-2</v>
      </c>
      <c r="I45" s="5">
        <v>-2.8000000000000001E-2</v>
      </c>
      <c r="J45" s="5">
        <v>-0.182</v>
      </c>
      <c r="K45" s="5">
        <v>-0.56999999999999995</v>
      </c>
      <c r="M45">
        <v>-9.5000000000000001E-2</v>
      </c>
      <c r="N45">
        <v>1.4E-2</v>
      </c>
      <c r="O45">
        <v>-0.184</v>
      </c>
      <c r="P45">
        <v>-0.53900000000000003</v>
      </c>
    </row>
    <row r="46" spans="1:16">
      <c r="A46" t="s">
        <v>132</v>
      </c>
      <c r="B46" t="s">
        <v>37</v>
      </c>
      <c r="C46" s="5">
        <v>7.5999999999999998E-2</v>
      </c>
      <c r="D46" s="5">
        <v>7.8E-2</v>
      </c>
      <c r="E46" s="2">
        <v>-0.34100000000000003</v>
      </c>
      <c r="F46">
        <v>6.0000000000000001E-3</v>
      </c>
      <c r="H46" s="5">
        <v>0.1</v>
      </c>
      <c r="I46" s="5">
        <v>1.2E-2</v>
      </c>
      <c r="J46" s="5">
        <v>-9.9000000000000005E-2</v>
      </c>
      <c r="K46" s="5">
        <v>-0.33800000000000002</v>
      </c>
      <c r="M46">
        <v>2.7E-2</v>
      </c>
      <c r="N46">
        <v>2.9000000000000001E-2</v>
      </c>
      <c r="O46">
        <v>-0.10199999999999999</v>
      </c>
      <c r="P46">
        <v>-0.30399999999999999</v>
      </c>
    </row>
    <row r="47" spans="1:16">
      <c r="A47" t="s">
        <v>133</v>
      </c>
      <c r="B47" t="s">
        <v>38</v>
      </c>
      <c r="C47" s="5">
        <v>-3.7999999999999999E-2</v>
      </c>
      <c r="D47" s="2">
        <v>0.24099999999999999</v>
      </c>
      <c r="E47" s="2">
        <v>0.378</v>
      </c>
      <c r="F47" s="2">
        <v>-0.17399999999999999</v>
      </c>
      <c r="H47" s="5">
        <v>-8.6999999999999994E-2</v>
      </c>
      <c r="I47" s="5">
        <v>-0.19600000000000001</v>
      </c>
      <c r="J47" s="5">
        <v>-0.22600000000000001</v>
      </c>
      <c r="K47" s="5">
        <v>0.38800000000000001</v>
      </c>
      <c r="M47">
        <v>3.7999999999999999E-2</v>
      </c>
      <c r="N47">
        <v>-0.255</v>
      </c>
      <c r="O47">
        <v>-0.224</v>
      </c>
      <c r="P47">
        <v>0.39</v>
      </c>
    </row>
    <row r="48" spans="1:16">
      <c r="A48" t="s">
        <v>134</v>
      </c>
      <c r="B48" t="s">
        <v>39</v>
      </c>
      <c r="C48" s="5">
        <v>1.2E-2</v>
      </c>
      <c r="D48" s="2">
        <v>0.192</v>
      </c>
      <c r="E48" s="2">
        <v>0.33200000000000002</v>
      </c>
      <c r="F48">
        <v>-0.111</v>
      </c>
      <c r="H48" s="5">
        <v>-2.7E-2</v>
      </c>
      <c r="I48" s="5">
        <v>-0.125</v>
      </c>
      <c r="J48" s="5">
        <v>-0.17499999999999999</v>
      </c>
      <c r="K48" s="5">
        <v>0.34699999999999998</v>
      </c>
      <c r="M48">
        <v>7.3999999999999996E-2</v>
      </c>
      <c r="N48">
        <v>-0.18</v>
      </c>
      <c r="O48">
        <v>-0.17399999999999999</v>
      </c>
      <c r="P48">
        <v>0.35299999999999998</v>
      </c>
    </row>
    <row r="49" spans="1:16">
      <c r="A49" t="s">
        <v>135</v>
      </c>
      <c r="B49" t="s">
        <v>40</v>
      </c>
      <c r="C49" s="5">
        <v>8.5000000000000006E-2</v>
      </c>
      <c r="D49" s="5">
        <v>4.5999999999999999E-2</v>
      </c>
      <c r="E49" s="2">
        <v>-0.47099999999999997</v>
      </c>
      <c r="F49" s="2">
        <v>0.23400000000000001</v>
      </c>
      <c r="H49" s="5">
        <v>0.13800000000000001</v>
      </c>
      <c r="I49" s="5">
        <v>0.249</v>
      </c>
      <c r="J49" s="5">
        <v>-5.8000000000000003E-2</v>
      </c>
      <c r="K49" s="5">
        <v>-0.44500000000000001</v>
      </c>
      <c r="M49">
        <v>2E-3</v>
      </c>
      <c r="N49">
        <v>0.27500000000000002</v>
      </c>
      <c r="O49">
        <v>-5.7000000000000002E-2</v>
      </c>
      <c r="P49">
        <v>-0.42899999999999999</v>
      </c>
    </row>
    <row r="50" spans="1:16">
      <c r="A50" t="s">
        <v>136</v>
      </c>
      <c r="B50" t="s">
        <v>41</v>
      </c>
      <c r="C50" s="5">
        <v>3.4000000000000002E-2</v>
      </c>
      <c r="D50" s="5">
        <v>9.1999999999999998E-2</v>
      </c>
      <c r="E50" s="2">
        <v>-0.29099999999999998</v>
      </c>
      <c r="F50" s="2">
        <v>0.29499999999999998</v>
      </c>
      <c r="H50" s="5">
        <v>7.8E-2</v>
      </c>
      <c r="I50" s="5">
        <v>0.30299999999999999</v>
      </c>
      <c r="J50" s="5">
        <v>-8.6999999999999994E-2</v>
      </c>
      <c r="K50" s="5">
        <v>-0.251</v>
      </c>
      <c r="M50">
        <v>-2.3E-2</v>
      </c>
      <c r="N50">
        <v>0.308</v>
      </c>
      <c r="O50">
        <v>-8.2000000000000003E-2</v>
      </c>
      <c r="P50">
        <v>-0.25900000000000001</v>
      </c>
    </row>
    <row r="51" spans="1:16">
      <c r="A51" t="s">
        <v>137</v>
      </c>
      <c r="B51" t="s">
        <v>42</v>
      </c>
      <c r="C51" s="5">
        <v>3.0000000000000001E-3</v>
      </c>
      <c r="D51" s="5">
        <v>-7.1999999999999995E-2</v>
      </c>
      <c r="E51" s="2">
        <v>-0.23599999999999999</v>
      </c>
      <c r="F51" s="2">
        <v>0.41</v>
      </c>
      <c r="H51" s="5">
        <v>5.5E-2</v>
      </c>
      <c r="I51" s="5">
        <v>0.42599999999999999</v>
      </c>
      <c r="J51" s="5">
        <v>8.7999999999999995E-2</v>
      </c>
      <c r="K51" s="5">
        <v>-0.19800000000000001</v>
      </c>
      <c r="M51">
        <v>-0.06</v>
      </c>
      <c r="N51">
        <v>0.44600000000000001</v>
      </c>
      <c r="O51">
        <v>9.4E-2</v>
      </c>
      <c r="P51">
        <v>-0.23300000000000001</v>
      </c>
    </row>
    <row r="52" spans="1:16">
      <c r="A52" t="s">
        <v>138</v>
      </c>
      <c r="B52" t="s">
        <v>43</v>
      </c>
      <c r="C52" s="5">
        <v>-8.0000000000000002E-3</v>
      </c>
      <c r="D52" s="5">
        <v>2.4E-2</v>
      </c>
      <c r="E52" s="2">
        <v>0.106</v>
      </c>
      <c r="F52" s="2">
        <v>0.65300000000000002</v>
      </c>
      <c r="H52" s="5">
        <v>3.5000000000000003E-2</v>
      </c>
      <c r="I52" s="5">
        <v>0.66600000000000004</v>
      </c>
      <c r="J52" s="5">
        <v>3.6999999999999998E-2</v>
      </c>
      <c r="K52" s="5">
        <v>0.193</v>
      </c>
      <c r="M52">
        <v>-3.3000000000000002E-2</v>
      </c>
      <c r="N52">
        <v>0.63200000000000001</v>
      </c>
      <c r="O52">
        <v>5.0999999999999997E-2</v>
      </c>
      <c r="P52">
        <v>0.11700000000000001</v>
      </c>
    </row>
    <row r="53" spans="1:16">
      <c r="A53" t="s">
        <v>139</v>
      </c>
      <c r="B53" t="s">
        <v>44</v>
      </c>
      <c r="C53" s="5">
        <v>-0.01</v>
      </c>
      <c r="D53" s="2">
        <v>0.157</v>
      </c>
      <c r="E53" s="2">
        <v>0.41699999999999998</v>
      </c>
      <c r="F53">
        <v>-9.5000000000000001E-2</v>
      </c>
      <c r="H53" s="5">
        <v>-5.3999999999999999E-2</v>
      </c>
      <c r="I53" s="5">
        <v>-0.11</v>
      </c>
      <c r="J53" s="5">
        <v>-0.13400000000000001</v>
      </c>
      <c r="K53" s="5">
        <v>0.43099999999999999</v>
      </c>
      <c r="M53">
        <v>6.2E-2</v>
      </c>
      <c r="N53">
        <v>-0.16800000000000001</v>
      </c>
      <c r="O53">
        <v>-0.13100000000000001</v>
      </c>
      <c r="P53">
        <v>0.42499999999999999</v>
      </c>
    </row>
    <row r="54" spans="1:16">
      <c r="A54" t="s">
        <v>140</v>
      </c>
      <c r="B54" t="s">
        <v>45</v>
      </c>
      <c r="C54" s="5">
        <v>5.0000000000000001E-3</v>
      </c>
      <c r="D54" s="5">
        <v>-7.0999999999999994E-2</v>
      </c>
      <c r="E54" s="2">
        <v>0.113</v>
      </c>
      <c r="F54" s="2">
        <v>0.48799999999999999</v>
      </c>
      <c r="H54" s="5">
        <v>3.5999999999999997E-2</v>
      </c>
      <c r="I54" s="5">
        <v>0.502</v>
      </c>
      <c r="J54" s="5">
        <v>0.11799999999999999</v>
      </c>
      <c r="K54" s="5">
        <v>0.17100000000000001</v>
      </c>
      <c r="M54">
        <v>-1.2999999999999999E-2</v>
      </c>
      <c r="N54">
        <v>0.48399999999999999</v>
      </c>
      <c r="O54">
        <v>0.128</v>
      </c>
      <c r="P54">
        <v>0.111</v>
      </c>
    </row>
    <row r="55" spans="1:16">
      <c r="A55" t="s">
        <v>141</v>
      </c>
      <c r="B55" t="s">
        <v>46</v>
      </c>
      <c r="C55" s="5">
        <v>1E-3</v>
      </c>
      <c r="D55" s="5">
        <v>6.5000000000000002E-2</v>
      </c>
      <c r="E55" s="2">
        <v>-0.53700000000000003</v>
      </c>
      <c r="F55">
        <v>9.2999999999999999E-2</v>
      </c>
      <c r="H55" s="5">
        <v>4.9000000000000002E-2</v>
      </c>
      <c r="I55" s="5">
        <v>9.8000000000000004E-2</v>
      </c>
      <c r="J55" s="5">
        <v>-9.4E-2</v>
      </c>
      <c r="K55" s="5">
        <v>-0.53500000000000003</v>
      </c>
      <c r="M55">
        <v>-7.9000000000000001E-2</v>
      </c>
      <c r="N55">
        <v>0.14099999999999999</v>
      </c>
      <c r="O55">
        <v>-9.5000000000000001E-2</v>
      </c>
      <c r="P55">
        <v>-0.51600000000000001</v>
      </c>
    </row>
    <row r="56" spans="1:16">
      <c r="A56" t="s">
        <v>142</v>
      </c>
      <c r="B56" t="s">
        <v>47</v>
      </c>
      <c r="C56" s="5">
        <v>3.5999999999999997E-2</v>
      </c>
      <c r="D56" s="5">
        <v>-2.4E-2</v>
      </c>
      <c r="E56" s="5">
        <v>8.9999999999999993E-3</v>
      </c>
      <c r="F56" s="2">
        <v>0.58899999999999997</v>
      </c>
      <c r="H56" s="5">
        <v>8.2000000000000003E-2</v>
      </c>
      <c r="I56" s="5">
        <v>0.60699999999999998</v>
      </c>
      <c r="J56" s="5">
        <v>7.1999999999999995E-2</v>
      </c>
      <c r="K56" s="5">
        <v>8.4000000000000005E-2</v>
      </c>
      <c r="M56">
        <v>-2E-3</v>
      </c>
      <c r="N56">
        <v>0.58599999999999997</v>
      </c>
      <c r="O56">
        <v>8.3000000000000004E-2</v>
      </c>
      <c r="P56">
        <v>2.5999999999999999E-2</v>
      </c>
    </row>
    <row r="57" spans="1:16">
      <c r="A57" t="s">
        <v>143</v>
      </c>
      <c r="B57" t="s">
        <v>48</v>
      </c>
      <c r="C57" s="5">
        <v>-5.5E-2</v>
      </c>
      <c r="D57" s="2">
        <v>0.33700000000000002</v>
      </c>
      <c r="E57" s="2">
        <v>-0.16200000000000001</v>
      </c>
      <c r="F57">
        <v>7.8E-2</v>
      </c>
      <c r="H57" s="5">
        <v>-4.2999999999999997E-2</v>
      </c>
      <c r="I57" s="5">
        <v>6.2E-2</v>
      </c>
      <c r="J57" s="5">
        <v>-0.33700000000000002</v>
      </c>
      <c r="K57" s="5">
        <v>-0.128</v>
      </c>
      <c r="M57">
        <v>-6.7000000000000004E-2</v>
      </c>
      <c r="N57">
        <v>0.04</v>
      </c>
      <c r="O57">
        <v>-0.33200000000000002</v>
      </c>
      <c r="P57">
        <v>-0.127</v>
      </c>
    </row>
    <row r="58" spans="1:16">
      <c r="A58" t="s">
        <v>144</v>
      </c>
      <c r="B58" t="s">
        <v>49</v>
      </c>
      <c r="C58" s="2">
        <v>0.221</v>
      </c>
      <c r="D58" s="2">
        <v>0.23899999999999999</v>
      </c>
      <c r="E58" s="2">
        <v>0.215</v>
      </c>
      <c r="F58" s="2">
        <v>0.22500000000000001</v>
      </c>
      <c r="H58" s="5">
        <v>0.214</v>
      </c>
      <c r="I58" s="5">
        <v>0.23300000000000001</v>
      </c>
      <c r="J58" s="5">
        <v>-0.2</v>
      </c>
      <c r="K58" s="5">
        <v>0.28799999999999998</v>
      </c>
      <c r="M58">
        <v>0.24</v>
      </c>
      <c r="N58">
        <v>0.153</v>
      </c>
      <c r="O58">
        <v>-0.19600000000000001</v>
      </c>
      <c r="P58">
        <v>0.30499999999999999</v>
      </c>
    </row>
    <row r="59" spans="1:16">
      <c r="A59" t="s">
        <v>145</v>
      </c>
      <c r="B59" t="s">
        <v>50</v>
      </c>
      <c r="C59" s="2">
        <v>0.254</v>
      </c>
      <c r="D59" s="5">
        <v>0.107</v>
      </c>
      <c r="E59" s="2">
        <v>0.19</v>
      </c>
      <c r="F59" s="2">
        <v>-0.218</v>
      </c>
      <c r="H59" s="5">
        <v>0.216</v>
      </c>
      <c r="I59" s="5">
        <v>-0.21199999999999999</v>
      </c>
      <c r="J59" s="5">
        <v>-0.108</v>
      </c>
      <c r="K59" s="5">
        <v>0.19600000000000001</v>
      </c>
      <c r="M59">
        <v>0.28999999999999998</v>
      </c>
      <c r="N59">
        <v>-0.26300000000000001</v>
      </c>
      <c r="O59">
        <v>-0.115</v>
      </c>
      <c r="P59">
        <v>0.26500000000000001</v>
      </c>
    </row>
    <row r="60" spans="1:16">
      <c r="A60" t="s">
        <v>146</v>
      </c>
      <c r="B60" t="s">
        <v>51</v>
      </c>
      <c r="C60" s="5">
        <v>6.6000000000000003E-2</v>
      </c>
      <c r="D60" s="5">
        <v>5.8999999999999997E-2</v>
      </c>
      <c r="E60" s="2">
        <v>0.45500000000000002</v>
      </c>
      <c r="F60">
        <v>9.4E-2</v>
      </c>
      <c r="H60" s="5">
        <v>3.5999999999999997E-2</v>
      </c>
      <c r="I60" s="5">
        <v>9.4E-2</v>
      </c>
      <c r="J60" s="5">
        <v>-1.9E-2</v>
      </c>
      <c r="K60" s="5">
        <v>0.49</v>
      </c>
      <c r="M60">
        <v>0.125</v>
      </c>
      <c r="N60">
        <v>3.1E-2</v>
      </c>
      <c r="O60">
        <v>-1.4999999999999999E-2</v>
      </c>
      <c r="P60">
        <v>0.47299999999999998</v>
      </c>
    </row>
    <row r="61" spans="1:16">
      <c r="A61" t="s">
        <v>147</v>
      </c>
      <c r="B61" t="s">
        <v>52</v>
      </c>
      <c r="C61" s="2">
        <v>9.7000000000000003E-2</v>
      </c>
      <c r="D61" s="2">
        <v>0.215</v>
      </c>
      <c r="E61" s="2">
        <v>0.55300000000000005</v>
      </c>
      <c r="F61">
        <v>0.107</v>
      </c>
      <c r="H61" s="5">
        <v>5.6000000000000001E-2</v>
      </c>
      <c r="I61" s="5">
        <v>0.10100000000000001</v>
      </c>
      <c r="J61" s="5">
        <v>-0.16400000000000001</v>
      </c>
      <c r="K61" s="5">
        <v>0.61099999999999999</v>
      </c>
      <c r="M61">
        <v>0.17499999999999999</v>
      </c>
      <c r="N61">
        <v>6.0000000000000001E-3</v>
      </c>
      <c r="O61">
        <v>-0.159</v>
      </c>
      <c r="P61">
        <v>0.59899999999999998</v>
      </c>
    </row>
    <row r="62" spans="1:16">
      <c r="A62" t="s">
        <v>148</v>
      </c>
      <c r="B62" t="s">
        <v>53</v>
      </c>
      <c r="C62" s="5">
        <v>5.0999999999999997E-2</v>
      </c>
      <c r="D62" s="2">
        <v>0.128</v>
      </c>
      <c r="E62" s="2">
        <v>0.36899999999999999</v>
      </c>
      <c r="F62">
        <v>2.7E-2</v>
      </c>
      <c r="H62" s="5">
        <v>2.1000000000000001E-2</v>
      </c>
      <c r="I62" s="5">
        <v>2.1999999999999999E-2</v>
      </c>
      <c r="J62" s="5">
        <v>-9.8000000000000004E-2</v>
      </c>
      <c r="K62" s="5">
        <v>0.39900000000000002</v>
      </c>
      <c r="M62">
        <v>0.106</v>
      </c>
      <c r="N62">
        <v>-3.6999999999999998E-2</v>
      </c>
      <c r="O62">
        <v>-9.5000000000000001E-2</v>
      </c>
      <c r="P62">
        <v>0.39300000000000002</v>
      </c>
    </row>
    <row r="64" spans="1:16">
      <c r="A64" t="s">
        <v>70</v>
      </c>
      <c r="B64">
        <v>2104.5889999999999</v>
      </c>
      <c r="H64" t="s">
        <v>88</v>
      </c>
    </row>
    <row r="65" spans="1:8">
      <c r="A65" t="s">
        <v>71</v>
      </c>
      <c r="B65">
        <v>1124</v>
      </c>
      <c r="H65" t="s">
        <v>89</v>
      </c>
    </row>
    <row r="66" spans="1:8">
      <c r="A66" t="s">
        <v>72</v>
      </c>
      <c r="B66">
        <v>4.3999999999999997E-2</v>
      </c>
    </row>
    <row r="67" spans="1:8">
      <c r="A67" t="s">
        <v>73</v>
      </c>
      <c r="B67" t="s">
        <v>77</v>
      </c>
    </row>
    <row r="68" spans="1:8">
      <c r="A68" t="s">
        <v>74</v>
      </c>
      <c r="B68">
        <v>0.81</v>
      </c>
    </row>
    <row r="69" spans="1:8">
      <c r="A69" t="s">
        <v>75</v>
      </c>
      <c r="B69">
        <v>4.3999999999999997E-2</v>
      </c>
    </row>
  </sheetData>
  <conditionalFormatting sqref="C11:P62">
    <cfRule type="cellIs" dxfId="38" priority="1" operator="lessThanOrEqual">
      <formula>-0.32</formula>
    </cfRule>
    <cfRule type="cellIs" dxfId="37" priority="2" operator="greaterThanOrEqual">
      <formula>0.32</formula>
    </cfRule>
    <cfRule type="cellIs" dxfId="36" priority="3" operator="between">
      <formula>0.1</formula>
      <formula>0.32</formula>
    </cfRule>
    <cfRule type="cellIs" dxfId="35" priority="4" operator="between">
      <formula>-0.32</formula>
      <formula>-0.1</formula>
    </cfRule>
    <cfRule type="cellIs" dxfId="34" priority="5" operator="between">
      <formula>-0.1</formula>
      <formula>0.1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pane xSplit="1" topLeftCell="H1" activePane="topRight" state="frozen"/>
      <selection pane="topRight" activeCell="H37" sqref="H37"/>
    </sheetView>
  </sheetViews>
  <sheetFormatPr baseColWidth="10" defaultColWidth="8.83203125" defaultRowHeight="14" x14ac:dyDescent="0"/>
  <cols>
    <col min="1" max="1" width="52.1640625" customWidth="1"/>
    <col min="15" max="15" width="8.83203125" style="1"/>
  </cols>
  <sheetData>
    <row r="1" spans="1:21">
      <c r="B1" t="s">
        <v>0</v>
      </c>
      <c r="J1" t="s">
        <v>54</v>
      </c>
      <c r="Q1" t="s">
        <v>55</v>
      </c>
    </row>
    <row r="2" spans="1:21">
      <c r="A2" t="s">
        <v>56</v>
      </c>
      <c r="B2">
        <f>COUNTIFS(C11:G62,"&gt;.1",C11:G62, "&lt;.32")</f>
        <v>63</v>
      </c>
      <c r="C2">
        <v>1</v>
      </c>
      <c r="D2">
        <v>2</v>
      </c>
      <c r="E2">
        <v>3</v>
      </c>
      <c r="F2">
        <v>4</v>
      </c>
      <c r="G2">
        <v>5</v>
      </c>
      <c r="J2">
        <v>1</v>
      </c>
      <c r="K2">
        <v>2</v>
      </c>
      <c r="L2">
        <v>3</v>
      </c>
      <c r="M2">
        <v>4</v>
      </c>
      <c r="N2">
        <v>5</v>
      </c>
      <c r="Q2">
        <v>1</v>
      </c>
      <c r="R2">
        <v>2</v>
      </c>
      <c r="S2">
        <v>3</v>
      </c>
      <c r="T2">
        <v>4</v>
      </c>
      <c r="U2">
        <v>5</v>
      </c>
    </row>
    <row r="3" spans="1:21">
      <c r="A3" t="s">
        <v>57</v>
      </c>
      <c r="B3">
        <f>COUNTIFS(C11:G62,"&gt;-.32",C11:G62, "&lt;-.1")</f>
        <v>36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N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</row>
    <row r="4" spans="1:21">
      <c r="A4">
        <f>SUM(C4:G4)</f>
        <v>63</v>
      </c>
      <c r="C4">
        <f>COUNTIFS(C11:C62,"&gt;.1",C11:C62,"&lt;.32")</f>
        <v>10</v>
      </c>
      <c r="D4">
        <f t="shared" ref="D4:G4" si="0">COUNTIFS(D11:D62,"&gt;.1",D11:D62,"&lt;.32")</f>
        <v>14</v>
      </c>
      <c r="E4">
        <f t="shared" si="0"/>
        <v>11</v>
      </c>
      <c r="F4">
        <f t="shared" si="0"/>
        <v>16</v>
      </c>
      <c r="G4">
        <f t="shared" si="0"/>
        <v>12</v>
      </c>
      <c r="J4">
        <f>COUNTIFS(J11:J62,"&gt;.1",J11:J62,"&lt;.32")</f>
        <v>16</v>
      </c>
      <c r="K4">
        <f t="shared" ref="K4:N4" si="1">COUNTIFS(K11:K62,"&gt;.1",K11:K62,"&lt;.32")</f>
        <v>15</v>
      </c>
      <c r="L4">
        <f t="shared" si="1"/>
        <v>11</v>
      </c>
      <c r="M4">
        <f t="shared" si="1"/>
        <v>13</v>
      </c>
      <c r="N4">
        <f t="shared" si="1"/>
        <v>10</v>
      </c>
      <c r="Q4">
        <f>COUNTIFS(Q11:Q62,"&gt;.1",Q11:Q62,"&lt;.32")</f>
        <v>15</v>
      </c>
      <c r="R4">
        <f t="shared" ref="R4:U4" si="2">COUNTIFS(R11:R62,"&gt;.1",R11:R62,"&lt;.32")</f>
        <v>14</v>
      </c>
      <c r="S4">
        <f t="shared" si="2"/>
        <v>9</v>
      </c>
      <c r="T4">
        <f t="shared" si="2"/>
        <v>15</v>
      </c>
      <c r="U4">
        <f t="shared" si="2"/>
        <v>11</v>
      </c>
    </row>
    <row r="5" spans="1:21">
      <c r="A5">
        <f>SUM(C5:G5)</f>
        <v>36</v>
      </c>
      <c r="C5">
        <f>COUNTIFS(C11:C62,"&gt;-.32",C11:C62,"&lt;-.1")</f>
        <v>3</v>
      </c>
      <c r="D5">
        <f t="shared" ref="D5:G5" si="3">COUNTIFS(D11:D62,"&gt;-.32",D11:D62,"&lt;-.1")</f>
        <v>5</v>
      </c>
      <c r="E5">
        <f t="shared" si="3"/>
        <v>8</v>
      </c>
      <c r="F5">
        <f t="shared" si="3"/>
        <v>9</v>
      </c>
      <c r="G5">
        <f t="shared" si="3"/>
        <v>11</v>
      </c>
      <c r="J5">
        <f>COUNTIFS(J11:J62,"&gt;-.32",J11:J62,"&lt;-.1")</f>
        <v>8</v>
      </c>
      <c r="K5">
        <f t="shared" ref="K5:N5" si="4">COUNTIFS(K11:K62,"&gt;-.32",K11:K62,"&lt;-.1")</f>
        <v>3</v>
      </c>
      <c r="L5">
        <f t="shared" si="4"/>
        <v>13</v>
      </c>
      <c r="M5">
        <f t="shared" si="4"/>
        <v>8</v>
      </c>
      <c r="N5">
        <f t="shared" si="4"/>
        <v>7</v>
      </c>
      <c r="Q5">
        <f>COUNTIFS(Q11:Q62,"&gt;-.32",Q11:Q62,"&lt;-.1")</f>
        <v>8</v>
      </c>
      <c r="R5">
        <f t="shared" ref="R5:U5" si="5">COUNTIFS(R11:R62,"&gt;-.32",R11:R62,"&lt;-.1")</f>
        <v>6</v>
      </c>
      <c r="S5">
        <f t="shared" si="5"/>
        <v>10</v>
      </c>
      <c r="T5">
        <f t="shared" si="5"/>
        <v>8</v>
      </c>
      <c r="U5">
        <f t="shared" si="5"/>
        <v>8</v>
      </c>
    </row>
    <row r="6" spans="1:21">
      <c r="A6" t="s">
        <v>58</v>
      </c>
      <c r="C6">
        <f>SUM(C4:C5)</f>
        <v>13</v>
      </c>
      <c r="D6">
        <f t="shared" ref="D6:G6" si="6">SUM(D4:D5)</f>
        <v>19</v>
      </c>
      <c r="E6">
        <f t="shared" si="6"/>
        <v>19</v>
      </c>
      <c r="F6">
        <f t="shared" si="6"/>
        <v>25</v>
      </c>
      <c r="G6">
        <f t="shared" si="6"/>
        <v>23</v>
      </c>
      <c r="J6">
        <f t="shared" ref="J6:U6" si="7">SUM(J4:J5)</f>
        <v>24</v>
      </c>
      <c r="K6">
        <f t="shared" si="7"/>
        <v>18</v>
      </c>
      <c r="L6">
        <f t="shared" si="7"/>
        <v>24</v>
      </c>
      <c r="M6">
        <f t="shared" si="7"/>
        <v>21</v>
      </c>
      <c r="N6">
        <f t="shared" si="7"/>
        <v>17</v>
      </c>
      <c r="Q6">
        <f t="shared" si="7"/>
        <v>23</v>
      </c>
      <c r="R6">
        <f t="shared" si="7"/>
        <v>20</v>
      </c>
      <c r="S6">
        <f t="shared" si="7"/>
        <v>19</v>
      </c>
      <c r="T6">
        <f t="shared" si="7"/>
        <v>23</v>
      </c>
      <c r="U6">
        <f t="shared" si="7"/>
        <v>19</v>
      </c>
    </row>
    <row r="7" spans="1:21">
      <c r="A7" t="s">
        <v>61</v>
      </c>
      <c r="C7">
        <f>COUNTIFS(C11:C62,"&gt;.32")</f>
        <v>4</v>
      </c>
      <c r="D7">
        <f t="shared" ref="D7:G7" si="8">COUNTIFS(D11:D62,"&gt;.32")</f>
        <v>7</v>
      </c>
      <c r="E7">
        <f t="shared" si="8"/>
        <v>8</v>
      </c>
      <c r="F7">
        <f t="shared" si="8"/>
        <v>7</v>
      </c>
      <c r="G7">
        <f t="shared" si="8"/>
        <v>3</v>
      </c>
      <c r="J7">
        <f t="shared" ref="J7:U7" si="9">COUNTIFS(J11:J62,"&gt;.32")</f>
        <v>7</v>
      </c>
      <c r="K7">
        <f t="shared" si="9"/>
        <v>4</v>
      </c>
      <c r="L7">
        <f t="shared" si="9"/>
        <v>0</v>
      </c>
      <c r="M7">
        <f t="shared" si="9"/>
        <v>8</v>
      </c>
      <c r="N7">
        <f t="shared" si="9"/>
        <v>11</v>
      </c>
      <c r="Q7">
        <f t="shared" si="9"/>
        <v>6</v>
      </c>
      <c r="R7">
        <f t="shared" si="9"/>
        <v>5</v>
      </c>
      <c r="S7">
        <f t="shared" si="9"/>
        <v>0</v>
      </c>
      <c r="T7">
        <f t="shared" si="9"/>
        <v>8</v>
      </c>
      <c r="U7">
        <f t="shared" si="9"/>
        <v>14</v>
      </c>
    </row>
    <row r="8" spans="1:21">
      <c r="A8" t="s">
        <v>60</v>
      </c>
      <c r="C8">
        <f>COUNTIFS(C11:C62,"&lt;-.32")</f>
        <v>0</v>
      </c>
      <c r="D8">
        <f t="shared" ref="D8:G8" si="10">COUNTIFS(D11:D62,"&lt;-.32")</f>
        <v>2</v>
      </c>
      <c r="E8">
        <f t="shared" si="10"/>
        <v>5</v>
      </c>
      <c r="F8">
        <f t="shared" si="10"/>
        <v>0</v>
      </c>
      <c r="G8">
        <f t="shared" si="10"/>
        <v>0</v>
      </c>
      <c r="J8">
        <f t="shared" ref="J8:U8" si="11">COUNTIFS(J11:J62,"&lt;-.32")</f>
        <v>0</v>
      </c>
      <c r="K8">
        <f t="shared" si="11"/>
        <v>0</v>
      </c>
      <c r="L8">
        <f t="shared" si="11"/>
        <v>3</v>
      </c>
      <c r="M8">
        <f t="shared" si="11"/>
        <v>2</v>
      </c>
      <c r="N8">
        <f t="shared" si="11"/>
        <v>7</v>
      </c>
      <c r="Q8">
        <f t="shared" si="11"/>
        <v>0</v>
      </c>
      <c r="R8">
        <f t="shared" si="11"/>
        <v>0</v>
      </c>
      <c r="S8">
        <f t="shared" si="11"/>
        <v>3</v>
      </c>
      <c r="T8">
        <f t="shared" si="11"/>
        <v>2</v>
      </c>
      <c r="U8">
        <f t="shared" si="11"/>
        <v>7</v>
      </c>
    </row>
    <row r="9" spans="1:21">
      <c r="A9" t="s">
        <v>62</v>
      </c>
      <c r="C9">
        <f>SUM(C7:C8)</f>
        <v>4</v>
      </c>
      <c r="D9">
        <f t="shared" ref="D9:G9" si="12">SUM(D7:D8)</f>
        <v>9</v>
      </c>
      <c r="E9">
        <f t="shared" si="12"/>
        <v>13</v>
      </c>
      <c r="F9">
        <f t="shared" si="12"/>
        <v>7</v>
      </c>
      <c r="G9">
        <f t="shared" si="12"/>
        <v>3</v>
      </c>
      <c r="J9">
        <f t="shared" ref="J9:U9" si="13">SUM(J7:J8)</f>
        <v>7</v>
      </c>
      <c r="K9">
        <f t="shared" si="13"/>
        <v>4</v>
      </c>
      <c r="L9">
        <f t="shared" si="13"/>
        <v>3</v>
      </c>
      <c r="M9">
        <f t="shared" si="13"/>
        <v>10</v>
      </c>
      <c r="N9">
        <f t="shared" si="13"/>
        <v>18</v>
      </c>
      <c r="Q9">
        <f t="shared" si="13"/>
        <v>6</v>
      </c>
      <c r="R9">
        <f t="shared" si="13"/>
        <v>5</v>
      </c>
      <c r="S9">
        <f t="shared" si="13"/>
        <v>3</v>
      </c>
      <c r="T9">
        <f t="shared" si="13"/>
        <v>10</v>
      </c>
      <c r="U9">
        <f t="shared" si="13"/>
        <v>21</v>
      </c>
    </row>
    <row r="10" spans="1:21">
      <c r="A10" t="s">
        <v>59</v>
      </c>
      <c r="C10">
        <f>COUNTIFS(C11:C62,"&gt;-.1",C11:C62,"&lt;.1")</f>
        <v>35</v>
      </c>
      <c r="D10">
        <f t="shared" ref="D10:G10" si="14">COUNTIFS(D11:D62,"&gt;-.1",D11:D62,"&lt;.1")</f>
        <v>24</v>
      </c>
      <c r="E10">
        <f t="shared" si="14"/>
        <v>19</v>
      </c>
      <c r="F10">
        <f t="shared" si="14"/>
        <v>20</v>
      </c>
      <c r="G10">
        <f t="shared" si="14"/>
        <v>26</v>
      </c>
      <c r="J10">
        <f t="shared" ref="J10:U10" si="15">COUNTIFS(J11:J62,"&gt;-.1",J11:J62,"&lt;.1")</f>
        <v>21</v>
      </c>
      <c r="K10">
        <f t="shared" si="15"/>
        <v>30</v>
      </c>
      <c r="L10">
        <f t="shared" si="15"/>
        <v>25</v>
      </c>
      <c r="M10">
        <f t="shared" si="15"/>
        <v>20</v>
      </c>
      <c r="N10">
        <f t="shared" si="15"/>
        <v>16</v>
      </c>
      <c r="Q10">
        <f t="shared" si="15"/>
        <v>22</v>
      </c>
      <c r="R10">
        <f t="shared" si="15"/>
        <v>27</v>
      </c>
      <c r="S10">
        <f t="shared" si="15"/>
        <v>30</v>
      </c>
      <c r="T10">
        <f t="shared" si="15"/>
        <v>19</v>
      </c>
      <c r="U10">
        <f t="shared" si="15"/>
        <v>12</v>
      </c>
    </row>
    <row r="11" spans="1:21">
      <c r="A11" t="s">
        <v>97</v>
      </c>
      <c r="B11" t="s">
        <v>2</v>
      </c>
      <c r="C11" s="2">
        <v>0.35399999999999998</v>
      </c>
      <c r="D11">
        <v>2.1999999999999999E-2</v>
      </c>
      <c r="E11">
        <v>-0.1</v>
      </c>
      <c r="F11">
        <v>-0.108</v>
      </c>
      <c r="G11" s="2">
        <v>-0.18099999999999999</v>
      </c>
      <c r="H11" s="2">
        <f>(COUNTIFS(C11:G11,"&lt;.32",C11:G11,"&gt;.1")+COUNTIFS(C11:G11,"&lt;-.1",C11:G11,"&gt;-.32"))/6</f>
        <v>0.33333333333333331</v>
      </c>
      <c r="J11" s="5">
        <v>-9.1999999999999998E-2</v>
      </c>
      <c r="K11" s="5">
        <v>0.33300000000000002</v>
      </c>
      <c r="L11" s="5">
        <v>0.158</v>
      </c>
      <c r="M11" s="5">
        <v>3.5999999999999997E-2</v>
      </c>
      <c r="N11">
        <v>-6.5000000000000002E-2</v>
      </c>
      <c r="O11" s="1">
        <f>(COUNTIFS(J11:N11,"&lt;.32",J11:N11,"&gt;.1")+COUNTIFS(J11:N11,"&lt;-.1",J11:N11,"&gt;-.32"))/5</f>
        <v>0.2</v>
      </c>
      <c r="Q11">
        <v>-9.9000000000000005E-2</v>
      </c>
      <c r="R11">
        <v>0.36199999999999999</v>
      </c>
      <c r="S11">
        <v>0.16900000000000001</v>
      </c>
      <c r="T11">
        <v>7.1999999999999995E-2</v>
      </c>
      <c r="U11">
        <v>2.3E-2</v>
      </c>
    </row>
    <row r="12" spans="1:21">
      <c r="A12" t="s">
        <v>98</v>
      </c>
      <c r="B12" t="s">
        <v>3</v>
      </c>
      <c r="C12" s="2">
        <v>-0.248</v>
      </c>
      <c r="D12" s="2">
        <v>-9.6000000000000002E-2</v>
      </c>
      <c r="E12">
        <v>0.183</v>
      </c>
      <c r="F12">
        <v>0.20899999999999999</v>
      </c>
      <c r="G12">
        <v>0.14000000000000001</v>
      </c>
      <c r="H12" s="2">
        <f t="shared" ref="H12:H62" si="16">(COUNTIFS(C12:G12,"&lt;.32",C12:G12,"&gt;.1")+COUNTIFS(C12:G12,"&lt;-.1",C12:G12,"&gt;-.32"))/6</f>
        <v>0.66666666666666663</v>
      </c>
      <c r="J12" s="5">
        <v>0.20899999999999999</v>
      </c>
      <c r="K12" s="5">
        <v>-0.221</v>
      </c>
      <c r="L12" s="5">
        <v>-0.115</v>
      </c>
      <c r="M12" s="5">
        <v>-0.114</v>
      </c>
      <c r="N12">
        <v>0.14699999999999999</v>
      </c>
      <c r="O12" s="1">
        <f t="shared" ref="O12:O62" si="17">(COUNTIFS(J12:N12,"&lt;.32",J12:N12,"&gt;.1")+COUNTIFS(J12:N12,"&lt;-.1",J12:N12,"&gt;-.32"))/5</f>
        <v>1</v>
      </c>
      <c r="Q12">
        <v>0.2</v>
      </c>
      <c r="R12">
        <v>-0.27200000000000002</v>
      </c>
      <c r="S12">
        <v>-0.158</v>
      </c>
      <c r="T12">
        <v>-0.11600000000000001</v>
      </c>
      <c r="U12">
        <v>4.8000000000000001E-2</v>
      </c>
    </row>
    <row r="13" spans="1:21">
      <c r="A13" t="s">
        <v>99</v>
      </c>
      <c r="B13" t="s">
        <v>4</v>
      </c>
      <c r="C13" s="2">
        <v>0.316</v>
      </c>
      <c r="D13" s="2">
        <v>9.6000000000000002E-2</v>
      </c>
      <c r="E13">
        <v>-5.5E-2</v>
      </c>
      <c r="F13">
        <v>-9.7000000000000003E-2</v>
      </c>
      <c r="G13">
        <v>-9.2999999999999999E-2</v>
      </c>
      <c r="H13" s="2">
        <f t="shared" si="16"/>
        <v>0.16666666666666666</v>
      </c>
      <c r="J13" s="5">
        <v>-9.1999999999999998E-2</v>
      </c>
      <c r="K13" s="5">
        <v>0.29299999999999998</v>
      </c>
      <c r="L13" s="5">
        <v>7.0999999999999994E-2</v>
      </c>
      <c r="M13" s="5">
        <v>0.10100000000000001</v>
      </c>
      <c r="N13">
        <v>-1.7000000000000001E-2</v>
      </c>
      <c r="O13" s="1">
        <f t="shared" si="17"/>
        <v>0.4</v>
      </c>
      <c r="Q13">
        <v>-0.1</v>
      </c>
      <c r="R13">
        <v>0.32700000000000001</v>
      </c>
      <c r="S13">
        <v>9.1999999999999998E-2</v>
      </c>
      <c r="T13">
        <v>0.122</v>
      </c>
      <c r="U13">
        <v>6.9000000000000006E-2</v>
      </c>
    </row>
    <row r="14" spans="1:21">
      <c r="A14" t="s">
        <v>100</v>
      </c>
      <c r="B14" t="s">
        <v>5</v>
      </c>
      <c r="C14" s="2">
        <v>-0.28399999999999997</v>
      </c>
      <c r="D14" s="2">
        <v>3.0000000000000001E-3</v>
      </c>
      <c r="E14">
        <v>0.20100000000000001</v>
      </c>
      <c r="F14" s="2">
        <v>0.27800000000000002</v>
      </c>
      <c r="G14" s="2">
        <v>0.18099999999999999</v>
      </c>
      <c r="H14" s="2">
        <f t="shared" si="16"/>
        <v>0.66666666666666663</v>
      </c>
      <c r="J14" s="5">
        <v>0.26500000000000001</v>
      </c>
      <c r="K14" s="5">
        <v>-0.253</v>
      </c>
      <c r="L14" s="5">
        <v>-0.159</v>
      </c>
      <c r="M14" s="5">
        <v>-1.6E-2</v>
      </c>
      <c r="N14">
        <v>0.157</v>
      </c>
      <c r="O14" s="1">
        <f t="shared" si="17"/>
        <v>0.8</v>
      </c>
      <c r="Q14">
        <v>0.253</v>
      </c>
      <c r="R14">
        <v>-0.309</v>
      </c>
      <c r="S14">
        <v>-0.19600000000000001</v>
      </c>
      <c r="T14">
        <v>-2.4E-2</v>
      </c>
      <c r="U14">
        <v>5.0999999999999997E-2</v>
      </c>
    </row>
    <row r="15" spans="1:21">
      <c r="A15" t="s">
        <v>101</v>
      </c>
      <c r="B15" t="s">
        <v>6</v>
      </c>
      <c r="C15" s="2">
        <v>0.78200000000000003</v>
      </c>
      <c r="D15" s="2">
        <v>3.4000000000000002E-2</v>
      </c>
      <c r="E15">
        <v>-7.8E-2</v>
      </c>
      <c r="F15">
        <v>-3.1E-2</v>
      </c>
      <c r="G15">
        <v>-2E-3</v>
      </c>
      <c r="H15" s="2">
        <f t="shared" si="16"/>
        <v>0</v>
      </c>
      <c r="J15" s="5">
        <v>-6.0000000000000001E-3</v>
      </c>
      <c r="K15" s="5">
        <v>0.76300000000000001</v>
      </c>
      <c r="L15" s="5">
        <v>-3.2000000000000001E-2</v>
      </c>
      <c r="M15" s="5">
        <v>0.02</v>
      </c>
      <c r="N15">
        <v>1.0999999999999999E-2</v>
      </c>
      <c r="O15" s="1">
        <f t="shared" si="17"/>
        <v>0</v>
      </c>
      <c r="Q15">
        <v>-4.1000000000000002E-2</v>
      </c>
      <c r="R15">
        <v>0.747</v>
      </c>
      <c r="S15">
        <v>-0.04</v>
      </c>
      <c r="T15">
        <v>6.6000000000000003E-2</v>
      </c>
      <c r="U15">
        <v>0.16400000000000001</v>
      </c>
    </row>
    <row r="16" spans="1:21">
      <c r="A16" t="s">
        <v>102</v>
      </c>
      <c r="B16" t="s">
        <v>7</v>
      </c>
      <c r="C16" s="2">
        <v>0.76100000000000001</v>
      </c>
      <c r="D16">
        <v>-2.7E-2</v>
      </c>
      <c r="E16">
        <v>8.2000000000000003E-2</v>
      </c>
      <c r="F16">
        <v>5.1999999999999998E-2</v>
      </c>
      <c r="G16">
        <v>3.5000000000000003E-2</v>
      </c>
      <c r="H16" s="2">
        <f t="shared" si="16"/>
        <v>0</v>
      </c>
      <c r="J16" s="5">
        <v>8.5000000000000006E-2</v>
      </c>
      <c r="K16" s="5">
        <v>0.745</v>
      </c>
      <c r="L16" s="5">
        <v>-5.8000000000000003E-2</v>
      </c>
      <c r="M16" s="5">
        <v>-5.3999999999999999E-2</v>
      </c>
      <c r="N16">
        <v>0.16700000000000001</v>
      </c>
      <c r="O16" s="1">
        <f t="shared" si="17"/>
        <v>0.2</v>
      </c>
      <c r="Q16">
        <v>3.9E-2</v>
      </c>
      <c r="R16">
        <v>0.71799999999999997</v>
      </c>
      <c r="S16">
        <v>-9.1999999999999998E-2</v>
      </c>
      <c r="T16">
        <v>0.01</v>
      </c>
      <c r="U16">
        <v>0.28899999999999998</v>
      </c>
    </row>
    <row r="17" spans="1:21">
      <c r="A17" t="s">
        <v>103</v>
      </c>
      <c r="B17" t="s">
        <v>8</v>
      </c>
      <c r="C17" s="2">
        <v>0.73399999999999999</v>
      </c>
      <c r="D17">
        <v>1.0999999999999999E-2</v>
      </c>
      <c r="E17">
        <v>7.0000000000000001E-3</v>
      </c>
      <c r="F17">
        <v>5.5E-2</v>
      </c>
      <c r="G17">
        <v>-2E-3</v>
      </c>
      <c r="H17" s="2">
        <f t="shared" si="16"/>
        <v>0</v>
      </c>
      <c r="J17" s="5">
        <v>8.3000000000000004E-2</v>
      </c>
      <c r="K17" s="5">
        <v>0.72199999999999998</v>
      </c>
      <c r="L17" s="5">
        <v>-2.5999999999999999E-2</v>
      </c>
      <c r="M17" s="5">
        <v>-6.0000000000000001E-3</v>
      </c>
      <c r="N17">
        <v>8.3000000000000004E-2</v>
      </c>
      <c r="O17" s="1">
        <f t="shared" si="17"/>
        <v>0</v>
      </c>
      <c r="Q17">
        <v>4.1000000000000002E-2</v>
      </c>
      <c r="R17">
        <v>0.69399999999999995</v>
      </c>
      <c r="S17">
        <v>-5.1999999999999998E-2</v>
      </c>
      <c r="T17">
        <v>5.2999999999999999E-2</v>
      </c>
      <c r="U17">
        <v>0.20699999999999999</v>
      </c>
    </row>
    <row r="18" spans="1:21">
      <c r="A18" t="s">
        <v>104</v>
      </c>
      <c r="B18" t="s">
        <v>9</v>
      </c>
      <c r="C18" s="2">
        <v>4.8000000000000001E-2</v>
      </c>
      <c r="D18" s="2">
        <v>-0.51200000000000001</v>
      </c>
      <c r="E18">
        <v>8.7999999999999995E-2</v>
      </c>
      <c r="F18">
        <v>0.252</v>
      </c>
      <c r="G18" s="2">
        <v>0.22800000000000001</v>
      </c>
      <c r="H18" s="2">
        <f t="shared" si="16"/>
        <v>0.33333333333333331</v>
      </c>
      <c r="J18" s="5">
        <v>0.29899999999999999</v>
      </c>
      <c r="K18" s="5">
        <v>0.105</v>
      </c>
      <c r="L18" s="5">
        <v>-0.188</v>
      </c>
      <c r="M18" s="5">
        <v>-0.55100000000000005</v>
      </c>
      <c r="N18">
        <v>8.1000000000000003E-2</v>
      </c>
      <c r="O18" s="1">
        <f t="shared" si="17"/>
        <v>0.6</v>
      </c>
      <c r="Q18">
        <v>0.27500000000000002</v>
      </c>
      <c r="R18">
        <v>-4.7E-2</v>
      </c>
      <c r="S18">
        <v>-0.30599999999999999</v>
      </c>
      <c r="T18">
        <v>-0.53100000000000003</v>
      </c>
      <c r="U18">
        <v>-1.4E-2</v>
      </c>
    </row>
    <row r="19" spans="1:21">
      <c r="A19" t="s">
        <v>105</v>
      </c>
      <c r="B19" t="s">
        <v>10</v>
      </c>
      <c r="C19" s="2">
        <v>0.14299999999999999</v>
      </c>
      <c r="D19" s="2">
        <v>0.40899999999999997</v>
      </c>
      <c r="E19">
        <v>8.1000000000000003E-2</v>
      </c>
      <c r="F19">
        <v>4.0000000000000001E-3</v>
      </c>
      <c r="G19">
        <v>8.0000000000000002E-3</v>
      </c>
      <c r="H19" s="2">
        <f t="shared" si="16"/>
        <v>0.16666666666666666</v>
      </c>
      <c r="J19" s="5">
        <v>-0.03</v>
      </c>
      <c r="K19" s="5">
        <v>0.113</v>
      </c>
      <c r="L19" s="5">
        <v>-3.6999999999999998E-2</v>
      </c>
      <c r="M19" s="5">
        <v>0.41</v>
      </c>
      <c r="N19">
        <v>0.10299999999999999</v>
      </c>
      <c r="O19" s="1">
        <f t="shared" si="17"/>
        <v>0.4</v>
      </c>
      <c r="Q19">
        <v>-0.04</v>
      </c>
      <c r="R19">
        <v>0.17599999999999999</v>
      </c>
      <c r="S19">
        <v>0.02</v>
      </c>
      <c r="T19">
        <v>0.40899999999999997</v>
      </c>
      <c r="U19">
        <v>0.17100000000000001</v>
      </c>
    </row>
    <row r="20" spans="1:21">
      <c r="A20" t="s">
        <v>106</v>
      </c>
      <c r="B20" t="s">
        <v>11</v>
      </c>
      <c r="C20" s="2">
        <v>9.7000000000000003E-2</v>
      </c>
      <c r="D20" s="2">
        <v>0.28999999999999998</v>
      </c>
      <c r="E20">
        <v>-0.14599999999999999</v>
      </c>
      <c r="F20">
        <v>0.14499999999999999</v>
      </c>
      <c r="G20" s="2">
        <v>-0.17399999999999999</v>
      </c>
      <c r="H20" s="2">
        <f t="shared" si="16"/>
        <v>0.66666666666666663</v>
      </c>
      <c r="J20" s="5">
        <v>0.121</v>
      </c>
      <c r="K20" s="5">
        <v>0.10299999999999999</v>
      </c>
      <c r="L20" s="5">
        <v>0.14000000000000001</v>
      </c>
      <c r="M20" s="5">
        <v>0.32200000000000001</v>
      </c>
      <c r="N20">
        <v>-0.17</v>
      </c>
      <c r="O20" s="1">
        <f t="shared" si="17"/>
        <v>0.8</v>
      </c>
      <c r="Q20">
        <v>0.113</v>
      </c>
      <c r="R20">
        <v>0.104</v>
      </c>
      <c r="S20">
        <v>0.16500000000000001</v>
      </c>
      <c r="T20">
        <v>0.34200000000000003</v>
      </c>
      <c r="U20">
        <v>-0.14099999999999999</v>
      </c>
    </row>
    <row r="21" spans="1:21">
      <c r="A21" t="s">
        <v>107</v>
      </c>
      <c r="B21" t="s">
        <v>12</v>
      </c>
      <c r="C21" s="2">
        <v>3.9E-2</v>
      </c>
      <c r="D21" s="2">
        <v>0.45400000000000001</v>
      </c>
      <c r="E21" s="2">
        <v>7.1999999999999995E-2</v>
      </c>
      <c r="F21">
        <v>1E-3</v>
      </c>
      <c r="G21" s="2">
        <v>-0.214</v>
      </c>
      <c r="H21" s="2">
        <f t="shared" si="16"/>
        <v>0.16666666666666666</v>
      </c>
      <c r="J21" s="5">
        <v>-3.5000000000000003E-2</v>
      </c>
      <c r="K21" s="5">
        <v>3.0000000000000001E-3</v>
      </c>
      <c r="L21" s="5">
        <v>0.17899999999999999</v>
      </c>
      <c r="M21" s="5">
        <v>0.48199999999999998</v>
      </c>
      <c r="N21">
        <v>6.5000000000000002E-2</v>
      </c>
      <c r="O21" s="1">
        <f t="shared" si="17"/>
        <v>0.2</v>
      </c>
      <c r="Q21">
        <v>-3.7999999999999999E-2</v>
      </c>
      <c r="R21">
        <v>0.10100000000000001</v>
      </c>
      <c r="S21">
        <v>0.24399999999999999</v>
      </c>
      <c r="T21">
        <v>0.505</v>
      </c>
      <c r="U21">
        <v>0.11899999999999999</v>
      </c>
    </row>
    <row r="22" spans="1:21">
      <c r="A22" t="s">
        <v>108</v>
      </c>
      <c r="B22" t="s">
        <v>13</v>
      </c>
      <c r="C22">
        <v>4.3999999999999997E-2</v>
      </c>
      <c r="D22" s="2">
        <v>-0.45200000000000001</v>
      </c>
      <c r="E22">
        <v>-7.0000000000000001E-3</v>
      </c>
      <c r="F22">
        <v>-0.12</v>
      </c>
      <c r="G22">
        <v>6.9000000000000006E-2</v>
      </c>
      <c r="H22" s="2">
        <f t="shared" si="16"/>
        <v>0.16666666666666666</v>
      </c>
      <c r="J22" s="5">
        <v>-7.4999999999999997E-2</v>
      </c>
      <c r="K22" s="5">
        <v>5.2999999999999999E-2</v>
      </c>
      <c r="L22" s="5">
        <v>-3.9E-2</v>
      </c>
      <c r="M22" s="5">
        <v>-0.47299999999999998</v>
      </c>
      <c r="N22">
        <v>1.4999999999999999E-2</v>
      </c>
      <c r="O22" s="1">
        <f t="shared" si="17"/>
        <v>0</v>
      </c>
      <c r="Q22">
        <v>-7.0000000000000007E-2</v>
      </c>
      <c r="R22">
        <v>1.0999999999999999E-2</v>
      </c>
      <c r="S22">
        <v>-9.1999999999999998E-2</v>
      </c>
      <c r="T22">
        <v>-0.47099999999999997</v>
      </c>
      <c r="U22">
        <v>-7.0000000000000001E-3</v>
      </c>
    </row>
    <row r="23" spans="1:21">
      <c r="A23" t="s">
        <v>109</v>
      </c>
      <c r="B23" t="s">
        <v>14</v>
      </c>
      <c r="C23">
        <v>-5.7000000000000002E-2</v>
      </c>
      <c r="D23" s="2">
        <v>-0.29199999999999998</v>
      </c>
      <c r="E23">
        <v>3.4000000000000002E-2</v>
      </c>
      <c r="F23" s="2">
        <v>0.31</v>
      </c>
      <c r="G23" s="2">
        <v>0.156</v>
      </c>
      <c r="H23" s="2">
        <f t="shared" si="16"/>
        <v>0.5</v>
      </c>
      <c r="J23" s="5">
        <v>0.33200000000000002</v>
      </c>
      <c r="K23" s="5">
        <v>0</v>
      </c>
      <c r="L23" s="5">
        <v>-0.13100000000000001</v>
      </c>
      <c r="M23" s="5">
        <v>-0.312</v>
      </c>
      <c r="N23">
        <v>2E-3</v>
      </c>
      <c r="O23" s="1">
        <f t="shared" si="17"/>
        <v>0.4</v>
      </c>
      <c r="Q23">
        <v>0.312</v>
      </c>
      <c r="R23">
        <v>-0.13300000000000001</v>
      </c>
      <c r="S23">
        <v>-0.219</v>
      </c>
      <c r="T23">
        <v>-0.29899999999999999</v>
      </c>
      <c r="U23">
        <v>-9.6000000000000002E-2</v>
      </c>
    </row>
    <row r="24" spans="1:21">
      <c r="A24" t="s">
        <v>110</v>
      </c>
      <c r="B24" t="s">
        <v>15</v>
      </c>
      <c r="C24" s="2">
        <v>8.5000000000000006E-2</v>
      </c>
      <c r="D24" s="2">
        <v>0.63300000000000001</v>
      </c>
      <c r="E24" s="2">
        <v>6.8000000000000005E-2</v>
      </c>
      <c r="F24">
        <v>3.1E-2</v>
      </c>
      <c r="G24">
        <v>7.1999999999999995E-2</v>
      </c>
      <c r="H24" s="2">
        <f t="shared" si="16"/>
        <v>0</v>
      </c>
      <c r="J24" s="5">
        <v>-0.03</v>
      </c>
      <c r="K24" s="5">
        <v>5.0999999999999997E-2</v>
      </c>
      <c r="L24" s="5">
        <v>-0.112</v>
      </c>
      <c r="M24" s="5">
        <v>0.63600000000000001</v>
      </c>
      <c r="N24">
        <v>8.5999999999999993E-2</v>
      </c>
      <c r="O24" s="1">
        <f t="shared" si="17"/>
        <v>0.2</v>
      </c>
      <c r="Q24">
        <v>-3.9E-2</v>
      </c>
      <c r="R24">
        <v>0.13100000000000001</v>
      </c>
      <c r="S24">
        <v>-2.1999999999999999E-2</v>
      </c>
      <c r="T24">
        <v>0.61099999999999999</v>
      </c>
      <c r="U24">
        <v>0.16400000000000001</v>
      </c>
    </row>
    <row r="25" spans="1:21">
      <c r="A25" t="s">
        <v>111</v>
      </c>
      <c r="B25" t="s">
        <v>16</v>
      </c>
      <c r="C25">
        <v>2.5999999999999999E-2</v>
      </c>
      <c r="D25" s="2">
        <v>0.498</v>
      </c>
      <c r="E25">
        <v>9.0999999999999998E-2</v>
      </c>
      <c r="F25">
        <v>9.0999999999999998E-2</v>
      </c>
      <c r="G25" s="2">
        <v>-0.17699999999999999</v>
      </c>
      <c r="H25" s="2">
        <f t="shared" si="16"/>
        <v>0.16666666666666666</v>
      </c>
      <c r="J25" s="5">
        <v>0.05</v>
      </c>
      <c r="K25" s="5">
        <v>0</v>
      </c>
      <c r="L25" s="5">
        <v>0.14099999999999999</v>
      </c>
      <c r="M25" s="5">
        <v>0.52400000000000002</v>
      </c>
      <c r="N25">
        <v>7.5999999999999998E-2</v>
      </c>
      <c r="O25" s="1">
        <f t="shared" si="17"/>
        <v>0.2</v>
      </c>
      <c r="Q25">
        <v>0.04</v>
      </c>
      <c r="R25">
        <v>7.9000000000000001E-2</v>
      </c>
      <c r="S25">
        <v>0.2</v>
      </c>
      <c r="T25">
        <v>0.54700000000000004</v>
      </c>
      <c r="U25">
        <v>0.11600000000000001</v>
      </c>
    </row>
    <row r="26" spans="1:21">
      <c r="A26" t="s">
        <v>112</v>
      </c>
      <c r="B26" t="s">
        <v>17</v>
      </c>
      <c r="C26">
        <v>-2.7E-2</v>
      </c>
      <c r="D26" s="2">
        <v>0.42</v>
      </c>
      <c r="E26">
        <v>-0.13900000000000001</v>
      </c>
      <c r="F26">
        <v>0.23</v>
      </c>
      <c r="G26">
        <v>0.112</v>
      </c>
      <c r="H26" s="2">
        <f t="shared" si="16"/>
        <v>0.5</v>
      </c>
      <c r="J26" s="5">
        <v>0.17899999999999999</v>
      </c>
      <c r="K26" s="5">
        <v>-6.0000000000000001E-3</v>
      </c>
      <c r="L26" s="5">
        <v>-0.14099999999999999</v>
      </c>
      <c r="M26" s="5">
        <v>0.43099999999999999</v>
      </c>
      <c r="N26">
        <v>-0.16300000000000001</v>
      </c>
      <c r="O26" s="1">
        <f t="shared" si="17"/>
        <v>0.6</v>
      </c>
      <c r="Q26">
        <v>0.17</v>
      </c>
      <c r="R26">
        <v>-3.9E-2</v>
      </c>
      <c r="S26">
        <v>-0.10199999999999999</v>
      </c>
      <c r="T26">
        <v>0.39800000000000002</v>
      </c>
      <c r="U26">
        <v>-0.154</v>
      </c>
    </row>
    <row r="27" spans="1:21">
      <c r="A27" t="s">
        <v>113</v>
      </c>
      <c r="B27" t="s">
        <v>18</v>
      </c>
      <c r="C27">
        <v>-3.0000000000000001E-3</v>
      </c>
      <c r="D27" s="2">
        <v>-0.215</v>
      </c>
      <c r="E27" s="2">
        <v>-0.20100000000000001</v>
      </c>
      <c r="F27">
        <v>0.23400000000000001</v>
      </c>
      <c r="G27" s="2">
        <v>-0.154</v>
      </c>
      <c r="H27" s="2">
        <f t="shared" si="16"/>
        <v>0.66666666666666663</v>
      </c>
      <c r="J27" s="5">
        <v>0.255</v>
      </c>
      <c r="K27" s="5">
        <v>4.8000000000000001E-2</v>
      </c>
      <c r="L27" s="5">
        <v>0.155</v>
      </c>
      <c r="M27" s="5">
        <v>-0.191</v>
      </c>
      <c r="N27">
        <v>-0.25</v>
      </c>
      <c r="O27" s="1">
        <f t="shared" si="17"/>
        <v>0.8</v>
      </c>
      <c r="Q27">
        <v>0.247</v>
      </c>
      <c r="R27">
        <v>-5.2999999999999999E-2</v>
      </c>
      <c r="S27">
        <v>9.2999999999999999E-2</v>
      </c>
      <c r="T27">
        <v>-0.156</v>
      </c>
      <c r="U27">
        <v>-0.308</v>
      </c>
    </row>
    <row r="28" spans="1:21">
      <c r="A28" t="s">
        <v>114</v>
      </c>
      <c r="B28" t="s">
        <v>19</v>
      </c>
      <c r="C28">
        <v>2E-3</v>
      </c>
      <c r="D28">
        <v>-5.0999999999999997E-2</v>
      </c>
      <c r="E28" s="2">
        <v>0.46200000000000002</v>
      </c>
      <c r="F28">
        <v>-1.4999999999999999E-2</v>
      </c>
      <c r="G28">
        <v>6.8000000000000005E-2</v>
      </c>
      <c r="H28" s="2">
        <f t="shared" si="16"/>
        <v>0</v>
      </c>
      <c r="J28" s="5">
        <v>-1E-3</v>
      </c>
      <c r="K28" s="5">
        <v>-3.1E-2</v>
      </c>
      <c r="L28" s="5">
        <v>-4.5999999999999999E-2</v>
      </c>
      <c r="M28" s="5">
        <v>-8.4000000000000005E-2</v>
      </c>
      <c r="N28">
        <v>0.48699999999999999</v>
      </c>
      <c r="O28" s="1">
        <f t="shared" si="17"/>
        <v>0</v>
      </c>
      <c r="Q28">
        <v>-1.7999999999999999E-2</v>
      </c>
      <c r="R28">
        <v>2.5000000000000001E-2</v>
      </c>
      <c r="S28">
        <v>-6.6000000000000003E-2</v>
      </c>
      <c r="T28">
        <v>-5.0999999999999997E-2</v>
      </c>
      <c r="U28">
        <v>0.46600000000000003</v>
      </c>
    </row>
    <row r="29" spans="1:21">
      <c r="A29" t="s">
        <v>115</v>
      </c>
      <c r="B29" t="s">
        <v>20</v>
      </c>
      <c r="C29" s="2">
        <v>-0.218</v>
      </c>
      <c r="D29" s="2">
        <v>0.248</v>
      </c>
      <c r="E29" s="2">
        <v>-0.187</v>
      </c>
      <c r="F29">
        <v>0.32500000000000001</v>
      </c>
      <c r="G29">
        <v>-2.3E-2</v>
      </c>
      <c r="H29" s="2">
        <f t="shared" si="16"/>
        <v>0.5</v>
      </c>
      <c r="J29" s="5">
        <v>0.28699999999999998</v>
      </c>
      <c r="K29" s="5">
        <v>-0.17199999999999999</v>
      </c>
      <c r="L29" s="5">
        <v>6.0000000000000001E-3</v>
      </c>
      <c r="M29" s="5">
        <v>0.27600000000000002</v>
      </c>
      <c r="N29">
        <v>-0.25800000000000001</v>
      </c>
      <c r="O29" s="1">
        <f t="shared" si="17"/>
        <v>0.8</v>
      </c>
      <c r="Q29">
        <v>0.28399999999999997</v>
      </c>
      <c r="R29">
        <v>-0.24</v>
      </c>
      <c r="S29">
        <v>8.9999999999999993E-3</v>
      </c>
      <c r="T29">
        <v>0.26200000000000001</v>
      </c>
      <c r="U29">
        <v>-0.31900000000000001</v>
      </c>
    </row>
    <row r="30" spans="1:21">
      <c r="A30" t="s">
        <v>116</v>
      </c>
      <c r="B30" t="s">
        <v>21</v>
      </c>
      <c r="C30" s="2">
        <v>-0.09</v>
      </c>
      <c r="D30" s="2">
        <v>0.255</v>
      </c>
      <c r="E30" s="2">
        <v>-0.17799999999999999</v>
      </c>
      <c r="F30">
        <v>0.4</v>
      </c>
      <c r="G30">
        <v>2.5999999999999999E-2</v>
      </c>
      <c r="H30" s="2">
        <f t="shared" si="16"/>
        <v>0.33333333333333331</v>
      </c>
      <c r="J30" s="5">
        <v>0.36399999999999999</v>
      </c>
      <c r="K30" s="5">
        <v>-3.6999999999999998E-2</v>
      </c>
      <c r="L30" s="5">
        <v>-4.8000000000000001E-2</v>
      </c>
      <c r="M30" s="5">
        <v>0.27600000000000002</v>
      </c>
      <c r="N30">
        <v>-0.23899999999999999</v>
      </c>
      <c r="O30" s="1">
        <f t="shared" si="17"/>
        <v>0.4</v>
      </c>
      <c r="Q30">
        <v>0.34899999999999998</v>
      </c>
      <c r="R30">
        <v>-0.13100000000000001</v>
      </c>
      <c r="S30">
        <v>-5.7000000000000002E-2</v>
      </c>
      <c r="T30">
        <v>0.27</v>
      </c>
      <c r="U30">
        <v>-0.28799999999999998</v>
      </c>
    </row>
    <row r="31" spans="1:21">
      <c r="A31" t="s">
        <v>117</v>
      </c>
      <c r="B31" t="s">
        <v>22</v>
      </c>
      <c r="C31" s="2">
        <v>0.23</v>
      </c>
      <c r="D31" s="2">
        <v>-7.0999999999999994E-2</v>
      </c>
      <c r="E31" s="2">
        <v>0.24199999999999999</v>
      </c>
      <c r="F31">
        <v>-0.20799999999999999</v>
      </c>
      <c r="G31">
        <v>7.0999999999999994E-2</v>
      </c>
      <c r="H31" s="2">
        <f t="shared" si="16"/>
        <v>0.5</v>
      </c>
      <c r="J31" s="5">
        <v>-0.188</v>
      </c>
      <c r="K31" s="5">
        <v>0.187</v>
      </c>
      <c r="L31" s="5">
        <v>-6.3E-2</v>
      </c>
      <c r="M31" s="5">
        <v>-0.10100000000000001</v>
      </c>
      <c r="N31">
        <v>0.307</v>
      </c>
      <c r="O31" s="1">
        <f t="shared" si="17"/>
        <v>0.8</v>
      </c>
      <c r="Q31">
        <v>-0.19500000000000001</v>
      </c>
      <c r="R31">
        <v>0.251</v>
      </c>
      <c r="S31">
        <v>-5.7000000000000002E-2</v>
      </c>
      <c r="T31">
        <v>-8.6999999999999994E-2</v>
      </c>
      <c r="U31">
        <v>0.36799999999999999</v>
      </c>
    </row>
    <row r="32" spans="1:21">
      <c r="A32" t="s">
        <v>118</v>
      </c>
      <c r="B32" t="s">
        <v>23</v>
      </c>
      <c r="C32" s="2">
        <v>0.24299999999999999</v>
      </c>
      <c r="D32" s="2">
        <v>-0.23100000000000001</v>
      </c>
      <c r="E32" s="2">
        <v>0.314</v>
      </c>
      <c r="F32">
        <v>-0.182</v>
      </c>
      <c r="G32">
        <v>-3.2000000000000001E-2</v>
      </c>
      <c r="H32" s="2">
        <f t="shared" si="16"/>
        <v>0.66666666666666663</v>
      </c>
      <c r="J32" s="5">
        <v>-0.14000000000000001</v>
      </c>
      <c r="K32" s="5">
        <v>0.20200000000000001</v>
      </c>
      <c r="L32" s="5">
        <v>4.9000000000000002E-2</v>
      </c>
      <c r="M32" s="5">
        <v>-0.25900000000000001</v>
      </c>
      <c r="N32">
        <v>0.371</v>
      </c>
      <c r="O32" s="1">
        <f t="shared" si="17"/>
        <v>0.6</v>
      </c>
      <c r="Q32">
        <v>-0.152</v>
      </c>
      <c r="R32">
        <v>0.25900000000000001</v>
      </c>
      <c r="S32">
        <v>2.1999999999999999E-2</v>
      </c>
      <c r="T32">
        <v>-0.21099999999999999</v>
      </c>
      <c r="U32">
        <v>0.40799999999999997</v>
      </c>
    </row>
    <row r="33" spans="1:21">
      <c r="A33" t="s">
        <v>119</v>
      </c>
      <c r="B33" t="s">
        <v>24</v>
      </c>
      <c r="C33" s="2">
        <v>7.6999999999999999E-2</v>
      </c>
      <c r="D33" s="2">
        <v>1.4999999999999999E-2</v>
      </c>
      <c r="E33" s="2">
        <v>-0.35299999999999998</v>
      </c>
      <c r="F33">
        <v>0.19600000000000001</v>
      </c>
      <c r="G33">
        <v>-6.0999999999999999E-2</v>
      </c>
      <c r="H33" s="2">
        <f t="shared" si="16"/>
        <v>0.16666666666666666</v>
      </c>
      <c r="J33" s="5">
        <v>0.19</v>
      </c>
      <c r="K33" s="5">
        <v>0.123</v>
      </c>
      <c r="L33" s="5">
        <v>4.1000000000000002E-2</v>
      </c>
      <c r="M33" s="5">
        <v>4.1000000000000002E-2</v>
      </c>
      <c r="N33">
        <v>-0.38600000000000001</v>
      </c>
      <c r="O33" s="1">
        <f t="shared" si="17"/>
        <v>0.4</v>
      </c>
      <c r="Q33">
        <v>0.187</v>
      </c>
      <c r="R33">
        <v>2.9000000000000001E-2</v>
      </c>
      <c r="S33">
        <v>2.4E-2</v>
      </c>
      <c r="T33">
        <v>3.9E-2</v>
      </c>
      <c r="U33">
        <v>-0.39100000000000001</v>
      </c>
    </row>
    <row r="34" spans="1:21">
      <c r="A34" t="s">
        <v>120</v>
      </c>
      <c r="B34" t="s">
        <v>25</v>
      </c>
      <c r="C34">
        <v>-4.5999999999999999E-2</v>
      </c>
      <c r="D34">
        <v>4.5999999999999999E-2</v>
      </c>
      <c r="E34" s="2">
        <v>-0.34499999999999997</v>
      </c>
      <c r="F34">
        <v>8.8999999999999996E-2</v>
      </c>
      <c r="G34">
        <v>0.08</v>
      </c>
      <c r="H34" s="2">
        <f t="shared" si="16"/>
        <v>0</v>
      </c>
      <c r="J34" s="5">
        <v>7.0999999999999994E-2</v>
      </c>
      <c r="K34" s="5">
        <v>-8.0000000000000002E-3</v>
      </c>
      <c r="L34" s="5">
        <v>-9.1999999999999998E-2</v>
      </c>
      <c r="M34" s="5">
        <v>0.06</v>
      </c>
      <c r="N34">
        <v>-0.36699999999999999</v>
      </c>
      <c r="O34" s="1">
        <f t="shared" si="17"/>
        <v>0</v>
      </c>
      <c r="Q34">
        <v>0.08</v>
      </c>
      <c r="R34">
        <v>-8.3000000000000004E-2</v>
      </c>
      <c r="S34">
        <v>-8.4000000000000005E-2</v>
      </c>
      <c r="T34">
        <v>1.7000000000000001E-2</v>
      </c>
      <c r="U34">
        <v>-0.371</v>
      </c>
    </row>
    <row r="35" spans="1:21">
      <c r="A35" t="s">
        <v>121</v>
      </c>
      <c r="B35" t="s">
        <v>26</v>
      </c>
      <c r="C35">
        <v>8.7999999999999995E-2</v>
      </c>
      <c r="D35">
        <v>-1.2E-2</v>
      </c>
      <c r="E35" s="2">
        <v>0.41599999999999998</v>
      </c>
      <c r="F35">
        <v>0.21199999999999999</v>
      </c>
      <c r="G35" s="2">
        <v>-0.17199999999999999</v>
      </c>
      <c r="H35" s="2">
        <f t="shared" si="16"/>
        <v>0.33333333333333331</v>
      </c>
      <c r="J35" s="5">
        <v>0.23200000000000001</v>
      </c>
      <c r="K35" s="5">
        <v>7.5999999999999998E-2</v>
      </c>
      <c r="L35" s="5">
        <v>0.17799999999999999</v>
      </c>
      <c r="M35" s="5">
        <v>-1.7000000000000001E-2</v>
      </c>
      <c r="N35">
        <v>0.40300000000000002</v>
      </c>
      <c r="O35" s="1">
        <f t="shared" si="17"/>
        <v>0.4</v>
      </c>
      <c r="Q35">
        <v>0.19800000000000001</v>
      </c>
      <c r="R35">
        <v>9.8000000000000004E-2</v>
      </c>
      <c r="S35">
        <v>0.127</v>
      </c>
      <c r="T35">
        <v>7.2999999999999995E-2</v>
      </c>
      <c r="U35">
        <v>0.36199999999999999</v>
      </c>
    </row>
    <row r="36" spans="1:21">
      <c r="A36" t="s">
        <v>122</v>
      </c>
      <c r="B36" t="s">
        <v>27</v>
      </c>
      <c r="C36">
        <v>6.5000000000000002E-2</v>
      </c>
      <c r="D36" s="2">
        <v>-7.0000000000000007E-2</v>
      </c>
      <c r="E36" s="2">
        <v>0.54500000000000004</v>
      </c>
      <c r="F36">
        <v>0.18099999999999999</v>
      </c>
      <c r="G36">
        <v>4.8000000000000001E-2</v>
      </c>
      <c r="H36" s="2">
        <f t="shared" si="16"/>
        <v>0.16666666666666666</v>
      </c>
      <c r="J36" s="5">
        <v>0.20200000000000001</v>
      </c>
      <c r="K36" s="5">
        <v>0.05</v>
      </c>
      <c r="L36" s="5">
        <v>-2.5999999999999999E-2</v>
      </c>
      <c r="M36" s="5">
        <v>-0.105</v>
      </c>
      <c r="N36">
        <v>0.55500000000000005</v>
      </c>
      <c r="O36" s="1">
        <f t="shared" si="17"/>
        <v>0.4</v>
      </c>
      <c r="Q36">
        <v>0.16600000000000001</v>
      </c>
      <c r="R36">
        <v>6.5000000000000002E-2</v>
      </c>
      <c r="S36">
        <v>-8.3000000000000004E-2</v>
      </c>
      <c r="T36">
        <v>-0.04</v>
      </c>
      <c r="U36">
        <v>0.505</v>
      </c>
    </row>
    <row r="37" spans="1:21">
      <c r="A37" t="s">
        <v>123</v>
      </c>
      <c r="B37" t="s">
        <v>28</v>
      </c>
      <c r="C37" s="2">
        <v>0.14699999999999999</v>
      </c>
      <c r="D37" s="2">
        <v>0.11899999999999999</v>
      </c>
      <c r="E37" s="2">
        <v>0.45600000000000002</v>
      </c>
      <c r="F37">
        <v>1.2E-2</v>
      </c>
      <c r="G37">
        <v>9.2999999999999999E-2</v>
      </c>
      <c r="H37" s="2">
        <f t="shared" si="16"/>
        <v>0.33333333333333331</v>
      </c>
      <c r="J37" s="5">
        <v>1.4E-2</v>
      </c>
      <c r="K37" s="5">
        <v>0.107</v>
      </c>
      <c r="L37" s="5">
        <v>-8.6999999999999994E-2</v>
      </c>
      <c r="M37" s="5">
        <v>8.4000000000000005E-2</v>
      </c>
      <c r="N37">
        <v>0.496</v>
      </c>
      <c r="O37" s="1">
        <f t="shared" si="17"/>
        <v>0.2</v>
      </c>
      <c r="Q37">
        <v>-1.0999999999999999E-2</v>
      </c>
      <c r="R37">
        <v>0.17199999999999999</v>
      </c>
      <c r="S37">
        <v>-8.8999999999999996E-2</v>
      </c>
      <c r="T37">
        <v>0.11799999999999999</v>
      </c>
      <c r="U37">
        <v>0.51600000000000001</v>
      </c>
    </row>
    <row r="38" spans="1:21">
      <c r="A38" t="s">
        <v>124</v>
      </c>
      <c r="B38" t="s">
        <v>29</v>
      </c>
      <c r="C38" s="2">
        <v>-6.7000000000000004E-2</v>
      </c>
      <c r="D38">
        <v>3.3000000000000002E-2</v>
      </c>
      <c r="E38" s="2">
        <v>-0.51300000000000001</v>
      </c>
      <c r="F38">
        <v>0.13900000000000001</v>
      </c>
      <c r="G38">
        <v>2E-3</v>
      </c>
      <c r="H38" s="2">
        <f t="shared" si="16"/>
        <v>0.16666666666666666</v>
      </c>
      <c r="J38" s="5">
        <v>0.12</v>
      </c>
      <c r="K38" s="5">
        <v>-1.2E-2</v>
      </c>
      <c r="L38" s="5">
        <v>-2.1000000000000001E-2</v>
      </c>
      <c r="M38" s="5">
        <v>6.6000000000000003E-2</v>
      </c>
      <c r="N38">
        <v>-0.55700000000000005</v>
      </c>
      <c r="O38" s="1">
        <f t="shared" si="17"/>
        <v>0.2</v>
      </c>
      <c r="Q38">
        <v>0.13300000000000001</v>
      </c>
      <c r="R38">
        <v>-0.115</v>
      </c>
      <c r="S38">
        <v>-1.7000000000000001E-2</v>
      </c>
      <c r="T38">
        <v>2.3E-2</v>
      </c>
      <c r="U38">
        <v>-0.56799999999999995</v>
      </c>
    </row>
    <row r="39" spans="1:21">
      <c r="A39" t="s">
        <v>125</v>
      </c>
      <c r="B39" t="s">
        <v>30</v>
      </c>
      <c r="C39">
        <v>4.0000000000000001E-3</v>
      </c>
      <c r="D39">
        <v>-9.0999999999999998E-2</v>
      </c>
      <c r="E39" s="2">
        <v>0.53600000000000003</v>
      </c>
      <c r="F39">
        <v>-2.3E-2</v>
      </c>
      <c r="G39">
        <v>-8.4000000000000005E-2</v>
      </c>
      <c r="H39" s="2">
        <f t="shared" si="16"/>
        <v>0</v>
      </c>
      <c r="J39" s="5">
        <v>3.0000000000000001E-3</v>
      </c>
      <c r="K39" s="5">
        <v>-3.6999999999999998E-2</v>
      </c>
      <c r="L39" s="5">
        <v>0.106</v>
      </c>
      <c r="M39" s="5">
        <v>-0.114</v>
      </c>
      <c r="N39">
        <v>0.55300000000000005</v>
      </c>
      <c r="O39" s="1">
        <f t="shared" si="17"/>
        <v>0.4</v>
      </c>
      <c r="Q39">
        <v>-1.6E-2</v>
      </c>
      <c r="R39">
        <v>4.3999999999999997E-2</v>
      </c>
      <c r="S39">
        <v>7.5999999999999998E-2</v>
      </c>
      <c r="T39">
        <v>-4.9000000000000002E-2</v>
      </c>
      <c r="U39">
        <v>0.52500000000000002</v>
      </c>
    </row>
    <row r="40" spans="1:21">
      <c r="A40" t="s">
        <v>126</v>
      </c>
      <c r="B40" t="s">
        <v>31</v>
      </c>
      <c r="C40" s="2">
        <v>0.27700000000000002</v>
      </c>
      <c r="D40">
        <v>9.7000000000000003E-2</v>
      </c>
      <c r="E40" s="2">
        <v>9.6000000000000002E-2</v>
      </c>
      <c r="F40">
        <v>6.6000000000000003E-2</v>
      </c>
      <c r="G40">
        <v>-2.8000000000000001E-2</v>
      </c>
      <c r="H40" s="2">
        <f t="shared" si="16"/>
        <v>0.16666666666666666</v>
      </c>
      <c r="J40" s="5">
        <v>7.0000000000000007E-2</v>
      </c>
      <c r="K40" s="5">
        <v>0.26500000000000001</v>
      </c>
      <c r="L40" s="5">
        <v>1.4E-2</v>
      </c>
      <c r="M40" s="5">
        <v>9.1999999999999998E-2</v>
      </c>
      <c r="N40">
        <v>0.121</v>
      </c>
      <c r="O40" s="1">
        <f t="shared" si="17"/>
        <v>0.4</v>
      </c>
      <c r="Q40">
        <v>4.8000000000000001E-2</v>
      </c>
      <c r="R40">
        <v>0.27200000000000002</v>
      </c>
      <c r="S40">
        <v>8.0000000000000002E-3</v>
      </c>
      <c r="T40">
        <v>0.126</v>
      </c>
      <c r="U40">
        <v>0.16600000000000001</v>
      </c>
    </row>
    <row r="41" spans="1:21">
      <c r="A41" t="s">
        <v>127</v>
      </c>
      <c r="B41" t="s">
        <v>32</v>
      </c>
      <c r="C41" s="2">
        <v>4.3999999999999997E-2</v>
      </c>
      <c r="D41" s="2">
        <v>0.16700000000000001</v>
      </c>
      <c r="E41" s="2">
        <v>0.31900000000000001</v>
      </c>
      <c r="F41">
        <v>0.11700000000000001</v>
      </c>
      <c r="G41">
        <v>-6.8000000000000005E-2</v>
      </c>
      <c r="H41" s="2">
        <f t="shared" si="16"/>
        <v>0.5</v>
      </c>
      <c r="J41" s="5">
        <v>0.111</v>
      </c>
      <c r="K41" s="5">
        <v>2.3E-2</v>
      </c>
      <c r="L41" s="5">
        <v>6.5000000000000002E-2</v>
      </c>
      <c r="M41" s="5">
        <v>0.161</v>
      </c>
      <c r="N41">
        <v>0.318</v>
      </c>
      <c r="O41" s="1">
        <f t="shared" si="17"/>
        <v>0.6</v>
      </c>
      <c r="Q41">
        <v>0.09</v>
      </c>
      <c r="R41">
        <v>6.9000000000000006E-2</v>
      </c>
      <c r="S41">
        <v>6.0999999999999999E-2</v>
      </c>
      <c r="T41">
        <v>0.20599999999999999</v>
      </c>
      <c r="U41">
        <v>0.311</v>
      </c>
    </row>
    <row r="42" spans="1:21">
      <c r="A42" t="s">
        <v>128</v>
      </c>
      <c r="B42" t="s">
        <v>33</v>
      </c>
      <c r="C42">
        <v>4.7E-2</v>
      </c>
      <c r="D42" s="2">
        <v>0.53900000000000003</v>
      </c>
      <c r="E42" s="2">
        <v>-3.4000000000000002E-2</v>
      </c>
      <c r="F42">
        <v>-5.1999999999999998E-2</v>
      </c>
      <c r="G42">
        <v>-0.13700000000000001</v>
      </c>
      <c r="H42" s="2">
        <f t="shared" si="16"/>
        <v>0.16666666666666666</v>
      </c>
      <c r="J42" s="5">
        <v>-0.10100000000000001</v>
      </c>
      <c r="K42" s="5">
        <v>0.01</v>
      </c>
      <c r="L42" s="5">
        <v>9.5000000000000001E-2</v>
      </c>
      <c r="M42" s="5">
        <v>0.56599999999999995</v>
      </c>
      <c r="N42">
        <v>-3.1E-2</v>
      </c>
      <c r="O42" s="1">
        <f t="shared" si="17"/>
        <v>0.2</v>
      </c>
      <c r="Q42">
        <v>-9.7000000000000003E-2</v>
      </c>
      <c r="R42">
        <v>0.109</v>
      </c>
      <c r="S42">
        <v>0.185</v>
      </c>
      <c r="T42">
        <v>0.56000000000000005</v>
      </c>
      <c r="U42">
        <v>4.8000000000000001E-2</v>
      </c>
    </row>
    <row r="43" spans="1:21">
      <c r="A43" t="s">
        <v>129</v>
      </c>
      <c r="B43" t="s">
        <v>34</v>
      </c>
      <c r="C43" s="2">
        <v>0.17699999999999999</v>
      </c>
      <c r="D43" s="2">
        <v>0.36399999999999999</v>
      </c>
      <c r="E43">
        <v>0.25</v>
      </c>
      <c r="F43">
        <v>-0.14899999999999999</v>
      </c>
      <c r="G43" s="2">
        <v>0.13600000000000001</v>
      </c>
      <c r="H43" s="2">
        <f t="shared" si="16"/>
        <v>0.66666666666666663</v>
      </c>
      <c r="J43" s="5">
        <v>-0.17599999999999999</v>
      </c>
      <c r="K43" s="5">
        <v>0.121</v>
      </c>
      <c r="L43" s="5">
        <v>-0.152</v>
      </c>
      <c r="M43" s="5">
        <v>0.33900000000000002</v>
      </c>
      <c r="N43">
        <v>0.31</v>
      </c>
      <c r="O43" s="1">
        <f t="shared" si="17"/>
        <v>0.8</v>
      </c>
      <c r="Q43">
        <v>-0.185</v>
      </c>
      <c r="R43">
        <v>0.22600000000000001</v>
      </c>
      <c r="S43">
        <v>-8.5000000000000006E-2</v>
      </c>
      <c r="T43">
        <v>0.32500000000000001</v>
      </c>
      <c r="U43">
        <v>0.39900000000000002</v>
      </c>
    </row>
    <row r="44" spans="1:21">
      <c r="A44" t="s">
        <v>130</v>
      </c>
      <c r="B44" t="s">
        <v>35</v>
      </c>
      <c r="C44" s="2">
        <v>2.8000000000000001E-2</v>
      </c>
      <c r="D44" s="2">
        <v>-0.11700000000000001</v>
      </c>
      <c r="E44" s="2">
        <v>-0.29099999999999998</v>
      </c>
      <c r="F44">
        <v>0.379</v>
      </c>
      <c r="G44">
        <v>-6.4000000000000001E-2</v>
      </c>
      <c r="H44" s="2">
        <f t="shared" si="16"/>
        <v>0.33333333333333331</v>
      </c>
      <c r="J44" s="5">
        <v>0.38600000000000001</v>
      </c>
      <c r="K44" s="5">
        <v>0.10100000000000001</v>
      </c>
      <c r="L44" s="5">
        <v>5.6000000000000001E-2</v>
      </c>
      <c r="M44" s="5">
        <v>-9.2999999999999999E-2</v>
      </c>
      <c r="N44">
        <v>-0.35</v>
      </c>
      <c r="O44" s="1">
        <f t="shared" si="17"/>
        <v>0.2</v>
      </c>
      <c r="Q44">
        <v>0.37</v>
      </c>
      <c r="R44">
        <v>-4.8000000000000001E-2</v>
      </c>
      <c r="S44">
        <v>-8.9999999999999993E-3</v>
      </c>
      <c r="T44">
        <v>-7.0999999999999994E-2</v>
      </c>
      <c r="U44">
        <v>-0.41299999999999998</v>
      </c>
    </row>
    <row r="45" spans="1:21">
      <c r="A45" t="s">
        <v>131</v>
      </c>
      <c r="B45" t="s">
        <v>36</v>
      </c>
      <c r="C45">
        <v>-4.4999999999999998E-2</v>
      </c>
      <c r="D45">
        <v>9.5000000000000001E-2</v>
      </c>
      <c r="E45" s="2">
        <v>-0.435</v>
      </c>
      <c r="F45">
        <v>0.248</v>
      </c>
      <c r="G45">
        <v>-3.5000000000000003E-2</v>
      </c>
      <c r="H45" s="2">
        <f t="shared" si="16"/>
        <v>0.16666666666666666</v>
      </c>
      <c r="J45" s="5">
        <v>0.22600000000000001</v>
      </c>
      <c r="K45" s="5">
        <v>1.2999999999999999E-2</v>
      </c>
      <c r="L45" s="5">
        <v>1.2E-2</v>
      </c>
      <c r="M45" s="5">
        <v>0.129</v>
      </c>
      <c r="N45">
        <v>-0.48799999999999999</v>
      </c>
      <c r="O45" s="1">
        <f t="shared" si="17"/>
        <v>0.4</v>
      </c>
      <c r="Q45">
        <v>0.22900000000000001</v>
      </c>
      <c r="R45">
        <v>-9.4E-2</v>
      </c>
      <c r="S45">
        <v>7.0000000000000001E-3</v>
      </c>
      <c r="T45">
        <v>0.108</v>
      </c>
      <c r="U45">
        <v>-0.51100000000000001</v>
      </c>
    </row>
    <row r="46" spans="1:21">
      <c r="A46" t="s">
        <v>132</v>
      </c>
      <c r="B46" t="s">
        <v>37</v>
      </c>
      <c r="C46">
        <v>6.7000000000000004E-2</v>
      </c>
      <c r="D46" s="2">
        <v>-9.8000000000000004E-2</v>
      </c>
      <c r="E46" s="2">
        <v>-6.9000000000000006E-2</v>
      </c>
      <c r="F46" s="2">
        <v>0.38200000000000001</v>
      </c>
      <c r="G46" s="2">
        <v>-0.17699999999999999</v>
      </c>
      <c r="H46" s="2">
        <f t="shared" si="16"/>
        <v>0.16666666666666666</v>
      </c>
      <c r="J46" s="5">
        <v>0.39800000000000002</v>
      </c>
      <c r="K46" s="5">
        <v>0.11799999999999999</v>
      </c>
      <c r="L46" s="5">
        <v>0.17100000000000001</v>
      </c>
      <c r="M46" s="5">
        <v>-7.5999999999999998E-2</v>
      </c>
      <c r="N46">
        <v>-0.124</v>
      </c>
      <c r="O46" s="1">
        <f t="shared" si="17"/>
        <v>0.6</v>
      </c>
      <c r="Q46">
        <v>0.372</v>
      </c>
      <c r="R46">
        <v>1.4999999999999999E-2</v>
      </c>
      <c r="S46">
        <v>9.9000000000000005E-2</v>
      </c>
      <c r="T46">
        <v>-1.4E-2</v>
      </c>
      <c r="U46">
        <v>-0.188</v>
      </c>
    </row>
    <row r="47" spans="1:21">
      <c r="A47" t="s">
        <v>133</v>
      </c>
      <c r="B47" t="s">
        <v>38</v>
      </c>
      <c r="C47">
        <v>-3.5000000000000003E-2</v>
      </c>
      <c r="D47" s="2">
        <v>0.26100000000000001</v>
      </c>
      <c r="E47" s="2">
        <v>0.39700000000000002</v>
      </c>
      <c r="F47">
        <v>8.9999999999999993E-3</v>
      </c>
      <c r="G47" s="2">
        <v>-0.14899999999999999</v>
      </c>
      <c r="H47" s="2">
        <f t="shared" si="16"/>
        <v>0.33333333333333331</v>
      </c>
      <c r="J47" s="5">
        <v>-4.0000000000000001E-3</v>
      </c>
      <c r="K47" s="5">
        <v>-0.08</v>
      </c>
      <c r="L47" s="5">
        <v>0.14199999999999999</v>
      </c>
      <c r="M47" s="5">
        <v>0.26100000000000001</v>
      </c>
      <c r="N47">
        <v>0.39700000000000002</v>
      </c>
      <c r="O47" s="1">
        <f t="shared" si="17"/>
        <v>0.4</v>
      </c>
      <c r="Q47">
        <v>-1.7000000000000001E-2</v>
      </c>
      <c r="R47">
        <v>2.9000000000000001E-2</v>
      </c>
      <c r="S47">
        <v>0.16700000000000001</v>
      </c>
      <c r="T47">
        <v>0.308</v>
      </c>
      <c r="U47">
        <v>0.40200000000000002</v>
      </c>
    </row>
    <row r="48" spans="1:21">
      <c r="A48" t="s">
        <v>134</v>
      </c>
      <c r="B48" t="s">
        <v>39</v>
      </c>
      <c r="C48">
        <v>1.4999999999999999E-2</v>
      </c>
      <c r="D48" s="2">
        <v>0.14299999999999999</v>
      </c>
      <c r="E48" s="2">
        <v>0.432</v>
      </c>
      <c r="F48">
        <v>0.10100000000000001</v>
      </c>
      <c r="G48" s="2">
        <v>-0.16900000000000001</v>
      </c>
      <c r="H48" s="2">
        <f t="shared" si="16"/>
        <v>0.5</v>
      </c>
      <c r="J48" s="5">
        <v>0.10299999999999999</v>
      </c>
      <c r="K48" s="5">
        <v>-1.7000000000000001E-2</v>
      </c>
      <c r="L48" s="5">
        <v>0.16800000000000001</v>
      </c>
      <c r="M48" s="5">
        <v>0.14099999999999999</v>
      </c>
      <c r="N48">
        <v>0.42599999999999999</v>
      </c>
      <c r="O48" s="1">
        <f t="shared" si="17"/>
        <v>0.6</v>
      </c>
      <c r="Q48">
        <v>0.08</v>
      </c>
      <c r="R48">
        <v>5.8000000000000003E-2</v>
      </c>
      <c r="S48">
        <v>0.159</v>
      </c>
      <c r="T48">
        <v>0.21</v>
      </c>
      <c r="U48">
        <v>0.40799999999999997</v>
      </c>
    </row>
    <row r="49" spans="1:21">
      <c r="A49" t="s">
        <v>135</v>
      </c>
      <c r="B49" t="s">
        <v>40</v>
      </c>
      <c r="C49">
        <v>6.6000000000000003E-2</v>
      </c>
      <c r="D49" s="2">
        <v>-4.2000000000000003E-2</v>
      </c>
      <c r="E49" s="2">
        <v>-0.379</v>
      </c>
      <c r="F49">
        <v>0.21299999999999999</v>
      </c>
      <c r="G49" s="2">
        <v>0.186</v>
      </c>
      <c r="H49" s="2">
        <f t="shared" si="16"/>
        <v>0.33333333333333331</v>
      </c>
      <c r="J49" s="5">
        <v>0.20300000000000001</v>
      </c>
      <c r="K49" s="5">
        <v>0.126</v>
      </c>
      <c r="L49" s="5">
        <v>-0.19400000000000001</v>
      </c>
      <c r="M49" s="5">
        <v>-3.9E-2</v>
      </c>
      <c r="N49">
        <v>-0.39700000000000002</v>
      </c>
      <c r="O49" s="1">
        <f t="shared" si="17"/>
        <v>0.6</v>
      </c>
      <c r="Q49">
        <v>0.19900000000000001</v>
      </c>
      <c r="R49">
        <v>-1.2E-2</v>
      </c>
      <c r="S49">
        <v>-0.218</v>
      </c>
      <c r="T49">
        <v>-7.9000000000000001E-2</v>
      </c>
      <c r="U49">
        <v>-0.41</v>
      </c>
    </row>
    <row r="50" spans="1:21">
      <c r="A50" t="s">
        <v>136</v>
      </c>
      <c r="B50" t="s">
        <v>41</v>
      </c>
      <c r="C50">
        <v>1.7999999999999999E-2</v>
      </c>
      <c r="D50" s="2">
        <v>5.0000000000000001E-3</v>
      </c>
      <c r="E50" s="2">
        <v>-0.22900000000000001</v>
      </c>
      <c r="F50">
        <v>0.17899999999999999</v>
      </c>
      <c r="G50" s="2">
        <v>0.255</v>
      </c>
      <c r="H50" s="2">
        <f t="shared" si="16"/>
        <v>0.5</v>
      </c>
      <c r="J50" s="5">
        <v>0.16500000000000001</v>
      </c>
      <c r="K50" s="5">
        <v>6.4000000000000001E-2</v>
      </c>
      <c r="L50" s="5">
        <v>-0.25700000000000001</v>
      </c>
      <c r="M50" s="5">
        <v>-6.0000000000000001E-3</v>
      </c>
      <c r="N50">
        <v>-0.23699999999999999</v>
      </c>
      <c r="O50" s="1">
        <f t="shared" si="17"/>
        <v>0.6</v>
      </c>
      <c r="Q50">
        <v>0.159</v>
      </c>
      <c r="R50">
        <v>-4.3999999999999997E-2</v>
      </c>
      <c r="S50">
        <v>-0.27200000000000002</v>
      </c>
      <c r="T50">
        <v>-5.0999999999999997E-2</v>
      </c>
      <c r="U50">
        <v>-0.253</v>
      </c>
    </row>
    <row r="51" spans="1:21">
      <c r="A51" t="s">
        <v>137</v>
      </c>
      <c r="B51" t="s">
        <v>42</v>
      </c>
      <c r="C51">
        <v>-5.0000000000000001E-3</v>
      </c>
      <c r="D51" s="2">
        <v>-0.29799999999999999</v>
      </c>
      <c r="E51" s="2">
        <v>-1.7000000000000001E-2</v>
      </c>
      <c r="F51" s="2">
        <v>0.33200000000000002</v>
      </c>
      <c r="G51" s="2">
        <v>0.19400000000000001</v>
      </c>
      <c r="H51" s="2">
        <f t="shared" si="16"/>
        <v>0.33333333333333331</v>
      </c>
      <c r="J51" s="5">
        <v>0.35399999999999998</v>
      </c>
      <c r="K51" s="5">
        <v>5.8000000000000003E-2</v>
      </c>
      <c r="L51" s="5">
        <v>-0.17100000000000001</v>
      </c>
      <c r="M51" s="5">
        <v>-0.32</v>
      </c>
      <c r="N51">
        <v>-4.4999999999999998E-2</v>
      </c>
      <c r="O51" s="1">
        <f t="shared" si="17"/>
        <v>0.2</v>
      </c>
      <c r="Q51">
        <v>0.33200000000000002</v>
      </c>
      <c r="R51">
        <v>-9.4E-2</v>
      </c>
      <c r="S51">
        <v>-0.26200000000000001</v>
      </c>
      <c r="T51">
        <v>-0.312</v>
      </c>
      <c r="U51">
        <v>-0.13500000000000001</v>
      </c>
    </row>
    <row r="52" spans="1:21">
      <c r="A52" t="s">
        <v>138</v>
      </c>
      <c r="B52" t="s">
        <v>43</v>
      </c>
      <c r="C52">
        <v>-1.7999999999999999E-2</v>
      </c>
      <c r="D52" s="2">
        <v>-7.0000000000000001E-3</v>
      </c>
      <c r="E52" s="2">
        <v>1.2999999999999999E-2</v>
      </c>
      <c r="F52">
        <v>8.0000000000000002E-3</v>
      </c>
      <c r="G52" s="2">
        <v>0.72699999999999998</v>
      </c>
      <c r="H52" s="2">
        <f t="shared" si="16"/>
        <v>0</v>
      </c>
      <c r="J52" s="5">
        <v>-1.6E-2</v>
      </c>
      <c r="K52" s="5">
        <v>4.0000000000000001E-3</v>
      </c>
      <c r="L52" s="5">
        <v>-0.70299999999999996</v>
      </c>
      <c r="M52" s="5">
        <v>-0.08</v>
      </c>
      <c r="N52">
        <v>6.7000000000000004E-2</v>
      </c>
      <c r="O52" s="1">
        <f t="shared" si="17"/>
        <v>0</v>
      </c>
      <c r="Q52">
        <v>-1.9E-2</v>
      </c>
      <c r="R52">
        <v>-8.2000000000000003E-2</v>
      </c>
      <c r="S52">
        <v>-0.69699999999999995</v>
      </c>
      <c r="T52">
        <v>-0.19400000000000001</v>
      </c>
      <c r="U52">
        <v>6.6000000000000003E-2</v>
      </c>
    </row>
    <row r="53" spans="1:21">
      <c r="A53" t="s">
        <v>139</v>
      </c>
      <c r="B53" t="s">
        <v>44</v>
      </c>
      <c r="C53">
        <v>-4.0000000000000001E-3</v>
      </c>
      <c r="D53" s="2">
        <v>0.24</v>
      </c>
      <c r="E53" s="2">
        <v>0.317</v>
      </c>
      <c r="F53">
        <v>-0.13800000000000001</v>
      </c>
      <c r="G53">
        <v>1E-3</v>
      </c>
      <c r="H53" s="2">
        <f t="shared" si="16"/>
        <v>0.5</v>
      </c>
      <c r="J53" s="5">
        <v>-0.154</v>
      </c>
      <c r="K53" s="5">
        <v>-5.7000000000000002E-2</v>
      </c>
      <c r="L53" s="5">
        <v>-5.0000000000000001E-3</v>
      </c>
      <c r="M53" s="5">
        <v>0.22700000000000001</v>
      </c>
      <c r="N53">
        <v>0.34699999999999998</v>
      </c>
      <c r="O53" s="1">
        <f t="shared" si="17"/>
        <v>0.4</v>
      </c>
      <c r="Q53">
        <v>-0.156</v>
      </c>
      <c r="R53">
        <v>5.8000000000000003E-2</v>
      </c>
      <c r="S53">
        <v>4.2000000000000003E-2</v>
      </c>
      <c r="T53">
        <v>0.23300000000000001</v>
      </c>
      <c r="U53">
        <v>0.38400000000000001</v>
      </c>
    </row>
    <row r="54" spans="1:21">
      <c r="A54" t="s">
        <v>140</v>
      </c>
      <c r="B54" t="s">
        <v>45</v>
      </c>
      <c r="C54">
        <v>2E-3</v>
      </c>
      <c r="D54" s="2">
        <v>-3.9E-2</v>
      </c>
      <c r="E54" s="2">
        <v>-3.9E-2</v>
      </c>
      <c r="F54" s="2">
        <v>-0.11600000000000001</v>
      </c>
      <c r="G54" s="2">
        <v>0.59599999999999997</v>
      </c>
      <c r="H54" s="2">
        <f t="shared" si="16"/>
        <v>0.16666666666666666</v>
      </c>
      <c r="J54" s="5">
        <v>-0.13200000000000001</v>
      </c>
      <c r="K54" s="5">
        <v>8.9999999999999993E-3</v>
      </c>
      <c r="L54" s="5">
        <v>-0.57599999999999996</v>
      </c>
      <c r="M54" s="5">
        <v>-9.9000000000000005E-2</v>
      </c>
      <c r="N54">
        <v>0.02</v>
      </c>
      <c r="O54" s="1">
        <f t="shared" si="17"/>
        <v>0.2</v>
      </c>
      <c r="Q54">
        <v>-0.126</v>
      </c>
      <c r="R54">
        <v>-4.2000000000000003E-2</v>
      </c>
      <c r="S54">
        <v>-0.55700000000000005</v>
      </c>
      <c r="T54">
        <v>-0.20399999999999999</v>
      </c>
      <c r="U54">
        <v>4.1000000000000002E-2</v>
      </c>
    </row>
    <row r="55" spans="1:21">
      <c r="A55" t="s">
        <v>141</v>
      </c>
      <c r="B55" t="s">
        <v>46</v>
      </c>
      <c r="C55">
        <v>-1.7999999999999999E-2</v>
      </c>
      <c r="D55" s="2">
        <v>-7.5999999999999998E-2</v>
      </c>
      <c r="E55" s="2">
        <v>-0.31900000000000001</v>
      </c>
      <c r="F55">
        <v>0.34899999999999998</v>
      </c>
      <c r="G55">
        <v>-2.7E-2</v>
      </c>
      <c r="H55" s="2">
        <f t="shared" si="16"/>
        <v>0.16666666666666666</v>
      </c>
      <c r="J55" s="5">
        <v>0.34799999999999998</v>
      </c>
      <c r="K55" s="5">
        <v>5.2999999999999999E-2</v>
      </c>
      <c r="L55" s="5">
        <v>1.9E-2</v>
      </c>
      <c r="M55" s="5">
        <v>-5.2999999999999999E-2</v>
      </c>
      <c r="N55">
        <v>-0.378</v>
      </c>
      <c r="O55" s="1">
        <f t="shared" si="17"/>
        <v>0</v>
      </c>
      <c r="Q55">
        <v>0.33700000000000002</v>
      </c>
      <c r="R55">
        <v>-8.8999999999999996E-2</v>
      </c>
      <c r="S55">
        <v>-3.3000000000000002E-2</v>
      </c>
      <c r="T55">
        <v>-4.7E-2</v>
      </c>
      <c r="U55">
        <v>-0.437</v>
      </c>
    </row>
    <row r="56" spans="1:21">
      <c r="A56" t="s">
        <v>142</v>
      </c>
      <c r="B56" t="s">
        <v>47</v>
      </c>
      <c r="C56">
        <v>2.7E-2</v>
      </c>
      <c r="D56">
        <v>-8.1000000000000003E-2</v>
      </c>
      <c r="E56" s="2">
        <v>-4.8000000000000001E-2</v>
      </c>
      <c r="F56">
        <v>3.4000000000000002E-2</v>
      </c>
      <c r="G56" s="2">
        <v>0.60299999999999998</v>
      </c>
      <c r="H56" s="2">
        <f t="shared" si="16"/>
        <v>0</v>
      </c>
      <c r="J56" s="5">
        <v>2.1999999999999999E-2</v>
      </c>
      <c r="K56" s="5">
        <v>5.6000000000000001E-2</v>
      </c>
      <c r="L56" s="5">
        <v>-0.58199999999999996</v>
      </c>
      <c r="M56" s="5">
        <v>-0.14099999999999999</v>
      </c>
      <c r="N56">
        <v>-5.0000000000000001E-3</v>
      </c>
      <c r="O56" s="1">
        <f t="shared" si="17"/>
        <v>0.2</v>
      </c>
      <c r="Q56">
        <v>1.7999999999999999E-2</v>
      </c>
      <c r="R56">
        <v>-4.2000000000000003E-2</v>
      </c>
      <c r="S56">
        <v>-0.59199999999999997</v>
      </c>
      <c r="T56">
        <v>-0.23200000000000001</v>
      </c>
      <c r="U56">
        <v>-8.9999999999999993E-3</v>
      </c>
    </row>
    <row r="57" spans="1:21">
      <c r="A57" t="s">
        <v>143</v>
      </c>
      <c r="B57" t="s">
        <v>48</v>
      </c>
      <c r="C57">
        <v>-7.2999999999999995E-2</v>
      </c>
      <c r="D57" s="2">
        <v>0.17699999999999999</v>
      </c>
      <c r="E57">
        <v>7.1999999999999995E-2</v>
      </c>
      <c r="F57" s="2">
        <v>0.38700000000000001</v>
      </c>
      <c r="G57">
        <v>-4.4999999999999998E-2</v>
      </c>
      <c r="H57" s="2">
        <f t="shared" si="16"/>
        <v>0.16666666666666666</v>
      </c>
      <c r="J57" s="5">
        <v>0.36799999999999999</v>
      </c>
      <c r="K57" s="5">
        <v>-3.9E-2</v>
      </c>
      <c r="L57" s="5">
        <v>3.5000000000000003E-2</v>
      </c>
      <c r="M57" s="5">
        <v>0.188</v>
      </c>
      <c r="N57">
        <v>1.7999999999999999E-2</v>
      </c>
      <c r="O57" s="1">
        <f t="shared" si="17"/>
        <v>0.2</v>
      </c>
      <c r="Q57">
        <v>0.34399999999999997</v>
      </c>
      <c r="R57">
        <v>-9.6000000000000002E-2</v>
      </c>
      <c r="S57">
        <v>6.0000000000000001E-3</v>
      </c>
      <c r="T57">
        <v>0.221</v>
      </c>
      <c r="U57">
        <v>-4.5999999999999999E-2</v>
      </c>
    </row>
    <row r="58" spans="1:21">
      <c r="A58" t="s">
        <v>144</v>
      </c>
      <c r="B58" t="s">
        <v>49</v>
      </c>
      <c r="C58" s="2">
        <v>0.215</v>
      </c>
      <c r="D58" s="2">
        <v>0.19900000000000001</v>
      </c>
      <c r="E58" s="2">
        <v>0.20799999999999999</v>
      </c>
      <c r="F58">
        <v>6.5000000000000002E-2</v>
      </c>
      <c r="G58" s="2">
        <v>0.22900000000000001</v>
      </c>
      <c r="H58" s="2">
        <f t="shared" si="16"/>
        <v>0.66666666666666663</v>
      </c>
      <c r="J58" s="5">
        <v>5.0999999999999997E-2</v>
      </c>
      <c r="K58" s="5">
        <v>0.19800000000000001</v>
      </c>
      <c r="L58" s="5">
        <v>-0.23599999999999999</v>
      </c>
      <c r="M58" s="5">
        <v>0.16500000000000001</v>
      </c>
      <c r="N58">
        <v>0.251</v>
      </c>
      <c r="O58" s="1">
        <f t="shared" si="17"/>
        <v>0.8</v>
      </c>
      <c r="Q58">
        <v>2.7E-2</v>
      </c>
      <c r="R58">
        <v>0.20699999999999999</v>
      </c>
      <c r="S58">
        <v>-0.224</v>
      </c>
      <c r="T58">
        <v>0.16</v>
      </c>
      <c r="U58">
        <v>0.29399999999999998</v>
      </c>
    </row>
    <row r="59" spans="1:21">
      <c r="A59" t="s">
        <v>145</v>
      </c>
      <c r="B59" t="s">
        <v>50</v>
      </c>
      <c r="C59" s="2">
        <v>0.25800000000000001</v>
      </c>
      <c r="D59" s="2">
        <v>0.17399999999999999</v>
      </c>
      <c r="E59" s="2">
        <v>0.16200000000000001</v>
      </c>
      <c r="F59">
        <v>-5.8000000000000003E-2</v>
      </c>
      <c r="G59" s="2">
        <v>-0.155</v>
      </c>
      <c r="H59" s="2">
        <f t="shared" si="16"/>
        <v>0.66666666666666663</v>
      </c>
      <c r="J59" s="5">
        <v>-5.6000000000000001E-2</v>
      </c>
      <c r="K59" s="5">
        <v>0.219</v>
      </c>
      <c r="L59" s="5">
        <v>0.13500000000000001</v>
      </c>
      <c r="M59" s="5">
        <v>0.17799999999999999</v>
      </c>
      <c r="N59">
        <v>0.193</v>
      </c>
      <c r="O59" s="1">
        <f t="shared" si="17"/>
        <v>0.8</v>
      </c>
      <c r="Q59">
        <v>-7.0999999999999994E-2</v>
      </c>
      <c r="R59">
        <v>0.29299999999999998</v>
      </c>
      <c r="S59">
        <v>0.157</v>
      </c>
      <c r="T59">
        <v>0.224</v>
      </c>
      <c r="U59">
        <v>0.26200000000000001</v>
      </c>
    </row>
    <row r="60" spans="1:21">
      <c r="A60" t="s">
        <v>146</v>
      </c>
      <c r="B60" t="s">
        <v>51</v>
      </c>
      <c r="C60" s="2">
        <v>7.4999999999999997E-2</v>
      </c>
      <c r="D60" s="2">
        <v>0.127</v>
      </c>
      <c r="E60" s="2">
        <v>0.307</v>
      </c>
      <c r="F60">
        <v>-0.19400000000000001</v>
      </c>
      <c r="G60" s="2">
        <v>0.17499999999999999</v>
      </c>
      <c r="H60" s="2">
        <f t="shared" si="16"/>
        <v>0.66666666666666663</v>
      </c>
      <c r="J60" s="5">
        <v>-0.20100000000000001</v>
      </c>
      <c r="K60" s="5">
        <v>2.5000000000000001E-2</v>
      </c>
      <c r="L60" s="5">
        <v>-0.16900000000000001</v>
      </c>
      <c r="M60" s="5">
        <v>9.1999999999999998E-2</v>
      </c>
      <c r="N60">
        <v>0.36399999999999999</v>
      </c>
      <c r="O60" s="1">
        <f t="shared" si="17"/>
        <v>0.4</v>
      </c>
      <c r="Q60">
        <v>-0.20399999999999999</v>
      </c>
      <c r="R60">
        <v>0.114</v>
      </c>
      <c r="S60">
        <v>-0.13200000000000001</v>
      </c>
      <c r="T60">
        <v>7.5999999999999998E-2</v>
      </c>
      <c r="U60">
        <v>0.41499999999999998</v>
      </c>
    </row>
    <row r="61" spans="1:21">
      <c r="A61" t="s">
        <v>147</v>
      </c>
      <c r="B61" t="s">
        <v>52</v>
      </c>
      <c r="C61" s="2">
        <v>0.105</v>
      </c>
      <c r="D61" s="2">
        <v>0.217</v>
      </c>
      <c r="E61" s="2">
        <v>0.48199999999999998</v>
      </c>
      <c r="F61">
        <v>-7.5999999999999998E-2</v>
      </c>
      <c r="G61" s="2">
        <v>0.126</v>
      </c>
      <c r="H61" s="2">
        <f t="shared" si="16"/>
        <v>0.5</v>
      </c>
      <c r="J61" s="5">
        <v>-8.5000000000000006E-2</v>
      </c>
      <c r="K61" s="5">
        <v>0.05</v>
      </c>
      <c r="L61" s="5">
        <v>-0.122</v>
      </c>
      <c r="M61" s="5">
        <v>0.18</v>
      </c>
      <c r="N61">
        <v>0.53200000000000003</v>
      </c>
      <c r="O61" s="1">
        <f t="shared" si="17"/>
        <v>0.4</v>
      </c>
      <c r="Q61">
        <v>-0.104</v>
      </c>
      <c r="R61">
        <v>0.152</v>
      </c>
      <c r="S61">
        <v>-9.5000000000000001E-2</v>
      </c>
      <c r="T61">
        <v>0.19600000000000001</v>
      </c>
      <c r="U61">
        <v>0.56999999999999995</v>
      </c>
    </row>
    <row r="62" spans="1:21">
      <c r="A62" t="s">
        <v>148</v>
      </c>
      <c r="B62" t="s">
        <v>53</v>
      </c>
      <c r="C62">
        <v>5.7000000000000002E-2</v>
      </c>
      <c r="D62" s="2">
        <v>0.16600000000000001</v>
      </c>
      <c r="E62" s="2">
        <v>0.28299999999999997</v>
      </c>
      <c r="F62">
        <v>-0.107</v>
      </c>
      <c r="G62">
        <v>7.6999999999999999E-2</v>
      </c>
      <c r="H62" s="2">
        <f t="shared" si="16"/>
        <v>0.5</v>
      </c>
      <c r="J62" s="5">
        <v>-0.11700000000000001</v>
      </c>
      <c r="K62" s="5">
        <v>1.4999999999999999E-2</v>
      </c>
      <c r="L62" s="5">
        <v>-7.6999999999999999E-2</v>
      </c>
      <c r="M62" s="5">
        <v>0.14399999999999999</v>
      </c>
      <c r="N62">
        <v>0.32</v>
      </c>
      <c r="O62" s="1">
        <f t="shared" si="17"/>
        <v>0.4</v>
      </c>
      <c r="Q62">
        <v>-0.123</v>
      </c>
      <c r="R62">
        <v>9.6000000000000002E-2</v>
      </c>
      <c r="S62">
        <v>-4.5999999999999999E-2</v>
      </c>
      <c r="T62">
        <v>0.14599999999999999</v>
      </c>
      <c r="U62">
        <v>0.35599999999999998</v>
      </c>
    </row>
    <row r="64" spans="1:21">
      <c r="A64" t="s">
        <v>70</v>
      </c>
      <c r="B64">
        <v>1889.6569999999999</v>
      </c>
      <c r="J64" t="s">
        <v>90</v>
      </c>
    </row>
    <row r="65" spans="1:15">
      <c r="A65" t="s">
        <v>71</v>
      </c>
      <c r="B65">
        <v>1076</v>
      </c>
      <c r="J65" t="s">
        <v>91</v>
      </c>
    </row>
    <row r="66" spans="1:15">
      <c r="A66" t="s">
        <v>72</v>
      </c>
      <c r="B66">
        <v>4.1000000000000002E-2</v>
      </c>
    </row>
    <row r="67" spans="1:15">
      <c r="A67" t="s">
        <v>73</v>
      </c>
      <c r="B67" t="s">
        <v>78</v>
      </c>
      <c r="O67" s="1">
        <f>AVERAGE(O11:O62)</f>
        <v>0.39999999999999986</v>
      </c>
    </row>
    <row r="68" spans="1:15">
      <c r="A68" t="s">
        <v>74</v>
      </c>
      <c r="B68">
        <v>0.84299999999999997</v>
      </c>
    </row>
    <row r="69" spans="1:15">
      <c r="A69" t="s">
        <v>75</v>
      </c>
      <c r="B69">
        <v>4.1000000000000002E-2</v>
      </c>
    </row>
  </sheetData>
  <conditionalFormatting sqref="C11:U62">
    <cfRule type="cellIs" dxfId="33" priority="6" operator="lessThanOrEqual">
      <formula>-0.32</formula>
    </cfRule>
    <cfRule type="cellIs" dxfId="32" priority="7" operator="greaterThanOrEqual">
      <formula>0.32</formula>
    </cfRule>
    <cfRule type="cellIs" dxfId="31" priority="8" operator="between">
      <formula>0.1</formula>
      <formula>0.32</formula>
    </cfRule>
    <cfRule type="cellIs" dxfId="30" priority="9" operator="between">
      <formula>-0.32</formula>
      <formula>-0.1</formula>
    </cfRule>
    <cfRule type="cellIs" dxfId="29" priority="10" operator="between">
      <formula>-0.1</formula>
      <formula>0.1</formula>
    </cfRule>
  </conditionalFormatting>
  <conditionalFormatting sqref="W11">
    <cfRule type="cellIs" dxfId="28" priority="1" operator="lessThanOrEqual">
      <formula>-0.32</formula>
    </cfRule>
    <cfRule type="cellIs" dxfId="27" priority="2" operator="greaterThanOrEqual">
      <formula>0.32</formula>
    </cfRule>
    <cfRule type="cellIs" dxfId="26" priority="3" operator="between">
      <formula>0.1</formula>
      <formula>0.32</formula>
    </cfRule>
    <cfRule type="cellIs" dxfId="25" priority="4" operator="between">
      <formula>-0.32</formula>
      <formula>-0.1</formula>
    </cfRule>
    <cfRule type="cellIs" dxfId="24" priority="5" operator="between">
      <formula>-0.1</formula>
      <formula>0.1</formula>
    </cfRule>
  </conditionalFormatting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opLeftCell="A47" workbookViewId="0">
      <pane xSplit="1" topLeftCell="F1" activePane="topRight" state="frozen"/>
      <selection pane="topRight" activeCell="P66" sqref="P66"/>
    </sheetView>
  </sheetViews>
  <sheetFormatPr baseColWidth="10" defaultColWidth="8.83203125" defaultRowHeight="14" x14ac:dyDescent="0"/>
  <cols>
    <col min="1" max="1" width="32.6640625" customWidth="1"/>
  </cols>
  <sheetData>
    <row r="1" spans="1:23">
      <c r="B1" t="s">
        <v>0</v>
      </c>
      <c r="J1" t="s">
        <v>54</v>
      </c>
      <c r="R1" t="s">
        <v>55</v>
      </c>
    </row>
    <row r="2" spans="1:23">
      <c r="A2" t="s">
        <v>56</v>
      </c>
      <c r="B2">
        <f>COUNTIFS(C11:H62,"&gt;.1",C11:H62, "&lt;.32")</f>
        <v>73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R2">
        <v>1</v>
      </c>
      <c r="S2">
        <v>2</v>
      </c>
      <c r="T2">
        <v>3</v>
      </c>
      <c r="U2">
        <v>4</v>
      </c>
      <c r="V2">
        <v>5</v>
      </c>
      <c r="W2">
        <v>6</v>
      </c>
    </row>
    <row r="3" spans="1:23">
      <c r="A3" t="s">
        <v>57</v>
      </c>
      <c r="B3">
        <f>COUNTIFS(C11:H62,"&gt;-.32",C11:H62, "&lt;-.1")</f>
        <v>40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N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</row>
    <row r="4" spans="1:23">
      <c r="A4">
        <f>SUM(C4:H4)</f>
        <v>73</v>
      </c>
      <c r="C4">
        <f>COUNTIFS(C11:C62,"&gt;.1",C11:C62,"&lt;.32")</f>
        <v>8</v>
      </c>
      <c r="D4">
        <f t="shared" ref="D4:H4" si="0">COUNTIFS(D11:D62,"&gt;.1",D11:D62,"&lt;.32")</f>
        <v>12</v>
      </c>
      <c r="E4">
        <f t="shared" si="0"/>
        <v>14</v>
      </c>
      <c r="F4">
        <f t="shared" si="0"/>
        <v>14</v>
      </c>
      <c r="G4">
        <f t="shared" si="0"/>
        <v>14</v>
      </c>
      <c r="H4">
        <f t="shared" si="0"/>
        <v>11</v>
      </c>
      <c r="J4">
        <f>COUNTIFS(J11:J62,"&gt;.1",J11:J62,"&lt;.32")</f>
        <v>9</v>
      </c>
      <c r="K4">
        <f t="shared" ref="K4:O4" si="1">COUNTIFS(K11:K62,"&gt;.1",K11:K62,"&lt;.32")</f>
        <v>10</v>
      </c>
      <c r="L4">
        <f t="shared" si="1"/>
        <v>16</v>
      </c>
      <c r="M4">
        <f t="shared" si="1"/>
        <v>9</v>
      </c>
      <c r="N4">
        <f t="shared" si="1"/>
        <v>8</v>
      </c>
      <c r="O4">
        <f t="shared" si="1"/>
        <v>10</v>
      </c>
      <c r="R4">
        <f>COUNTIFS(R11:R62,"&gt;.1",R11:R62,"&lt;.32")</f>
        <v>11</v>
      </c>
      <c r="S4">
        <f t="shared" ref="S4:W4" si="2">COUNTIFS(S11:S62,"&gt;.1",S11:S62,"&lt;.32")</f>
        <v>8</v>
      </c>
      <c r="T4">
        <f t="shared" si="2"/>
        <v>18</v>
      </c>
      <c r="U4">
        <f t="shared" si="2"/>
        <v>8</v>
      </c>
      <c r="V4">
        <f t="shared" si="2"/>
        <v>15</v>
      </c>
      <c r="W4">
        <f t="shared" si="2"/>
        <v>11</v>
      </c>
    </row>
    <row r="5" spans="1:23">
      <c r="A5">
        <f>SUM(C5:H5)</f>
        <v>40</v>
      </c>
      <c r="C5">
        <f>COUNTIFS(C11:C62,"&gt;-.32",C11:C62,"&lt;-.1")</f>
        <v>5</v>
      </c>
      <c r="D5">
        <f t="shared" ref="D5:H5" si="3">COUNTIFS(D11:D62,"&gt;-.32",D11:D62,"&lt;-.1")</f>
        <v>3</v>
      </c>
      <c r="E5">
        <f t="shared" si="3"/>
        <v>6</v>
      </c>
      <c r="F5">
        <f t="shared" si="3"/>
        <v>9</v>
      </c>
      <c r="G5">
        <f t="shared" si="3"/>
        <v>8</v>
      </c>
      <c r="H5">
        <f t="shared" si="3"/>
        <v>9</v>
      </c>
      <c r="J5">
        <f>COUNTIFS(J11:J62,"&gt;-.32",J11:J62,"&lt;-.1")</f>
        <v>4</v>
      </c>
      <c r="K5">
        <f t="shared" ref="K5:O5" si="4">COUNTIFS(K11:K62,"&gt;-.32",K11:K62,"&lt;-.1")</f>
        <v>13</v>
      </c>
      <c r="L5">
        <f t="shared" si="4"/>
        <v>9</v>
      </c>
      <c r="M5">
        <f t="shared" si="4"/>
        <v>8</v>
      </c>
      <c r="N5">
        <f t="shared" si="4"/>
        <v>4</v>
      </c>
      <c r="O5">
        <f t="shared" si="4"/>
        <v>7</v>
      </c>
      <c r="R5">
        <f>COUNTIFS(R11:R62,"&gt;-.32",R11:R62,"&lt;-.1")</f>
        <v>6</v>
      </c>
      <c r="S5">
        <f t="shared" ref="S5:W5" si="5">COUNTIFS(S11:S62,"&gt;-.32",S11:S62,"&lt;-.1")</f>
        <v>14</v>
      </c>
      <c r="T5">
        <f t="shared" si="5"/>
        <v>9</v>
      </c>
      <c r="U5">
        <f t="shared" si="5"/>
        <v>13</v>
      </c>
      <c r="V5">
        <f t="shared" si="5"/>
        <v>5</v>
      </c>
      <c r="W5">
        <f t="shared" si="5"/>
        <v>7</v>
      </c>
    </row>
    <row r="6" spans="1:23">
      <c r="A6" t="s">
        <v>58</v>
      </c>
      <c r="C6">
        <f>SUM(C4:C5)</f>
        <v>13</v>
      </c>
      <c r="D6">
        <f t="shared" ref="D6:H6" si="6">SUM(D4:D5)</f>
        <v>15</v>
      </c>
      <c r="E6">
        <f t="shared" si="6"/>
        <v>20</v>
      </c>
      <c r="F6">
        <f t="shared" si="6"/>
        <v>23</v>
      </c>
      <c r="G6">
        <f t="shared" si="6"/>
        <v>22</v>
      </c>
      <c r="H6">
        <f t="shared" si="6"/>
        <v>20</v>
      </c>
      <c r="J6">
        <f t="shared" ref="J6:W6" si="7">SUM(J4:J5)</f>
        <v>13</v>
      </c>
      <c r="K6">
        <f t="shared" si="7"/>
        <v>23</v>
      </c>
      <c r="L6">
        <f t="shared" si="7"/>
        <v>25</v>
      </c>
      <c r="M6">
        <f t="shared" si="7"/>
        <v>17</v>
      </c>
      <c r="N6">
        <f t="shared" si="7"/>
        <v>12</v>
      </c>
      <c r="O6">
        <f t="shared" si="7"/>
        <v>17</v>
      </c>
      <c r="R6">
        <f t="shared" si="7"/>
        <v>17</v>
      </c>
      <c r="S6">
        <f t="shared" si="7"/>
        <v>22</v>
      </c>
      <c r="T6">
        <f t="shared" si="7"/>
        <v>27</v>
      </c>
      <c r="U6">
        <f t="shared" si="7"/>
        <v>21</v>
      </c>
      <c r="V6">
        <f t="shared" si="7"/>
        <v>20</v>
      </c>
      <c r="W6">
        <f t="shared" si="7"/>
        <v>18</v>
      </c>
    </row>
    <row r="7" spans="1:23">
      <c r="A7" t="s">
        <v>61</v>
      </c>
      <c r="C7">
        <f>COUNTIFS(C11:C62,"&gt;.32")</f>
        <v>2</v>
      </c>
      <c r="D7">
        <f t="shared" ref="D7:H7" si="8">COUNTIFS(D11:D62,"&gt;.32")</f>
        <v>3</v>
      </c>
      <c r="E7">
        <f t="shared" si="8"/>
        <v>7</v>
      </c>
      <c r="F7">
        <f t="shared" si="8"/>
        <v>9</v>
      </c>
      <c r="G7">
        <f t="shared" si="8"/>
        <v>8</v>
      </c>
      <c r="H7">
        <f t="shared" si="8"/>
        <v>3</v>
      </c>
      <c r="J7">
        <f t="shared" ref="J7:W7" si="9">COUNTIFS(J11:J62,"&gt;.32")</f>
        <v>2</v>
      </c>
      <c r="K7">
        <f t="shared" si="9"/>
        <v>4</v>
      </c>
      <c r="L7">
        <f t="shared" si="9"/>
        <v>9</v>
      </c>
      <c r="M7">
        <f t="shared" si="9"/>
        <v>11</v>
      </c>
      <c r="N7">
        <f t="shared" si="9"/>
        <v>3</v>
      </c>
      <c r="O7">
        <f t="shared" si="9"/>
        <v>3</v>
      </c>
      <c r="R7">
        <f t="shared" si="9"/>
        <v>2</v>
      </c>
      <c r="S7">
        <f t="shared" si="9"/>
        <v>4</v>
      </c>
      <c r="T7">
        <f t="shared" si="9"/>
        <v>9</v>
      </c>
      <c r="U7">
        <f t="shared" si="9"/>
        <v>11</v>
      </c>
      <c r="V7">
        <f t="shared" si="9"/>
        <v>3</v>
      </c>
      <c r="W7">
        <f t="shared" si="9"/>
        <v>3</v>
      </c>
    </row>
    <row r="8" spans="1:23">
      <c r="A8" t="s">
        <v>60</v>
      </c>
      <c r="C8">
        <f>COUNTIFS(C11:C62,"&lt;-.32")</f>
        <v>2</v>
      </c>
      <c r="D8">
        <f t="shared" ref="D8:H8" si="10">COUNTIFS(D11:D62,"&lt;-.32")</f>
        <v>0</v>
      </c>
      <c r="E8">
        <f t="shared" si="10"/>
        <v>2</v>
      </c>
      <c r="F8">
        <f t="shared" si="10"/>
        <v>1</v>
      </c>
      <c r="G8">
        <f t="shared" si="10"/>
        <v>0</v>
      </c>
      <c r="H8">
        <f t="shared" si="10"/>
        <v>0</v>
      </c>
      <c r="J8">
        <f t="shared" ref="J8:W8" si="11">COUNTIFS(J11:J62,"&lt;-.32")</f>
        <v>2</v>
      </c>
      <c r="K8">
        <f t="shared" si="11"/>
        <v>7</v>
      </c>
      <c r="L8">
        <f t="shared" si="11"/>
        <v>1</v>
      </c>
      <c r="M8">
        <f t="shared" si="11"/>
        <v>1</v>
      </c>
      <c r="N8">
        <f t="shared" si="11"/>
        <v>0</v>
      </c>
      <c r="O8">
        <f t="shared" si="11"/>
        <v>0</v>
      </c>
      <c r="R8">
        <f t="shared" si="11"/>
        <v>2</v>
      </c>
      <c r="S8">
        <f t="shared" si="11"/>
        <v>8</v>
      </c>
      <c r="T8">
        <f t="shared" si="11"/>
        <v>2</v>
      </c>
      <c r="U8">
        <f t="shared" si="11"/>
        <v>2</v>
      </c>
      <c r="V8">
        <f t="shared" si="11"/>
        <v>0</v>
      </c>
      <c r="W8">
        <f t="shared" si="11"/>
        <v>0</v>
      </c>
    </row>
    <row r="9" spans="1:23">
      <c r="A9" t="s">
        <v>62</v>
      </c>
      <c r="C9">
        <f>SUM(C7:C8)</f>
        <v>4</v>
      </c>
      <c r="D9">
        <f t="shared" ref="D9:H9" si="12">SUM(D7:D8)</f>
        <v>3</v>
      </c>
      <c r="E9">
        <f t="shared" si="12"/>
        <v>9</v>
      </c>
      <c r="F9">
        <f t="shared" si="12"/>
        <v>10</v>
      </c>
      <c r="G9">
        <f t="shared" si="12"/>
        <v>8</v>
      </c>
      <c r="H9">
        <f t="shared" si="12"/>
        <v>3</v>
      </c>
      <c r="J9">
        <f t="shared" ref="J9:W9" si="13">SUM(J7:J8)</f>
        <v>4</v>
      </c>
      <c r="K9">
        <f t="shared" si="13"/>
        <v>11</v>
      </c>
      <c r="L9">
        <f t="shared" si="13"/>
        <v>10</v>
      </c>
      <c r="M9">
        <f t="shared" si="13"/>
        <v>12</v>
      </c>
      <c r="N9">
        <f t="shared" si="13"/>
        <v>3</v>
      </c>
      <c r="O9">
        <f t="shared" si="13"/>
        <v>3</v>
      </c>
      <c r="R9">
        <f t="shared" si="13"/>
        <v>4</v>
      </c>
      <c r="S9">
        <f t="shared" si="13"/>
        <v>12</v>
      </c>
      <c r="T9">
        <f t="shared" si="13"/>
        <v>11</v>
      </c>
      <c r="U9">
        <f t="shared" si="13"/>
        <v>13</v>
      </c>
      <c r="V9">
        <f t="shared" si="13"/>
        <v>3</v>
      </c>
      <c r="W9">
        <f t="shared" si="13"/>
        <v>3</v>
      </c>
    </row>
    <row r="10" spans="1:23">
      <c r="A10" t="s">
        <v>59</v>
      </c>
      <c r="C10">
        <f>COUNTIFS(C11:C62,"&gt;-.1",C11:C62,"&lt;.1")</f>
        <v>35</v>
      </c>
      <c r="D10">
        <f t="shared" ref="D10:H10" si="14">COUNTIFS(D11:D62,"&gt;-.1",D11:D62,"&lt;.1")</f>
        <v>33</v>
      </c>
      <c r="E10">
        <f t="shared" si="14"/>
        <v>23</v>
      </c>
      <c r="F10">
        <f t="shared" si="14"/>
        <v>19</v>
      </c>
      <c r="G10">
        <f t="shared" si="14"/>
        <v>22</v>
      </c>
      <c r="H10">
        <f t="shared" si="14"/>
        <v>29</v>
      </c>
      <c r="J10">
        <f t="shared" ref="J10:W10" si="15">COUNTIFS(J11:J62,"&gt;-.1",J11:J62,"&lt;.1")</f>
        <v>35</v>
      </c>
      <c r="K10">
        <f t="shared" si="15"/>
        <v>18</v>
      </c>
      <c r="L10">
        <f t="shared" si="15"/>
        <v>17</v>
      </c>
      <c r="M10">
        <f t="shared" si="15"/>
        <v>22</v>
      </c>
      <c r="N10">
        <f t="shared" si="15"/>
        <v>36</v>
      </c>
      <c r="O10">
        <f t="shared" si="15"/>
        <v>32</v>
      </c>
      <c r="R10">
        <f t="shared" si="15"/>
        <v>31</v>
      </c>
      <c r="S10">
        <f t="shared" si="15"/>
        <v>18</v>
      </c>
      <c r="T10">
        <f t="shared" si="15"/>
        <v>14</v>
      </c>
      <c r="U10">
        <f t="shared" si="15"/>
        <v>18</v>
      </c>
      <c r="V10">
        <f t="shared" si="15"/>
        <v>29</v>
      </c>
      <c r="W10">
        <f t="shared" si="15"/>
        <v>31</v>
      </c>
    </row>
    <row r="11" spans="1:23">
      <c r="A11" t="s">
        <v>97</v>
      </c>
      <c r="B11" t="s">
        <v>2</v>
      </c>
      <c r="C11" s="2">
        <v>0.69299999999999995</v>
      </c>
      <c r="D11">
        <v>6.2E-2</v>
      </c>
      <c r="E11">
        <v>-4.2999999999999997E-2</v>
      </c>
      <c r="F11">
        <v>0.06</v>
      </c>
      <c r="G11" s="2">
        <v>0.10199999999999999</v>
      </c>
      <c r="H11" s="5">
        <v>8.9999999999999993E-3</v>
      </c>
      <c r="J11" s="5">
        <v>0.72799999999999998</v>
      </c>
      <c r="K11" s="5">
        <v>4.5999999999999999E-2</v>
      </c>
      <c r="L11" s="5">
        <v>0.111</v>
      </c>
      <c r="M11" s="5">
        <v>0.159</v>
      </c>
      <c r="N11">
        <v>2.5999999999999999E-2</v>
      </c>
      <c r="O11">
        <v>3.9E-2</v>
      </c>
      <c r="P11">
        <f>(COUNTIFS(J11:O11,"&lt;.32",J11:O11,"&gt;.1")+COUNTIFS(J11:O11,"&lt;-.1",J11:O11,"&gt;-.32"))/6</f>
        <v>0.33333333333333331</v>
      </c>
      <c r="R11" s="5">
        <v>0.68</v>
      </c>
      <c r="S11" s="5">
        <v>-2.7E-2</v>
      </c>
      <c r="T11" s="5">
        <v>0.125</v>
      </c>
      <c r="U11" s="5">
        <v>5.3999999999999999E-2</v>
      </c>
      <c r="V11">
        <v>0.10100000000000001</v>
      </c>
      <c r="W11">
        <v>-3.7999999999999999E-2</v>
      </c>
    </row>
    <row r="12" spans="1:23">
      <c r="A12" t="s">
        <v>98</v>
      </c>
      <c r="B12" t="s">
        <v>3</v>
      </c>
      <c r="C12" s="2">
        <v>-0.45100000000000001</v>
      </c>
      <c r="D12" s="2">
        <v>-4.9000000000000002E-2</v>
      </c>
      <c r="E12">
        <v>-7.0000000000000007E-2</v>
      </c>
      <c r="F12">
        <v>0.108</v>
      </c>
      <c r="G12">
        <v>6.3E-2</v>
      </c>
      <c r="H12" s="5">
        <v>1.7000000000000001E-2</v>
      </c>
      <c r="J12" s="5">
        <v>-0.46200000000000002</v>
      </c>
      <c r="K12" s="5">
        <v>9.1999999999999998E-2</v>
      </c>
      <c r="L12" s="5">
        <v>8.6999999999999994E-2</v>
      </c>
      <c r="M12" s="5">
        <v>1.7999999999999999E-2</v>
      </c>
      <c r="N12">
        <v>-0.03</v>
      </c>
      <c r="O12">
        <v>-0.01</v>
      </c>
      <c r="P12">
        <f t="shared" ref="P12:P62" si="16">(COUNTIFS(J12:O12,"&lt;.32",J12:O12,"&gt;.1")+COUNTIFS(J12:O12,"&lt;-.1",J12:O12,"&gt;-.32"))/6</f>
        <v>0</v>
      </c>
      <c r="R12" s="5">
        <v>-0.46700000000000003</v>
      </c>
      <c r="S12" s="5">
        <v>0.113</v>
      </c>
      <c r="T12" s="5">
        <v>0.03</v>
      </c>
      <c r="U12" s="5">
        <v>6.3E-2</v>
      </c>
      <c r="V12">
        <v>-6.3E-2</v>
      </c>
      <c r="W12">
        <v>6.3E-2</v>
      </c>
    </row>
    <row r="13" spans="1:23">
      <c r="A13" t="s">
        <v>99</v>
      </c>
      <c r="B13" t="s">
        <v>4</v>
      </c>
      <c r="C13" s="2">
        <v>0.51400000000000001</v>
      </c>
      <c r="D13" s="2">
        <v>9.9000000000000005E-2</v>
      </c>
      <c r="E13">
        <v>5.7000000000000002E-2</v>
      </c>
      <c r="F13">
        <v>5.8999999999999997E-2</v>
      </c>
      <c r="G13">
        <v>5.8000000000000003E-2</v>
      </c>
      <c r="H13" s="5">
        <v>5.2999999999999999E-2</v>
      </c>
      <c r="J13" s="5">
        <v>0.53700000000000003</v>
      </c>
      <c r="K13" s="5">
        <v>-0.05</v>
      </c>
      <c r="L13" s="5">
        <v>9.6000000000000002E-2</v>
      </c>
      <c r="M13" s="5">
        <v>9.1999999999999998E-2</v>
      </c>
      <c r="N13">
        <v>6.2E-2</v>
      </c>
      <c r="O13">
        <v>7.8E-2</v>
      </c>
      <c r="P13">
        <f t="shared" si="16"/>
        <v>0</v>
      </c>
      <c r="R13" s="5">
        <v>0.51700000000000002</v>
      </c>
      <c r="S13" s="5">
        <v>-9.9000000000000005E-2</v>
      </c>
      <c r="T13" s="5">
        <v>0.13200000000000001</v>
      </c>
      <c r="U13" s="5">
        <v>0</v>
      </c>
      <c r="V13">
        <v>0.129</v>
      </c>
      <c r="W13">
        <v>1.2999999999999999E-2</v>
      </c>
    </row>
    <row r="14" spans="1:23">
      <c r="A14" t="s">
        <v>100</v>
      </c>
      <c r="B14" t="s">
        <v>5</v>
      </c>
      <c r="C14" s="2">
        <v>-0.441</v>
      </c>
      <c r="D14" s="2">
        <v>-9.7000000000000003E-2</v>
      </c>
      <c r="E14">
        <v>2.3E-2</v>
      </c>
      <c r="F14" s="2">
        <v>0.156</v>
      </c>
      <c r="G14" s="2">
        <v>0.14399999999999999</v>
      </c>
      <c r="H14" s="5">
        <v>6.6000000000000003E-2</v>
      </c>
      <c r="J14" s="5">
        <v>-0.45300000000000001</v>
      </c>
      <c r="K14" s="5">
        <v>8.0000000000000002E-3</v>
      </c>
      <c r="L14" s="5">
        <v>0.14199999999999999</v>
      </c>
      <c r="M14" s="5">
        <v>0.10299999999999999</v>
      </c>
      <c r="N14">
        <v>-8.3000000000000004E-2</v>
      </c>
      <c r="O14">
        <v>4.8000000000000001E-2</v>
      </c>
      <c r="P14">
        <f t="shared" si="16"/>
        <v>0.33333333333333331</v>
      </c>
      <c r="R14" s="5">
        <v>-0.47499999999999998</v>
      </c>
      <c r="S14" s="5">
        <v>3.5000000000000003E-2</v>
      </c>
      <c r="T14" s="5">
        <v>7.0999999999999994E-2</v>
      </c>
      <c r="U14" s="5">
        <v>0.13</v>
      </c>
      <c r="V14">
        <v>-0.10199999999999999</v>
      </c>
      <c r="W14">
        <v>0.11</v>
      </c>
    </row>
    <row r="15" spans="1:23">
      <c r="A15" t="s">
        <v>101</v>
      </c>
      <c r="B15" t="s">
        <v>6</v>
      </c>
      <c r="C15" s="2">
        <v>2.1000000000000001E-2</v>
      </c>
      <c r="D15" s="2">
        <v>0.80900000000000005</v>
      </c>
      <c r="E15">
        <v>4.2000000000000003E-2</v>
      </c>
      <c r="F15" s="2">
        <v>-0.11600000000000001</v>
      </c>
      <c r="G15">
        <v>-4.7E-2</v>
      </c>
      <c r="H15" s="5">
        <v>-3.9E-2</v>
      </c>
      <c r="J15" s="5">
        <v>4.3999999999999997E-2</v>
      </c>
      <c r="K15" s="5">
        <v>-6.7000000000000004E-2</v>
      </c>
      <c r="L15" s="5">
        <v>-0.12</v>
      </c>
      <c r="M15" s="5">
        <v>-0.11799999999999999</v>
      </c>
      <c r="N15">
        <v>0.79</v>
      </c>
      <c r="O15">
        <v>-6.5000000000000002E-2</v>
      </c>
      <c r="P15">
        <f t="shared" si="16"/>
        <v>0.33333333333333331</v>
      </c>
      <c r="R15" s="5">
        <v>0.19400000000000001</v>
      </c>
      <c r="S15" s="5">
        <v>-0.11600000000000001</v>
      </c>
      <c r="T15" s="5">
        <v>6.4000000000000001E-2</v>
      </c>
      <c r="U15" s="5">
        <v>-0.16800000000000001</v>
      </c>
      <c r="V15">
        <v>0.75</v>
      </c>
      <c r="W15">
        <v>-2.7E-2</v>
      </c>
    </row>
    <row r="16" spans="1:23">
      <c r="A16" t="s">
        <v>102</v>
      </c>
      <c r="B16" t="s">
        <v>7</v>
      </c>
      <c r="C16" s="2">
        <v>6.8000000000000005E-2</v>
      </c>
      <c r="D16" s="2">
        <v>0.73</v>
      </c>
      <c r="E16">
        <v>-2.1000000000000001E-2</v>
      </c>
      <c r="F16" s="2">
        <v>0.09</v>
      </c>
      <c r="G16">
        <v>0.03</v>
      </c>
      <c r="H16" s="5">
        <v>3.1E-2</v>
      </c>
      <c r="J16" s="5">
        <v>9.7000000000000003E-2</v>
      </c>
      <c r="K16" s="5">
        <v>3.1E-2</v>
      </c>
      <c r="L16" s="5">
        <v>0.10199999999999999</v>
      </c>
      <c r="M16" s="5">
        <v>-4.4999999999999998E-2</v>
      </c>
      <c r="N16">
        <v>0.69199999999999995</v>
      </c>
      <c r="O16">
        <v>1E-3</v>
      </c>
      <c r="P16">
        <f t="shared" si="16"/>
        <v>0.16666666666666666</v>
      </c>
      <c r="R16" s="5">
        <v>0.20300000000000001</v>
      </c>
      <c r="S16" s="5">
        <v>-4.1000000000000002E-2</v>
      </c>
      <c r="T16" s="5">
        <v>0.23599999999999999</v>
      </c>
      <c r="U16" s="5">
        <v>-0.129</v>
      </c>
      <c r="V16">
        <v>0.69699999999999995</v>
      </c>
      <c r="W16">
        <v>4.4999999999999998E-2</v>
      </c>
    </row>
    <row r="17" spans="1:23">
      <c r="A17" t="s">
        <v>103</v>
      </c>
      <c r="B17" t="s">
        <v>8</v>
      </c>
      <c r="C17" s="2">
        <v>3.7999999999999999E-2</v>
      </c>
      <c r="D17" s="2">
        <v>0.72099999999999997</v>
      </c>
      <c r="E17">
        <v>1.6E-2</v>
      </c>
      <c r="F17">
        <v>1.2E-2</v>
      </c>
      <c r="G17">
        <v>3.9E-2</v>
      </c>
      <c r="H17" s="5">
        <v>-2.1000000000000001E-2</v>
      </c>
      <c r="J17" s="5">
        <v>6.3E-2</v>
      </c>
      <c r="K17" s="5">
        <v>-2.3E-2</v>
      </c>
      <c r="L17" s="5">
        <v>1.7999999999999999E-2</v>
      </c>
      <c r="M17" s="5">
        <v>-0.03</v>
      </c>
      <c r="N17">
        <v>0.69499999999999995</v>
      </c>
      <c r="O17">
        <v>-4.5999999999999999E-2</v>
      </c>
      <c r="P17">
        <f t="shared" si="16"/>
        <v>0</v>
      </c>
      <c r="R17" s="5">
        <v>0.17899999999999999</v>
      </c>
      <c r="S17" s="5">
        <v>-8.5999999999999993E-2</v>
      </c>
      <c r="T17" s="5">
        <v>0.157</v>
      </c>
      <c r="U17" s="5">
        <v>-9.7000000000000003E-2</v>
      </c>
      <c r="V17">
        <v>0.67800000000000005</v>
      </c>
      <c r="W17">
        <v>-4.0000000000000001E-3</v>
      </c>
    </row>
    <row r="18" spans="1:23">
      <c r="A18" t="s">
        <v>104</v>
      </c>
      <c r="B18" t="s">
        <v>9</v>
      </c>
      <c r="C18" s="2">
        <v>-0.19600000000000001</v>
      </c>
      <c r="D18" s="2">
        <v>0.11799999999999999</v>
      </c>
      <c r="E18" s="2">
        <v>-0.504</v>
      </c>
      <c r="F18">
        <v>0.104</v>
      </c>
      <c r="G18" s="2">
        <v>0.18099999999999999</v>
      </c>
      <c r="H18" s="2">
        <v>0.189</v>
      </c>
      <c r="J18" s="5">
        <v>-0.157</v>
      </c>
      <c r="K18" s="5">
        <v>0.56899999999999995</v>
      </c>
      <c r="L18" s="5">
        <v>0.12</v>
      </c>
      <c r="M18" s="5">
        <v>0.14099999999999999</v>
      </c>
      <c r="N18">
        <v>0.13500000000000001</v>
      </c>
      <c r="O18">
        <v>0.125</v>
      </c>
      <c r="P18">
        <f t="shared" si="16"/>
        <v>0.83333333333333337</v>
      </c>
      <c r="R18" s="5">
        <v>-0.24099999999999999</v>
      </c>
      <c r="S18" s="5">
        <v>0.55400000000000005</v>
      </c>
      <c r="T18" s="5">
        <v>2.3E-2</v>
      </c>
      <c r="U18" s="5">
        <v>0.155</v>
      </c>
      <c r="V18">
        <v>0.108</v>
      </c>
      <c r="W18">
        <v>0.23</v>
      </c>
    </row>
    <row r="19" spans="1:23">
      <c r="A19" t="s">
        <v>105</v>
      </c>
      <c r="B19" t="s">
        <v>10</v>
      </c>
      <c r="C19" s="2">
        <v>9.0999999999999998E-2</v>
      </c>
      <c r="D19" s="2">
        <v>0.108</v>
      </c>
      <c r="E19" s="2">
        <v>0.39900000000000002</v>
      </c>
      <c r="F19">
        <v>9.8000000000000004E-2</v>
      </c>
      <c r="G19">
        <v>2.7E-2</v>
      </c>
      <c r="H19" s="5">
        <v>2.1999999999999999E-2</v>
      </c>
      <c r="J19" s="5">
        <v>7.6999999999999999E-2</v>
      </c>
      <c r="K19" s="5">
        <v>-0.40300000000000002</v>
      </c>
      <c r="L19" s="5">
        <v>0.10199999999999999</v>
      </c>
      <c r="M19" s="5">
        <v>1.9E-2</v>
      </c>
      <c r="N19">
        <v>7.4999999999999997E-2</v>
      </c>
      <c r="O19">
        <v>5.5E-2</v>
      </c>
      <c r="P19">
        <f t="shared" si="16"/>
        <v>0.16666666666666666</v>
      </c>
      <c r="R19" s="5">
        <v>0.129</v>
      </c>
      <c r="S19" s="5">
        <v>-0.40899999999999997</v>
      </c>
      <c r="T19" s="5">
        <v>0.17399999999999999</v>
      </c>
      <c r="U19" s="5">
        <v>-4.5999999999999999E-2</v>
      </c>
      <c r="V19">
        <v>0.12</v>
      </c>
      <c r="W19">
        <v>6.0000000000000001E-3</v>
      </c>
    </row>
    <row r="20" spans="1:23">
      <c r="A20" t="s">
        <v>106</v>
      </c>
      <c r="B20" t="s">
        <v>11</v>
      </c>
      <c r="C20" s="2">
        <v>0.10299999999999999</v>
      </c>
      <c r="D20" s="2">
        <v>4.7E-2</v>
      </c>
      <c r="E20" s="2">
        <v>0.27100000000000002</v>
      </c>
      <c r="F20">
        <v>-6.2E-2</v>
      </c>
      <c r="G20" s="2">
        <v>0.223</v>
      </c>
      <c r="H20" s="2">
        <v>-0.14199999999999999</v>
      </c>
      <c r="J20" s="5">
        <v>0.10299999999999999</v>
      </c>
      <c r="K20" s="5">
        <v>-0.312</v>
      </c>
      <c r="L20" s="5">
        <v>-5.8000000000000003E-2</v>
      </c>
      <c r="M20" s="5">
        <v>0.247</v>
      </c>
      <c r="N20">
        <v>5.8000000000000003E-2</v>
      </c>
      <c r="O20">
        <v>-0.10299999999999999</v>
      </c>
      <c r="P20">
        <f t="shared" si="16"/>
        <v>0.66666666666666663</v>
      </c>
      <c r="R20" s="5">
        <v>0.123</v>
      </c>
      <c r="S20" s="5">
        <v>-0.32600000000000001</v>
      </c>
      <c r="T20" s="5">
        <v>-0.04</v>
      </c>
      <c r="U20" s="5">
        <v>0.216</v>
      </c>
      <c r="V20">
        <v>3.9E-2</v>
      </c>
      <c r="W20">
        <v>-0.13600000000000001</v>
      </c>
    </row>
    <row r="21" spans="1:23">
      <c r="A21" t="s">
        <v>107</v>
      </c>
      <c r="B21" t="s">
        <v>12</v>
      </c>
      <c r="C21" s="2">
        <v>0.115</v>
      </c>
      <c r="D21" s="2">
        <v>-4.0000000000000001E-3</v>
      </c>
      <c r="E21" s="2">
        <v>0.438</v>
      </c>
      <c r="F21">
        <v>0.10199999999999999</v>
      </c>
      <c r="G21" s="2">
        <v>3.7999999999999999E-2</v>
      </c>
      <c r="H21" s="2">
        <v>-0.188</v>
      </c>
      <c r="J21" s="5">
        <v>0.09</v>
      </c>
      <c r="K21" s="5">
        <v>-0.47799999999999998</v>
      </c>
      <c r="L21" s="5">
        <v>9.9000000000000005E-2</v>
      </c>
      <c r="M21" s="5">
        <v>4.9000000000000002E-2</v>
      </c>
      <c r="N21">
        <v>-2.8000000000000001E-2</v>
      </c>
      <c r="O21">
        <v>-0.13600000000000001</v>
      </c>
      <c r="P21">
        <f t="shared" si="16"/>
        <v>0.16666666666666666</v>
      </c>
      <c r="R21" s="5">
        <v>0.157</v>
      </c>
      <c r="S21" s="5">
        <v>-0.503</v>
      </c>
      <c r="T21" s="5">
        <v>0.153</v>
      </c>
      <c r="U21" s="5">
        <v>-3.0000000000000001E-3</v>
      </c>
      <c r="V21">
        <v>8.0000000000000002E-3</v>
      </c>
      <c r="W21">
        <v>-0.19700000000000001</v>
      </c>
    </row>
    <row r="22" spans="1:23">
      <c r="A22" t="s">
        <v>108</v>
      </c>
      <c r="B22" t="s">
        <v>13</v>
      </c>
      <c r="C22" s="2">
        <v>0.13500000000000001</v>
      </c>
      <c r="D22" s="2">
        <v>-2.8000000000000001E-2</v>
      </c>
      <c r="E22" s="2">
        <v>-0.45700000000000002</v>
      </c>
      <c r="F22">
        <v>1.2999999999999999E-2</v>
      </c>
      <c r="G22">
        <v>-9.2999999999999999E-2</v>
      </c>
      <c r="H22" s="2">
        <v>0.121</v>
      </c>
      <c r="J22" s="5">
        <v>0.16200000000000001</v>
      </c>
      <c r="K22" s="5">
        <v>0.495</v>
      </c>
      <c r="L22" s="5">
        <v>0.03</v>
      </c>
      <c r="M22" s="5">
        <v>-8.7999999999999995E-2</v>
      </c>
      <c r="N22">
        <v>-2.9000000000000001E-2</v>
      </c>
      <c r="O22">
        <v>8.1000000000000003E-2</v>
      </c>
      <c r="P22">
        <f t="shared" si="16"/>
        <v>0.16666666666666666</v>
      </c>
      <c r="R22" s="5">
        <v>9.4E-2</v>
      </c>
      <c r="S22" s="5">
        <v>0.47799999999999998</v>
      </c>
      <c r="T22" s="5">
        <v>-0.02</v>
      </c>
      <c r="U22" s="5">
        <v>-7.3999999999999996E-2</v>
      </c>
      <c r="V22">
        <v>-1.6E-2</v>
      </c>
      <c r="W22">
        <v>0.111</v>
      </c>
    </row>
    <row r="23" spans="1:23">
      <c r="A23" t="s">
        <v>109</v>
      </c>
      <c r="B23" t="s">
        <v>14</v>
      </c>
      <c r="C23" s="2">
        <v>-0.14599999999999999</v>
      </c>
      <c r="D23" s="2">
        <v>-8.9999999999999993E-3</v>
      </c>
      <c r="E23" s="2">
        <v>-0.29399999999999998</v>
      </c>
      <c r="F23" s="2">
        <v>8.7999999999999995E-2</v>
      </c>
      <c r="G23" s="2">
        <v>0.28199999999999997</v>
      </c>
      <c r="H23" s="2">
        <v>0.13900000000000001</v>
      </c>
      <c r="J23" s="5">
        <v>-0.11600000000000001</v>
      </c>
      <c r="K23" s="5">
        <v>0.34100000000000003</v>
      </c>
      <c r="L23" s="5">
        <v>0.104</v>
      </c>
      <c r="M23" s="5">
        <v>0.26700000000000002</v>
      </c>
      <c r="N23">
        <v>1.2E-2</v>
      </c>
      <c r="O23">
        <v>0.106</v>
      </c>
      <c r="P23">
        <f t="shared" si="16"/>
        <v>0.66666666666666663</v>
      </c>
      <c r="R23" s="5">
        <v>-0.20799999999999999</v>
      </c>
      <c r="S23" s="5">
        <v>0.33500000000000002</v>
      </c>
      <c r="T23" s="5">
        <v>-2E-3</v>
      </c>
      <c r="U23" s="5">
        <v>0.27</v>
      </c>
      <c r="V23">
        <v>-1.2E-2</v>
      </c>
      <c r="W23">
        <v>0.17599999999999999</v>
      </c>
    </row>
    <row r="24" spans="1:23">
      <c r="A24" t="s">
        <v>110</v>
      </c>
      <c r="B24" t="s">
        <v>15</v>
      </c>
      <c r="C24" s="2">
        <v>-1.2999999999999999E-2</v>
      </c>
      <c r="D24" s="2">
        <v>0.107</v>
      </c>
      <c r="E24" s="2">
        <v>0.626</v>
      </c>
      <c r="F24">
        <v>5.1999999999999998E-2</v>
      </c>
      <c r="G24">
        <v>2.8000000000000001E-2</v>
      </c>
      <c r="H24" s="5">
        <v>4.3999999999999997E-2</v>
      </c>
      <c r="J24" s="5">
        <v>-0.04</v>
      </c>
      <c r="K24" s="5">
        <v>-0.64</v>
      </c>
      <c r="L24" s="5">
        <v>4.4999999999999998E-2</v>
      </c>
      <c r="M24" s="5">
        <v>1.4999999999999999E-2</v>
      </c>
      <c r="N24">
        <v>7.3999999999999996E-2</v>
      </c>
      <c r="O24">
        <v>9.1999999999999998E-2</v>
      </c>
      <c r="P24">
        <f t="shared" si="16"/>
        <v>0</v>
      </c>
      <c r="R24" s="5">
        <v>3.9E-2</v>
      </c>
      <c r="S24" s="5">
        <v>-0.61599999999999999</v>
      </c>
      <c r="T24" s="5">
        <v>0.14699999999999999</v>
      </c>
      <c r="U24" s="5">
        <v>-4.7E-2</v>
      </c>
      <c r="V24">
        <v>0.112</v>
      </c>
      <c r="W24">
        <v>2.7E-2</v>
      </c>
    </row>
    <row r="25" spans="1:23">
      <c r="A25" t="s">
        <v>111</v>
      </c>
      <c r="B25" t="s">
        <v>16</v>
      </c>
      <c r="C25">
        <v>-2.9000000000000001E-2</v>
      </c>
      <c r="D25" s="2">
        <v>5.2999999999999999E-2</v>
      </c>
      <c r="E25" s="2">
        <v>0.49399999999999999</v>
      </c>
      <c r="F25">
        <v>8.6999999999999994E-2</v>
      </c>
      <c r="G25" s="2">
        <v>7.8E-2</v>
      </c>
      <c r="H25" s="2">
        <v>-0.19600000000000001</v>
      </c>
      <c r="J25" s="5">
        <v>-5.7000000000000002E-2</v>
      </c>
      <c r="K25" s="5">
        <v>-0.53700000000000003</v>
      </c>
      <c r="L25" s="5">
        <v>7.4999999999999997E-2</v>
      </c>
      <c r="M25" s="5">
        <v>7.2999999999999995E-2</v>
      </c>
      <c r="N25">
        <v>3.6999999999999998E-2</v>
      </c>
      <c r="O25">
        <v>-0.14699999999999999</v>
      </c>
      <c r="P25">
        <f t="shared" si="16"/>
        <v>0.16666666666666666</v>
      </c>
      <c r="R25" s="5">
        <v>2.8000000000000001E-2</v>
      </c>
      <c r="S25" s="5">
        <v>-0.55200000000000005</v>
      </c>
      <c r="T25" s="5">
        <v>0.13700000000000001</v>
      </c>
      <c r="U25" s="5">
        <v>3.1E-2</v>
      </c>
      <c r="V25">
        <v>5.1999999999999998E-2</v>
      </c>
      <c r="W25">
        <v>-0.191</v>
      </c>
    </row>
    <row r="26" spans="1:23">
      <c r="A26" t="s">
        <v>112</v>
      </c>
      <c r="B26" t="s">
        <v>17</v>
      </c>
      <c r="C26" s="2">
        <v>-0.17199999999999999</v>
      </c>
      <c r="D26" s="2">
        <v>5.5E-2</v>
      </c>
      <c r="E26" s="2">
        <v>0.42</v>
      </c>
      <c r="F26">
        <v>-0.122</v>
      </c>
      <c r="G26" s="2">
        <v>0.23200000000000001</v>
      </c>
      <c r="H26" s="5">
        <v>5.3999999999999999E-2</v>
      </c>
      <c r="J26" s="5">
        <v>-0.182</v>
      </c>
      <c r="K26" s="5">
        <v>-0.438</v>
      </c>
      <c r="L26" s="5">
        <v>-0.13200000000000001</v>
      </c>
      <c r="M26" s="5">
        <v>0.23100000000000001</v>
      </c>
      <c r="N26">
        <v>7.3999999999999996E-2</v>
      </c>
      <c r="O26">
        <v>8.4000000000000005E-2</v>
      </c>
      <c r="P26">
        <f t="shared" si="16"/>
        <v>0.5</v>
      </c>
      <c r="R26" s="5">
        <v>-0.161</v>
      </c>
      <c r="S26" s="5">
        <v>-0.38900000000000001</v>
      </c>
      <c r="T26" s="5">
        <v>-0.10100000000000001</v>
      </c>
      <c r="U26" s="5">
        <v>0.222</v>
      </c>
      <c r="V26">
        <v>3.5000000000000003E-2</v>
      </c>
      <c r="W26">
        <v>6.6000000000000003E-2</v>
      </c>
    </row>
    <row r="27" spans="1:23">
      <c r="A27" t="s">
        <v>113</v>
      </c>
      <c r="B27" t="s">
        <v>18</v>
      </c>
      <c r="C27">
        <v>7.1999999999999995E-2</v>
      </c>
      <c r="D27" s="2">
        <v>-5.3999999999999999E-2</v>
      </c>
      <c r="E27" s="2">
        <v>-0.23699999999999999</v>
      </c>
      <c r="F27">
        <v>-8.7999999999999995E-2</v>
      </c>
      <c r="G27" s="2">
        <v>0.308</v>
      </c>
      <c r="H27" s="5">
        <v>-0.112</v>
      </c>
      <c r="J27" s="5">
        <v>0.10100000000000001</v>
      </c>
      <c r="K27" s="5">
        <v>0.22</v>
      </c>
      <c r="L27" s="5">
        <v>-7.2999999999999995E-2</v>
      </c>
      <c r="M27" s="5">
        <v>0.34100000000000003</v>
      </c>
      <c r="N27">
        <v>-1.0999999999999999E-2</v>
      </c>
      <c r="O27">
        <v>-0.114</v>
      </c>
      <c r="P27">
        <f t="shared" si="16"/>
        <v>0.5</v>
      </c>
      <c r="R27" s="5">
        <v>3.1E-2</v>
      </c>
      <c r="S27" s="5">
        <v>0.19400000000000001</v>
      </c>
      <c r="T27" s="5">
        <v>-0.16200000000000001</v>
      </c>
      <c r="U27" s="5">
        <v>0.35499999999999998</v>
      </c>
      <c r="V27">
        <v>-6.6000000000000003E-2</v>
      </c>
      <c r="W27">
        <v>-8.5000000000000006E-2</v>
      </c>
    </row>
    <row r="28" spans="1:23">
      <c r="A28" t="s">
        <v>114</v>
      </c>
      <c r="B28" t="s">
        <v>19</v>
      </c>
      <c r="C28" s="2">
        <v>0.13300000000000001</v>
      </c>
      <c r="D28">
        <v>-7.0999999999999994E-2</v>
      </c>
      <c r="E28" s="2">
        <v>-5.6000000000000001E-2</v>
      </c>
      <c r="F28" s="2">
        <v>0.48399999999999999</v>
      </c>
      <c r="G28">
        <v>-0.05</v>
      </c>
      <c r="H28" s="2">
        <v>0.129</v>
      </c>
      <c r="J28" s="5">
        <v>0.13400000000000001</v>
      </c>
      <c r="K28" s="5">
        <v>0.129</v>
      </c>
      <c r="L28" s="5">
        <v>0.51200000000000001</v>
      </c>
      <c r="M28" s="5">
        <v>-7.8E-2</v>
      </c>
      <c r="N28">
        <v>-0.13800000000000001</v>
      </c>
      <c r="O28">
        <v>0.121</v>
      </c>
      <c r="P28">
        <f t="shared" si="16"/>
        <v>0.66666666666666663</v>
      </c>
      <c r="R28" s="5">
        <v>9.9000000000000005E-2</v>
      </c>
      <c r="S28" s="5">
        <v>7.0999999999999994E-2</v>
      </c>
      <c r="T28" s="5">
        <v>0.47099999999999997</v>
      </c>
      <c r="U28" s="5">
        <v>-0.16200000000000001</v>
      </c>
      <c r="V28">
        <v>-1.2E-2</v>
      </c>
      <c r="W28">
        <v>0.11899999999999999</v>
      </c>
    </row>
    <row r="29" spans="1:23">
      <c r="A29" t="s">
        <v>115</v>
      </c>
      <c r="B29" t="s">
        <v>20</v>
      </c>
      <c r="C29" s="2">
        <v>-2E-3</v>
      </c>
      <c r="D29" s="2">
        <v>-0.23699999999999999</v>
      </c>
      <c r="E29" s="2">
        <v>0.22500000000000001</v>
      </c>
      <c r="F29">
        <v>-6.4000000000000001E-2</v>
      </c>
      <c r="G29" s="2">
        <v>0.40899999999999997</v>
      </c>
      <c r="H29" s="5">
        <v>2E-3</v>
      </c>
      <c r="J29" s="5">
        <v>3.0000000000000001E-3</v>
      </c>
      <c r="K29" s="5">
        <v>-0.23699999999999999</v>
      </c>
      <c r="L29" s="5">
        <v>-5.3999999999999999E-2</v>
      </c>
      <c r="M29" s="5">
        <v>0.45600000000000002</v>
      </c>
      <c r="N29">
        <v>-0.20300000000000001</v>
      </c>
      <c r="O29">
        <v>4.1000000000000002E-2</v>
      </c>
      <c r="P29">
        <f t="shared" si="16"/>
        <v>0.33333333333333331</v>
      </c>
      <c r="R29" s="5">
        <v>-7.3999999999999996E-2</v>
      </c>
      <c r="S29" s="5">
        <v>-0.20899999999999999</v>
      </c>
      <c r="T29" s="5">
        <v>-0.13600000000000001</v>
      </c>
      <c r="U29" s="5">
        <v>0.44600000000000001</v>
      </c>
      <c r="V29">
        <v>-0.23200000000000001</v>
      </c>
      <c r="W29">
        <v>1.7000000000000001E-2</v>
      </c>
    </row>
    <row r="30" spans="1:23">
      <c r="A30" t="s">
        <v>116</v>
      </c>
      <c r="B30" t="s">
        <v>21</v>
      </c>
      <c r="C30" s="2">
        <v>3.9E-2</v>
      </c>
      <c r="D30" s="2">
        <v>-0.129</v>
      </c>
      <c r="E30" s="2">
        <v>0.22800000000000001</v>
      </c>
      <c r="F30">
        <v>-2.5999999999999999E-2</v>
      </c>
      <c r="G30" s="2">
        <v>0.498</v>
      </c>
      <c r="H30" s="5">
        <v>6.3E-2</v>
      </c>
      <c r="J30" s="5">
        <v>5.6000000000000001E-2</v>
      </c>
      <c r="K30" s="5">
        <v>-0.22600000000000001</v>
      </c>
      <c r="L30" s="5">
        <v>-5.0000000000000001E-3</v>
      </c>
      <c r="M30" s="5">
        <v>0.53700000000000003</v>
      </c>
      <c r="N30">
        <v>-0.10199999999999999</v>
      </c>
      <c r="O30">
        <v>9.9000000000000005E-2</v>
      </c>
      <c r="P30">
        <f t="shared" si="16"/>
        <v>0.33333333333333331</v>
      </c>
      <c r="R30" s="5">
        <v>-2.8000000000000001E-2</v>
      </c>
      <c r="S30" s="5">
        <v>-0.21</v>
      </c>
      <c r="T30" s="5">
        <v>-8.2000000000000003E-2</v>
      </c>
      <c r="U30" s="5">
        <v>0.499</v>
      </c>
      <c r="V30">
        <v>-0.124</v>
      </c>
      <c r="W30">
        <v>8.1000000000000003E-2</v>
      </c>
    </row>
    <row r="31" spans="1:23">
      <c r="A31" t="s">
        <v>117</v>
      </c>
      <c r="B31" t="s">
        <v>22</v>
      </c>
      <c r="C31" s="2">
        <v>-0.105</v>
      </c>
      <c r="D31" s="2">
        <v>0.29499999999999998</v>
      </c>
      <c r="E31" s="2">
        <v>-4.1000000000000002E-2</v>
      </c>
      <c r="F31">
        <v>0.11899999999999999</v>
      </c>
      <c r="G31" s="2">
        <v>-0.31900000000000001</v>
      </c>
      <c r="H31" s="5">
        <v>1.7999999999999999E-2</v>
      </c>
      <c r="J31" s="5">
        <v>-0.11700000000000001</v>
      </c>
      <c r="K31" s="5">
        <v>5.6000000000000001E-2</v>
      </c>
      <c r="L31" s="5">
        <v>0.105</v>
      </c>
      <c r="M31" s="5">
        <v>-0.38300000000000001</v>
      </c>
      <c r="N31">
        <v>0.25600000000000001</v>
      </c>
      <c r="O31">
        <v>-1.2E-2</v>
      </c>
      <c r="P31">
        <f t="shared" si="16"/>
        <v>0.5</v>
      </c>
      <c r="R31" s="5">
        <v>-0.02</v>
      </c>
      <c r="S31" s="5">
        <v>3.5000000000000003E-2</v>
      </c>
      <c r="T31" s="5">
        <v>0.20100000000000001</v>
      </c>
      <c r="U31" s="5">
        <v>-0.39100000000000001</v>
      </c>
      <c r="V31">
        <v>0.28699999999999998</v>
      </c>
      <c r="W31">
        <v>1.4E-2</v>
      </c>
    </row>
    <row r="32" spans="1:23">
      <c r="A32" t="s">
        <v>118</v>
      </c>
      <c r="B32" t="s">
        <v>23</v>
      </c>
      <c r="C32" s="2">
        <v>0.114</v>
      </c>
      <c r="D32" s="2">
        <v>0.193</v>
      </c>
      <c r="E32" s="2">
        <v>-0.221</v>
      </c>
      <c r="F32" s="2">
        <v>0.27200000000000002</v>
      </c>
      <c r="G32" s="2">
        <v>-0.23200000000000001</v>
      </c>
      <c r="H32" s="5">
        <v>0</v>
      </c>
      <c r="J32" s="5">
        <v>0.11899999999999999</v>
      </c>
      <c r="K32" s="5">
        <v>0.254</v>
      </c>
      <c r="L32" s="5">
        <v>0.28299999999999997</v>
      </c>
      <c r="M32" s="5">
        <v>-0.27500000000000002</v>
      </c>
      <c r="N32">
        <v>0.14199999999999999</v>
      </c>
      <c r="O32">
        <v>-2.9000000000000001E-2</v>
      </c>
      <c r="P32">
        <f t="shared" si="16"/>
        <v>0.83333333333333337</v>
      </c>
      <c r="R32" s="5">
        <v>0.157</v>
      </c>
      <c r="S32" s="5">
        <v>0.188</v>
      </c>
      <c r="T32" s="5">
        <v>0.317</v>
      </c>
      <c r="U32" s="5">
        <v>-0.318</v>
      </c>
      <c r="V32">
        <v>0.21199999999999999</v>
      </c>
      <c r="W32">
        <v>-7.0000000000000001E-3</v>
      </c>
    </row>
    <row r="33" spans="1:23">
      <c r="A33" t="s">
        <v>119</v>
      </c>
      <c r="B33" t="s">
        <v>24</v>
      </c>
      <c r="C33" s="2">
        <v>7.0000000000000007E-2</v>
      </c>
      <c r="D33" s="2">
        <v>3.5000000000000003E-2</v>
      </c>
      <c r="E33" s="2">
        <v>-1.0999999999999999E-2</v>
      </c>
      <c r="F33" s="2">
        <v>-0.24199999999999999</v>
      </c>
      <c r="G33" s="2">
        <v>0.30099999999999999</v>
      </c>
      <c r="H33" s="5">
        <v>-4.1000000000000002E-2</v>
      </c>
      <c r="J33" s="5">
        <v>9.2999999999999999E-2</v>
      </c>
      <c r="K33" s="5">
        <v>-0.02</v>
      </c>
      <c r="L33" s="5">
        <v>-0.23400000000000001</v>
      </c>
      <c r="M33" s="5">
        <v>0.33800000000000002</v>
      </c>
      <c r="N33">
        <v>8.1000000000000003E-2</v>
      </c>
      <c r="O33">
        <v>-2.8000000000000001E-2</v>
      </c>
      <c r="P33">
        <f t="shared" si="16"/>
        <v>0.16666666666666666</v>
      </c>
      <c r="R33" s="5">
        <v>5.2999999999999999E-2</v>
      </c>
      <c r="S33" s="5">
        <v>-8.9999999999999993E-3</v>
      </c>
      <c r="T33" s="5">
        <v>-0.26200000000000001</v>
      </c>
      <c r="U33" s="5">
        <v>0.34799999999999998</v>
      </c>
      <c r="V33">
        <v>8.9999999999999993E-3</v>
      </c>
      <c r="W33">
        <v>-2.7E-2</v>
      </c>
    </row>
    <row r="34" spans="1:23">
      <c r="A34" t="s">
        <v>120</v>
      </c>
      <c r="B34" t="s">
        <v>25</v>
      </c>
      <c r="C34">
        <v>2.4E-2</v>
      </c>
      <c r="D34">
        <v>-6.6000000000000003E-2</v>
      </c>
      <c r="E34" s="2">
        <v>3.4000000000000002E-2</v>
      </c>
      <c r="F34" s="2">
        <v>-0.27900000000000003</v>
      </c>
      <c r="G34" s="2">
        <v>0.17399999999999999</v>
      </c>
      <c r="H34" s="5">
        <v>8.8999999999999996E-2</v>
      </c>
      <c r="J34" s="5">
        <v>3.7999999999999999E-2</v>
      </c>
      <c r="K34" s="5">
        <v>-4.8000000000000001E-2</v>
      </c>
      <c r="L34" s="5">
        <v>-0.27700000000000002</v>
      </c>
      <c r="M34" s="5">
        <v>0.21199999999999999</v>
      </c>
      <c r="N34">
        <v>-2.5999999999999999E-2</v>
      </c>
      <c r="O34">
        <v>9.9000000000000005E-2</v>
      </c>
      <c r="P34">
        <f t="shared" si="16"/>
        <v>0.33333333333333331</v>
      </c>
      <c r="R34" s="5">
        <v>-1.2999999999999999E-2</v>
      </c>
      <c r="S34" s="5">
        <v>2E-3</v>
      </c>
      <c r="T34" s="5">
        <v>-0.29699999999999999</v>
      </c>
      <c r="U34" s="5">
        <v>0.24</v>
      </c>
      <c r="V34">
        <v>-8.4000000000000005E-2</v>
      </c>
      <c r="W34">
        <v>8.5000000000000006E-2</v>
      </c>
    </row>
    <row r="35" spans="1:23">
      <c r="A35" t="s">
        <v>121</v>
      </c>
      <c r="B35" t="s">
        <v>26</v>
      </c>
      <c r="C35">
        <v>-7.1999999999999995E-2</v>
      </c>
      <c r="D35" s="2">
        <v>0.124</v>
      </c>
      <c r="E35" s="2">
        <v>-0.01</v>
      </c>
      <c r="F35" s="2">
        <v>0.41199999999999998</v>
      </c>
      <c r="G35" s="2">
        <v>0.12</v>
      </c>
      <c r="H35" s="2">
        <v>-0.17899999999999999</v>
      </c>
      <c r="J35" s="5">
        <v>-7.4999999999999997E-2</v>
      </c>
      <c r="K35" s="5">
        <v>2.4E-2</v>
      </c>
      <c r="L35" s="5">
        <v>0.42199999999999999</v>
      </c>
      <c r="M35" s="5">
        <v>7.3999999999999996E-2</v>
      </c>
      <c r="N35">
        <v>9.1999999999999998E-2</v>
      </c>
      <c r="O35">
        <v>-0.183</v>
      </c>
      <c r="P35">
        <f t="shared" si="16"/>
        <v>0.16666666666666666</v>
      </c>
      <c r="R35" s="5">
        <v>-0.04</v>
      </c>
      <c r="S35" s="5">
        <v>-6.4000000000000001E-2</v>
      </c>
      <c r="T35" s="5">
        <v>0.39300000000000002</v>
      </c>
      <c r="U35" s="5">
        <v>1.4E-2</v>
      </c>
      <c r="V35">
        <v>0.13900000000000001</v>
      </c>
      <c r="W35">
        <v>-0.14099999999999999</v>
      </c>
    </row>
    <row r="36" spans="1:23">
      <c r="A36" t="s">
        <v>122</v>
      </c>
      <c r="B36" t="s">
        <v>27</v>
      </c>
      <c r="C36">
        <v>-0.08</v>
      </c>
      <c r="D36" s="2">
        <v>0.1</v>
      </c>
      <c r="E36" s="2">
        <v>-0.06</v>
      </c>
      <c r="F36" s="2">
        <v>0.52</v>
      </c>
      <c r="G36">
        <v>0.06</v>
      </c>
      <c r="H36" s="5">
        <v>4.7E-2</v>
      </c>
      <c r="J36" s="5">
        <v>-7.8E-2</v>
      </c>
      <c r="K36" s="5">
        <v>0.124</v>
      </c>
      <c r="L36" s="5">
        <v>0.53800000000000003</v>
      </c>
      <c r="M36" s="5">
        <v>-2E-3</v>
      </c>
      <c r="N36">
        <v>4.4999999999999998E-2</v>
      </c>
      <c r="O36">
        <v>2.7E-2</v>
      </c>
      <c r="P36">
        <f t="shared" si="16"/>
        <v>0.16666666666666666</v>
      </c>
      <c r="R36" s="5">
        <v>-7.8E-2</v>
      </c>
      <c r="S36" s="5">
        <v>5.0999999999999997E-2</v>
      </c>
      <c r="T36" s="5">
        <v>0.501</v>
      </c>
      <c r="U36" s="5">
        <v>-0.08</v>
      </c>
      <c r="V36">
        <v>0.13500000000000001</v>
      </c>
      <c r="W36">
        <v>7.1999999999999995E-2</v>
      </c>
    </row>
    <row r="37" spans="1:23">
      <c r="A37" t="s">
        <v>123</v>
      </c>
      <c r="B37" t="s">
        <v>28</v>
      </c>
      <c r="C37" s="2">
        <v>-6.4000000000000001E-2</v>
      </c>
      <c r="D37" s="2">
        <v>0.189</v>
      </c>
      <c r="E37" s="2">
        <v>0.13200000000000001</v>
      </c>
      <c r="F37" s="2">
        <v>0.38400000000000001</v>
      </c>
      <c r="G37">
        <v>-0.10100000000000001</v>
      </c>
      <c r="H37" s="5">
        <v>6.9000000000000006E-2</v>
      </c>
      <c r="J37" s="5">
        <v>-7.5999999999999998E-2</v>
      </c>
      <c r="K37" s="5">
        <v>-8.7999999999999995E-2</v>
      </c>
      <c r="L37" s="5">
        <v>0.38900000000000001</v>
      </c>
      <c r="M37" s="5">
        <v>-0.16400000000000001</v>
      </c>
      <c r="N37">
        <v>0.127</v>
      </c>
      <c r="O37">
        <v>5.8999999999999997E-2</v>
      </c>
      <c r="P37">
        <f t="shared" si="16"/>
        <v>0.33333333333333331</v>
      </c>
      <c r="R37" s="5">
        <v>-0.02</v>
      </c>
      <c r="S37" s="5">
        <v>-0.13200000000000001</v>
      </c>
      <c r="T37" s="5">
        <v>0.435</v>
      </c>
      <c r="U37" s="5">
        <v>-0.23599999999999999</v>
      </c>
      <c r="V37">
        <v>0.21299999999999999</v>
      </c>
      <c r="W37">
        <v>7.1999999999999995E-2</v>
      </c>
    </row>
    <row r="38" spans="1:23">
      <c r="A38" t="s">
        <v>124</v>
      </c>
      <c r="B38" t="s">
        <v>29</v>
      </c>
      <c r="C38" s="2">
        <v>6.2E-2</v>
      </c>
      <c r="D38" s="2">
        <v>-0.108</v>
      </c>
      <c r="E38" s="2">
        <v>6.0000000000000001E-3</v>
      </c>
      <c r="F38" s="2">
        <v>-0.39800000000000002</v>
      </c>
      <c r="G38" s="2">
        <v>0.27700000000000002</v>
      </c>
      <c r="H38" s="5">
        <v>0.02</v>
      </c>
      <c r="J38" s="5">
        <v>8.3000000000000004E-2</v>
      </c>
      <c r="K38" s="5">
        <v>-4.2999999999999997E-2</v>
      </c>
      <c r="L38" s="5">
        <v>-0.39500000000000002</v>
      </c>
      <c r="M38" s="5">
        <v>0.33900000000000002</v>
      </c>
      <c r="N38">
        <v>-4.3999999999999997E-2</v>
      </c>
      <c r="O38">
        <v>3.7999999999999999E-2</v>
      </c>
      <c r="P38">
        <f t="shared" si="16"/>
        <v>0</v>
      </c>
      <c r="R38" s="5">
        <v>1.4E-2</v>
      </c>
      <c r="S38" s="5">
        <v>1.0999999999999999E-2</v>
      </c>
      <c r="T38" s="5">
        <v>-0.435</v>
      </c>
      <c r="U38" s="5">
        <v>0.38200000000000001</v>
      </c>
      <c r="V38">
        <v>-0.13600000000000001</v>
      </c>
      <c r="W38">
        <v>2.1000000000000001E-2</v>
      </c>
    </row>
    <row r="39" spans="1:23">
      <c r="A39" t="s">
        <v>125</v>
      </c>
      <c r="B39" t="s">
        <v>30</v>
      </c>
      <c r="C39" s="2">
        <v>0.151</v>
      </c>
      <c r="D39">
        <v>-7.0999999999999994E-2</v>
      </c>
      <c r="E39" s="2">
        <v>-9.9000000000000005E-2</v>
      </c>
      <c r="F39" s="2">
        <v>0.55300000000000005</v>
      </c>
      <c r="G39">
        <v>-7.0000000000000007E-2</v>
      </c>
      <c r="H39" s="5">
        <v>-0.02</v>
      </c>
      <c r="J39" s="5">
        <v>0.14699999999999999</v>
      </c>
      <c r="K39" s="5">
        <v>0.156</v>
      </c>
      <c r="L39" s="5">
        <v>0.57899999999999996</v>
      </c>
      <c r="M39" s="5">
        <v>-0.1</v>
      </c>
      <c r="N39">
        <v>-0.14000000000000001</v>
      </c>
      <c r="O39">
        <v>-2.5000000000000001E-2</v>
      </c>
      <c r="P39">
        <f t="shared" si="16"/>
        <v>0.5</v>
      </c>
      <c r="R39" s="5">
        <v>0.13300000000000001</v>
      </c>
      <c r="S39" s="5">
        <v>6.6000000000000003E-2</v>
      </c>
      <c r="T39" s="5">
        <v>0.53300000000000003</v>
      </c>
      <c r="U39" s="5">
        <v>-0.184</v>
      </c>
      <c r="V39">
        <v>-0.01</v>
      </c>
      <c r="W39">
        <v>-2.1000000000000001E-2</v>
      </c>
    </row>
    <row r="40" spans="1:23">
      <c r="A40" t="s">
        <v>126</v>
      </c>
      <c r="B40" t="s">
        <v>31</v>
      </c>
      <c r="C40" s="2">
        <v>0.17599999999999999</v>
      </c>
      <c r="D40" s="2">
        <v>0.192</v>
      </c>
      <c r="E40" s="2">
        <v>8.2000000000000003E-2</v>
      </c>
      <c r="F40" s="2">
        <v>0.16200000000000001</v>
      </c>
      <c r="G40">
        <v>0.109</v>
      </c>
      <c r="H40" s="5">
        <v>2.4E-2</v>
      </c>
      <c r="J40" s="5">
        <v>0.189</v>
      </c>
      <c r="K40" s="5">
        <v>-6.6000000000000003E-2</v>
      </c>
      <c r="L40" s="5">
        <v>0.184</v>
      </c>
      <c r="M40" s="5">
        <v>9.6000000000000002E-2</v>
      </c>
      <c r="N40">
        <v>0.16</v>
      </c>
      <c r="O40">
        <v>3.1E-2</v>
      </c>
      <c r="P40">
        <f t="shared" si="16"/>
        <v>0.5</v>
      </c>
      <c r="R40" s="5">
        <v>0.20100000000000001</v>
      </c>
      <c r="S40" s="5">
        <v>-0.114</v>
      </c>
      <c r="T40" s="5">
        <v>0.21099999999999999</v>
      </c>
      <c r="U40" s="5">
        <v>2.1000000000000001E-2</v>
      </c>
      <c r="V40">
        <v>0.20399999999999999</v>
      </c>
      <c r="W40">
        <v>2.1000000000000001E-2</v>
      </c>
    </row>
    <row r="41" spans="1:23">
      <c r="A41" t="s">
        <v>127</v>
      </c>
      <c r="B41" t="s">
        <v>32</v>
      </c>
      <c r="C41" s="2">
        <v>6.6000000000000003E-2</v>
      </c>
      <c r="D41" s="2">
        <v>1.0999999999999999E-2</v>
      </c>
      <c r="E41" s="2">
        <v>0.16</v>
      </c>
      <c r="F41" s="2">
        <v>0.35</v>
      </c>
      <c r="G41">
        <v>9.4E-2</v>
      </c>
      <c r="H41" s="5">
        <v>-3.4000000000000002E-2</v>
      </c>
      <c r="J41" s="5">
        <v>0.06</v>
      </c>
      <c r="K41" s="5">
        <v>-0.13700000000000001</v>
      </c>
      <c r="L41" s="5">
        <v>0.36599999999999999</v>
      </c>
      <c r="M41" s="5">
        <v>7.3999999999999996E-2</v>
      </c>
      <c r="N41">
        <v>-3.1E-2</v>
      </c>
      <c r="O41">
        <v>-1.7999999999999999E-2</v>
      </c>
      <c r="P41">
        <f t="shared" si="16"/>
        <v>0.16666666666666666</v>
      </c>
      <c r="R41" s="5">
        <v>6.9000000000000006E-2</v>
      </c>
      <c r="S41" s="5">
        <v>-0.19</v>
      </c>
      <c r="T41" s="5">
        <v>0.35399999999999998</v>
      </c>
      <c r="U41" s="5">
        <v>-2E-3</v>
      </c>
      <c r="V41">
        <v>4.2999999999999997E-2</v>
      </c>
      <c r="W41">
        <v>-2.8000000000000001E-2</v>
      </c>
    </row>
    <row r="42" spans="1:23">
      <c r="A42" t="s">
        <v>128</v>
      </c>
      <c r="B42" t="s">
        <v>33</v>
      </c>
      <c r="C42">
        <v>7.9000000000000001E-2</v>
      </c>
      <c r="D42" s="2">
        <v>2.5000000000000001E-2</v>
      </c>
      <c r="E42" s="2">
        <v>0.53200000000000003</v>
      </c>
      <c r="F42">
        <v>-3.1E-2</v>
      </c>
      <c r="G42">
        <v>-1.2E-2</v>
      </c>
      <c r="H42" s="2">
        <v>-0.128</v>
      </c>
      <c r="J42" s="5">
        <v>0.05</v>
      </c>
      <c r="K42" s="5">
        <v>-0.57899999999999996</v>
      </c>
      <c r="L42" s="5">
        <v>-4.2000000000000003E-2</v>
      </c>
      <c r="M42" s="5">
        <v>1E-3</v>
      </c>
      <c r="N42">
        <v>8.0000000000000002E-3</v>
      </c>
      <c r="O42">
        <v>-7.2999999999999995E-2</v>
      </c>
      <c r="P42">
        <f t="shared" si="16"/>
        <v>0</v>
      </c>
      <c r="R42" s="5">
        <v>0.13200000000000001</v>
      </c>
      <c r="S42" s="5">
        <v>-0.57099999999999995</v>
      </c>
      <c r="T42" s="5">
        <v>4.8000000000000001E-2</v>
      </c>
      <c r="U42" s="5">
        <v>-3.5000000000000003E-2</v>
      </c>
      <c r="V42">
        <v>2.7E-2</v>
      </c>
      <c r="W42">
        <v>-0.14699999999999999</v>
      </c>
    </row>
    <row r="43" spans="1:23">
      <c r="A43" t="s">
        <v>129</v>
      </c>
      <c r="B43" t="s">
        <v>34</v>
      </c>
      <c r="C43" s="2">
        <v>2.9000000000000001E-2</v>
      </c>
      <c r="D43" s="2">
        <v>0.17899999999999999</v>
      </c>
      <c r="E43" s="2">
        <v>0.376</v>
      </c>
      <c r="F43" s="2">
        <v>0.18</v>
      </c>
      <c r="G43" s="2">
        <v>-0.19700000000000001</v>
      </c>
      <c r="H43" s="2">
        <v>0.125</v>
      </c>
      <c r="J43" s="5">
        <v>7.0000000000000001E-3</v>
      </c>
      <c r="K43" s="5">
        <v>-0.35399999999999998</v>
      </c>
      <c r="L43" s="5">
        <v>0.17699999999999999</v>
      </c>
      <c r="M43" s="5">
        <v>-0.23699999999999999</v>
      </c>
      <c r="N43">
        <v>0.11799999999999999</v>
      </c>
      <c r="O43">
        <v>0.14099999999999999</v>
      </c>
      <c r="P43">
        <f t="shared" si="16"/>
        <v>0.66666666666666663</v>
      </c>
      <c r="R43" s="5">
        <v>0.09</v>
      </c>
      <c r="S43" s="5">
        <v>-0.35299999999999998</v>
      </c>
      <c r="T43" s="5">
        <v>0.28999999999999998</v>
      </c>
      <c r="U43" s="5">
        <v>-0.30399999999999999</v>
      </c>
      <c r="V43">
        <v>0.19800000000000001</v>
      </c>
      <c r="W43">
        <v>9.8000000000000004E-2</v>
      </c>
    </row>
    <row r="44" spans="1:23">
      <c r="A44" t="s">
        <v>130</v>
      </c>
      <c r="B44" t="s">
        <v>35</v>
      </c>
      <c r="C44" s="2">
        <v>-1.0999999999999999E-2</v>
      </c>
      <c r="D44" s="2">
        <v>1.2E-2</v>
      </c>
      <c r="E44" s="2">
        <v>-0.14000000000000001</v>
      </c>
      <c r="F44">
        <v>-0.15</v>
      </c>
      <c r="G44" s="2">
        <v>0.46200000000000002</v>
      </c>
      <c r="H44" s="5">
        <v>-4.3999999999999997E-2</v>
      </c>
      <c r="J44" s="5">
        <v>2.4E-2</v>
      </c>
      <c r="K44" s="5">
        <v>0.125</v>
      </c>
      <c r="L44" s="5">
        <v>-0.13400000000000001</v>
      </c>
      <c r="M44" s="5">
        <v>0.49099999999999999</v>
      </c>
      <c r="N44">
        <v>6.7000000000000004E-2</v>
      </c>
      <c r="O44">
        <v>-4.2999999999999997E-2</v>
      </c>
      <c r="P44">
        <f t="shared" si="16"/>
        <v>0.33333333333333331</v>
      </c>
      <c r="R44" s="5">
        <v>-5.5E-2</v>
      </c>
      <c r="S44" s="5">
        <v>0.11899999999999999</v>
      </c>
      <c r="T44" s="5">
        <v>-0.223</v>
      </c>
      <c r="U44" s="5">
        <v>0.5</v>
      </c>
      <c r="V44">
        <v>-1.2999999999999999E-2</v>
      </c>
      <c r="W44">
        <v>-6.0000000000000001E-3</v>
      </c>
    </row>
    <row r="45" spans="1:23">
      <c r="A45" t="s">
        <v>131</v>
      </c>
      <c r="B45" t="s">
        <v>36</v>
      </c>
      <c r="C45">
        <v>3.4000000000000002E-2</v>
      </c>
      <c r="D45">
        <v>-7.4999999999999997E-2</v>
      </c>
      <c r="E45" s="2">
        <v>7.0000000000000007E-2</v>
      </c>
      <c r="F45" s="2">
        <v>-0.316</v>
      </c>
      <c r="G45" s="2">
        <v>0.36199999999999999</v>
      </c>
      <c r="H45" s="5">
        <v>-1.7000000000000001E-2</v>
      </c>
      <c r="J45" s="5">
        <v>5.3999999999999999E-2</v>
      </c>
      <c r="K45" s="5">
        <v>-0.107</v>
      </c>
      <c r="L45" s="5">
        <v>-0.311</v>
      </c>
      <c r="M45" s="5">
        <v>0.41599999999999998</v>
      </c>
      <c r="N45">
        <v>-1.4999999999999999E-2</v>
      </c>
      <c r="O45">
        <v>6.0000000000000001E-3</v>
      </c>
      <c r="P45">
        <f t="shared" si="16"/>
        <v>0.33333333333333331</v>
      </c>
      <c r="R45" s="5">
        <v>-7.0000000000000001E-3</v>
      </c>
      <c r="S45" s="5">
        <v>-6.9000000000000006E-2</v>
      </c>
      <c r="T45" s="5">
        <v>-0.35699999999999998</v>
      </c>
      <c r="U45" s="5">
        <v>0.441</v>
      </c>
      <c r="V45">
        <v>-0.10100000000000001</v>
      </c>
      <c r="W45">
        <v>-5.0000000000000001E-3</v>
      </c>
    </row>
    <row r="46" spans="1:23">
      <c r="A46" t="s">
        <v>132</v>
      </c>
      <c r="B46" t="s">
        <v>37</v>
      </c>
      <c r="C46">
        <v>3.1E-2</v>
      </c>
      <c r="D46" s="2">
        <v>0.03</v>
      </c>
      <c r="E46" s="2">
        <v>-0.122</v>
      </c>
      <c r="F46" s="2">
        <v>6.9000000000000006E-2</v>
      </c>
      <c r="G46" s="2">
        <v>0.436</v>
      </c>
      <c r="H46" s="2">
        <v>-0.14000000000000001</v>
      </c>
      <c r="J46" s="5">
        <v>0.06</v>
      </c>
      <c r="K46" s="5">
        <v>0.113</v>
      </c>
      <c r="L46" s="5">
        <v>0.09</v>
      </c>
      <c r="M46" s="5">
        <v>0.45</v>
      </c>
      <c r="N46">
        <v>5.8999999999999997E-2</v>
      </c>
      <c r="O46">
        <v>-0.13500000000000001</v>
      </c>
      <c r="P46">
        <f t="shared" si="16"/>
        <v>0.33333333333333331</v>
      </c>
      <c r="R46" s="5">
        <v>4.0000000000000001E-3</v>
      </c>
      <c r="S46" s="5">
        <v>6.0999999999999999E-2</v>
      </c>
      <c r="T46" s="5">
        <v>-1E-3</v>
      </c>
      <c r="U46" s="5">
        <v>0.42499999999999999</v>
      </c>
      <c r="V46">
        <v>2.1999999999999999E-2</v>
      </c>
      <c r="W46">
        <v>-9.7000000000000003E-2</v>
      </c>
    </row>
    <row r="47" spans="1:23">
      <c r="A47" t="s">
        <v>133</v>
      </c>
      <c r="B47" t="s">
        <v>38</v>
      </c>
      <c r="C47">
        <v>2.7E-2</v>
      </c>
      <c r="D47" s="2">
        <v>-4.3999999999999997E-2</v>
      </c>
      <c r="E47" s="2">
        <v>0.27100000000000002</v>
      </c>
      <c r="F47" s="2">
        <v>0.371</v>
      </c>
      <c r="G47" s="2">
        <v>-4.9000000000000002E-2</v>
      </c>
      <c r="H47" s="5">
        <v>-0.124</v>
      </c>
      <c r="J47" s="5">
        <v>0</v>
      </c>
      <c r="K47" s="5">
        <v>-0.26500000000000001</v>
      </c>
      <c r="L47" s="5">
        <v>0.373</v>
      </c>
      <c r="M47" s="5">
        <v>-7.1999999999999995E-2</v>
      </c>
      <c r="N47">
        <v>-9.5000000000000001E-2</v>
      </c>
      <c r="O47">
        <v>-9.6000000000000002E-2</v>
      </c>
      <c r="P47">
        <f t="shared" si="16"/>
        <v>0.16666666666666666</v>
      </c>
      <c r="R47" s="5">
        <v>5.0999999999999997E-2</v>
      </c>
      <c r="S47" s="5">
        <v>-0.315</v>
      </c>
      <c r="T47" s="5">
        <v>0.38900000000000001</v>
      </c>
      <c r="U47" s="5">
        <v>-0.13700000000000001</v>
      </c>
      <c r="V47">
        <v>-8.0000000000000002E-3</v>
      </c>
      <c r="W47">
        <v>-0.123</v>
      </c>
    </row>
    <row r="48" spans="1:23">
      <c r="A48" t="s">
        <v>134</v>
      </c>
      <c r="B48" t="s">
        <v>39</v>
      </c>
      <c r="C48">
        <v>2.5999999999999999E-2</v>
      </c>
      <c r="D48" s="2">
        <v>0</v>
      </c>
      <c r="E48" s="2">
        <v>0.14899999999999999</v>
      </c>
      <c r="F48" s="2">
        <v>0.434</v>
      </c>
      <c r="G48" s="2">
        <v>4.2000000000000003E-2</v>
      </c>
      <c r="H48" s="2">
        <v>-0.13700000000000001</v>
      </c>
      <c r="J48" s="5">
        <v>1.0999999999999999E-2</v>
      </c>
      <c r="K48" s="5">
        <v>-0.13300000000000001</v>
      </c>
      <c r="L48" s="5">
        <v>0.44400000000000001</v>
      </c>
      <c r="M48" s="5">
        <v>1.2E-2</v>
      </c>
      <c r="N48">
        <v>-4.9000000000000002E-2</v>
      </c>
      <c r="O48">
        <v>-0.12</v>
      </c>
      <c r="P48">
        <f t="shared" si="16"/>
        <v>0.33333333333333331</v>
      </c>
      <c r="R48" s="5">
        <v>4.2999999999999997E-2</v>
      </c>
      <c r="S48" s="5">
        <v>-0.20699999999999999</v>
      </c>
      <c r="T48" s="5">
        <v>0.43099999999999999</v>
      </c>
      <c r="U48" s="5">
        <v>-6.2E-2</v>
      </c>
      <c r="V48">
        <v>3.4000000000000002E-2</v>
      </c>
      <c r="W48">
        <v>-0.122</v>
      </c>
    </row>
    <row r="49" spans="1:23">
      <c r="A49" t="s">
        <v>135</v>
      </c>
      <c r="B49" t="s">
        <v>40</v>
      </c>
      <c r="C49">
        <v>-0.02</v>
      </c>
      <c r="D49" s="2">
        <v>5.7000000000000002E-2</v>
      </c>
      <c r="E49" s="2">
        <v>-6.5000000000000002E-2</v>
      </c>
      <c r="F49" s="2">
        <v>-0.27700000000000002</v>
      </c>
      <c r="G49" s="2">
        <v>0.29899999999999999</v>
      </c>
      <c r="H49" s="2">
        <v>0.17399999999999999</v>
      </c>
      <c r="J49" s="5">
        <v>1.0999999999999999E-2</v>
      </c>
      <c r="K49" s="5">
        <v>7.0000000000000007E-2</v>
      </c>
      <c r="L49" s="5">
        <v>-0.26700000000000002</v>
      </c>
      <c r="M49" s="5">
        <v>0.32200000000000001</v>
      </c>
      <c r="N49">
        <v>0.10299999999999999</v>
      </c>
      <c r="O49">
        <v>0.16600000000000001</v>
      </c>
      <c r="P49">
        <f t="shared" si="16"/>
        <v>0.5</v>
      </c>
      <c r="R49" s="5">
        <v>-0.06</v>
      </c>
      <c r="S49" s="5">
        <v>0.115</v>
      </c>
      <c r="T49" s="5">
        <v>-0.3</v>
      </c>
      <c r="U49" s="5">
        <v>0.34</v>
      </c>
      <c r="V49">
        <v>0.03</v>
      </c>
      <c r="W49">
        <v>0.183</v>
      </c>
    </row>
    <row r="50" spans="1:23">
      <c r="A50" t="s">
        <v>136</v>
      </c>
      <c r="B50" t="s">
        <v>41</v>
      </c>
      <c r="C50">
        <v>-7.1999999999999995E-2</v>
      </c>
      <c r="D50" s="2">
        <v>3.5999999999999997E-2</v>
      </c>
      <c r="E50" s="2">
        <v>-8.9999999999999993E-3</v>
      </c>
      <c r="F50" s="2">
        <v>-0.16400000000000001</v>
      </c>
      <c r="G50" s="2">
        <v>0.221</v>
      </c>
      <c r="H50" s="2">
        <v>0.22900000000000001</v>
      </c>
      <c r="J50" s="5">
        <v>-0.05</v>
      </c>
      <c r="K50" s="5">
        <v>3.2000000000000001E-2</v>
      </c>
      <c r="L50" s="5">
        <v>-0.156</v>
      </c>
      <c r="M50" s="5">
        <v>0.22800000000000001</v>
      </c>
      <c r="N50">
        <v>6.3E-2</v>
      </c>
      <c r="O50">
        <v>0.219</v>
      </c>
      <c r="P50">
        <f t="shared" si="16"/>
        <v>0.5</v>
      </c>
      <c r="R50" s="5">
        <v>-0.111</v>
      </c>
      <c r="S50" s="5">
        <v>8.1000000000000003E-2</v>
      </c>
      <c r="T50" s="5">
        <v>-0.182</v>
      </c>
      <c r="U50" s="5">
        <v>0.23499999999999999</v>
      </c>
      <c r="V50">
        <v>2.1000000000000001E-2</v>
      </c>
      <c r="W50">
        <v>0.23499999999999999</v>
      </c>
    </row>
    <row r="51" spans="1:23">
      <c r="A51" t="s">
        <v>137</v>
      </c>
      <c r="B51" t="s">
        <v>42</v>
      </c>
      <c r="C51">
        <v>-0.10299999999999999</v>
      </c>
      <c r="D51" s="2">
        <v>2.1999999999999999E-2</v>
      </c>
      <c r="E51" s="2">
        <v>-0.30599999999999999</v>
      </c>
      <c r="F51" s="2">
        <v>0.06</v>
      </c>
      <c r="G51" s="2">
        <v>0.32700000000000001</v>
      </c>
      <c r="H51" s="2">
        <v>0.191</v>
      </c>
      <c r="J51" s="5">
        <v>-6.5000000000000002E-2</v>
      </c>
      <c r="K51" s="5">
        <v>0.35899999999999999</v>
      </c>
      <c r="L51" s="5">
        <v>8.2000000000000003E-2</v>
      </c>
      <c r="M51" s="5">
        <v>0.316</v>
      </c>
      <c r="N51">
        <v>4.3999999999999997E-2</v>
      </c>
      <c r="O51">
        <v>0.156</v>
      </c>
      <c r="P51">
        <f t="shared" si="16"/>
        <v>0.33333333333333331</v>
      </c>
      <c r="R51" s="5">
        <v>-0.17100000000000001</v>
      </c>
      <c r="S51" s="5">
        <v>0.35599999999999998</v>
      </c>
      <c r="T51" s="5">
        <v>-2.4E-2</v>
      </c>
      <c r="U51" s="5">
        <v>0.311</v>
      </c>
      <c r="V51">
        <v>1.7999999999999999E-2</v>
      </c>
      <c r="W51">
        <v>0.224</v>
      </c>
    </row>
    <row r="52" spans="1:23">
      <c r="A52" t="s">
        <v>138</v>
      </c>
      <c r="B52" t="s">
        <v>43</v>
      </c>
      <c r="C52">
        <v>-0.05</v>
      </c>
      <c r="D52" s="2">
        <v>-1.4999999999999999E-2</v>
      </c>
      <c r="E52" s="2">
        <v>1.4999999999999999E-2</v>
      </c>
      <c r="F52">
        <v>1.2E-2</v>
      </c>
      <c r="G52" s="2">
        <v>6.0000000000000001E-3</v>
      </c>
      <c r="H52" s="2">
        <v>0.745</v>
      </c>
      <c r="J52" s="5">
        <v>-2.8000000000000001E-2</v>
      </c>
      <c r="K52" s="5">
        <v>0.109</v>
      </c>
      <c r="L52" s="5">
        <v>3.5000000000000003E-2</v>
      </c>
      <c r="M52" s="5">
        <v>-1.6E-2</v>
      </c>
      <c r="N52">
        <v>-4.4999999999999998E-2</v>
      </c>
      <c r="O52">
        <v>0.71199999999999997</v>
      </c>
      <c r="P52">
        <f t="shared" si="16"/>
        <v>0.16666666666666666</v>
      </c>
      <c r="R52" s="5">
        <v>-0.14199999999999999</v>
      </c>
      <c r="S52" s="5">
        <v>0.21</v>
      </c>
      <c r="T52" s="5">
        <v>2.8000000000000001E-2</v>
      </c>
      <c r="U52" s="5">
        <v>-5.0999999999999997E-2</v>
      </c>
      <c r="V52">
        <v>1.2999999999999999E-2</v>
      </c>
      <c r="W52">
        <v>0.70699999999999996</v>
      </c>
    </row>
    <row r="53" spans="1:23">
      <c r="A53" t="s">
        <v>139</v>
      </c>
      <c r="B53" t="s">
        <v>44</v>
      </c>
      <c r="C53">
        <v>1.4E-2</v>
      </c>
      <c r="D53" s="2">
        <v>-1E-3</v>
      </c>
      <c r="E53" s="2">
        <v>0.25600000000000001</v>
      </c>
      <c r="F53" s="2">
        <v>0.251</v>
      </c>
      <c r="G53" s="2">
        <v>-0.19600000000000001</v>
      </c>
      <c r="H53" s="5">
        <v>7.0000000000000001E-3</v>
      </c>
      <c r="J53" s="5">
        <v>-1.4E-2</v>
      </c>
      <c r="K53" s="5">
        <v>-0.24099999999999999</v>
      </c>
      <c r="L53" s="5">
        <v>0.247</v>
      </c>
      <c r="M53" s="5">
        <v>-0.223</v>
      </c>
      <c r="N53">
        <v>-5.3999999999999999E-2</v>
      </c>
      <c r="O53">
        <v>2.3E-2</v>
      </c>
      <c r="P53">
        <f t="shared" si="16"/>
        <v>0.5</v>
      </c>
      <c r="R53" s="5">
        <v>4.4999999999999998E-2</v>
      </c>
      <c r="S53" s="5">
        <v>-0.25700000000000001</v>
      </c>
      <c r="T53" s="5">
        <v>0.30199999999999999</v>
      </c>
      <c r="U53" s="5">
        <v>-0.27</v>
      </c>
      <c r="V53">
        <v>2.8000000000000001E-2</v>
      </c>
      <c r="W53">
        <v>-1.0999999999999999E-2</v>
      </c>
    </row>
    <row r="54" spans="1:23">
      <c r="A54" t="s">
        <v>140</v>
      </c>
      <c r="B54" t="s">
        <v>45</v>
      </c>
      <c r="C54" s="2">
        <v>8.5000000000000006E-2</v>
      </c>
      <c r="D54" s="2">
        <v>-4.9000000000000002E-2</v>
      </c>
      <c r="E54" s="2">
        <v>-0.03</v>
      </c>
      <c r="F54" s="2">
        <v>-3.4000000000000002E-2</v>
      </c>
      <c r="G54" s="2">
        <v>-8.1000000000000003E-2</v>
      </c>
      <c r="H54" s="2">
        <v>0.64200000000000002</v>
      </c>
      <c r="J54" s="5">
        <v>0.105</v>
      </c>
      <c r="K54" s="5">
        <v>0.13200000000000001</v>
      </c>
      <c r="L54" s="5">
        <v>-1.0999999999999999E-2</v>
      </c>
      <c r="M54" s="5">
        <v>-8.5000000000000006E-2</v>
      </c>
      <c r="N54">
        <v>-7.9000000000000001E-2</v>
      </c>
      <c r="O54">
        <v>0.61599999999999999</v>
      </c>
      <c r="P54">
        <f t="shared" si="16"/>
        <v>0.33333333333333331</v>
      </c>
      <c r="R54" s="5">
        <v>3.0000000000000001E-3</v>
      </c>
      <c r="S54" s="5">
        <v>0.218</v>
      </c>
      <c r="T54" s="5">
        <v>-7.0000000000000001E-3</v>
      </c>
      <c r="U54" s="5">
        <v>-0.113</v>
      </c>
      <c r="V54">
        <v>-1.7999999999999999E-2</v>
      </c>
      <c r="W54">
        <v>0.59199999999999997</v>
      </c>
    </row>
    <row r="55" spans="1:23">
      <c r="A55" t="s">
        <v>141</v>
      </c>
      <c r="B55" t="s">
        <v>46</v>
      </c>
      <c r="C55">
        <v>-2.9000000000000001E-2</v>
      </c>
      <c r="D55" s="2">
        <v>-0.02</v>
      </c>
      <c r="E55" s="2">
        <v>-9.8000000000000004E-2</v>
      </c>
      <c r="F55" s="2">
        <v>-0.20100000000000001</v>
      </c>
      <c r="G55" s="2">
        <v>0.42299999999999999</v>
      </c>
      <c r="H55" s="5">
        <v>-1.9E-2</v>
      </c>
      <c r="J55" s="5">
        <v>2E-3</v>
      </c>
      <c r="K55" s="5">
        <v>8.1000000000000003E-2</v>
      </c>
      <c r="L55" s="5">
        <v>-0.19</v>
      </c>
      <c r="M55" s="5">
        <v>0.45700000000000002</v>
      </c>
      <c r="N55">
        <v>3.9E-2</v>
      </c>
      <c r="O55">
        <v>-1.4999999999999999E-2</v>
      </c>
      <c r="P55">
        <f t="shared" si="16"/>
        <v>0.16666666666666666</v>
      </c>
      <c r="R55" s="5">
        <v>-7.4999999999999997E-2</v>
      </c>
      <c r="S55" s="5">
        <v>9.1999999999999998E-2</v>
      </c>
      <c r="T55" s="5">
        <v>-0.27</v>
      </c>
      <c r="U55" s="5">
        <v>0.47599999999999998</v>
      </c>
      <c r="V55">
        <v>-4.5999999999999999E-2</v>
      </c>
      <c r="W55">
        <v>1.2999999999999999E-2</v>
      </c>
    </row>
    <row r="56" spans="1:23">
      <c r="A56" t="s">
        <v>142</v>
      </c>
      <c r="B56" t="s">
        <v>47</v>
      </c>
      <c r="C56">
        <v>-6.0000000000000001E-3</v>
      </c>
      <c r="D56">
        <v>1.6E-2</v>
      </c>
      <c r="E56" s="2">
        <v>-0.08</v>
      </c>
      <c r="F56">
        <v>-2.1000000000000001E-2</v>
      </c>
      <c r="G56" s="2">
        <v>5.7000000000000002E-2</v>
      </c>
      <c r="H56" s="2">
        <v>0.61299999999999999</v>
      </c>
      <c r="J56" s="5">
        <v>2.3E-2</v>
      </c>
      <c r="K56" s="5">
        <v>0.182</v>
      </c>
      <c r="L56" s="5">
        <v>3.0000000000000001E-3</v>
      </c>
      <c r="M56" s="5">
        <v>4.3999999999999997E-2</v>
      </c>
      <c r="N56">
        <v>-1E-3</v>
      </c>
      <c r="O56">
        <v>0.57999999999999996</v>
      </c>
      <c r="P56">
        <f t="shared" si="16"/>
        <v>0.16666666666666666</v>
      </c>
      <c r="R56" s="5">
        <v>-8.5999999999999993E-2</v>
      </c>
      <c r="S56" s="5">
        <v>0.25800000000000001</v>
      </c>
      <c r="T56" s="5">
        <v>-1.6E-2</v>
      </c>
      <c r="U56" s="5">
        <v>1.6E-2</v>
      </c>
      <c r="V56">
        <v>3.5000000000000003E-2</v>
      </c>
      <c r="W56">
        <v>0.58499999999999996</v>
      </c>
    </row>
    <row r="57" spans="1:23">
      <c r="A57" t="s">
        <v>143</v>
      </c>
      <c r="B57" t="s">
        <v>48</v>
      </c>
      <c r="C57">
        <v>-5.6000000000000001E-2</v>
      </c>
      <c r="D57" s="2">
        <v>-6.0999999999999999E-2</v>
      </c>
      <c r="E57" s="2">
        <v>0.157</v>
      </c>
      <c r="F57" s="2">
        <v>0.16400000000000001</v>
      </c>
      <c r="G57" s="2">
        <v>0.39400000000000002</v>
      </c>
      <c r="H57" s="5">
        <v>-0.04</v>
      </c>
      <c r="J57" s="5">
        <v>-4.9000000000000002E-2</v>
      </c>
      <c r="K57" s="5">
        <v>-0.15</v>
      </c>
      <c r="L57" s="5">
        <v>0.17899999999999999</v>
      </c>
      <c r="M57" s="5">
        <v>0.39800000000000002</v>
      </c>
      <c r="N57">
        <v>-5.2999999999999999E-2</v>
      </c>
      <c r="O57">
        <v>-1.7999999999999999E-2</v>
      </c>
      <c r="P57">
        <f t="shared" si="16"/>
        <v>0.33333333333333331</v>
      </c>
      <c r="R57" s="5">
        <v>-9.1999999999999998E-2</v>
      </c>
      <c r="S57" s="5">
        <v>-0.17199999999999999</v>
      </c>
      <c r="T57" s="5">
        <v>0.107</v>
      </c>
      <c r="U57" s="5">
        <v>0.35499999999999998</v>
      </c>
      <c r="V57">
        <v>-5.1999999999999998E-2</v>
      </c>
      <c r="W57">
        <v>-8.0000000000000002E-3</v>
      </c>
    </row>
    <row r="58" spans="1:23">
      <c r="A58" t="s">
        <v>144</v>
      </c>
      <c r="B58" t="s">
        <v>49</v>
      </c>
      <c r="C58" s="2">
        <v>-2.1000000000000001E-2</v>
      </c>
      <c r="D58" s="2">
        <v>0.22700000000000001</v>
      </c>
      <c r="E58" s="2">
        <v>0.20100000000000001</v>
      </c>
      <c r="F58" s="2">
        <v>0.19400000000000001</v>
      </c>
      <c r="G58" s="2">
        <v>2.1999999999999999E-2</v>
      </c>
      <c r="H58" s="2">
        <v>0.21199999999999999</v>
      </c>
      <c r="J58" s="5">
        <v>-0.02</v>
      </c>
      <c r="K58" s="5">
        <v>-0.155</v>
      </c>
      <c r="L58" s="5">
        <v>0.20499999999999999</v>
      </c>
      <c r="M58" s="5">
        <v>-2.3E-2</v>
      </c>
      <c r="N58">
        <v>0.183</v>
      </c>
      <c r="O58">
        <v>0.20799999999999999</v>
      </c>
      <c r="P58">
        <f t="shared" si="16"/>
        <v>0.66666666666666663</v>
      </c>
      <c r="R58" s="5">
        <v>7.0000000000000001E-3</v>
      </c>
      <c r="S58" s="5">
        <v>-0.16</v>
      </c>
      <c r="T58" s="5">
        <v>0.26</v>
      </c>
      <c r="U58" s="5">
        <v>-9.4E-2</v>
      </c>
      <c r="V58">
        <v>0.23899999999999999</v>
      </c>
      <c r="W58">
        <v>0.20599999999999999</v>
      </c>
    </row>
    <row r="59" spans="1:23">
      <c r="A59" t="s">
        <v>145</v>
      </c>
      <c r="B59" t="s">
        <v>50</v>
      </c>
      <c r="C59" s="2">
        <v>0.247</v>
      </c>
      <c r="D59" s="2">
        <v>0.14499999999999999</v>
      </c>
      <c r="E59" s="2">
        <v>0.16400000000000001</v>
      </c>
      <c r="F59" s="2">
        <v>0.20599999999999999</v>
      </c>
      <c r="G59" s="2">
        <v>-1.6E-2</v>
      </c>
      <c r="H59" s="5">
        <v>-8.2000000000000003E-2</v>
      </c>
      <c r="J59" s="5">
        <v>0.246</v>
      </c>
      <c r="K59" s="5">
        <v>-0.16600000000000001</v>
      </c>
      <c r="L59" s="5">
        <v>0.222</v>
      </c>
      <c r="M59" s="5">
        <v>-2.3E-2</v>
      </c>
      <c r="N59">
        <v>0.1</v>
      </c>
      <c r="O59">
        <v>-0.06</v>
      </c>
      <c r="P59">
        <f t="shared" si="16"/>
        <v>0.5</v>
      </c>
      <c r="R59" s="5">
        <v>0.29199999999999998</v>
      </c>
      <c r="S59" s="5">
        <v>-0.22700000000000001</v>
      </c>
      <c r="T59" s="5">
        <v>0.27400000000000002</v>
      </c>
      <c r="U59" s="5">
        <v>-0.10299999999999999</v>
      </c>
      <c r="V59">
        <v>0.16700000000000001</v>
      </c>
      <c r="W59">
        <v>-9.7000000000000003E-2</v>
      </c>
    </row>
    <row r="60" spans="1:23">
      <c r="A60" t="s">
        <v>146</v>
      </c>
      <c r="B60" t="s">
        <v>51</v>
      </c>
      <c r="C60" s="2">
        <v>7.8E-2</v>
      </c>
      <c r="D60" s="2">
        <v>4.1000000000000002E-2</v>
      </c>
      <c r="E60" s="2">
        <v>0.13900000000000001</v>
      </c>
      <c r="F60" s="2">
        <v>0.25</v>
      </c>
      <c r="G60" s="2">
        <v>-0.23799999999999999</v>
      </c>
      <c r="H60" s="2">
        <v>0.193</v>
      </c>
      <c r="J60" s="5">
        <v>6.4000000000000001E-2</v>
      </c>
      <c r="K60" s="5">
        <v>-0.09</v>
      </c>
      <c r="L60" s="5">
        <v>0.25700000000000001</v>
      </c>
      <c r="M60" s="5">
        <v>-0.27</v>
      </c>
      <c r="N60">
        <v>-2.3E-2</v>
      </c>
      <c r="O60">
        <v>0.19</v>
      </c>
      <c r="P60">
        <f t="shared" si="16"/>
        <v>0.5</v>
      </c>
      <c r="R60" s="5">
        <v>9.0999999999999998E-2</v>
      </c>
      <c r="S60" s="5">
        <v>-9.4E-2</v>
      </c>
      <c r="T60" s="5">
        <v>0.313</v>
      </c>
      <c r="U60" s="5">
        <v>-0.32700000000000001</v>
      </c>
      <c r="V60">
        <v>7.6999999999999999E-2</v>
      </c>
      <c r="W60">
        <v>0.16</v>
      </c>
    </row>
    <row r="61" spans="1:23">
      <c r="A61" t="s">
        <v>147</v>
      </c>
      <c r="B61" t="s">
        <v>52</v>
      </c>
      <c r="C61" s="2">
        <v>1.6E-2</v>
      </c>
      <c r="D61" s="2">
        <v>0.108</v>
      </c>
      <c r="E61" s="2">
        <v>0.22500000000000001</v>
      </c>
      <c r="F61" s="2">
        <v>0.41699999999999998</v>
      </c>
      <c r="G61" s="2">
        <v>-0.16500000000000001</v>
      </c>
      <c r="H61" s="2">
        <v>0.121</v>
      </c>
      <c r="J61" s="5">
        <v>-3.0000000000000001E-3</v>
      </c>
      <c r="K61" s="5">
        <v>-0.17299999999999999</v>
      </c>
      <c r="L61" s="5">
        <v>0.42599999999999999</v>
      </c>
      <c r="M61" s="5">
        <v>-0.219</v>
      </c>
      <c r="N61">
        <v>0.03</v>
      </c>
      <c r="O61">
        <v>0.123</v>
      </c>
      <c r="P61">
        <f t="shared" si="16"/>
        <v>0.5</v>
      </c>
      <c r="R61" s="5">
        <v>4.8000000000000001E-2</v>
      </c>
      <c r="S61" s="5">
        <v>-0.20799999999999999</v>
      </c>
      <c r="T61" s="5">
        <v>0.48099999999999998</v>
      </c>
      <c r="U61" s="5">
        <v>-0.30499999999999999</v>
      </c>
      <c r="V61">
        <v>0.14799999999999999</v>
      </c>
      <c r="W61">
        <v>0.106</v>
      </c>
    </row>
    <row r="62" spans="1:23">
      <c r="A62" t="s">
        <v>148</v>
      </c>
      <c r="B62" t="s">
        <v>53</v>
      </c>
      <c r="C62">
        <v>2E-3</v>
      </c>
      <c r="D62" s="2">
        <v>6.3E-2</v>
      </c>
      <c r="E62" s="2">
        <v>0.17599999999999999</v>
      </c>
      <c r="F62" s="2">
        <v>0.223</v>
      </c>
      <c r="G62" s="2">
        <v>-0.16900000000000001</v>
      </c>
      <c r="H62" s="5">
        <v>6.8000000000000005E-2</v>
      </c>
      <c r="J62" s="5">
        <v>-1.6E-2</v>
      </c>
      <c r="K62" s="5">
        <v>-0.15</v>
      </c>
      <c r="L62" s="5">
        <v>0.222</v>
      </c>
      <c r="M62" s="5">
        <v>-0.20100000000000001</v>
      </c>
      <c r="N62">
        <v>1.4E-2</v>
      </c>
      <c r="O62">
        <v>7.1999999999999995E-2</v>
      </c>
      <c r="P62">
        <f t="shared" si="16"/>
        <v>0.5</v>
      </c>
      <c r="R62" s="5">
        <v>3.1E-2</v>
      </c>
      <c r="S62" s="5">
        <v>-0.16200000000000001</v>
      </c>
      <c r="T62" s="5">
        <v>0.27500000000000002</v>
      </c>
      <c r="U62" s="5">
        <v>-0.246</v>
      </c>
      <c r="V62">
        <v>8.5999999999999993E-2</v>
      </c>
      <c r="W62">
        <v>5.2999999999999999E-2</v>
      </c>
    </row>
    <row r="64" spans="1:23">
      <c r="A64" t="s">
        <v>70</v>
      </c>
      <c r="B64">
        <v>1680.1220000000001</v>
      </c>
      <c r="J64" t="s">
        <v>92</v>
      </c>
    </row>
    <row r="65" spans="1:16">
      <c r="A65" t="s">
        <v>71</v>
      </c>
      <c r="B65">
        <v>1029</v>
      </c>
      <c r="J65" t="s">
        <v>93</v>
      </c>
      <c r="P65">
        <f>AVERAGE(P11:P62)</f>
        <v>0.34294871794871795</v>
      </c>
    </row>
    <row r="66" spans="1:16">
      <c r="A66" t="s">
        <v>72</v>
      </c>
      <c r="B66">
        <v>3.7999999999999999E-2</v>
      </c>
      <c r="J66">
        <v>1</v>
      </c>
      <c r="K66">
        <v>0.85499999999999998</v>
      </c>
    </row>
    <row r="67" spans="1:16">
      <c r="A67" t="s">
        <v>73</v>
      </c>
      <c r="B67" t="s">
        <v>79</v>
      </c>
      <c r="J67">
        <v>2</v>
      </c>
      <c r="K67">
        <v>0.91700000000000004</v>
      </c>
    </row>
    <row r="68" spans="1:16">
      <c r="A68" t="s">
        <v>74</v>
      </c>
      <c r="B68">
        <v>0.874</v>
      </c>
      <c r="J68">
        <v>3</v>
      </c>
      <c r="K68">
        <v>0.90200000000000002</v>
      </c>
    </row>
    <row r="69" spans="1:16">
      <c r="A69" t="s">
        <v>75</v>
      </c>
      <c r="B69">
        <v>3.6999999999999998E-2</v>
      </c>
      <c r="J69">
        <v>4</v>
      </c>
      <c r="K69">
        <v>0.89500000000000002</v>
      </c>
    </row>
    <row r="70" spans="1:16">
      <c r="J70">
        <v>5</v>
      </c>
      <c r="K70">
        <v>0.90800000000000003</v>
      </c>
    </row>
    <row r="71" spans="1:16">
      <c r="J71">
        <v>6</v>
      </c>
      <c r="K71">
        <v>0.871</v>
      </c>
    </row>
  </sheetData>
  <conditionalFormatting sqref="C11:W62">
    <cfRule type="cellIs" dxfId="23" priority="1" operator="lessThanOrEqual">
      <formula>-0.32</formula>
    </cfRule>
    <cfRule type="cellIs" dxfId="22" priority="2" operator="greaterThanOrEqual">
      <formula>0.32</formula>
    </cfRule>
    <cfRule type="cellIs" dxfId="21" priority="3" operator="between">
      <formula>0.1</formula>
      <formula>0.32</formula>
    </cfRule>
    <cfRule type="cellIs" dxfId="20" priority="4" operator="between">
      <formula>-0.32</formula>
      <formula>-0.1</formula>
    </cfRule>
    <cfRule type="cellIs" dxfId="19" priority="5" operator="between">
      <formula>-0.1</formula>
      <formula>0.1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zoomScale="75" zoomScaleNormal="75" zoomScalePageLayoutView="75" workbookViewId="0">
      <pane xSplit="1" topLeftCell="Y1" activePane="topRight" state="frozen"/>
      <selection pane="topRight" activeCell="R12" sqref="R12:R63"/>
    </sheetView>
  </sheetViews>
  <sheetFormatPr baseColWidth="10" defaultColWidth="8.83203125" defaultRowHeight="14" x14ac:dyDescent="0"/>
  <cols>
    <col min="1" max="1" width="120" bestFit="1" customWidth="1"/>
    <col min="2" max="10" width="8.83203125" style="1"/>
    <col min="19" max="19" width="8.83203125" style="1"/>
  </cols>
  <sheetData>
    <row r="1" spans="1:26" s="1" customFormat="1">
      <c r="B1" s="1" t="s">
        <v>0</v>
      </c>
      <c r="K1" s="1" t="s">
        <v>54</v>
      </c>
      <c r="T1" s="1" t="s">
        <v>55</v>
      </c>
    </row>
    <row r="2" spans="1:26" s="1" customFormat="1">
      <c r="M2" s="1" t="s">
        <v>157</v>
      </c>
    </row>
    <row r="3" spans="1:26" s="1" customFormat="1">
      <c r="A3" s="1" t="s">
        <v>56</v>
      </c>
      <c r="B3" s="1">
        <f>COUNTIFS(C12:I63,"&gt;.1",C12:I63, "&lt;.32")</f>
        <v>85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K3" s="1">
        <v>1</v>
      </c>
      <c r="L3" s="1">
        <v>6</v>
      </c>
      <c r="M3" s="1">
        <v>2</v>
      </c>
      <c r="N3" s="1">
        <v>3</v>
      </c>
      <c r="O3" s="1">
        <v>5</v>
      </c>
      <c r="P3" s="1">
        <v>4</v>
      </c>
      <c r="Q3" s="1">
        <v>6</v>
      </c>
      <c r="T3" s="1">
        <v>1</v>
      </c>
      <c r="U3" s="1">
        <v>5</v>
      </c>
      <c r="V3" s="1">
        <v>2</v>
      </c>
      <c r="W3" s="1">
        <v>3</v>
      </c>
      <c r="X3" s="1">
        <v>6</v>
      </c>
      <c r="Y3" s="1">
        <v>4</v>
      </c>
      <c r="Z3" s="1">
        <v>7</v>
      </c>
    </row>
    <row r="4" spans="1:26" s="1" customFormat="1">
      <c r="A4" s="1" t="s">
        <v>57</v>
      </c>
      <c r="B4" s="1">
        <f>COUNTIFS(C12:I63,"&gt;-.32",C12:I63, "&lt;-.1")</f>
        <v>36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O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</row>
    <row r="5" spans="1:26" s="1" customFormat="1">
      <c r="A5" s="1">
        <f>SUM(C5:I5)</f>
        <v>85</v>
      </c>
      <c r="C5" s="1">
        <f t="shared" ref="C5:I5" si="0">COUNTIFS(C12:C63,"&gt;.1",C12:C63,"&lt;.32")</f>
        <v>7</v>
      </c>
      <c r="D5" s="1">
        <f t="shared" si="0"/>
        <v>9</v>
      </c>
      <c r="E5" s="1">
        <f t="shared" si="0"/>
        <v>14</v>
      </c>
      <c r="F5" s="1">
        <f t="shared" si="0"/>
        <v>10</v>
      </c>
      <c r="G5" s="1">
        <f t="shared" si="0"/>
        <v>18</v>
      </c>
      <c r="H5" s="1">
        <f t="shared" si="0"/>
        <v>15</v>
      </c>
      <c r="I5" s="1">
        <f t="shared" si="0"/>
        <v>12</v>
      </c>
      <c r="K5" s="1">
        <f t="shared" ref="K5:Q5" si="1">COUNTIFS(K12:K63,"&gt;.1",K12:K63,"&lt;.32")</f>
        <v>6</v>
      </c>
      <c r="L5" s="1">
        <f t="shared" si="1"/>
        <v>8</v>
      </c>
      <c r="M5" s="1">
        <f t="shared" si="1"/>
        <v>9</v>
      </c>
      <c r="N5" s="1">
        <f t="shared" si="1"/>
        <v>11</v>
      </c>
      <c r="O5" s="1">
        <f t="shared" si="1"/>
        <v>10</v>
      </c>
      <c r="P5" s="1">
        <f t="shared" si="1"/>
        <v>12</v>
      </c>
      <c r="Q5" s="1">
        <f t="shared" si="1"/>
        <v>12</v>
      </c>
      <c r="T5" s="1">
        <f t="shared" ref="T5:Z5" si="2">COUNTIFS(T12:T63,"&gt;.1",T12:T63,"&lt;.32")</f>
        <v>12</v>
      </c>
      <c r="U5" s="1">
        <f t="shared" si="2"/>
        <v>15</v>
      </c>
      <c r="V5" s="1">
        <f t="shared" si="2"/>
        <v>6</v>
      </c>
      <c r="W5" s="1">
        <f t="shared" si="2"/>
        <v>20</v>
      </c>
      <c r="X5" s="1">
        <f t="shared" si="2"/>
        <v>8</v>
      </c>
      <c r="Y5" s="1">
        <f t="shared" si="2"/>
        <v>15</v>
      </c>
      <c r="Z5" s="1">
        <f t="shared" si="2"/>
        <v>13</v>
      </c>
    </row>
    <row r="6" spans="1:26" s="1" customFormat="1">
      <c r="A6" s="1">
        <f>SUM(C6:I6)</f>
        <v>36</v>
      </c>
      <c r="C6" s="1">
        <f t="shared" ref="C6:I6" si="3">COUNTIFS(C12:C63,"&gt;-.32",C12:C63,"&lt;-.1")</f>
        <v>5</v>
      </c>
      <c r="D6" s="1">
        <f t="shared" si="3"/>
        <v>2</v>
      </c>
      <c r="E6" s="1">
        <f t="shared" si="3"/>
        <v>6</v>
      </c>
      <c r="F6" s="1">
        <f t="shared" si="3"/>
        <v>8</v>
      </c>
      <c r="G6" s="1">
        <f t="shared" si="3"/>
        <v>7</v>
      </c>
      <c r="H6" s="1">
        <f t="shared" si="3"/>
        <v>1</v>
      </c>
      <c r="I6" s="1">
        <f t="shared" si="3"/>
        <v>7</v>
      </c>
      <c r="K6" s="1">
        <f t="shared" ref="K6:Q6" si="4">COUNTIFS(K12:K63,"&gt;-.32",K12:K63,"&lt;-.1")</f>
        <v>4</v>
      </c>
      <c r="L6" s="1">
        <f t="shared" si="4"/>
        <v>3</v>
      </c>
      <c r="M6" s="1">
        <f t="shared" si="4"/>
        <v>12</v>
      </c>
      <c r="N6" s="1">
        <f t="shared" si="4"/>
        <v>8</v>
      </c>
      <c r="O6" s="1">
        <f t="shared" si="4"/>
        <v>10</v>
      </c>
      <c r="P6" s="1">
        <f t="shared" si="4"/>
        <v>2</v>
      </c>
      <c r="Q6" s="1">
        <f t="shared" si="4"/>
        <v>5</v>
      </c>
      <c r="T6" s="1">
        <f t="shared" ref="T6:Z6" si="5">COUNTIFS(T12:T63,"&gt;-.32",T12:T63,"&lt;-.1")</f>
        <v>5</v>
      </c>
      <c r="U6" s="1">
        <f t="shared" si="5"/>
        <v>4</v>
      </c>
      <c r="V6" s="1">
        <f t="shared" si="5"/>
        <v>15</v>
      </c>
      <c r="W6" s="1">
        <f t="shared" si="5"/>
        <v>6</v>
      </c>
      <c r="X6" s="1">
        <f t="shared" si="5"/>
        <v>12</v>
      </c>
      <c r="Y6" s="1">
        <f t="shared" si="5"/>
        <v>6</v>
      </c>
      <c r="Z6" s="1">
        <f t="shared" si="5"/>
        <v>5</v>
      </c>
    </row>
    <row r="7" spans="1:26" s="1" customFormat="1">
      <c r="A7" s="1" t="s">
        <v>58</v>
      </c>
      <c r="C7" s="4">
        <f>SUM(C5:C6)</f>
        <v>12</v>
      </c>
      <c r="D7" s="4">
        <f t="shared" ref="D7:Z7" si="6">SUM(D5:D6)</f>
        <v>11</v>
      </c>
      <c r="E7" s="4">
        <f t="shared" si="6"/>
        <v>20</v>
      </c>
      <c r="F7" s="4">
        <f t="shared" si="6"/>
        <v>18</v>
      </c>
      <c r="G7" s="4">
        <f t="shared" si="6"/>
        <v>25</v>
      </c>
      <c r="H7" s="4">
        <f t="shared" si="6"/>
        <v>16</v>
      </c>
      <c r="I7" s="4">
        <f t="shared" si="6"/>
        <v>19</v>
      </c>
      <c r="K7" s="4">
        <f t="shared" si="6"/>
        <v>10</v>
      </c>
      <c r="L7" s="4">
        <f t="shared" si="6"/>
        <v>11</v>
      </c>
      <c r="M7" s="4">
        <f t="shared" si="6"/>
        <v>21</v>
      </c>
      <c r="N7" s="4">
        <f t="shared" si="6"/>
        <v>19</v>
      </c>
      <c r="O7" s="4">
        <f t="shared" si="6"/>
        <v>20</v>
      </c>
      <c r="P7" s="4">
        <f t="shared" si="6"/>
        <v>14</v>
      </c>
      <c r="Q7" s="4">
        <f t="shared" si="6"/>
        <v>17</v>
      </c>
      <c r="R7" s="4"/>
      <c r="S7" s="4">
        <f>SUM(K7:Q7)</f>
        <v>112</v>
      </c>
      <c r="T7" s="4">
        <f t="shared" si="6"/>
        <v>17</v>
      </c>
      <c r="U7" s="4">
        <f t="shared" si="6"/>
        <v>19</v>
      </c>
      <c r="V7" s="4">
        <f t="shared" si="6"/>
        <v>21</v>
      </c>
      <c r="W7" s="4">
        <f t="shared" si="6"/>
        <v>26</v>
      </c>
      <c r="X7" s="4">
        <f t="shared" si="6"/>
        <v>20</v>
      </c>
      <c r="Y7" s="4">
        <f t="shared" si="6"/>
        <v>21</v>
      </c>
      <c r="Z7" s="4">
        <f t="shared" si="6"/>
        <v>18</v>
      </c>
    </row>
    <row r="8" spans="1:26" s="1" customFormat="1">
      <c r="A8" s="1" t="s">
        <v>61</v>
      </c>
      <c r="C8" s="4">
        <f>COUNTIFS(C12:C63,"&gt;.32")</f>
        <v>2</v>
      </c>
      <c r="D8" s="4">
        <f t="shared" ref="D8:Z8" si="7">COUNTIFS(D12:D63,"&gt;.32")</f>
        <v>4</v>
      </c>
      <c r="E8" s="4">
        <f t="shared" si="7"/>
        <v>7</v>
      </c>
      <c r="F8" s="4">
        <f t="shared" si="7"/>
        <v>6</v>
      </c>
      <c r="G8" s="4">
        <f t="shared" si="7"/>
        <v>6</v>
      </c>
      <c r="H8" s="4">
        <f t="shared" si="7"/>
        <v>3</v>
      </c>
      <c r="I8" s="4">
        <f t="shared" si="7"/>
        <v>3</v>
      </c>
      <c r="K8" s="4">
        <f t="shared" si="7"/>
        <v>2</v>
      </c>
      <c r="L8" s="4">
        <f t="shared" si="7"/>
        <v>3</v>
      </c>
      <c r="M8" s="4">
        <f t="shared" si="7"/>
        <v>4</v>
      </c>
      <c r="N8" s="4">
        <f t="shared" si="7"/>
        <v>6</v>
      </c>
      <c r="O8" s="4">
        <f t="shared" si="7"/>
        <v>10</v>
      </c>
      <c r="P8" s="4">
        <f t="shared" si="7"/>
        <v>3</v>
      </c>
      <c r="Q8" s="4">
        <f t="shared" si="7"/>
        <v>3</v>
      </c>
      <c r="R8" s="4"/>
      <c r="T8" s="4">
        <f t="shared" si="7"/>
        <v>2</v>
      </c>
      <c r="U8" s="4">
        <f t="shared" si="7"/>
        <v>3</v>
      </c>
      <c r="V8" s="4">
        <f t="shared" si="7"/>
        <v>4</v>
      </c>
      <c r="W8" s="4">
        <f t="shared" si="7"/>
        <v>7</v>
      </c>
      <c r="X8" s="4">
        <f t="shared" si="7"/>
        <v>11</v>
      </c>
      <c r="Y8" s="4">
        <f t="shared" si="7"/>
        <v>3</v>
      </c>
      <c r="Z8" s="4">
        <f t="shared" si="7"/>
        <v>3</v>
      </c>
    </row>
    <row r="9" spans="1:26" s="1" customFormat="1">
      <c r="A9" s="1" t="s">
        <v>60</v>
      </c>
      <c r="C9" s="4">
        <f>COUNTIFS(C12:C63,"&lt;-.32")</f>
        <v>2</v>
      </c>
      <c r="D9" s="4">
        <f t="shared" ref="D9:Z9" si="8">COUNTIFS(D12:D63,"&lt;-.32")</f>
        <v>0</v>
      </c>
      <c r="E9" s="4">
        <f t="shared" si="8"/>
        <v>2</v>
      </c>
      <c r="F9" s="4">
        <f t="shared" si="8"/>
        <v>3</v>
      </c>
      <c r="G9" s="4">
        <f t="shared" si="8"/>
        <v>0</v>
      </c>
      <c r="H9" s="4">
        <f t="shared" si="8"/>
        <v>2</v>
      </c>
      <c r="I9" s="4">
        <f t="shared" si="8"/>
        <v>0</v>
      </c>
      <c r="K9" s="4">
        <f t="shared" si="8"/>
        <v>2</v>
      </c>
      <c r="L9" s="4">
        <f t="shared" si="8"/>
        <v>0</v>
      </c>
      <c r="M9" s="4">
        <f t="shared" si="8"/>
        <v>7</v>
      </c>
      <c r="N9" s="4">
        <f t="shared" si="8"/>
        <v>2</v>
      </c>
      <c r="O9" s="4">
        <f t="shared" si="8"/>
        <v>1</v>
      </c>
      <c r="P9" s="4">
        <f t="shared" si="8"/>
        <v>1</v>
      </c>
      <c r="Q9" s="4">
        <f t="shared" si="8"/>
        <v>0</v>
      </c>
      <c r="R9" s="4"/>
      <c r="T9" s="4">
        <f t="shared" si="8"/>
        <v>2</v>
      </c>
      <c r="U9" s="4">
        <f t="shared" si="8"/>
        <v>0</v>
      </c>
      <c r="V9" s="4">
        <f t="shared" si="8"/>
        <v>7</v>
      </c>
      <c r="W9" s="4">
        <f t="shared" si="8"/>
        <v>3</v>
      </c>
      <c r="X9" s="4">
        <f t="shared" si="8"/>
        <v>3</v>
      </c>
      <c r="Y9" s="4">
        <f t="shared" si="8"/>
        <v>2</v>
      </c>
      <c r="Z9" s="4">
        <f t="shared" si="8"/>
        <v>0</v>
      </c>
    </row>
    <row r="10" spans="1:26" s="1" customFormat="1">
      <c r="A10" s="1" t="s">
        <v>62</v>
      </c>
      <c r="C10" s="4">
        <f>SUM(C8:C9)</f>
        <v>4</v>
      </c>
      <c r="D10" s="4">
        <f t="shared" ref="D10:Z10" si="9">SUM(D8:D9)</f>
        <v>4</v>
      </c>
      <c r="E10" s="4">
        <f t="shared" si="9"/>
        <v>9</v>
      </c>
      <c r="F10" s="4">
        <f t="shared" si="9"/>
        <v>9</v>
      </c>
      <c r="G10" s="4">
        <f t="shared" si="9"/>
        <v>6</v>
      </c>
      <c r="H10" s="4">
        <f t="shared" si="9"/>
        <v>5</v>
      </c>
      <c r="I10" s="4">
        <f t="shared" si="9"/>
        <v>3</v>
      </c>
      <c r="K10" s="4">
        <f t="shared" si="9"/>
        <v>4</v>
      </c>
      <c r="L10" s="4">
        <f t="shared" si="9"/>
        <v>3</v>
      </c>
      <c r="M10" s="4">
        <f t="shared" si="9"/>
        <v>11</v>
      </c>
      <c r="N10" s="4">
        <f t="shared" si="9"/>
        <v>8</v>
      </c>
      <c r="O10" s="4">
        <f t="shared" si="9"/>
        <v>11</v>
      </c>
      <c r="P10" s="4">
        <f t="shared" si="9"/>
        <v>4</v>
      </c>
      <c r="Q10" s="4">
        <f t="shared" si="9"/>
        <v>3</v>
      </c>
      <c r="R10" s="4"/>
      <c r="S10" s="4">
        <f>SUM(K10:Q10)</f>
        <v>44</v>
      </c>
      <c r="T10" s="4">
        <f t="shared" si="9"/>
        <v>4</v>
      </c>
      <c r="U10" s="4">
        <f t="shared" si="9"/>
        <v>3</v>
      </c>
      <c r="V10" s="4">
        <f t="shared" si="9"/>
        <v>11</v>
      </c>
      <c r="W10" s="4">
        <f t="shared" si="9"/>
        <v>10</v>
      </c>
      <c r="X10" s="4">
        <f t="shared" si="9"/>
        <v>14</v>
      </c>
      <c r="Y10" s="4">
        <f t="shared" si="9"/>
        <v>5</v>
      </c>
      <c r="Z10" s="4">
        <f t="shared" si="9"/>
        <v>3</v>
      </c>
    </row>
    <row r="11" spans="1:26" s="1" customFormat="1">
      <c r="A11" s="1" t="s">
        <v>59</v>
      </c>
      <c r="C11" s="4">
        <f>COUNTIFS(C12:C63,"&gt;-.1",C12:C63,"&lt;.1")</f>
        <v>35</v>
      </c>
      <c r="D11" s="4">
        <f t="shared" ref="D11:Z11" si="10">COUNTIFS(D12:D63,"&gt;-.1",D12:D63,"&lt;.1")</f>
        <v>37</v>
      </c>
      <c r="E11" s="4">
        <f t="shared" si="10"/>
        <v>23</v>
      </c>
      <c r="F11" s="4">
        <f t="shared" si="10"/>
        <v>25</v>
      </c>
      <c r="G11" s="4">
        <f t="shared" si="10"/>
        <v>21</v>
      </c>
      <c r="H11" s="4">
        <f t="shared" si="10"/>
        <v>31</v>
      </c>
      <c r="I11" s="4">
        <f t="shared" si="10"/>
        <v>30</v>
      </c>
      <c r="K11" s="4">
        <f t="shared" si="10"/>
        <v>38</v>
      </c>
      <c r="L11" s="4">
        <f t="shared" si="10"/>
        <v>38</v>
      </c>
      <c r="M11" s="4">
        <f t="shared" si="10"/>
        <v>20</v>
      </c>
      <c r="N11" s="4">
        <f t="shared" si="10"/>
        <v>23</v>
      </c>
      <c r="O11" s="4">
        <f t="shared" si="10"/>
        <v>20</v>
      </c>
      <c r="P11" s="4">
        <f t="shared" si="10"/>
        <v>34</v>
      </c>
      <c r="Q11" s="4">
        <f t="shared" si="10"/>
        <v>32</v>
      </c>
      <c r="R11" s="4"/>
      <c r="S11" s="4">
        <f>SUM(K11:Q11)</f>
        <v>205</v>
      </c>
      <c r="T11" s="4">
        <f t="shared" si="10"/>
        <v>31</v>
      </c>
      <c r="U11" s="4">
        <f t="shared" si="10"/>
        <v>30</v>
      </c>
      <c r="V11" s="4">
        <f t="shared" si="10"/>
        <v>20</v>
      </c>
      <c r="W11" s="4">
        <f t="shared" si="10"/>
        <v>16</v>
      </c>
      <c r="X11" s="4">
        <f t="shared" si="10"/>
        <v>18</v>
      </c>
      <c r="Y11" s="4">
        <f t="shared" si="10"/>
        <v>26</v>
      </c>
      <c r="Z11" s="4">
        <f t="shared" si="10"/>
        <v>31</v>
      </c>
    </row>
    <row r="12" spans="1:26" s="1" customFormat="1">
      <c r="A12" t="s">
        <v>97</v>
      </c>
      <c r="B12" s="1" t="s">
        <v>2</v>
      </c>
      <c r="C12" s="3">
        <v>0.69199999999999995</v>
      </c>
      <c r="D12" s="1">
        <v>5.8999999999999997E-2</v>
      </c>
      <c r="E12" s="1">
        <v>-0.05</v>
      </c>
      <c r="F12" s="1">
        <v>3.7999999999999999E-2</v>
      </c>
      <c r="G12" s="3">
        <v>9.6000000000000002E-2</v>
      </c>
      <c r="H12" s="1">
        <v>-4.0000000000000001E-3</v>
      </c>
      <c r="I12" s="1">
        <v>6.0000000000000001E-3</v>
      </c>
      <c r="K12" s="1">
        <v>0.73299999999999998</v>
      </c>
      <c r="L12" s="1">
        <v>2.7E-2</v>
      </c>
      <c r="M12" s="1">
        <v>5.2999999999999999E-2</v>
      </c>
      <c r="N12" s="1">
        <v>9.4E-2</v>
      </c>
      <c r="O12" s="1">
        <v>0.15</v>
      </c>
      <c r="P12" s="1">
        <v>-1.2999999999999999E-2</v>
      </c>
      <c r="Q12" s="1">
        <v>2.5999999999999999E-2</v>
      </c>
      <c r="R12" s="1">
        <f>(COUNTIFS(K12:Q12,"&lt;.32",K12:Q12,"&gt;.1")+COUNTIFS(K12:Q12,"&lt;-.1",K12:Q12,"&gt;-.32"))/7</f>
        <v>0.14285714285714285</v>
      </c>
      <c r="T12" s="1">
        <v>0.67700000000000005</v>
      </c>
      <c r="U12" s="1">
        <v>0.104</v>
      </c>
      <c r="V12" s="1">
        <v>-2.1000000000000001E-2</v>
      </c>
      <c r="W12" s="1">
        <v>0.107</v>
      </c>
      <c r="X12" s="1">
        <v>5.2999999999999999E-2</v>
      </c>
      <c r="Y12" s="1">
        <v>5.8999999999999997E-2</v>
      </c>
      <c r="Z12" s="1">
        <v>-3.1E-2</v>
      </c>
    </row>
    <row r="13" spans="1:26" s="1" customFormat="1">
      <c r="A13" t="s">
        <v>98</v>
      </c>
      <c r="B13" s="1" t="s">
        <v>3</v>
      </c>
      <c r="C13" s="3">
        <v>-0.45400000000000001</v>
      </c>
      <c r="D13" s="1">
        <v>-4.4999999999999998E-2</v>
      </c>
      <c r="E13" s="1">
        <v>-5.2999999999999999E-2</v>
      </c>
      <c r="F13" s="1">
        <v>9.0999999999999998E-2</v>
      </c>
      <c r="G13" s="1">
        <v>6.2E-2</v>
      </c>
      <c r="H13" s="1">
        <v>8.9999999999999993E-3</v>
      </c>
      <c r="I13" s="1">
        <v>0.02</v>
      </c>
      <c r="K13" s="1">
        <v>-0.47099999999999997</v>
      </c>
      <c r="L13" s="1">
        <v>-2.5999999999999999E-2</v>
      </c>
      <c r="M13" s="1">
        <v>7.1999999999999995E-2</v>
      </c>
      <c r="N13" s="1">
        <v>7.8E-2</v>
      </c>
      <c r="O13" s="1">
        <v>5.0000000000000001E-3</v>
      </c>
      <c r="P13" s="1">
        <v>2.5000000000000001E-2</v>
      </c>
      <c r="Q13" s="1">
        <v>-7.0000000000000001E-3</v>
      </c>
      <c r="R13" s="1">
        <f t="shared" ref="R13:R63" si="11">(COUNTIFS(K13:Q13,"&lt;.32",K13:Q13,"&gt;.1")+COUNTIFS(K13:Q13,"&lt;-.1",K13:Q13,"&gt;-.32"))/7</f>
        <v>0</v>
      </c>
      <c r="T13" s="1">
        <v>-0.46700000000000003</v>
      </c>
      <c r="U13" s="1">
        <v>-6.6000000000000003E-2</v>
      </c>
      <c r="V13" s="1">
        <v>9.9000000000000005E-2</v>
      </c>
      <c r="W13" s="1">
        <v>4.1000000000000002E-2</v>
      </c>
      <c r="X13" s="1">
        <v>5.1999999999999998E-2</v>
      </c>
      <c r="Y13" s="1">
        <v>-4.4999999999999998E-2</v>
      </c>
      <c r="Z13" s="1">
        <v>5.7000000000000002E-2</v>
      </c>
    </row>
    <row r="14" spans="1:26" s="1" customFormat="1">
      <c r="A14" t="s">
        <v>99</v>
      </c>
      <c r="B14" s="1" t="s">
        <v>4</v>
      </c>
      <c r="C14" s="3">
        <v>0.51700000000000002</v>
      </c>
      <c r="D14" s="1">
        <v>9.5000000000000001E-2</v>
      </c>
      <c r="E14" s="1">
        <v>4.4999999999999998E-2</v>
      </c>
      <c r="F14" s="1">
        <v>3.6999999999999998E-2</v>
      </c>
      <c r="G14" s="1">
        <v>5.8000000000000003E-2</v>
      </c>
      <c r="H14" s="1">
        <v>2.1000000000000001E-2</v>
      </c>
      <c r="I14" s="1">
        <v>5.2999999999999999E-2</v>
      </c>
      <c r="K14" s="1">
        <v>0.54300000000000004</v>
      </c>
      <c r="L14" s="1">
        <v>6.2E-2</v>
      </c>
      <c r="M14" s="1">
        <v>-0.04</v>
      </c>
      <c r="N14" s="1">
        <v>7.5999999999999998E-2</v>
      </c>
      <c r="O14" s="1">
        <v>8.8999999999999996E-2</v>
      </c>
      <c r="P14" s="1">
        <v>3.0000000000000001E-3</v>
      </c>
      <c r="Q14" s="1">
        <v>7.0999999999999994E-2</v>
      </c>
      <c r="R14" s="1">
        <f t="shared" si="11"/>
        <v>0</v>
      </c>
      <c r="T14" s="1">
        <v>0.51600000000000001</v>
      </c>
      <c r="U14" s="1">
        <v>0.13200000000000001</v>
      </c>
      <c r="V14" s="1">
        <v>-9.0999999999999998E-2</v>
      </c>
      <c r="W14" s="1">
        <v>0.113</v>
      </c>
      <c r="X14" s="1">
        <v>0</v>
      </c>
      <c r="Y14" s="1">
        <v>7.0000000000000007E-2</v>
      </c>
      <c r="Z14" s="1">
        <v>0.02</v>
      </c>
    </row>
    <row r="15" spans="1:26" s="1" customFormat="1">
      <c r="A15" t="s">
        <v>100</v>
      </c>
      <c r="B15" s="1" t="s">
        <v>5</v>
      </c>
      <c r="C15" s="3">
        <v>-0.46200000000000002</v>
      </c>
      <c r="D15" s="1">
        <v>-7.9000000000000001E-2</v>
      </c>
      <c r="E15" s="1">
        <v>3.0000000000000001E-3</v>
      </c>
      <c r="F15" s="1">
        <v>3.5000000000000003E-2</v>
      </c>
      <c r="G15" s="3">
        <v>0.14199999999999999</v>
      </c>
      <c r="H15" s="3">
        <v>0.15</v>
      </c>
      <c r="I15" s="1">
        <v>9.0999999999999998E-2</v>
      </c>
      <c r="K15" s="1">
        <v>-0.48499999999999999</v>
      </c>
      <c r="L15" s="1">
        <v>-5.7000000000000002E-2</v>
      </c>
      <c r="M15" s="1">
        <v>1.4E-2</v>
      </c>
      <c r="N15" s="1">
        <v>5.2999999999999999E-2</v>
      </c>
      <c r="O15" s="1">
        <v>0.113</v>
      </c>
      <c r="P15" s="1">
        <v>0.17299999999999999</v>
      </c>
      <c r="Q15" s="1">
        <v>7.5999999999999998E-2</v>
      </c>
      <c r="R15" s="1">
        <f t="shared" si="11"/>
        <v>0.2857142857142857</v>
      </c>
      <c r="T15" s="1">
        <v>-0.49099999999999999</v>
      </c>
      <c r="U15" s="1">
        <v>-0.09</v>
      </c>
      <c r="V15" s="1">
        <v>3.2000000000000001E-2</v>
      </c>
      <c r="W15" s="1">
        <v>3.2000000000000001E-2</v>
      </c>
      <c r="X15" s="1">
        <v>0.124</v>
      </c>
      <c r="Y15" s="1">
        <v>7.2999999999999995E-2</v>
      </c>
      <c r="Z15" s="1">
        <v>0.123</v>
      </c>
    </row>
    <row r="16" spans="1:26" s="1" customFormat="1">
      <c r="A16" t="s">
        <v>101</v>
      </c>
      <c r="B16" s="1" t="s">
        <v>6</v>
      </c>
      <c r="C16" s="1">
        <v>2.5999999999999999E-2</v>
      </c>
      <c r="D16" s="3">
        <v>0.80100000000000005</v>
      </c>
      <c r="E16" s="1">
        <v>5.6000000000000001E-2</v>
      </c>
      <c r="F16" s="1">
        <v>-5.8999999999999997E-2</v>
      </c>
      <c r="G16" s="1">
        <v>-4.5999999999999999E-2</v>
      </c>
      <c r="H16" s="3">
        <v>-7.3999999999999996E-2</v>
      </c>
      <c r="I16" s="1">
        <v>-5.1999999999999998E-2</v>
      </c>
      <c r="K16" s="1">
        <v>4.9000000000000002E-2</v>
      </c>
      <c r="L16" s="1">
        <v>0.78500000000000003</v>
      </c>
      <c r="M16" s="1">
        <v>-7.1999999999999995E-2</v>
      </c>
      <c r="N16" s="1">
        <v>-8.2000000000000003E-2</v>
      </c>
      <c r="O16" s="1">
        <v>-0.105</v>
      </c>
      <c r="P16" s="1">
        <v>-9.1999999999999998E-2</v>
      </c>
      <c r="Q16" s="1">
        <v>-6.9000000000000006E-2</v>
      </c>
      <c r="R16" s="1">
        <f t="shared" si="11"/>
        <v>0.14285714285714285</v>
      </c>
      <c r="T16" s="1">
        <v>0.19700000000000001</v>
      </c>
      <c r="U16" s="1">
        <v>0.74199999999999999</v>
      </c>
      <c r="V16" s="1">
        <v>-0.115</v>
      </c>
      <c r="W16" s="1">
        <v>0.08</v>
      </c>
      <c r="X16" s="1">
        <v>-0.161</v>
      </c>
      <c r="Y16" s="1">
        <v>-1.4999999999999999E-2</v>
      </c>
      <c r="Z16" s="1">
        <v>-0.04</v>
      </c>
    </row>
    <row r="17" spans="1:26" s="1" customFormat="1">
      <c r="A17" t="s">
        <v>102</v>
      </c>
      <c r="B17" s="1" t="s">
        <v>7</v>
      </c>
      <c r="C17" s="1">
        <v>5.7000000000000002E-2</v>
      </c>
      <c r="D17" s="3">
        <v>0.749</v>
      </c>
      <c r="E17" s="1">
        <v>-4.2000000000000003E-2</v>
      </c>
      <c r="F17" s="1">
        <v>1.4999999999999999E-2</v>
      </c>
      <c r="G17" s="1">
        <v>4.4999999999999998E-2</v>
      </c>
      <c r="H17" s="3">
        <v>9.7000000000000003E-2</v>
      </c>
      <c r="I17" s="1">
        <v>4.8000000000000001E-2</v>
      </c>
      <c r="K17" s="1">
        <v>8.1000000000000003E-2</v>
      </c>
      <c r="L17" s="1">
        <v>0.72399999999999998</v>
      </c>
      <c r="M17" s="1">
        <v>4.8000000000000001E-2</v>
      </c>
      <c r="N17" s="1">
        <v>3.2000000000000001E-2</v>
      </c>
      <c r="O17" s="1">
        <v>-1.6E-2</v>
      </c>
      <c r="P17" s="1">
        <v>8.5999999999999993E-2</v>
      </c>
      <c r="Q17" s="1">
        <v>2.3E-2</v>
      </c>
      <c r="R17" s="1">
        <f t="shared" si="11"/>
        <v>0</v>
      </c>
      <c r="T17" s="1">
        <v>0.19400000000000001</v>
      </c>
      <c r="U17" s="1">
        <v>0.71599999999999997</v>
      </c>
      <c r="V17" s="1">
        <v>-2.8000000000000001E-2</v>
      </c>
      <c r="W17" s="1">
        <v>0.191</v>
      </c>
      <c r="X17" s="1">
        <v>-0.11799999999999999</v>
      </c>
      <c r="Y17" s="1">
        <v>0.128</v>
      </c>
      <c r="Z17" s="1">
        <v>5.7000000000000002E-2</v>
      </c>
    </row>
    <row r="18" spans="1:26" s="1" customFormat="1">
      <c r="A18" t="s">
        <v>103</v>
      </c>
      <c r="B18" s="1" t="s">
        <v>8</v>
      </c>
      <c r="C18" s="1">
        <v>3.7999999999999999E-2</v>
      </c>
      <c r="D18" s="3">
        <v>0.72099999999999997</v>
      </c>
      <c r="E18" s="1">
        <v>2.5999999999999999E-2</v>
      </c>
      <c r="F18" s="1">
        <v>1.7000000000000001E-2</v>
      </c>
      <c r="G18" s="1">
        <v>4.3999999999999997E-2</v>
      </c>
      <c r="H18" s="1">
        <v>-1.4999999999999999E-2</v>
      </c>
      <c r="I18" s="1">
        <v>-2.4E-2</v>
      </c>
      <c r="K18" s="1">
        <v>6.0999999999999999E-2</v>
      </c>
      <c r="L18" s="1">
        <v>0.70199999999999996</v>
      </c>
      <c r="M18" s="1">
        <v>-0.03</v>
      </c>
      <c r="N18" s="1">
        <v>1.7000000000000001E-2</v>
      </c>
      <c r="O18" s="1">
        <v>-0.02</v>
      </c>
      <c r="P18" s="1">
        <v>-2.8000000000000001E-2</v>
      </c>
      <c r="Q18" s="1">
        <v>-4.2999999999999997E-2</v>
      </c>
      <c r="R18" s="1">
        <f t="shared" si="11"/>
        <v>0</v>
      </c>
      <c r="T18" s="1">
        <v>0.17899999999999999</v>
      </c>
      <c r="U18" s="1">
        <v>0.67800000000000005</v>
      </c>
      <c r="V18" s="1">
        <v>-8.7999999999999995E-2</v>
      </c>
      <c r="W18" s="1">
        <v>0.157</v>
      </c>
      <c r="X18" s="1">
        <v>-9.5000000000000001E-2</v>
      </c>
      <c r="Y18" s="1">
        <v>2.8000000000000001E-2</v>
      </c>
      <c r="Z18" s="1">
        <v>-8.0000000000000002E-3</v>
      </c>
    </row>
    <row r="19" spans="1:26" s="1" customFormat="1">
      <c r="A19" t="s">
        <v>104</v>
      </c>
      <c r="B19" s="1" t="s">
        <v>9</v>
      </c>
      <c r="C19" s="3">
        <v>-0.20300000000000001</v>
      </c>
      <c r="D19" s="3">
        <v>0.12</v>
      </c>
      <c r="E19" s="3">
        <v>-0.46</v>
      </c>
      <c r="F19" s="1">
        <v>0.114</v>
      </c>
      <c r="G19" s="3">
        <v>0.192</v>
      </c>
      <c r="H19" s="1">
        <v>-9.4E-2</v>
      </c>
      <c r="I19" s="3">
        <v>0.184</v>
      </c>
      <c r="K19" s="1">
        <v>-0.16600000000000001</v>
      </c>
      <c r="L19" s="1">
        <v>0.14199999999999999</v>
      </c>
      <c r="M19" s="1">
        <v>0.53600000000000003</v>
      </c>
      <c r="N19" s="1">
        <v>0.13500000000000001</v>
      </c>
      <c r="O19" s="1">
        <v>0.14499999999999999</v>
      </c>
      <c r="P19" s="1">
        <v>-0.04</v>
      </c>
      <c r="Q19" s="1">
        <v>0.124</v>
      </c>
      <c r="R19" s="1">
        <f t="shared" si="11"/>
        <v>0.7142857142857143</v>
      </c>
      <c r="T19" s="1">
        <v>-0.248</v>
      </c>
      <c r="U19" s="1">
        <v>0.10299999999999999</v>
      </c>
      <c r="V19" s="1">
        <v>0.52700000000000002</v>
      </c>
      <c r="W19" s="1">
        <v>7.4999999999999997E-2</v>
      </c>
      <c r="X19" s="1">
        <v>0.159</v>
      </c>
      <c r="Y19" s="1">
        <v>-0.14099999999999999</v>
      </c>
      <c r="Z19" s="1">
        <v>0.223</v>
      </c>
    </row>
    <row r="20" spans="1:26" s="1" customFormat="1">
      <c r="A20" t="s">
        <v>105</v>
      </c>
      <c r="B20" s="1" t="s">
        <v>10</v>
      </c>
      <c r="C20" s="1">
        <v>0.10299999999999999</v>
      </c>
      <c r="D20" s="1">
        <v>9.8000000000000004E-2</v>
      </c>
      <c r="E20" s="3">
        <v>0.39300000000000002</v>
      </c>
      <c r="F20" s="1">
        <v>0.10100000000000001</v>
      </c>
      <c r="G20" s="1">
        <v>2.1000000000000001E-2</v>
      </c>
      <c r="H20" s="1">
        <v>3.4000000000000002E-2</v>
      </c>
      <c r="I20" s="1">
        <v>1.2999999999999999E-2</v>
      </c>
      <c r="K20" s="1">
        <v>8.6999999999999994E-2</v>
      </c>
      <c r="L20" s="1">
        <v>6.4000000000000001E-2</v>
      </c>
      <c r="M20" s="1">
        <v>-0.40699999999999997</v>
      </c>
      <c r="N20" s="1">
        <v>0.1</v>
      </c>
      <c r="O20" s="1">
        <v>-8.9999999999999993E-3</v>
      </c>
      <c r="P20" s="1">
        <v>-1.0999999999999999E-2</v>
      </c>
      <c r="Q20" s="1">
        <v>3.6999999999999998E-2</v>
      </c>
      <c r="R20" s="1">
        <f t="shared" si="11"/>
        <v>0</v>
      </c>
      <c r="T20" s="1">
        <v>0.13800000000000001</v>
      </c>
      <c r="U20" s="1">
        <v>0.114</v>
      </c>
      <c r="V20" s="1">
        <v>-0.41</v>
      </c>
      <c r="W20" s="1">
        <v>0.16300000000000001</v>
      </c>
      <c r="X20" s="1">
        <v>-6.5000000000000002E-2</v>
      </c>
      <c r="Y20" s="1">
        <v>6.0999999999999999E-2</v>
      </c>
      <c r="Z20" s="1">
        <v>0</v>
      </c>
    </row>
    <row r="21" spans="1:26" s="1" customFormat="1" ht="14.25" customHeight="1">
      <c r="A21" t="s">
        <v>106</v>
      </c>
      <c r="B21" s="1" t="s">
        <v>11</v>
      </c>
      <c r="C21" s="1">
        <v>9.6000000000000002E-2</v>
      </c>
      <c r="D21" s="1">
        <v>5.5E-2</v>
      </c>
      <c r="E21" s="3">
        <v>0.23200000000000001</v>
      </c>
      <c r="F21" s="1">
        <v>-0.16700000000000001</v>
      </c>
      <c r="G21" s="3">
        <v>0.19900000000000001</v>
      </c>
      <c r="H21" s="1">
        <v>0.11799999999999999</v>
      </c>
      <c r="I21" s="3">
        <v>-0.123</v>
      </c>
      <c r="K21" s="1">
        <v>9.1999999999999998E-2</v>
      </c>
      <c r="L21" s="1">
        <v>7.1999999999999995E-2</v>
      </c>
      <c r="M21" s="1">
        <v>-0.28299999999999997</v>
      </c>
      <c r="N21" s="1">
        <v>-0.114</v>
      </c>
      <c r="O21" s="1">
        <v>0.27300000000000002</v>
      </c>
      <c r="P21" s="1">
        <v>0.127</v>
      </c>
      <c r="Q21" s="1">
        <v>-0.08</v>
      </c>
      <c r="R21" s="1">
        <f t="shared" si="11"/>
        <v>0.5714285714285714</v>
      </c>
      <c r="T21" s="1">
        <v>0.11799999999999999</v>
      </c>
      <c r="U21" s="1">
        <v>4.5999999999999999E-2</v>
      </c>
      <c r="V21" s="1">
        <v>-0.314</v>
      </c>
      <c r="W21" s="1">
        <v>-8.4000000000000005E-2</v>
      </c>
      <c r="X21" s="1">
        <v>0.22</v>
      </c>
      <c r="Y21" s="1">
        <v>0.115</v>
      </c>
      <c r="Z21" s="1">
        <v>-0.12</v>
      </c>
    </row>
    <row r="22" spans="1:26" s="1" customFormat="1">
      <c r="A22" t="s">
        <v>107</v>
      </c>
      <c r="B22" s="1" t="s">
        <v>12</v>
      </c>
      <c r="C22" s="3">
        <v>0.123</v>
      </c>
      <c r="D22" s="1">
        <v>-7.0000000000000001E-3</v>
      </c>
      <c r="E22" s="3">
        <v>0.41099999999999998</v>
      </c>
      <c r="F22" s="1">
        <v>4.5999999999999999E-2</v>
      </c>
      <c r="G22" s="1">
        <v>0.03</v>
      </c>
      <c r="H22" s="3">
        <v>0.124</v>
      </c>
      <c r="I22" s="3">
        <v>-0.17599999999999999</v>
      </c>
      <c r="K22" s="1">
        <v>9.6000000000000002E-2</v>
      </c>
      <c r="L22" s="1">
        <v>-0.03</v>
      </c>
      <c r="M22" s="1">
        <v>-0.46500000000000002</v>
      </c>
      <c r="N22" s="1">
        <v>6.0999999999999999E-2</v>
      </c>
      <c r="O22" s="1">
        <v>3.3000000000000002E-2</v>
      </c>
      <c r="P22" s="1">
        <v>8.4000000000000005E-2</v>
      </c>
      <c r="Q22" s="1">
        <v>-0.13200000000000001</v>
      </c>
      <c r="R22" s="1">
        <f t="shared" si="11"/>
        <v>0.14285714285714285</v>
      </c>
      <c r="T22" s="1">
        <v>0.16400000000000001</v>
      </c>
      <c r="U22" s="1">
        <v>8.9999999999999993E-3</v>
      </c>
      <c r="V22" s="1">
        <v>-0.49199999999999999</v>
      </c>
      <c r="W22" s="1">
        <v>0.107</v>
      </c>
      <c r="X22" s="1">
        <v>-1.6E-2</v>
      </c>
      <c r="Y22" s="1">
        <v>0.151</v>
      </c>
      <c r="Z22" s="1">
        <v>-0.186</v>
      </c>
    </row>
    <row r="23" spans="1:26" s="1" customFormat="1">
      <c r="A23" t="s">
        <v>108</v>
      </c>
      <c r="B23" s="1" t="s">
        <v>13</v>
      </c>
      <c r="C23" s="3">
        <v>0.121</v>
      </c>
      <c r="D23" s="1">
        <v>-1.7000000000000001E-2</v>
      </c>
      <c r="E23" s="3">
        <v>-0.46800000000000003</v>
      </c>
      <c r="F23" s="1">
        <v>-1.0999999999999999E-2</v>
      </c>
      <c r="G23" s="1">
        <v>-7.0999999999999994E-2</v>
      </c>
      <c r="H23" s="1">
        <v>1.4999999999999999E-2</v>
      </c>
      <c r="I23" s="3">
        <v>0.13300000000000001</v>
      </c>
      <c r="K23" s="1">
        <v>0.15</v>
      </c>
      <c r="L23" s="1">
        <v>-1.4E-2</v>
      </c>
      <c r="M23" s="1">
        <v>0.51300000000000001</v>
      </c>
      <c r="N23" s="1">
        <v>-1E-3</v>
      </c>
      <c r="O23" s="1">
        <v>-0.06</v>
      </c>
      <c r="P23" s="1">
        <v>4.3999999999999997E-2</v>
      </c>
      <c r="Q23" s="1">
        <v>9.6000000000000002E-2</v>
      </c>
      <c r="R23" s="1">
        <f t="shared" si="11"/>
        <v>0.14285714285714285</v>
      </c>
      <c r="T23" s="1">
        <v>8.1000000000000003E-2</v>
      </c>
      <c r="U23" s="1">
        <v>-4.0000000000000001E-3</v>
      </c>
      <c r="V23" s="1">
        <v>0.49099999999999999</v>
      </c>
      <c r="W23" s="1">
        <v>-3.1E-2</v>
      </c>
      <c r="X23" s="1">
        <v>-5.3999999999999999E-2</v>
      </c>
      <c r="Y23" s="1">
        <v>6.0000000000000001E-3</v>
      </c>
      <c r="Z23" s="1">
        <v>0.121</v>
      </c>
    </row>
    <row r="24" spans="1:26" s="1" customFormat="1">
      <c r="A24" t="s">
        <v>109</v>
      </c>
      <c r="B24" s="1" t="s">
        <v>14</v>
      </c>
      <c r="C24" s="3">
        <v>-0.16300000000000001</v>
      </c>
      <c r="D24" s="1">
        <v>1E-3</v>
      </c>
      <c r="E24" s="3">
        <v>-0.29699999999999999</v>
      </c>
      <c r="F24" s="1">
        <v>4.0000000000000001E-3</v>
      </c>
      <c r="G24" s="3">
        <v>0.28799999999999998</v>
      </c>
      <c r="H24" s="1">
        <v>4.4999999999999998E-2</v>
      </c>
      <c r="I24" s="3">
        <v>0.153</v>
      </c>
      <c r="K24" s="1">
        <v>-0.13800000000000001</v>
      </c>
      <c r="L24" s="1">
        <v>3.2000000000000001E-2</v>
      </c>
      <c r="M24" s="1">
        <v>0.34399999999999997</v>
      </c>
      <c r="N24" s="1">
        <v>6.0999999999999999E-2</v>
      </c>
      <c r="O24" s="1">
        <v>0.3</v>
      </c>
      <c r="P24" s="1">
        <v>0.10299999999999999</v>
      </c>
      <c r="Q24" s="1">
        <v>0.126</v>
      </c>
      <c r="R24" s="1">
        <f t="shared" si="11"/>
        <v>0.5714285714285714</v>
      </c>
      <c r="T24" s="1">
        <v>-0.224</v>
      </c>
      <c r="U24" s="1">
        <v>-6.0000000000000001E-3</v>
      </c>
      <c r="V24" s="1">
        <v>0.32700000000000001</v>
      </c>
      <c r="W24" s="1">
        <v>5.0000000000000001E-3</v>
      </c>
      <c r="X24" s="1">
        <v>0.28399999999999997</v>
      </c>
      <c r="Y24" s="1">
        <v>-1.7999999999999999E-2</v>
      </c>
      <c r="Z24" s="1">
        <v>0.185</v>
      </c>
    </row>
    <row r="25" spans="1:26" s="1" customFormat="1">
      <c r="A25" t="s">
        <v>110</v>
      </c>
      <c r="B25" s="1" t="s">
        <v>15</v>
      </c>
      <c r="C25" s="1">
        <v>4.0000000000000001E-3</v>
      </c>
      <c r="D25" s="3">
        <v>9.6000000000000002E-2</v>
      </c>
      <c r="E25" s="3">
        <v>0.622</v>
      </c>
      <c r="F25" s="1">
        <v>6.4000000000000001E-2</v>
      </c>
      <c r="G25" s="1">
        <v>1.2E-2</v>
      </c>
      <c r="H25" s="1">
        <v>2.8000000000000001E-2</v>
      </c>
      <c r="I25" s="1">
        <v>0.03</v>
      </c>
      <c r="K25" s="1">
        <v>-2.8000000000000001E-2</v>
      </c>
      <c r="L25" s="1">
        <v>6.0999999999999999E-2</v>
      </c>
      <c r="M25" s="1">
        <v>-0.64900000000000002</v>
      </c>
      <c r="N25" s="1">
        <v>4.8000000000000001E-2</v>
      </c>
      <c r="O25" s="1">
        <v>-1.9E-2</v>
      </c>
      <c r="P25" s="1">
        <v>-3.2000000000000001E-2</v>
      </c>
      <c r="Q25" s="1">
        <v>7.0999999999999994E-2</v>
      </c>
      <c r="R25" s="1">
        <f t="shared" si="11"/>
        <v>0</v>
      </c>
      <c r="T25" s="1">
        <v>5.1999999999999998E-2</v>
      </c>
      <c r="U25" s="1">
        <v>0.104</v>
      </c>
      <c r="V25" s="1">
        <v>-0.622</v>
      </c>
      <c r="W25" s="1">
        <v>0.13600000000000001</v>
      </c>
      <c r="X25" s="1">
        <v>-7.2999999999999995E-2</v>
      </c>
      <c r="Y25" s="1">
        <v>5.1999999999999998E-2</v>
      </c>
      <c r="Z25" s="1">
        <v>1.7000000000000001E-2</v>
      </c>
    </row>
    <row r="26" spans="1:26" s="1" customFormat="1">
      <c r="A26" t="s">
        <v>111</v>
      </c>
      <c r="B26" s="1" t="s">
        <v>16</v>
      </c>
      <c r="C26" s="1">
        <v>-1.4E-2</v>
      </c>
      <c r="D26" s="1">
        <v>0.04</v>
      </c>
      <c r="E26" s="3">
        <v>0.495</v>
      </c>
      <c r="F26" s="1">
        <v>8.5000000000000006E-2</v>
      </c>
      <c r="G26" s="1">
        <v>6.3E-2</v>
      </c>
      <c r="H26" s="1">
        <v>4.3999999999999997E-2</v>
      </c>
      <c r="I26" s="3">
        <v>-0.20200000000000001</v>
      </c>
      <c r="K26" s="1">
        <v>-4.2999999999999997E-2</v>
      </c>
      <c r="L26" s="1">
        <v>2.1000000000000001E-2</v>
      </c>
      <c r="M26" s="1">
        <v>-0.54900000000000004</v>
      </c>
      <c r="N26" s="1">
        <v>8.5000000000000006E-2</v>
      </c>
      <c r="O26" s="1">
        <v>3.7999999999999999E-2</v>
      </c>
      <c r="P26" s="1">
        <v>2E-3</v>
      </c>
      <c r="Q26" s="1">
        <v>-0.161</v>
      </c>
      <c r="R26" s="1">
        <f t="shared" si="11"/>
        <v>0.14285714285714285</v>
      </c>
      <c r="T26" s="1">
        <v>4.2000000000000003E-2</v>
      </c>
      <c r="U26" s="1">
        <v>0.04</v>
      </c>
      <c r="V26" s="1">
        <v>-0.55900000000000005</v>
      </c>
      <c r="W26" s="1">
        <v>0.126</v>
      </c>
      <c r="X26" s="1">
        <v>7.0000000000000001E-3</v>
      </c>
      <c r="Y26" s="1">
        <v>6.9000000000000006E-2</v>
      </c>
      <c r="Z26" s="1">
        <v>-0.19500000000000001</v>
      </c>
    </row>
    <row r="27" spans="1:26" s="1" customFormat="1">
      <c r="A27" t="s">
        <v>112</v>
      </c>
      <c r="B27" s="1" t="s">
        <v>17</v>
      </c>
      <c r="C27" s="3">
        <v>-0.16200000000000001</v>
      </c>
      <c r="D27" s="1">
        <v>4.3999999999999997E-2</v>
      </c>
      <c r="E27" s="3">
        <v>0.43</v>
      </c>
      <c r="F27" s="1">
        <v>-9.8000000000000004E-2</v>
      </c>
      <c r="G27" s="3">
        <v>0.20100000000000001</v>
      </c>
      <c r="H27" s="1">
        <v>-5.8000000000000003E-2</v>
      </c>
      <c r="I27" s="1">
        <v>3.4000000000000002E-2</v>
      </c>
      <c r="K27" s="1">
        <v>-0.17599999999999999</v>
      </c>
      <c r="L27" s="1">
        <v>6.0999999999999999E-2</v>
      </c>
      <c r="M27" s="1">
        <v>-0.45200000000000001</v>
      </c>
      <c r="N27" s="1">
        <v>-0.09</v>
      </c>
      <c r="O27" s="1">
        <v>0.224</v>
      </c>
      <c r="P27" s="1">
        <v>-6.2E-2</v>
      </c>
      <c r="Q27" s="1">
        <v>6.9000000000000006E-2</v>
      </c>
      <c r="R27" s="1">
        <f t="shared" si="11"/>
        <v>0.2857142857142857</v>
      </c>
      <c r="T27" s="1">
        <v>-0.153</v>
      </c>
      <c r="U27" s="1">
        <v>0.02</v>
      </c>
      <c r="V27" s="1">
        <v>-0.40600000000000003</v>
      </c>
      <c r="W27" s="1">
        <v>-6.5000000000000002E-2</v>
      </c>
      <c r="X27" s="1">
        <v>0.20899999999999999</v>
      </c>
      <c r="Y27" s="1">
        <v>-7.4999999999999997E-2</v>
      </c>
      <c r="Z27" s="1">
        <v>5.0999999999999997E-2</v>
      </c>
    </row>
    <row r="28" spans="1:26" s="1" customFormat="1">
      <c r="A28" t="s">
        <v>113</v>
      </c>
      <c r="B28" s="1" t="s">
        <v>18</v>
      </c>
      <c r="C28" s="1">
        <v>6.7000000000000004E-2</v>
      </c>
      <c r="D28" s="1">
        <v>-5.5E-2</v>
      </c>
      <c r="E28" s="3">
        <v>-0.218</v>
      </c>
      <c r="F28" s="1">
        <v>-9.7000000000000003E-2</v>
      </c>
      <c r="G28" s="3">
        <v>0.29199999999999998</v>
      </c>
      <c r="H28" s="1">
        <v>-7.2999999999999995E-2</v>
      </c>
      <c r="I28" s="3">
        <v>-0.11600000000000001</v>
      </c>
      <c r="K28" s="1">
        <v>9.9000000000000005E-2</v>
      </c>
      <c r="L28" s="1">
        <v>-1.0999999999999999E-2</v>
      </c>
      <c r="M28" s="1">
        <v>0.21099999999999999</v>
      </c>
      <c r="N28" s="1">
        <v>-3.9E-2</v>
      </c>
      <c r="O28" s="1">
        <v>0.35899999999999999</v>
      </c>
      <c r="P28" s="1">
        <v>-1.4E-2</v>
      </c>
      <c r="Q28" s="1">
        <v>-0.112</v>
      </c>
      <c r="R28" s="1">
        <f t="shared" si="11"/>
        <v>0.2857142857142857</v>
      </c>
      <c r="T28" s="1">
        <v>2.5999999999999999E-2</v>
      </c>
      <c r="U28" s="1">
        <v>-7.1999999999999995E-2</v>
      </c>
      <c r="V28" s="1">
        <v>0.18099999999999999</v>
      </c>
      <c r="W28" s="1">
        <v>-0.122</v>
      </c>
      <c r="X28" s="1">
        <v>0.36399999999999999</v>
      </c>
      <c r="Y28" s="1">
        <v>-9.0999999999999998E-2</v>
      </c>
      <c r="Z28" s="1">
        <v>-8.5999999999999993E-2</v>
      </c>
    </row>
    <row r="29" spans="1:26" s="1" customFormat="1">
      <c r="A29" t="s">
        <v>114</v>
      </c>
      <c r="B29" s="1" t="s">
        <v>19</v>
      </c>
      <c r="C29" s="3">
        <v>0.14399999999999999</v>
      </c>
      <c r="D29" s="1">
        <v>-8.1000000000000003E-2</v>
      </c>
      <c r="E29" s="1">
        <v>-5.3999999999999999E-2</v>
      </c>
      <c r="F29" s="3">
        <v>0.44500000000000001</v>
      </c>
      <c r="G29" s="1">
        <v>-5.0000000000000001E-3</v>
      </c>
      <c r="H29" s="1">
        <v>0.11899999999999999</v>
      </c>
      <c r="I29" s="3">
        <v>0.14399999999999999</v>
      </c>
      <c r="K29" s="1">
        <v>0.14299999999999999</v>
      </c>
      <c r="L29" s="1">
        <v>-0.14399999999999999</v>
      </c>
      <c r="M29" s="1">
        <v>0.114</v>
      </c>
      <c r="N29" s="1">
        <v>0.45900000000000002</v>
      </c>
      <c r="O29" s="1">
        <v>-0.11600000000000001</v>
      </c>
      <c r="P29" s="1">
        <v>8.1000000000000003E-2</v>
      </c>
      <c r="Q29" s="1">
        <v>0.113</v>
      </c>
      <c r="R29" s="1">
        <f t="shared" si="11"/>
        <v>0.7142857142857143</v>
      </c>
      <c r="T29" s="1">
        <v>0.105</v>
      </c>
      <c r="U29" s="1">
        <v>-1.4E-2</v>
      </c>
      <c r="V29" s="1">
        <v>6.8000000000000005E-2</v>
      </c>
      <c r="W29" s="1">
        <v>0.44800000000000001</v>
      </c>
      <c r="X29" s="1">
        <v>-0.17699999999999999</v>
      </c>
      <c r="Y29" s="1">
        <v>0.123</v>
      </c>
      <c r="Z29" s="1">
        <v>0.13100000000000001</v>
      </c>
    </row>
    <row r="30" spans="1:26" s="1" customFormat="1">
      <c r="A30" t="s">
        <v>115</v>
      </c>
      <c r="B30" s="1" t="s">
        <v>20</v>
      </c>
      <c r="C30" s="1">
        <v>-8.9999999999999993E-3</v>
      </c>
      <c r="D30" s="3">
        <v>-0.22900000000000001</v>
      </c>
      <c r="E30" s="3">
        <v>0.20100000000000001</v>
      </c>
      <c r="F30" s="1">
        <v>-0.17499999999999999</v>
      </c>
      <c r="G30" s="3">
        <v>0.36699999999999999</v>
      </c>
      <c r="H30" s="1">
        <v>6.4000000000000001E-2</v>
      </c>
      <c r="I30" s="1">
        <v>1.4E-2</v>
      </c>
      <c r="K30" s="1">
        <v>-8.0000000000000002E-3</v>
      </c>
      <c r="L30" s="1">
        <v>-0.189</v>
      </c>
      <c r="M30" s="1">
        <v>-0.222</v>
      </c>
      <c r="N30" s="1">
        <v>-0.10100000000000001</v>
      </c>
      <c r="O30" s="1">
        <v>0.47099999999999997</v>
      </c>
      <c r="P30" s="1">
        <v>0.10199999999999999</v>
      </c>
      <c r="Q30" s="1">
        <v>5.8000000000000003E-2</v>
      </c>
      <c r="R30" s="1">
        <f t="shared" si="11"/>
        <v>0.5714285714285714</v>
      </c>
      <c r="T30" s="1">
        <v>-7.8E-2</v>
      </c>
      <c r="U30" s="1">
        <v>-0.22900000000000001</v>
      </c>
      <c r="V30" s="1">
        <v>-0.21199999999999999</v>
      </c>
      <c r="W30" s="1">
        <v>-0.154</v>
      </c>
      <c r="X30" s="1">
        <v>0.441</v>
      </c>
      <c r="Y30" s="1">
        <v>1.4999999999999999E-2</v>
      </c>
      <c r="Z30" s="1">
        <v>2.8000000000000001E-2</v>
      </c>
    </row>
    <row r="31" spans="1:26" s="1" customFormat="1">
      <c r="A31" t="s">
        <v>116</v>
      </c>
      <c r="B31" s="1" t="s">
        <v>21</v>
      </c>
      <c r="C31" s="1">
        <v>2.9000000000000001E-2</v>
      </c>
      <c r="D31" s="3">
        <v>-0.121</v>
      </c>
      <c r="E31" s="3">
        <v>0.20399999999999999</v>
      </c>
      <c r="F31" s="1">
        <v>-0.156</v>
      </c>
      <c r="G31" s="3">
        <v>0.45900000000000002</v>
      </c>
      <c r="H31" s="1">
        <v>0.08</v>
      </c>
      <c r="I31" s="1">
        <v>7.5999999999999998E-2</v>
      </c>
      <c r="K31" s="1">
        <v>0.04</v>
      </c>
      <c r="L31" s="1">
        <v>-8.4000000000000005E-2</v>
      </c>
      <c r="M31" s="1">
        <v>-0.214</v>
      </c>
      <c r="N31" s="1">
        <v>-6.4000000000000001E-2</v>
      </c>
      <c r="O31" s="1">
        <v>0.55900000000000005</v>
      </c>
      <c r="P31" s="1">
        <v>0.122</v>
      </c>
      <c r="Q31" s="1">
        <v>0.11799999999999999</v>
      </c>
      <c r="R31" s="1">
        <f t="shared" si="11"/>
        <v>0.42857142857142855</v>
      </c>
      <c r="T31" s="1">
        <v>-3.5999999999999997E-2</v>
      </c>
      <c r="U31" s="1">
        <v>-0.12</v>
      </c>
      <c r="V31" s="1">
        <v>-0.218</v>
      </c>
      <c r="W31" s="1">
        <v>-9.9000000000000005E-2</v>
      </c>
      <c r="X31" s="1">
        <v>0.496</v>
      </c>
      <c r="Y31" s="1">
        <v>2.9000000000000001E-2</v>
      </c>
      <c r="Z31" s="1">
        <v>9.4E-2</v>
      </c>
    </row>
    <row r="32" spans="1:26" s="1" customFormat="1">
      <c r="A32" t="s">
        <v>117</v>
      </c>
      <c r="B32" s="1" t="s">
        <v>22</v>
      </c>
      <c r="C32" s="3">
        <v>-0.128</v>
      </c>
      <c r="D32" s="3">
        <v>0.32100000000000001</v>
      </c>
      <c r="E32" s="1">
        <v>-8.7999999999999995E-2</v>
      </c>
      <c r="F32" s="1">
        <v>2.3E-2</v>
      </c>
      <c r="G32" s="3">
        <v>-0.29399999999999998</v>
      </c>
      <c r="H32" s="3">
        <v>0.20200000000000001</v>
      </c>
      <c r="I32" s="1">
        <v>5.6000000000000001E-2</v>
      </c>
      <c r="K32" s="1">
        <v>-0.14699999999999999</v>
      </c>
      <c r="L32" s="1">
        <v>0.28999999999999998</v>
      </c>
      <c r="M32" s="1">
        <v>9.0999999999999998E-2</v>
      </c>
      <c r="N32" s="1">
        <v>-1.2999999999999999E-2</v>
      </c>
      <c r="O32" s="1">
        <v>-0.36299999999999999</v>
      </c>
      <c r="P32" s="1">
        <v>0.17</v>
      </c>
      <c r="Q32" s="1">
        <v>2.8000000000000001E-2</v>
      </c>
      <c r="R32" s="1">
        <f t="shared" si="11"/>
        <v>0.42857142857142855</v>
      </c>
      <c r="T32" s="1">
        <v>-3.9E-2</v>
      </c>
      <c r="U32" s="1">
        <v>0.315</v>
      </c>
      <c r="V32" s="1">
        <v>6.4000000000000001E-2</v>
      </c>
      <c r="W32" s="1">
        <v>0.105</v>
      </c>
      <c r="X32" s="1">
        <v>-0.38500000000000001</v>
      </c>
      <c r="Y32" s="1">
        <v>0.21</v>
      </c>
      <c r="Z32" s="1">
        <v>3.7999999999999999E-2</v>
      </c>
    </row>
    <row r="33" spans="1:26" s="1" customFormat="1">
      <c r="A33" t="s">
        <v>118</v>
      </c>
      <c r="B33" s="1" t="s">
        <v>23</v>
      </c>
      <c r="C33" s="1">
        <v>0.1</v>
      </c>
      <c r="D33" s="3">
        <v>0.20799999999999999</v>
      </c>
      <c r="E33" s="3">
        <v>-0.25600000000000001</v>
      </c>
      <c r="F33" s="1">
        <v>0.17799999999999999</v>
      </c>
      <c r="G33" s="3">
        <v>-0.191</v>
      </c>
      <c r="H33" s="3">
        <v>0.193</v>
      </c>
      <c r="I33" s="1">
        <v>3.6999999999999998E-2</v>
      </c>
      <c r="K33" s="1">
        <v>0.10199999999999999</v>
      </c>
      <c r="L33" s="1">
        <v>0.16600000000000001</v>
      </c>
      <c r="M33" s="1">
        <v>0.28100000000000003</v>
      </c>
      <c r="N33" s="1">
        <v>0.17499999999999999</v>
      </c>
      <c r="O33" s="1">
        <v>-0.26500000000000001</v>
      </c>
      <c r="P33" s="1">
        <v>0.17</v>
      </c>
      <c r="Q33" s="1">
        <v>0</v>
      </c>
      <c r="R33" s="1">
        <f t="shared" si="11"/>
        <v>0.8571428571428571</v>
      </c>
      <c r="T33" s="1">
        <v>0.14399999999999999</v>
      </c>
      <c r="U33" s="1">
        <v>0.23400000000000001</v>
      </c>
      <c r="V33" s="1">
        <v>0.21299999999999999</v>
      </c>
      <c r="W33" s="1">
        <v>0.23699999999999999</v>
      </c>
      <c r="X33" s="1">
        <v>-0.31</v>
      </c>
      <c r="Y33" s="1">
        <v>0.21099999999999999</v>
      </c>
      <c r="Z33" s="1">
        <v>1.9E-2</v>
      </c>
    </row>
    <row r="34" spans="1:26" s="1" customFormat="1">
      <c r="A34" t="s">
        <v>119</v>
      </c>
      <c r="B34" s="1" t="s">
        <v>24</v>
      </c>
      <c r="C34" s="1">
        <v>5.3999999999999999E-2</v>
      </c>
      <c r="D34" s="1">
        <v>4.7E-2</v>
      </c>
      <c r="E34" s="1">
        <v>-2.7E-2</v>
      </c>
      <c r="F34" s="3">
        <v>-0.30099999999999999</v>
      </c>
      <c r="G34" s="3">
        <v>0.26800000000000002</v>
      </c>
      <c r="H34" s="1">
        <v>-1.0999999999999999E-2</v>
      </c>
      <c r="I34" s="1">
        <v>-3.7999999999999999E-2</v>
      </c>
      <c r="K34" s="1">
        <v>7.6999999999999999E-2</v>
      </c>
      <c r="L34" s="1">
        <v>9.8000000000000004E-2</v>
      </c>
      <c r="M34" s="1">
        <v>0</v>
      </c>
      <c r="N34" s="1">
        <v>-0.24399999999999999</v>
      </c>
      <c r="O34" s="1">
        <v>0.38300000000000001</v>
      </c>
      <c r="P34" s="1">
        <v>4.1000000000000002E-2</v>
      </c>
      <c r="Q34" s="1">
        <v>-1.0999999999999999E-2</v>
      </c>
      <c r="R34" s="1">
        <f t="shared" si="11"/>
        <v>0.14285714285714285</v>
      </c>
      <c r="T34" s="1">
        <v>4.1000000000000002E-2</v>
      </c>
      <c r="U34" s="1">
        <v>1.6E-2</v>
      </c>
      <c r="V34" s="1">
        <v>-8.0000000000000002E-3</v>
      </c>
      <c r="W34" s="1">
        <v>-0.25900000000000001</v>
      </c>
      <c r="X34" s="1">
        <v>0.36499999999999999</v>
      </c>
      <c r="Y34" s="1">
        <v>-3.3000000000000002E-2</v>
      </c>
      <c r="Z34" s="1">
        <v>-2.3E-2</v>
      </c>
    </row>
    <row r="35" spans="1:26" s="1" customFormat="1">
      <c r="A35" t="s">
        <v>120</v>
      </c>
      <c r="B35" s="1" t="s">
        <v>25</v>
      </c>
      <c r="C35" s="1">
        <v>-6.0000000000000001E-3</v>
      </c>
      <c r="D35" s="1">
        <v>-0.03</v>
      </c>
      <c r="E35" s="1">
        <v>-3.1E-2</v>
      </c>
      <c r="F35" s="3">
        <v>-0.46200000000000002</v>
      </c>
      <c r="G35" s="1">
        <v>0.13600000000000001</v>
      </c>
      <c r="H35" s="3">
        <v>0.14799999999999999</v>
      </c>
      <c r="I35" s="3">
        <v>0.13400000000000001</v>
      </c>
      <c r="K35" s="1">
        <v>0</v>
      </c>
      <c r="L35" s="1">
        <v>2.3E-2</v>
      </c>
      <c r="M35" s="1">
        <v>8.0000000000000002E-3</v>
      </c>
      <c r="N35" s="1">
        <v>-0.40799999999999997</v>
      </c>
      <c r="O35" s="1">
        <v>0.28999999999999998</v>
      </c>
      <c r="P35" s="1">
        <v>0.19900000000000001</v>
      </c>
      <c r="Q35" s="1">
        <v>0.16800000000000001</v>
      </c>
      <c r="R35" s="1">
        <f t="shared" si="11"/>
        <v>0.42857142857142855</v>
      </c>
      <c r="T35" s="1">
        <v>-3.5999999999999997E-2</v>
      </c>
      <c r="U35" s="1">
        <v>-5.1999999999999998E-2</v>
      </c>
      <c r="V35" s="1">
        <v>2.5000000000000001E-2</v>
      </c>
      <c r="W35" s="1">
        <v>-0.38400000000000001</v>
      </c>
      <c r="X35" s="1">
        <v>0.26700000000000002</v>
      </c>
      <c r="Y35" s="1">
        <v>9.9000000000000005E-2</v>
      </c>
      <c r="Z35" s="1">
        <v>0.122</v>
      </c>
    </row>
    <row r="36" spans="1:26" s="1" customFormat="1">
      <c r="A36" t="s">
        <v>121</v>
      </c>
      <c r="B36" s="1" t="s">
        <v>26</v>
      </c>
      <c r="C36" s="1">
        <v>-5.6000000000000001E-2</v>
      </c>
      <c r="D36" s="1">
        <v>0.10100000000000001</v>
      </c>
      <c r="E36" s="1">
        <v>2.3E-2</v>
      </c>
      <c r="F36" s="3">
        <v>0.44700000000000001</v>
      </c>
      <c r="G36" s="1">
        <v>0.156</v>
      </c>
      <c r="H36" s="1">
        <v>1.6E-2</v>
      </c>
      <c r="I36" s="3">
        <v>-0.19700000000000001</v>
      </c>
      <c r="K36" s="1">
        <v>-5.6000000000000001E-2</v>
      </c>
      <c r="L36" s="1">
        <v>6.7000000000000004E-2</v>
      </c>
      <c r="M36" s="1">
        <v>-1.2E-2</v>
      </c>
      <c r="N36" s="1">
        <v>0.46400000000000002</v>
      </c>
      <c r="O36" s="1">
        <v>2.5999999999999999E-2</v>
      </c>
      <c r="P36" s="1">
        <v>-5.0000000000000001E-3</v>
      </c>
      <c r="Q36" s="1">
        <v>-0.222</v>
      </c>
      <c r="R36" s="1">
        <f t="shared" si="11"/>
        <v>0.14285714285714285</v>
      </c>
      <c r="T36" s="1">
        <v>-2.8000000000000001E-2</v>
      </c>
      <c r="U36" s="1">
        <v>0.11799999999999999</v>
      </c>
      <c r="V36" s="1">
        <v>-8.1000000000000003E-2</v>
      </c>
      <c r="W36" s="1">
        <v>0.434</v>
      </c>
      <c r="X36" s="1">
        <v>-4.0000000000000001E-3</v>
      </c>
      <c r="Y36" s="1">
        <v>2.9000000000000001E-2</v>
      </c>
      <c r="Z36" s="1">
        <v>-0.159</v>
      </c>
    </row>
    <row r="37" spans="1:26" s="1" customFormat="1">
      <c r="A37" t="s">
        <v>122</v>
      </c>
      <c r="B37" s="1" t="s">
        <v>27</v>
      </c>
      <c r="C37" s="1">
        <v>-7.2999999999999995E-2</v>
      </c>
      <c r="D37" s="1">
        <v>9.0999999999999998E-2</v>
      </c>
      <c r="E37" s="1">
        <v>-5.3999999999999999E-2</v>
      </c>
      <c r="F37" s="3">
        <v>0.45800000000000002</v>
      </c>
      <c r="G37" s="1">
        <v>0.10299999999999999</v>
      </c>
      <c r="H37" s="3">
        <v>0.14099999999999999</v>
      </c>
      <c r="I37" s="1">
        <v>0.06</v>
      </c>
      <c r="K37" s="1">
        <v>-7.5999999999999998E-2</v>
      </c>
      <c r="L37" s="1">
        <v>4.2000000000000003E-2</v>
      </c>
      <c r="M37" s="1">
        <v>0.105</v>
      </c>
      <c r="N37" s="1">
        <v>0.48099999999999998</v>
      </c>
      <c r="O37" s="1">
        <v>-3.5000000000000003E-2</v>
      </c>
      <c r="P37" s="1">
        <v>0.11600000000000001</v>
      </c>
      <c r="Q37" s="1">
        <v>0.02</v>
      </c>
      <c r="R37" s="1">
        <f t="shared" si="11"/>
        <v>0.2857142857142857</v>
      </c>
      <c r="T37" s="1">
        <v>-7.3999999999999996E-2</v>
      </c>
      <c r="U37" s="1">
        <v>0.129</v>
      </c>
      <c r="V37" s="1">
        <v>4.2999999999999997E-2</v>
      </c>
      <c r="W37" s="1">
        <v>0.48199999999999998</v>
      </c>
      <c r="X37" s="1">
        <v>-9.7000000000000003E-2</v>
      </c>
      <c r="Y37" s="1">
        <v>0.128</v>
      </c>
      <c r="Z37" s="1">
        <v>7.8E-2</v>
      </c>
    </row>
    <row r="38" spans="1:26" s="1" customFormat="1">
      <c r="A38" t="s">
        <v>123</v>
      </c>
      <c r="B38" s="1" t="s">
        <v>28</v>
      </c>
      <c r="C38" s="1">
        <v>-5.3999999999999999E-2</v>
      </c>
      <c r="D38" s="3">
        <v>0.18099999999999999</v>
      </c>
      <c r="E38" s="3">
        <v>0.13400000000000001</v>
      </c>
      <c r="F38" s="3">
        <v>0.36</v>
      </c>
      <c r="G38" s="1">
        <v>-7.0000000000000007E-2</v>
      </c>
      <c r="H38" s="1">
        <v>0.107</v>
      </c>
      <c r="I38" s="1">
        <v>7.3999999999999996E-2</v>
      </c>
      <c r="K38" s="1">
        <v>-7.0999999999999994E-2</v>
      </c>
      <c r="L38" s="1">
        <v>0.122</v>
      </c>
      <c r="M38" s="1">
        <v>-0.10299999999999999</v>
      </c>
      <c r="N38" s="1">
        <v>0.34399999999999997</v>
      </c>
      <c r="O38" s="1">
        <v>-0.20399999999999999</v>
      </c>
      <c r="P38" s="1">
        <v>5.3999999999999999E-2</v>
      </c>
      <c r="Q38" s="1">
        <v>4.9000000000000002E-2</v>
      </c>
      <c r="R38" s="1">
        <f t="shared" si="11"/>
        <v>0.42857142857142855</v>
      </c>
      <c r="T38" s="1">
        <v>-1.2E-2</v>
      </c>
      <c r="U38" s="1">
        <v>0.21</v>
      </c>
      <c r="V38" s="1">
        <v>-0.13400000000000001</v>
      </c>
      <c r="W38" s="1">
        <v>0.40500000000000003</v>
      </c>
      <c r="X38" s="1">
        <v>-0.25700000000000001</v>
      </c>
      <c r="Y38" s="1">
        <v>0.12</v>
      </c>
      <c r="Z38" s="1">
        <v>7.2999999999999995E-2</v>
      </c>
    </row>
    <row r="39" spans="1:26" s="1" customFormat="1">
      <c r="A39" t="s">
        <v>124</v>
      </c>
      <c r="B39" s="1" t="s">
        <v>29</v>
      </c>
      <c r="C39" s="1">
        <v>4.5999999999999999E-2</v>
      </c>
      <c r="D39" s="1">
        <v>-0.09</v>
      </c>
      <c r="E39" s="1">
        <v>-1.4E-2</v>
      </c>
      <c r="F39" s="3">
        <v>-0.46400000000000002</v>
      </c>
      <c r="G39" s="1">
        <v>0.22600000000000001</v>
      </c>
      <c r="H39" s="1">
        <v>-3.5000000000000003E-2</v>
      </c>
      <c r="I39" s="1">
        <v>3.1E-2</v>
      </c>
      <c r="K39" s="1">
        <v>6.6000000000000003E-2</v>
      </c>
      <c r="L39" s="1">
        <v>-2.1999999999999999E-2</v>
      </c>
      <c r="M39" s="1">
        <v>-1.7000000000000001E-2</v>
      </c>
      <c r="N39" s="1">
        <v>-0.41399999999999998</v>
      </c>
      <c r="O39" s="1">
        <v>0.39500000000000002</v>
      </c>
      <c r="P39" s="1">
        <v>2.7E-2</v>
      </c>
      <c r="Q39" s="1">
        <v>7.0999999999999994E-2</v>
      </c>
      <c r="R39" s="1">
        <f t="shared" si="11"/>
        <v>0</v>
      </c>
      <c r="T39" s="1">
        <v>3.0000000000000001E-3</v>
      </c>
      <c r="U39" s="1">
        <v>-0.125</v>
      </c>
      <c r="V39" s="1">
        <v>1.2999999999999999E-2</v>
      </c>
      <c r="W39" s="1">
        <v>-0.442</v>
      </c>
      <c r="X39" s="1">
        <v>0.40200000000000002</v>
      </c>
      <c r="Y39" s="1">
        <v>-6.9000000000000006E-2</v>
      </c>
      <c r="Z39" s="1">
        <v>3.3000000000000002E-2</v>
      </c>
    </row>
    <row r="40" spans="1:26" s="1" customFormat="1">
      <c r="A40" t="s">
        <v>125</v>
      </c>
      <c r="B40" s="1" t="s">
        <v>30</v>
      </c>
      <c r="C40" s="3">
        <v>0.16600000000000001</v>
      </c>
      <c r="D40" s="3">
        <v>-8.7999999999999995E-2</v>
      </c>
      <c r="E40" s="3">
        <v>-9.6000000000000002E-2</v>
      </c>
      <c r="F40" s="3">
        <v>0.53400000000000003</v>
      </c>
      <c r="G40" s="1">
        <v>-7.0000000000000001E-3</v>
      </c>
      <c r="H40" s="3">
        <v>0.13200000000000001</v>
      </c>
      <c r="I40" s="1">
        <v>-1.0999999999999999E-2</v>
      </c>
      <c r="K40" s="1">
        <v>0.16400000000000001</v>
      </c>
      <c r="L40" s="1">
        <v>-0.156</v>
      </c>
      <c r="M40" s="1">
        <v>0.14199999999999999</v>
      </c>
      <c r="N40" s="1">
        <v>0.55100000000000005</v>
      </c>
      <c r="O40" s="1">
        <v>-0.13900000000000001</v>
      </c>
      <c r="P40" s="1">
        <v>9.0999999999999998E-2</v>
      </c>
      <c r="Q40" s="1">
        <v>-4.4999999999999998E-2</v>
      </c>
      <c r="R40" s="1">
        <f t="shared" si="11"/>
        <v>0.5714285714285714</v>
      </c>
      <c r="T40" s="1">
        <v>0.14199999999999999</v>
      </c>
      <c r="U40" s="1">
        <v>-1.9E-2</v>
      </c>
      <c r="V40" s="1">
        <v>6.6000000000000003E-2</v>
      </c>
      <c r="W40" s="1">
        <v>0.52200000000000002</v>
      </c>
      <c r="X40" s="1">
        <v>-0.19500000000000001</v>
      </c>
      <c r="Y40" s="1">
        <v>0.14899999999999999</v>
      </c>
      <c r="Z40" s="1">
        <v>-1.4999999999999999E-2</v>
      </c>
    </row>
    <row r="41" spans="1:26" s="1" customFormat="1">
      <c r="A41" t="s">
        <v>126</v>
      </c>
      <c r="B41" s="1" t="s">
        <v>31</v>
      </c>
      <c r="C41" s="3">
        <v>0.189</v>
      </c>
      <c r="D41" s="3">
        <v>0.17899999999999999</v>
      </c>
      <c r="E41" s="1">
        <v>9.1999999999999998E-2</v>
      </c>
      <c r="F41" s="3">
        <v>0.16900000000000001</v>
      </c>
      <c r="G41" s="1">
        <v>0.11899999999999999</v>
      </c>
      <c r="H41" s="1">
        <v>-1E-3</v>
      </c>
      <c r="I41" s="1">
        <v>1.7000000000000001E-2</v>
      </c>
      <c r="K41" s="1">
        <v>0.20300000000000001</v>
      </c>
      <c r="L41" s="1">
        <v>0.15</v>
      </c>
      <c r="M41" s="1">
        <v>-7.9000000000000001E-2</v>
      </c>
      <c r="N41" s="1">
        <v>0.193</v>
      </c>
      <c r="O41" s="1">
        <v>7.9000000000000001E-2</v>
      </c>
      <c r="P41" s="1">
        <v>-1.9E-2</v>
      </c>
      <c r="Q41" s="1">
        <v>1.4999999999999999E-2</v>
      </c>
      <c r="R41" s="1">
        <f t="shared" si="11"/>
        <v>0.42857142857142855</v>
      </c>
      <c r="T41" s="1">
        <v>0.21</v>
      </c>
      <c r="U41" s="1">
        <v>0.19500000000000001</v>
      </c>
      <c r="V41" s="1">
        <v>-0.121</v>
      </c>
      <c r="W41" s="1">
        <v>0.223</v>
      </c>
      <c r="X41" s="1">
        <v>1.2999999999999999E-2</v>
      </c>
      <c r="Y41" s="1">
        <v>2.5000000000000001E-2</v>
      </c>
      <c r="Z41" s="1">
        <v>1.7000000000000001E-2</v>
      </c>
    </row>
    <row r="42" spans="1:26" s="1" customFormat="1">
      <c r="A42" t="s">
        <v>127</v>
      </c>
      <c r="B42" s="1" t="s">
        <v>32</v>
      </c>
      <c r="C42" s="1">
        <v>7.1999999999999995E-2</v>
      </c>
      <c r="D42" s="1">
        <v>3.0000000000000001E-3</v>
      </c>
      <c r="E42" s="3">
        <v>0.14899999999999999</v>
      </c>
      <c r="F42" s="3">
        <v>0.28199999999999997</v>
      </c>
      <c r="G42" s="1">
        <v>0.11600000000000001</v>
      </c>
      <c r="H42" s="3">
        <v>0.14199999999999999</v>
      </c>
      <c r="I42" s="1">
        <v>-2.1000000000000001E-2</v>
      </c>
      <c r="K42" s="1">
        <v>6.3E-2</v>
      </c>
      <c r="L42" s="1">
        <v>-3.5000000000000003E-2</v>
      </c>
      <c r="M42" s="1">
        <v>-0.14000000000000001</v>
      </c>
      <c r="N42" s="1">
        <v>0.314</v>
      </c>
      <c r="O42" s="1">
        <v>5.0999999999999997E-2</v>
      </c>
      <c r="P42" s="1">
        <v>0.114</v>
      </c>
      <c r="Q42" s="1">
        <v>-0.02</v>
      </c>
      <c r="R42" s="1">
        <f t="shared" si="11"/>
        <v>0.42857142857142855</v>
      </c>
      <c r="T42" s="1">
        <v>7.2999999999999995E-2</v>
      </c>
      <c r="U42" s="1">
        <v>0.04</v>
      </c>
      <c r="V42" s="1">
        <v>-0.19</v>
      </c>
      <c r="W42" s="1">
        <v>0.32400000000000001</v>
      </c>
      <c r="X42" s="1">
        <v>-1.6E-2</v>
      </c>
      <c r="Y42" s="1">
        <v>0.14499999999999999</v>
      </c>
      <c r="Z42" s="1">
        <v>-1.7999999999999999E-2</v>
      </c>
    </row>
    <row r="43" spans="1:26" s="1" customFormat="1">
      <c r="A43" t="s">
        <v>128</v>
      </c>
      <c r="B43" s="1" t="s">
        <v>33</v>
      </c>
      <c r="C43" s="1">
        <v>7.6999999999999999E-2</v>
      </c>
      <c r="D43" s="1">
        <v>3.3000000000000002E-2</v>
      </c>
      <c r="E43" s="3">
        <v>0.48199999999999998</v>
      </c>
      <c r="F43" s="3">
        <v>-0.122</v>
      </c>
      <c r="G43" s="1">
        <v>-3.6999999999999998E-2</v>
      </c>
      <c r="H43" s="3">
        <v>0.161</v>
      </c>
      <c r="I43" s="1">
        <v>-0.106</v>
      </c>
      <c r="K43" s="1">
        <v>4.2999999999999997E-2</v>
      </c>
      <c r="L43" s="1">
        <v>1.9E-2</v>
      </c>
      <c r="M43" s="1">
        <v>-0.54700000000000004</v>
      </c>
      <c r="N43" s="1">
        <v>-0.11600000000000001</v>
      </c>
      <c r="O43" s="1">
        <v>2E-3</v>
      </c>
      <c r="P43" s="1">
        <v>0.12</v>
      </c>
      <c r="Q43" s="1">
        <v>-5.0999999999999997E-2</v>
      </c>
      <c r="R43" s="1">
        <f t="shared" si="11"/>
        <v>0.2857142857142857</v>
      </c>
      <c r="T43" s="1">
        <v>0.13200000000000001</v>
      </c>
      <c r="U43" s="1">
        <v>3.7999999999999999E-2</v>
      </c>
      <c r="V43" s="1">
        <v>-0.55000000000000004</v>
      </c>
      <c r="W43" s="1">
        <v>-3.1E-2</v>
      </c>
      <c r="X43" s="1">
        <v>-4.7E-2</v>
      </c>
      <c r="Y43" s="1">
        <v>0.18099999999999999</v>
      </c>
      <c r="Z43" s="1">
        <v>-0.129</v>
      </c>
    </row>
    <row r="44" spans="1:26" s="1" customFormat="1">
      <c r="A44" t="s">
        <v>129</v>
      </c>
      <c r="B44" s="1" t="s">
        <v>34</v>
      </c>
      <c r="C44" s="1">
        <v>3.4000000000000002E-2</v>
      </c>
      <c r="D44" s="3">
        <v>0.182</v>
      </c>
      <c r="E44" s="3">
        <v>0.34100000000000003</v>
      </c>
      <c r="F44" s="1">
        <v>0.13</v>
      </c>
      <c r="G44" s="3">
        <v>-0.184</v>
      </c>
      <c r="H44" s="3">
        <v>0.14899999999999999</v>
      </c>
      <c r="I44" s="3">
        <v>0.13900000000000001</v>
      </c>
      <c r="K44" s="1">
        <v>5.0000000000000001E-3</v>
      </c>
      <c r="L44" s="1">
        <v>0.125</v>
      </c>
      <c r="M44" s="1">
        <v>-0.33800000000000002</v>
      </c>
      <c r="N44" s="1">
        <v>0.10199999999999999</v>
      </c>
      <c r="O44" s="1">
        <v>-0.253</v>
      </c>
      <c r="P44" s="1">
        <v>8.1000000000000003E-2</v>
      </c>
      <c r="Q44" s="1">
        <v>0.14499999999999999</v>
      </c>
      <c r="R44" s="1">
        <f t="shared" si="11"/>
        <v>0.5714285714285714</v>
      </c>
      <c r="T44" s="1">
        <v>9.2999999999999999E-2</v>
      </c>
      <c r="U44" s="1">
        <v>0.20699999999999999</v>
      </c>
      <c r="V44" s="1">
        <v>-0.33700000000000002</v>
      </c>
      <c r="W44" s="1">
        <v>0.223</v>
      </c>
      <c r="X44" s="1">
        <v>-0.317</v>
      </c>
      <c r="Y44" s="1">
        <v>0.17299999999999999</v>
      </c>
      <c r="Z44" s="1">
        <v>0.106</v>
      </c>
    </row>
    <row r="45" spans="1:26" s="1" customFormat="1">
      <c r="A45" t="s">
        <v>130</v>
      </c>
      <c r="B45" s="1" t="s">
        <v>35</v>
      </c>
      <c r="C45" s="1">
        <v>-2.1000000000000001E-2</v>
      </c>
      <c r="D45" s="1">
        <v>1.4999999999999999E-2</v>
      </c>
      <c r="E45" s="1">
        <v>-0.126</v>
      </c>
      <c r="F45" s="1">
        <v>-0.20100000000000001</v>
      </c>
      <c r="G45" s="3">
        <v>0.42499999999999999</v>
      </c>
      <c r="H45" s="1">
        <v>-0.06</v>
      </c>
      <c r="I45" s="1">
        <v>-4.2000000000000003E-2</v>
      </c>
      <c r="K45" s="1">
        <v>1.2999999999999999E-2</v>
      </c>
      <c r="L45" s="1">
        <v>7.4999999999999997E-2</v>
      </c>
      <c r="M45" s="1">
        <v>0.11899999999999999</v>
      </c>
      <c r="N45" s="1">
        <v>-0.124</v>
      </c>
      <c r="O45" s="1">
        <v>0.52</v>
      </c>
      <c r="P45" s="1">
        <v>1.2999999999999999E-2</v>
      </c>
      <c r="Q45" s="1">
        <v>-2.9000000000000001E-2</v>
      </c>
      <c r="R45" s="1">
        <f t="shared" si="11"/>
        <v>0.2857142857142857</v>
      </c>
      <c r="T45" s="1">
        <v>-6.3E-2</v>
      </c>
      <c r="U45" s="1">
        <v>-1.7999999999999999E-2</v>
      </c>
      <c r="V45" s="1">
        <v>0.10299999999999999</v>
      </c>
      <c r="W45" s="1">
        <v>-0.19</v>
      </c>
      <c r="X45" s="1">
        <v>0.50700000000000001</v>
      </c>
      <c r="Y45" s="1">
        <v>-0.10100000000000001</v>
      </c>
      <c r="Z45" s="1">
        <v>-2E-3</v>
      </c>
    </row>
    <row r="46" spans="1:26" s="1" customFormat="1">
      <c r="A46" t="s">
        <v>131</v>
      </c>
      <c r="B46" s="1" t="s">
        <v>36</v>
      </c>
      <c r="C46" s="1">
        <v>2.1999999999999999E-2</v>
      </c>
      <c r="D46" s="1">
        <v>-6.8000000000000005E-2</v>
      </c>
      <c r="E46" s="1">
        <v>0.06</v>
      </c>
      <c r="F46" s="3">
        <v>-0.35099999999999998</v>
      </c>
      <c r="G46" s="3">
        <v>0.318</v>
      </c>
      <c r="H46" s="1">
        <v>-5.7000000000000002E-2</v>
      </c>
      <c r="I46" s="1">
        <v>-2.4E-2</v>
      </c>
      <c r="K46" s="1">
        <v>4.2000000000000003E-2</v>
      </c>
      <c r="L46" s="1">
        <v>-6.0000000000000001E-3</v>
      </c>
      <c r="M46" s="1">
        <v>-9.1999999999999998E-2</v>
      </c>
      <c r="N46" s="1">
        <v>-0.29199999999999998</v>
      </c>
      <c r="O46" s="1">
        <v>0.45800000000000002</v>
      </c>
      <c r="P46" s="1">
        <v>1E-3</v>
      </c>
      <c r="Q46" s="1">
        <v>1.6E-2</v>
      </c>
      <c r="R46" s="1">
        <f t="shared" si="11"/>
        <v>0.14285714285714285</v>
      </c>
      <c r="T46" s="1">
        <v>-1.6E-2</v>
      </c>
      <c r="U46" s="1">
        <v>-0.10100000000000001</v>
      </c>
      <c r="V46" s="1">
        <v>-7.3999999999999996E-2</v>
      </c>
      <c r="W46" s="1">
        <v>-0.33200000000000002</v>
      </c>
      <c r="X46" s="1">
        <v>0.45500000000000002</v>
      </c>
      <c r="Y46" s="1">
        <v>-8.8999999999999996E-2</v>
      </c>
      <c r="Z46" s="1">
        <v>-7.0000000000000001E-3</v>
      </c>
    </row>
    <row r="47" spans="1:26" s="1" customFormat="1">
      <c r="A47" t="s">
        <v>132</v>
      </c>
      <c r="B47" s="1" t="s">
        <v>37</v>
      </c>
      <c r="C47" s="1">
        <v>2.9000000000000001E-2</v>
      </c>
      <c r="D47" s="1">
        <v>2.8000000000000001E-2</v>
      </c>
      <c r="E47" s="1">
        <v>-0.106</v>
      </c>
      <c r="F47" s="1">
        <v>6.0000000000000001E-3</v>
      </c>
      <c r="G47" s="3">
        <v>0.41799999999999998</v>
      </c>
      <c r="H47" s="1">
        <v>-3.0000000000000001E-3</v>
      </c>
      <c r="I47" s="3">
        <v>-0.13300000000000001</v>
      </c>
      <c r="K47" s="1">
        <v>5.8000000000000003E-2</v>
      </c>
      <c r="L47" s="1">
        <v>6.2E-2</v>
      </c>
      <c r="M47" s="1">
        <v>9.9000000000000005E-2</v>
      </c>
      <c r="N47" s="1">
        <v>8.5999999999999993E-2</v>
      </c>
      <c r="O47" s="1">
        <v>0.45600000000000002</v>
      </c>
      <c r="P47" s="1">
        <v>4.9000000000000002E-2</v>
      </c>
      <c r="Q47" s="1">
        <v>-0.127</v>
      </c>
      <c r="R47" s="1">
        <f t="shared" si="11"/>
        <v>0.14285714285714285</v>
      </c>
      <c r="T47" s="1">
        <v>2E-3</v>
      </c>
      <c r="U47" s="1">
        <v>1.4999999999999999E-2</v>
      </c>
      <c r="V47" s="1">
        <v>4.3999999999999997E-2</v>
      </c>
      <c r="W47" s="1">
        <v>0.02</v>
      </c>
      <c r="X47" s="1">
        <v>0.42199999999999999</v>
      </c>
      <c r="Y47" s="1">
        <v>-2.9000000000000001E-2</v>
      </c>
      <c r="Z47" s="1">
        <v>-0.09</v>
      </c>
    </row>
    <row r="48" spans="1:26" s="1" customFormat="1">
      <c r="A48" t="s">
        <v>133</v>
      </c>
      <c r="B48" s="1" t="s">
        <v>38</v>
      </c>
      <c r="C48" s="1">
        <v>-8.9999999999999993E-3</v>
      </c>
      <c r="D48" s="1">
        <v>-1.4999999999999999E-2</v>
      </c>
      <c r="E48" s="3">
        <v>0.129</v>
      </c>
      <c r="F48" s="1">
        <v>2.8000000000000001E-2</v>
      </c>
      <c r="G48" s="1">
        <v>-1E-3</v>
      </c>
      <c r="H48" s="3">
        <v>0.61499999999999999</v>
      </c>
      <c r="I48" s="1">
        <v>-2.5999999999999999E-2</v>
      </c>
      <c r="K48" s="1">
        <v>-5.2999999999999999E-2</v>
      </c>
      <c r="L48" s="1">
        <v>-4.5999999999999999E-2</v>
      </c>
      <c r="M48" s="1">
        <v>-0.16500000000000001</v>
      </c>
      <c r="N48" s="1">
        <v>0.10100000000000001</v>
      </c>
      <c r="O48" s="1">
        <v>4.0000000000000001E-3</v>
      </c>
      <c r="P48" s="1">
        <v>0.59</v>
      </c>
      <c r="Q48" s="1">
        <v>-3.0000000000000001E-3</v>
      </c>
      <c r="R48" s="1">
        <f t="shared" si="11"/>
        <v>0.2857142857142857</v>
      </c>
      <c r="T48" s="1">
        <v>1.7999999999999999E-2</v>
      </c>
      <c r="U48" s="1">
        <v>3.2000000000000001E-2</v>
      </c>
      <c r="V48" s="1">
        <v>-0.25900000000000001</v>
      </c>
      <c r="W48" s="1">
        <v>0.193</v>
      </c>
      <c r="X48" s="1">
        <v>-0.11</v>
      </c>
      <c r="Y48" s="1">
        <v>0.57499999999999996</v>
      </c>
      <c r="Z48" s="1">
        <v>-5.0999999999999997E-2</v>
      </c>
    </row>
    <row r="49" spans="1:26" s="1" customFormat="1">
      <c r="A49" t="s">
        <v>134</v>
      </c>
      <c r="B49" s="1" t="s">
        <v>39</v>
      </c>
      <c r="C49" s="1">
        <v>-1.6E-2</v>
      </c>
      <c r="D49" s="1">
        <v>3.3000000000000002E-2</v>
      </c>
      <c r="E49" s="1">
        <v>-1.9E-2</v>
      </c>
      <c r="F49" s="1">
        <v>4.7E-2</v>
      </c>
      <c r="G49" s="3">
        <v>0.11700000000000001</v>
      </c>
      <c r="H49" s="3">
        <v>0.69199999999999995</v>
      </c>
      <c r="I49" s="1">
        <v>-3.5000000000000003E-2</v>
      </c>
      <c r="K49" s="1">
        <v>-4.9000000000000002E-2</v>
      </c>
      <c r="L49" s="1">
        <v>0.01</v>
      </c>
      <c r="M49" s="1">
        <v>-8.9999999999999993E-3</v>
      </c>
      <c r="N49" s="1">
        <v>0.154</v>
      </c>
      <c r="O49" s="1">
        <v>0.126</v>
      </c>
      <c r="P49" s="1">
        <v>0.68799999999999994</v>
      </c>
      <c r="Q49" s="1">
        <v>-2.1000000000000001E-2</v>
      </c>
      <c r="R49" s="1">
        <f t="shared" si="11"/>
        <v>0.2857142857142857</v>
      </c>
      <c r="T49" s="1">
        <v>4.0000000000000001E-3</v>
      </c>
      <c r="U49" s="1">
        <v>8.1000000000000003E-2</v>
      </c>
      <c r="V49" s="1">
        <v>-0.13800000000000001</v>
      </c>
      <c r="W49" s="1">
        <v>0.23499999999999999</v>
      </c>
      <c r="X49" s="1">
        <v>-1.0999999999999999E-2</v>
      </c>
      <c r="Y49" s="1">
        <v>0.63300000000000001</v>
      </c>
      <c r="Z49" s="1">
        <v>-4.7E-2</v>
      </c>
    </row>
    <row r="50" spans="1:26" s="1" customFormat="1">
      <c r="A50" t="s">
        <v>135</v>
      </c>
      <c r="B50" s="1" t="s">
        <v>40</v>
      </c>
      <c r="C50" s="1">
        <v>-8.9999999999999993E-3</v>
      </c>
      <c r="D50" s="1">
        <v>4.3999999999999997E-2</v>
      </c>
      <c r="E50" s="1">
        <v>8.9999999999999993E-3</v>
      </c>
      <c r="F50" s="1">
        <v>-0.128</v>
      </c>
      <c r="G50" s="3">
        <v>0.26100000000000001</v>
      </c>
      <c r="H50" s="3">
        <v>-0.32800000000000001</v>
      </c>
      <c r="I50" s="3">
        <v>0.121</v>
      </c>
      <c r="K50" s="1">
        <v>2.7E-2</v>
      </c>
      <c r="L50" s="1">
        <v>8.4000000000000005E-2</v>
      </c>
      <c r="M50" s="1">
        <v>1.7000000000000001E-2</v>
      </c>
      <c r="N50" s="1">
        <v>-0.122</v>
      </c>
      <c r="O50" s="1">
        <v>0.309</v>
      </c>
      <c r="P50" s="1">
        <v>-0.28599999999999998</v>
      </c>
      <c r="Q50" s="1">
        <v>0.123</v>
      </c>
      <c r="R50" s="1">
        <f t="shared" si="11"/>
        <v>0.5714285714285714</v>
      </c>
      <c r="T50" s="1">
        <v>-5.0999999999999997E-2</v>
      </c>
      <c r="U50" s="1">
        <v>8.0000000000000002E-3</v>
      </c>
      <c r="V50" s="1">
        <v>7.2999999999999995E-2</v>
      </c>
      <c r="W50" s="1">
        <v>-0.17599999999999999</v>
      </c>
      <c r="X50" s="1">
        <v>0.33400000000000002</v>
      </c>
      <c r="Y50" s="1">
        <v>-0.33600000000000002</v>
      </c>
      <c r="Z50" s="1">
        <v>0.14699999999999999</v>
      </c>
    </row>
    <row r="51" spans="1:26" s="1" customFormat="1">
      <c r="A51" t="s">
        <v>136</v>
      </c>
      <c r="B51" s="1" t="s">
        <v>41</v>
      </c>
      <c r="C51" s="1">
        <v>-0.04</v>
      </c>
      <c r="D51" s="1">
        <v>3.0000000000000001E-3</v>
      </c>
      <c r="E51" s="1">
        <v>0.11700000000000001</v>
      </c>
      <c r="F51" s="1">
        <v>0.09</v>
      </c>
      <c r="G51" s="3">
        <v>0.19400000000000001</v>
      </c>
      <c r="H51" s="3">
        <v>-0.45100000000000001</v>
      </c>
      <c r="I51" s="3">
        <v>0.158</v>
      </c>
      <c r="K51" s="1">
        <v>-8.9999999999999993E-3</v>
      </c>
      <c r="L51" s="1">
        <v>1.6E-2</v>
      </c>
      <c r="M51" s="1">
        <v>-6.7000000000000004E-2</v>
      </c>
      <c r="N51" s="1">
        <v>0.06</v>
      </c>
      <c r="O51" s="1">
        <v>0.16800000000000001</v>
      </c>
      <c r="P51" s="1">
        <v>-0.438</v>
      </c>
      <c r="Q51" s="1">
        <v>0.14699999999999999</v>
      </c>
      <c r="R51" s="1">
        <f t="shared" si="11"/>
        <v>0.2857142857142857</v>
      </c>
      <c r="T51" s="1">
        <v>-8.5999999999999993E-2</v>
      </c>
      <c r="U51" s="1">
        <v>-0.02</v>
      </c>
      <c r="V51" s="1">
        <v>1.4E-2</v>
      </c>
      <c r="W51" s="1">
        <v>-7.0000000000000001E-3</v>
      </c>
      <c r="X51" s="1">
        <v>0.21</v>
      </c>
      <c r="Y51" s="1">
        <v>-0.44</v>
      </c>
      <c r="Z51" s="1">
        <v>0.185</v>
      </c>
    </row>
    <row r="52" spans="1:26" s="1" customFormat="1">
      <c r="A52" t="s">
        <v>137</v>
      </c>
      <c r="B52" s="1" t="s">
        <v>42</v>
      </c>
      <c r="C52" s="1">
        <v>-0.109</v>
      </c>
      <c r="D52" s="1">
        <v>0.02</v>
      </c>
      <c r="E52" s="3">
        <v>-0.27500000000000002</v>
      </c>
      <c r="F52" s="1">
        <v>4.5999999999999999E-2</v>
      </c>
      <c r="G52" s="3">
        <v>0.318</v>
      </c>
      <c r="H52" s="1">
        <v>-0.08</v>
      </c>
      <c r="I52" s="3">
        <v>0.182</v>
      </c>
      <c r="K52" s="1">
        <v>-7.2999999999999995E-2</v>
      </c>
      <c r="L52" s="1">
        <v>4.8000000000000001E-2</v>
      </c>
      <c r="M52" s="1">
        <v>0.33400000000000002</v>
      </c>
      <c r="N52" s="1">
        <v>9.4E-2</v>
      </c>
      <c r="O52" s="1">
        <v>0.32</v>
      </c>
      <c r="P52" s="1">
        <v>-2.4E-2</v>
      </c>
      <c r="Q52" s="1">
        <v>0.151</v>
      </c>
      <c r="R52" s="1">
        <f t="shared" si="11"/>
        <v>0.14285714285714285</v>
      </c>
      <c r="T52" s="1">
        <v>-0.17699999999999999</v>
      </c>
      <c r="U52" s="1">
        <v>0.01</v>
      </c>
      <c r="V52" s="1">
        <v>0.33100000000000002</v>
      </c>
      <c r="W52" s="1">
        <v>2.5000000000000001E-2</v>
      </c>
      <c r="X52" s="1">
        <v>0.31</v>
      </c>
      <c r="Y52" s="1">
        <v>-0.13</v>
      </c>
      <c r="Z52" s="1">
        <v>0.217</v>
      </c>
    </row>
    <row r="53" spans="1:26" s="1" customFormat="1">
      <c r="A53" t="s">
        <v>138</v>
      </c>
      <c r="B53" s="1" t="s">
        <v>43</v>
      </c>
      <c r="C53" s="1">
        <v>-5.6000000000000001E-2</v>
      </c>
      <c r="D53" s="1">
        <v>-8.0000000000000002E-3</v>
      </c>
      <c r="E53" s="1">
        <v>3.0000000000000001E-3</v>
      </c>
      <c r="F53" s="1">
        <v>-2.8000000000000001E-2</v>
      </c>
      <c r="G53" s="1">
        <v>6.0000000000000001E-3</v>
      </c>
      <c r="H53" s="1">
        <v>1.6E-2</v>
      </c>
      <c r="I53" s="3">
        <v>0.76200000000000001</v>
      </c>
      <c r="K53" s="1">
        <v>-4.5999999999999999E-2</v>
      </c>
      <c r="L53" s="1">
        <v>-2.9000000000000001E-2</v>
      </c>
      <c r="M53" s="1">
        <v>0.114</v>
      </c>
      <c r="N53" s="1">
        <v>-3.3000000000000002E-2</v>
      </c>
      <c r="O53" s="1">
        <v>2E-3</v>
      </c>
      <c r="P53" s="1">
        <v>1.4E-2</v>
      </c>
      <c r="Q53" s="1">
        <v>0.73499999999999999</v>
      </c>
      <c r="R53" s="1">
        <f t="shared" si="11"/>
        <v>0.14285714285714285</v>
      </c>
      <c r="T53" s="1">
        <v>-0.153</v>
      </c>
      <c r="U53" s="1">
        <v>2.4E-2</v>
      </c>
      <c r="V53" s="1">
        <v>0.20399999999999999</v>
      </c>
      <c r="W53" s="1">
        <v>0.02</v>
      </c>
      <c r="X53" s="1">
        <v>-5.1999999999999998E-2</v>
      </c>
      <c r="Y53" s="1">
        <v>-4.1000000000000002E-2</v>
      </c>
      <c r="Z53" s="1">
        <v>0.72399999999999998</v>
      </c>
    </row>
    <row r="54" spans="1:26" s="1" customFormat="1">
      <c r="A54" t="s">
        <v>139</v>
      </c>
      <c r="B54" s="1" t="s">
        <v>44</v>
      </c>
      <c r="C54" s="1">
        <v>-5.0000000000000001E-3</v>
      </c>
      <c r="D54" s="1">
        <v>2.1999999999999999E-2</v>
      </c>
      <c r="E54" s="3">
        <v>0.16300000000000001</v>
      </c>
      <c r="F54" s="1">
        <v>4.8000000000000001E-2</v>
      </c>
      <c r="G54" s="3">
        <v>-0.17</v>
      </c>
      <c r="H54" s="3">
        <v>0.38300000000000001</v>
      </c>
      <c r="I54" s="1">
        <v>7.0000000000000007E-2</v>
      </c>
      <c r="K54" s="1">
        <v>-4.2999999999999997E-2</v>
      </c>
      <c r="L54" s="1">
        <v>-1.9E-2</v>
      </c>
      <c r="M54" s="1">
        <v>-0.17699999999999999</v>
      </c>
      <c r="N54" s="1">
        <v>5.8000000000000003E-2</v>
      </c>
      <c r="O54" s="1">
        <v>-0.19500000000000001</v>
      </c>
      <c r="P54" s="1">
        <v>0.33800000000000002</v>
      </c>
      <c r="Q54" s="1">
        <v>0.08</v>
      </c>
      <c r="R54" s="1">
        <f t="shared" si="11"/>
        <v>0.2857142857142857</v>
      </c>
      <c r="T54" s="1">
        <v>2.9000000000000001E-2</v>
      </c>
      <c r="U54" s="1">
        <v>5.8999999999999997E-2</v>
      </c>
      <c r="V54" s="1">
        <v>-0.214</v>
      </c>
      <c r="W54" s="1">
        <v>0.156</v>
      </c>
      <c r="X54" s="1">
        <v>-0.26400000000000001</v>
      </c>
      <c r="Y54" s="1">
        <v>0.372</v>
      </c>
      <c r="Z54" s="1">
        <v>3.5000000000000003E-2</v>
      </c>
    </row>
    <row r="55" spans="1:26" s="1" customFormat="1">
      <c r="A55" t="s">
        <v>140</v>
      </c>
      <c r="B55" s="1" t="s">
        <v>45</v>
      </c>
      <c r="C55" s="1">
        <v>8.1000000000000003E-2</v>
      </c>
      <c r="D55" s="1">
        <v>-4.5999999999999999E-2</v>
      </c>
      <c r="E55" s="1">
        <v>-3.1E-2</v>
      </c>
      <c r="F55" s="1">
        <v>-8.9999999999999993E-3</v>
      </c>
      <c r="G55" s="1">
        <v>-7.9000000000000001E-2</v>
      </c>
      <c r="H55" s="1">
        <v>-5.8999999999999997E-2</v>
      </c>
      <c r="I55" s="3">
        <v>0.63200000000000001</v>
      </c>
      <c r="K55" s="1">
        <v>9.6000000000000002E-2</v>
      </c>
      <c r="L55" s="1">
        <v>-7.1999999999999995E-2</v>
      </c>
      <c r="M55" s="1">
        <v>0.13200000000000001</v>
      </c>
      <c r="N55" s="1">
        <v>-2.8000000000000001E-2</v>
      </c>
      <c r="O55" s="1">
        <v>-8.1000000000000003E-2</v>
      </c>
      <c r="P55" s="1">
        <v>-6.9000000000000006E-2</v>
      </c>
      <c r="Q55" s="1">
        <v>0.60799999999999998</v>
      </c>
      <c r="R55" s="1">
        <f t="shared" si="11"/>
        <v>0.14285714285714285</v>
      </c>
      <c r="T55" s="1">
        <v>-5.0000000000000001E-3</v>
      </c>
      <c r="U55" s="1">
        <v>-1.2E-2</v>
      </c>
      <c r="V55" s="1">
        <v>0.21299999999999999</v>
      </c>
      <c r="W55" s="1">
        <v>7.0000000000000001E-3</v>
      </c>
      <c r="X55" s="1">
        <v>-0.114</v>
      </c>
      <c r="Y55" s="1">
        <v>-8.4000000000000005E-2</v>
      </c>
      <c r="Z55" s="1">
        <v>0.58699999999999997</v>
      </c>
    </row>
    <row r="56" spans="1:26" s="1" customFormat="1">
      <c r="A56" t="s">
        <v>141</v>
      </c>
      <c r="B56" s="1" t="s">
        <v>46</v>
      </c>
      <c r="C56" s="1">
        <v>-3.5999999999999997E-2</v>
      </c>
      <c r="D56" s="1">
        <v>-1.9E-2</v>
      </c>
      <c r="E56" s="1">
        <v>-8.5999999999999993E-2</v>
      </c>
      <c r="F56" s="1">
        <v>-0.23400000000000001</v>
      </c>
      <c r="G56" s="3">
        <v>0.38600000000000001</v>
      </c>
      <c r="H56" s="1">
        <v>-7.6999999999999999E-2</v>
      </c>
      <c r="I56" s="1">
        <v>-2.1000000000000001E-2</v>
      </c>
      <c r="K56" s="1">
        <v>-7.0000000000000001E-3</v>
      </c>
      <c r="L56" s="1">
        <v>4.2999999999999997E-2</v>
      </c>
      <c r="M56" s="1">
        <v>7.6999999999999999E-2</v>
      </c>
      <c r="N56" s="1">
        <v>-0.16800000000000001</v>
      </c>
      <c r="O56" s="1">
        <v>0.48699999999999999</v>
      </c>
      <c r="P56" s="1">
        <v>-7.0000000000000001E-3</v>
      </c>
      <c r="Q56" s="1">
        <v>-4.0000000000000001E-3</v>
      </c>
      <c r="R56" s="1">
        <f t="shared" si="11"/>
        <v>0.14285714285714285</v>
      </c>
      <c r="T56" s="1">
        <v>-8.1000000000000003E-2</v>
      </c>
      <c r="U56" s="1">
        <v>-5.2999999999999999E-2</v>
      </c>
      <c r="V56" s="1">
        <v>7.6999999999999999E-2</v>
      </c>
      <c r="W56" s="1">
        <v>-0.23100000000000001</v>
      </c>
      <c r="X56" s="1">
        <v>0.48499999999999999</v>
      </c>
      <c r="Y56" s="1">
        <v>-0.11700000000000001</v>
      </c>
      <c r="Z56" s="1">
        <v>1.2999999999999999E-2</v>
      </c>
    </row>
    <row r="57" spans="1:26" s="1" customFormat="1">
      <c r="A57" t="s">
        <v>142</v>
      </c>
      <c r="B57" s="1" t="s">
        <v>47</v>
      </c>
      <c r="C57" s="1">
        <v>-8.9999999999999993E-3</v>
      </c>
      <c r="D57" s="1">
        <v>1.4999999999999999E-2</v>
      </c>
      <c r="E57" s="1">
        <v>-7.0000000000000007E-2</v>
      </c>
      <c r="F57" s="1">
        <v>6.0000000000000001E-3</v>
      </c>
      <c r="G57" s="1">
        <v>5.5E-2</v>
      </c>
      <c r="H57" s="1">
        <v>-8.7999999999999995E-2</v>
      </c>
      <c r="I57" s="3">
        <v>0.59399999999999997</v>
      </c>
      <c r="K57" s="1">
        <v>1.4E-2</v>
      </c>
      <c r="L57" s="1">
        <v>3.0000000000000001E-3</v>
      </c>
      <c r="M57" s="1">
        <v>0.17199999999999999</v>
      </c>
      <c r="N57" s="1">
        <v>2E-3</v>
      </c>
      <c r="O57" s="1">
        <v>4.7E-2</v>
      </c>
      <c r="P57" s="1">
        <v>-0.08</v>
      </c>
      <c r="Q57" s="1">
        <v>0.56399999999999995</v>
      </c>
      <c r="R57" s="1">
        <f t="shared" si="11"/>
        <v>0.14285714285714285</v>
      </c>
      <c r="T57" s="1">
        <v>-9.2999999999999999E-2</v>
      </c>
      <c r="U57" s="1">
        <v>3.4000000000000002E-2</v>
      </c>
      <c r="V57" s="1">
        <v>0.24399999999999999</v>
      </c>
      <c r="W57" s="1">
        <v>1.9E-2</v>
      </c>
      <c r="X57" s="1">
        <v>1.4E-2</v>
      </c>
      <c r="Y57" s="1">
        <v>-0.127</v>
      </c>
      <c r="Z57" s="1">
        <v>0.57199999999999995</v>
      </c>
    </row>
    <row r="58" spans="1:26" s="1" customFormat="1">
      <c r="A58" t="s">
        <v>143</v>
      </c>
      <c r="B58" s="1" t="s">
        <v>48</v>
      </c>
      <c r="C58" s="1">
        <v>-3.2000000000000001E-2</v>
      </c>
      <c r="D58" s="1">
        <v>-9.0999999999999998E-2</v>
      </c>
      <c r="E58" s="3">
        <v>0.218</v>
      </c>
      <c r="F58" s="3">
        <v>0.23599999999999999</v>
      </c>
      <c r="G58" s="3">
        <v>0.38800000000000001</v>
      </c>
      <c r="H58" s="3">
        <v>-0.13300000000000001</v>
      </c>
      <c r="I58" s="1">
        <v>-7.3999999999999996E-2</v>
      </c>
      <c r="K58" s="1">
        <v>-2.1999999999999999E-2</v>
      </c>
      <c r="L58" s="1">
        <v>-8.6999999999999994E-2</v>
      </c>
      <c r="M58" s="1">
        <v>-0.20799999999999999</v>
      </c>
      <c r="N58" s="1">
        <v>0.27700000000000002</v>
      </c>
      <c r="O58" s="1">
        <v>0.35399999999999998</v>
      </c>
      <c r="P58" s="1">
        <v>-0.125</v>
      </c>
      <c r="Q58" s="1">
        <v>-6.4000000000000001E-2</v>
      </c>
      <c r="R58" s="1">
        <f t="shared" si="11"/>
        <v>0.42857142857142855</v>
      </c>
      <c r="T58" s="1">
        <v>-7.2999999999999995E-2</v>
      </c>
      <c r="U58" s="1">
        <v>-8.5000000000000006E-2</v>
      </c>
      <c r="V58" s="1">
        <v>-0.215</v>
      </c>
      <c r="W58" s="1">
        <v>0.19900000000000001</v>
      </c>
      <c r="X58" s="1">
        <v>0.33300000000000002</v>
      </c>
      <c r="Y58" s="1">
        <v>-0.14499999999999999</v>
      </c>
      <c r="Z58" s="1">
        <v>-3.3000000000000002E-2</v>
      </c>
    </row>
    <row r="59" spans="1:26" s="1" customFormat="1">
      <c r="A59" t="s">
        <v>144</v>
      </c>
      <c r="B59" s="1" t="s">
        <v>49</v>
      </c>
      <c r="C59" s="1">
        <v>-8.9999999999999993E-3</v>
      </c>
      <c r="D59" s="3">
        <v>0.216</v>
      </c>
      <c r="E59" s="3">
        <v>0.215</v>
      </c>
      <c r="F59" s="3">
        <v>0.221</v>
      </c>
      <c r="G59" s="1">
        <v>3.6999999999999998E-2</v>
      </c>
      <c r="H59" s="1">
        <v>-5.0000000000000001E-3</v>
      </c>
      <c r="I59" s="3">
        <v>0.19800000000000001</v>
      </c>
      <c r="K59" s="1">
        <v>-1.0999999999999999E-2</v>
      </c>
      <c r="L59" s="1">
        <v>0.17399999999999999</v>
      </c>
      <c r="M59" s="1">
        <v>-0.17599999999999999</v>
      </c>
      <c r="N59" s="1">
        <v>0.21199999999999999</v>
      </c>
      <c r="O59" s="1">
        <v>-0.05</v>
      </c>
      <c r="P59" s="1">
        <v>-4.2999999999999997E-2</v>
      </c>
      <c r="Q59" s="1">
        <v>0.184</v>
      </c>
      <c r="R59" s="1">
        <f t="shared" si="11"/>
        <v>0.5714285714285714</v>
      </c>
      <c r="T59" s="1">
        <v>1.4999999999999999E-2</v>
      </c>
      <c r="U59" s="1">
        <v>0.23100000000000001</v>
      </c>
      <c r="V59" s="1">
        <v>-0.17199999999999999</v>
      </c>
      <c r="W59" s="1">
        <v>0.27700000000000002</v>
      </c>
      <c r="X59" s="1">
        <v>-0.11</v>
      </c>
      <c r="Y59" s="1">
        <v>5.0000000000000001E-3</v>
      </c>
      <c r="Z59" s="1">
        <v>0.19500000000000001</v>
      </c>
    </row>
    <row r="60" spans="1:26" s="1" customFormat="1">
      <c r="A60" t="s">
        <v>145</v>
      </c>
      <c r="B60" s="1" t="s">
        <v>50</v>
      </c>
      <c r="C60" s="3">
        <v>0.23899999999999999</v>
      </c>
      <c r="D60" s="3">
        <v>0.158</v>
      </c>
      <c r="E60" s="1">
        <v>0.10299999999999999</v>
      </c>
      <c r="F60" s="1">
        <v>0.06</v>
      </c>
      <c r="G60" s="1">
        <v>1E-3</v>
      </c>
      <c r="H60" s="3">
        <v>0.25</v>
      </c>
      <c r="I60" s="1">
        <v>-4.2999999999999997E-2</v>
      </c>
      <c r="K60" s="1">
        <v>0.23300000000000001</v>
      </c>
      <c r="L60" s="1">
        <v>0.123</v>
      </c>
      <c r="M60" s="1">
        <v>-0.124</v>
      </c>
      <c r="N60" s="1">
        <v>0.1</v>
      </c>
      <c r="O60" s="1">
        <v>-4.0000000000000001E-3</v>
      </c>
      <c r="P60" s="1">
        <v>0.221</v>
      </c>
      <c r="Q60" s="1">
        <v>-2.7E-2</v>
      </c>
      <c r="R60" s="1">
        <f t="shared" si="11"/>
        <v>0.5714285714285714</v>
      </c>
      <c r="T60" s="1">
        <v>0.28399999999999997</v>
      </c>
      <c r="U60" s="1">
        <v>0.187</v>
      </c>
      <c r="V60" s="1">
        <v>-0.19800000000000001</v>
      </c>
      <c r="W60" s="1">
        <v>0.17799999999999999</v>
      </c>
      <c r="X60" s="1">
        <v>-9.8000000000000004E-2</v>
      </c>
      <c r="Y60" s="1">
        <v>0.27100000000000002</v>
      </c>
      <c r="Z60" s="1">
        <v>-6.5000000000000002E-2</v>
      </c>
    </row>
    <row r="61" spans="1:26" s="1" customFormat="1">
      <c r="A61" t="s">
        <v>146</v>
      </c>
      <c r="B61" s="1" t="s">
        <v>51</v>
      </c>
      <c r="C61" s="1">
        <v>8.5000000000000006E-2</v>
      </c>
      <c r="D61" s="1">
        <v>4.1000000000000002E-2</v>
      </c>
      <c r="E61" s="3">
        <v>0.123</v>
      </c>
      <c r="F61" s="3">
        <v>0.23899999999999999</v>
      </c>
      <c r="G61" s="3">
        <v>-0.20499999999999999</v>
      </c>
      <c r="H61" s="1">
        <v>9.7000000000000003E-2</v>
      </c>
      <c r="I61" s="3">
        <v>0.19700000000000001</v>
      </c>
      <c r="K61" s="1">
        <v>6.8000000000000005E-2</v>
      </c>
      <c r="L61" s="1">
        <v>-0.02</v>
      </c>
      <c r="M61" s="1">
        <v>-8.5999999999999993E-2</v>
      </c>
      <c r="N61" s="1">
        <v>0.20799999999999999</v>
      </c>
      <c r="O61" s="1">
        <v>-0.29199999999999998</v>
      </c>
      <c r="P61" s="1">
        <v>3.9E-2</v>
      </c>
      <c r="Q61" s="1">
        <v>0.18099999999999999</v>
      </c>
      <c r="R61" s="1">
        <f t="shared" si="11"/>
        <v>0.42857142857142855</v>
      </c>
      <c r="T61" s="1">
        <v>9.5000000000000001E-2</v>
      </c>
      <c r="U61" s="1">
        <v>8.5000000000000006E-2</v>
      </c>
      <c r="V61" s="1">
        <v>-8.5000000000000006E-2</v>
      </c>
      <c r="W61" s="1">
        <v>0.27400000000000002</v>
      </c>
      <c r="X61" s="1">
        <v>-0.33600000000000002</v>
      </c>
      <c r="Y61" s="1">
        <v>0.11700000000000001</v>
      </c>
      <c r="Z61" s="1">
        <v>0.16300000000000001</v>
      </c>
    </row>
    <row r="62" spans="1:26" s="1" customFormat="1">
      <c r="A62" t="s">
        <v>147</v>
      </c>
      <c r="B62" s="1" t="s">
        <v>52</v>
      </c>
      <c r="C62" s="1">
        <v>2.7E-2</v>
      </c>
      <c r="D62" s="3">
        <v>0.10199999999999999</v>
      </c>
      <c r="E62" s="3">
        <v>0.216</v>
      </c>
      <c r="F62" s="3">
        <v>0.39800000000000002</v>
      </c>
      <c r="G62" s="1">
        <v>-0.127</v>
      </c>
      <c r="H62" s="3">
        <v>0.128</v>
      </c>
      <c r="I62" s="3">
        <v>0.123</v>
      </c>
      <c r="K62" s="1">
        <v>3.0000000000000001E-3</v>
      </c>
      <c r="L62" s="1">
        <v>2.7E-2</v>
      </c>
      <c r="M62" s="1">
        <v>-0.182</v>
      </c>
      <c r="N62" s="1">
        <v>0.376</v>
      </c>
      <c r="O62" s="1">
        <v>-0.26300000000000001</v>
      </c>
      <c r="P62" s="1">
        <v>5.8000000000000003E-2</v>
      </c>
      <c r="Q62" s="1">
        <v>0.104</v>
      </c>
      <c r="R62" s="1">
        <f t="shared" si="11"/>
        <v>0.42857142857142855</v>
      </c>
      <c r="T62" s="1">
        <v>5.6000000000000001E-2</v>
      </c>
      <c r="U62" s="1">
        <v>0.14899999999999999</v>
      </c>
      <c r="V62" s="1">
        <v>-0.20499999999999999</v>
      </c>
      <c r="W62" s="1">
        <v>0.44400000000000001</v>
      </c>
      <c r="X62" s="1">
        <v>-0.32700000000000001</v>
      </c>
      <c r="Y62" s="1">
        <v>0.15</v>
      </c>
      <c r="Z62" s="1">
        <v>0.105</v>
      </c>
    </row>
    <row r="63" spans="1:26" s="1" customFormat="1">
      <c r="A63" t="s">
        <v>148</v>
      </c>
      <c r="B63" s="1" t="s">
        <v>53</v>
      </c>
      <c r="C63" s="1">
        <v>1.4999999999999999E-2</v>
      </c>
      <c r="D63" s="1">
        <v>0.05</v>
      </c>
      <c r="E63" s="3">
        <v>0.183</v>
      </c>
      <c r="F63" s="3">
        <v>0.28000000000000003</v>
      </c>
      <c r="G63" s="1">
        <v>-0.13600000000000001</v>
      </c>
      <c r="H63" s="1">
        <v>1.7999999999999999E-2</v>
      </c>
      <c r="I63" s="1">
        <v>5.0999999999999997E-2</v>
      </c>
      <c r="K63" s="1">
        <v>-3.0000000000000001E-3</v>
      </c>
      <c r="L63" s="1">
        <v>-2E-3</v>
      </c>
      <c r="M63" s="1">
        <v>-0.16300000000000001</v>
      </c>
      <c r="N63" s="1">
        <v>0.246</v>
      </c>
      <c r="O63" s="1">
        <v>-0.23599999999999999</v>
      </c>
      <c r="P63" s="1">
        <v>-3.6999999999999998E-2</v>
      </c>
      <c r="Q63" s="1">
        <v>3.9E-2</v>
      </c>
      <c r="R63" s="1">
        <f t="shared" si="11"/>
        <v>0.42857142857142855</v>
      </c>
      <c r="T63" s="1">
        <v>0.04</v>
      </c>
      <c r="U63" s="1">
        <v>7.8E-2</v>
      </c>
      <c r="V63" s="1">
        <v>-0.16500000000000001</v>
      </c>
      <c r="W63" s="1">
        <v>0.28599999999999998</v>
      </c>
      <c r="X63" s="1">
        <v>-0.25900000000000001</v>
      </c>
      <c r="Y63" s="1">
        <v>4.3999999999999997E-2</v>
      </c>
      <c r="Z63" s="1">
        <v>3.7999999999999999E-2</v>
      </c>
    </row>
    <row r="65" spans="1:18">
      <c r="A65" t="s">
        <v>70</v>
      </c>
      <c r="B65" s="1">
        <v>1483.193</v>
      </c>
      <c r="R65" s="1">
        <f>AVERAGE(R12:R63)</f>
        <v>0.30769230769230771</v>
      </c>
    </row>
    <row r="66" spans="1:18">
      <c r="A66" t="s">
        <v>71</v>
      </c>
      <c r="B66" s="1">
        <v>983</v>
      </c>
    </row>
    <row r="67" spans="1:18">
      <c r="A67" t="s">
        <v>72</v>
      </c>
      <c r="B67" s="1">
        <v>3.4000000000000002E-2</v>
      </c>
    </row>
    <row r="68" spans="1:18">
      <c r="A68" t="s">
        <v>73</v>
      </c>
      <c r="B68" s="1" t="s">
        <v>80</v>
      </c>
    </row>
    <row r="69" spans="1:18">
      <c r="A69" t="s">
        <v>74</v>
      </c>
      <c r="B69" s="1">
        <v>0.90300000000000002</v>
      </c>
    </row>
    <row r="70" spans="1:18">
      <c r="A70" t="s">
        <v>75</v>
      </c>
      <c r="B70" s="1">
        <v>3.3000000000000002E-2</v>
      </c>
    </row>
  </sheetData>
  <conditionalFormatting sqref="T1:Z4 T12:Z1048576">
    <cfRule type="cellIs" dxfId="18" priority="22" operator="between">
      <formula>-0.32</formula>
      <formula>-0.1</formula>
    </cfRule>
  </conditionalFormatting>
  <conditionalFormatting sqref="X12:Z63 R65 C12:R63">
    <cfRule type="cellIs" dxfId="17" priority="15" operator="lessThanOrEqual">
      <formula>-0.32</formula>
    </cfRule>
    <cfRule type="cellIs" dxfId="16" priority="16" operator="greaterThanOrEqual">
      <formula>0.32</formula>
    </cfRule>
    <cfRule type="cellIs" dxfId="15" priority="17" operator="between">
      <formula>0.1</formula>
      <formula>0.32</formula>
    </cfRule>
  </conditionalFormatting>
  <conditionalFormatting sqref="R65 B12:Z63">
    <cfRule type="cellIs" dxfId="14" priority="13" operator="between">
      <formula>-0.1</formula>
      <formula>0.1</formula>
    </cfRule>
  </conditionalFormatting>
  <conditionalFormatting sqref="T12:W63">
    <cfRule type="cellIs" dxfId="13" priority="10" operator="lessThanOrEqual">
      <formula>-0.32</formula>
    </cfRule>
    <cfRule type="cellIs" dxfId="12" priority="11" operator="greaterThanOrEqual">
      <formula>0.32</formula>
    </cfRule>
    <cfRule type="cellIs" dxfId="11" priority="12" operator="between">
      <formula>0.1</formula>
      <formula>0.32</formula>
    </cfRule>
  </conditionalFormatting>
  <conditionalFormatting sqref="R65 K12:R63">
    <cfRule type="cellIs" dxfId="10" priority="9" operator="between">
      <formula>-0.32</formula>
      <formula>-0.1</formula>
    </cfRule>
  </conditionalFormatting>
  <conditionalFormatting sqref="C12:I63">
    <cfRule type="cellIs" dxfId="9" priority="7" operator="between">
      <formula>-0.32</formula>
      <formula>-0.1</formula>
    </cfRule>
  </conditionalFormatting>
  <conditionalFormatting sqref="B71">
    <cfRule type="cellIs" dxfId="8" priority="1" operator="lessThan">
      <formula>-0.32</formula>
    </cfRule>
    <cfRule type="cellIs" dxfId="7" priority="3" operator="greaterThan">
      <formula>0.32</formula>
    </cfRule>
    <cfRule type="cellIs" dxfId="6" priority="4" operator="between">
      <formula>0.1</formula>
      <formula>0.32</formula>
    </cfRule>
    <cfRule type="cellIs" dxfId="5" priority="5" operator="between">
      <formula>-0.32</formula>
      <formula>-0.1</formula>
    </cfRule>
    <cfRule type="cellIs" priority="6" operator="between">
      <formula>-0.1</formula>
      <formula>0.1</formula>
    </cfRule>
  </conditionalFormatting>
  <pageMargins left="0.7" right="0.7" top="0.75" bottom="0.75" header="0.3" footer="0.3"/>
  <pageSetup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tabSelected="1" zoomScale="75" zoomScaleNormal="75" zoomScalePageLayoutView="75" workbookViewId="0">
      <pane xSplit="1" topLeftCell="B1" activePane="topRight" state="frozen"/>
      <selection pane="topRight" activeCell="AE4" sqref="AE4"/>
    </sheetView>
  </sheetViews>
  <sheetFormatPr baseColWidth="10" defaultColWidth="8.83203125" defaultRowHeight="14" x14ac:dyDescent="0"/>
  <cols>
    <col min="1" max="1" width="87.1640625" customWidth="1"/>
    <col min="17" max="17" width="8.83203125" customWidth="1"/>
    <col min="20" max="20" width="8.83203125" style="1"/>
  </cols>
  <sheetData>
    <row r="1" spans="1:31">
      <c r="B1" t="s">
        <v>96</v>
      </c>
      <c r="L1" t="s">
        <v>54</v>
      </c>
      <c r="V1" t="s">
        <v>55</v>
      </c>
    </row>
    <row r="2" spans="1:31">
      <c r="L2" t="s">
        <v>150</v>
      </c>
      <c r="M2" t="s">
        <v>152</v>
      </c>
      <c r="N2" t="s">
        <v>151</v>
      </c>
      <c r="O2" t="s">
        <v>153</v>
      </c>
      <c r="P2" t="s">
        <v>149</v>
      </c>
      <c r="Q2" t="s">
        <v>154</v>
      </c>
      <c r="R2" t="s">
        <v>155</v>
      </c>
      <c r="S2" t="s">
        <v>156</v>
      </c>
    </row>
    <row r="3" spans="1:31">
      <c r="A3" t="s">
        <v>56</v>
      </c>
      <c r="B3">
        <f>COUNTIFS(C12:I63,"&gt;.1",C12:I63, "&lt;.32")</f>
        <v>92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R3">
        <v>7</v>
      </c>
      <c r="S3">
        <v>8</v>
      </c>
      <c r="V3">
        <v>1</v>
      </c>
      <c r="W3">
        <v>2</v>
      </c>
      <c r="X3">
        <v>3</v>
      </c>
      <c r="Y3">
        <v>4</v>
      </c>
      <c r="Z3">
        <v>5</v>
      </c>
      <c r="AA3">
        <v>6</v>
      </c>
      <c r="AB3">
        <v>7</v>
      </c>
      <c r="AC3">
        <v>8</v>
      </c>
    </row>
    <row r="4" spans="1:31">
      <c r="A4" t="s">
        <v>57</v>
      </c>
      <c r="B4">
        <f>COUNTIFS(C12:I63,"&gt;-.32",C12:I63, "&lt;-.1")</f>
        <v>26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P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</row>
    <row r="5" spans="1:31">
      <c r="A5">
        <f>SUM(C5:I5)</f>
        <v>92</v>
      </c>
      <c r="C5">
        <f>COUNTIFS(C12:C63,"&gt;.1",C12:C63,"&lt;.32")</f>
        <v>6</v>
      </c>
      <c r="D5">
        <f t="shared" ref="D5:J5" si="0">COUNTIFS(D12:D63,"&gt;.1",D12:D63,"&lt;.32")</f>
        <v>14</v>
      </c>
      <c r="E5">
        <f t="shared" si="0"/>
        <v>8</v>
      </c>
      <c r="F5">
        <f t="shared" si="0"/>
        <v>15</v>
      </c>
      <c r="G5">
        <f t="shared" si="0"/>
        <v>15</v>
      </c>
      <c r="H5">
        <f t="shared" si="0"/>
        <v>18</v>
      </c>
      <c r="I5">
        <f t="shared" si="0"/>
        <v>16</v>
      </c>
      <c r="J5">
        <f t="shared" si="0"/>
        <v>12</v>
      </c>
      <c r="L5">
        <f>COUNTIFS(L12:L63,"&gt;.1",L12:L63,"&lt;.32")</f>
        <v>6</v>
      </c>
      <c r="M5">
        <f t="shared" ref="M5:S5" si="1">COUNTIFS(M12:M63,"&gt;.1",M12:M63,"&lt;.32")</f>
        <v>8</v>
      </c>
      <c r="N5">
        <f t="shared" si="1"/>
        <v>14</v>
      </c>
      <c r="O5">
        <f t="shared" si="1"/>
        <v>11</v>
      </c>
      <c r="P5">
        <f t="shared" si="1"/>
        <v>9</v>
      </c>
      <c r="Q5">
        <f t="shared" si="1"/>
        <v>9</v>
      </c>
      <c r="R5">
        <f t="shared" si="1"/>
        <v>16</v>
      </c>
      <c r="S5">
        <f t="shared" si="1"/>
        <v>7</v>
      </c>
      <c r="T5" s="1">
        <f>SUM(L5:S5)</f>
        <v>80</v>
      </c>
      <c r="V5">
        <f>COUNTIFS(V12:V63,"&gt;.1",V12:V63,"&lt;.32")</f>
        <v>10</v>
      </c>
      <c r="W5">
        <f t="shared" ref="W5:AC5" si="2">COUNTIFS(W12:W63,"&gt;.1",W12:W63,"&lt;.32")</f>
        <v>13</v>
      </c>
      <c r="X5">
        <f t="shared" si="2"/>
        <v>9</v>
      </c>
      <c r="Y5">
        <f t="shared" si="2"/>
        <v>10</v>
      </c>
      <c r="Z5">
        <f t="shared" si="2"/>
        <v>17</v>
      </c>
      <c r="AA5">
        <f t="shared" si="2"/>
        <v>14</v>
      </c>
      <c r="AB5">
        <f t="shared" si="2"/>
        <v>17</v>
      </c>
      <c r="AC5">
        <f t="shared" si="2"/>
        <v>7</v>
      </c>
    </row>
    <row r="6" spans="1:31">
      <c r="A6">
        <f>SUM(C6:I6)</f>
        <v>26</v>
      </c>
      <c r="C6">
        <f>COUNTIFS(C12:C63,"&gt;-.32",C12:C63,"&lt;-.1")</f>
        <v>5</v>
      </c>
      <c r="D6">
        <f t="shared" ref="D6:J6" si="3">COUNTIFS(D12:D63,"&gt;-.32",D12:D63,"&lt;-.1")</f>
        <v>1</v>
      </c>
      <c r="E6">
        <f t="shared" si="3"/>
        <v>7</v>
      </c>
      <c r="F6">
        <f t="shared" si="3"/>
        <v>4</v>
      </c>
      <c r="G6">
        <f t="shared" si="3"/>
        <v>3</v>
      </c>
      <c r="H6">
        <f t="shared" si="3"/>
        <v>5</v>
      </c>
      <c r="I6">
        <f t="shared" si="3"/>
        <v>1</v>
      </c>
      <c r="J6">
        <f t="shared" si="3"/>
        <v>3</v>
      </c>
      <c r="L6">
        <f>COUNTIFS(L12:L63,"&gt;-.32",L12:L63,"&lt;-.1")</f>
        <v>4</v>
      </c>
      <c r="M6">
        <f t="shared" ref="M6:S6" si="4">COUNTIFS(M12:M63,"&gt;-.32",M12:M63,"&lt;-.1")</f>
        <v>9</v>
      </c>
      <c r="N6">
        <f t="shared" si="4"/>
        <v>6</v>
      </c>
      <c r="O6">
        <f t="shared" si="4"/>
        <v>3</v>
      </c>
      <c r="P6">
        <f t="shared" si="4"/>
        <v>3</v>
      </c>
      <c r="Q6">
        <f t="shared" si="4"/>
        <v>2</v>
      </c>
      <c r="R6">
        <f t="shared" si="4"/>
        <v>6</v>
      </c>
      <c r="S6">
        <f t="shared" si="4"/>
        <v>13</v>
      </c>
      <c r="V6">
        <f>COUNTIFS(V12:V63,"&gt;-.32",V12:V63,"&lt;-.1")</f>
        <v>6</v>
      </c>
      <c r="W6">
        <f t="shared" ref="W6:AC6" si="5">COUNTIFS(W12:W63,"&gt;-.32",W12:W63,"&lt;-.1")</f>
        <v>7</v>
      </c>
      <c r="X6">
        <f t="shared" si="5"/>
        <v>12</v>
      </c>
      <c r="Y6">
        <f t="shared" si="5"/>
        <v>3</v>
      </c>
      <c r="Z6">
        <f t="shared" si="5"/>
        <v>2</v>
      </c>
      <c r="AA6">
        <f t="shared" si="5"/>
        <v>4</v>
      </c>
      <c r="AB6">
        <f t="shared" si="5"/>
        <v>6</v>
      </c>
      <c r="AC6">
        <f t="shared" si="5"/>
        <v>14</v>
      </c>
    </row>
    <row r="7" spans="1:31">
      <c r="A7" t="s">
        <v>58</v>
      </c>
      <c r="C7">
        <f>SUM(C5:C6)</f>
        <v>11</v>
      </c>
      <c r="D7">
        <f t="shared" ref="D7:J7" si="6">SUM(D5:D6)</f>
        <v>15</v>
      </c>
      <c r="E7">
        <f t="shared" si="6"/>
        <v>15</v>
      </c>
      <c r="F7">
        <f t="shared" si="6"/>
        <v>19</v>
      </c>
      <c r="G7">
        <f t="shared" si="6"/>
        <v>18</v>
      </c>
      <c r="H7">
        <f t="shared" si="6"/>
        <v>23</v>
      </c>
      <c r="I7">
        <f t="shared" si="6"/>
        <v>17</v>
      </c>
      <c r="J7">
        <f t="shared" si="6"/>
        <v>15</v>
      </c>
      <c r="L7">
        <f t="shared" ref="L7:V7" si="7">SUM(L5:L6)</f>
        <v>10</v>
      </c>
      <c r="M7">
        <f t="shared" ref="M7" si="8">SUM(M5:M6)</f>
        <v>17</v>
      </c>
      <c r="N7">
        <f t="shared" ref="N7" si="9">SUM(N5:N6)</f>
        <v>20</v>
      </c>
      <c r="O7">
        <f t="shared" ref="O7" si="10">SUM(O5:O6)</f>
        <v>14</v>
      </c>
      <c r="P7">
        <f t="shared" ref="P7" si="11">SUM(P5:P6)</f>
        <v>12</v>
      </c>
      <c r="Q7">
        <f t="shared" ref="Q7" si="12">SUM(Q5:Q6)</f>
        <v>11</v>
      </c>
      <c r="R7">
        <f t="shared" ref="R7" si="13">SUM(R5:R6)</f>
        <v>22</v>
      </c>
      <c r="S7">
        <f t="shared" ref="S7" si="14">SUM(S5:S6)</f>
        <v>20</v>
      </c>
      <c r="T7" s="1">
        <f>SUM(L7:S7)</f>
        <v>126</v>
      </c>
      <c r="V7">
        <f t="shared" si="7"/>
        <v>16</v>
      </c>
      <c r="W7">
        <f t="shared" ref="W7" si="15">SUM(W5:W6)</f>
        <v>20</v>
      </c>
      <c r="X7">
        <f t="shared" ref="X7" si="16">SUM(X5:X6)</f>
        <v>21</v>
      </c>
      <c r="Y7">
        <f t="shared" ref="Y7" si="17">SUM(Y5:Y6)</f>
        <v>13</v>
      </c>
      <c r="Z7">
        <f t="shared" ref="Z7" si="18">SUM(Z5:Z6)</f>
        <v>19</v>
      </c>
      <c r="AA7">
        <f t="shared" ref="AA7" si="19">SUM(AA5:AA6)</f>
        <v>18</v>
      </c>
      <c r="AB7">
        <f t="shared" ref="AB7" si="20">SUM(AB5:AB6)</f>
        <v>23</v>
      </c>
      <c r="AC7">
        <f t="shared" ref="AC7" si="21">SUM(AC5:AC6)</f>
        <v>21</v>
      </c>
    </row>
    <row r="8" spans="1:31">
      <c r="A8" t="s">
        <v>61</v>
      </c>
      <c r="C8">
        <f>COUNTIFS(C12:C63,"&gt;.32")</f>
        <v>2</v>
      </c>
      <c r="D8">
        <f t="shared" ref="D8:J8" si="22">COUNTIFS(D12:D63,"&gt;.32")</f>
        <v>3</v>
      </c>
      <c r="E8">
        <f t="shared" si="22"/>
        <v>6</v>
      </c>
      <c r="F8">
        <f t="shared" si="22"/>
        <v>3</v>
      </c>
      <c r="G8">
        <f t="shared" si="22"/>
        <v>4</v>
      </c>
      <c r="H8">
        <f t="shared" si="22"/>
        <v>2</v>
      </c>
      <c r="I8">
        <f t="shared" si="22"/>
        <v>3</v>
      </c>
      <c r="J8">
        <f t="shared" si="22"/>
        <v>3</v>
      </c>
      <c r="L8">
        <f t="shared" ref="L8:V8" si="23">COUNTIFS(L12:L63,"&gt;.32")</f>
        <v>2</v>
      </c>
      <c r="M8">
        <f t="shared" ref="M8:S8" si="24">COUNTIFS(M12:M63,"&gt;.32")</f>
        <v>7</v>
      </c>
      <c r="N8">
        <f t="shared" si="24"/>
        <v>7</v>
      </c>
      <c r="O8">
        <f t="shared" si="24"/>
        <v>3</v>
      </c>
      <c r="P8">
        <f t="shared" si="24"/>
        <v>3</v>
      </c>
      <c r="Q8">
        <f t="shared" si="24"/>
        <v>2</v>
      </c>
      <c r="R8">
        <f t="shared" si="24"/>
        <v>4</v>
      </c>
      <c r="S8">
        <f t="shared" si="24"/>
        <v>2</v>
      </c>
      <c r="V8">
        <f t="shared" si="23"/>
        <v>2</v>
      </c>
      <c r="W8">
        <f t="shared" ref="W8:AC8" si="25">COUNTIFS(W12:W63,"&gt;.32")</f>
        <v>7</v>
      </c>
      <c r="X8">
        <f t="shared" si="25"/>
        <v>9</v>
      </c>
      <c r="Y8">
        <f t="shared" si="25"/>
        <v>3</v>
      </c>
      <c r="Z8">
        <f t="shared" si="25"/>
        <v>3</v>
      </c>
      <c r="AA8">
        <f t="shared" si="25"/>
        <v>3</v>
      </c>
      <c r="AB8">
        <f t="shared" si="25"/>
        <v>7</v>
      </c>
      <c r="AC8">
        <f t="shared" si="25"/>
        <v>2</v>
      </c>
    </row>
    <row r="9" spans="1:31">
      <c r="A9" t="s">
        <v>60</v>
      </c>
      <c r="C9">
        <f>COUNTIFS(C12:C63,"&lt;-.32")</f>
        <v>2</v>
      </c>
      <c r="D9">
        <f t="shared" ref="D9:J9" si="26">COUNTIFS(D12:D63,"&lt;-.32")</f>
        <v>0</v>
      </c>
      <c r="E9">
        <f t="shared" si="26"/>
        <v>1</v>
      </c>
      <c r="F9">
        <f t="shared" si="26"/>
        <v>2</v>
      </c>
      <c r="G9">
        <f t="shared" si="26"/>
        <v>2</v>
      </c>
      <c r="H9">
        <f t="shared" si="26"/>
        <v>4</v>
      </c>
      <c r="I9">
        <f t="shared" si="26"/>
        <v>2</v>
      </c>
      <c r="J9">
        <f t="shared" si="26"/>
        <v>0</v>
      </c>
      <c r="L9">
        <f t="shared" ref="L9:V9" si="27">COUNTIFS(L12:L63,"&lt;-.32")</f>
        <v>2</v>
      </c>
      <c r="M9">
        <f t="shared" ref="M9:S9" si="28">COUNTIFS(M12:M63,"&lt;-.32")</f>
        <v>2</v>
      </c>
      <c r="N9">
        <f t="shared" si="28"/>
        <v>5</v>
      </c>
      <c r="O9">
        <f t="shared" si="28"/>
        <v>0</v>
      </c>
      <c r="P9">
        <f t="shared" si="28"/>
        <v>0</v>
      </c>
      <c r="Q9">
        <f t="shared" si="28"/>
        <v>1</v>
      </c>
      <c r="R9">
        <f t="shared" si="28"/>
        <v>2</v>
      </c>
      <c r="S9">
        <f t="shared" si="28"/>
        <v>2</v>
      </c>
      <c r="V9">
        <f t="shared" si="27"/>
        <v>2</v>
      </c>
      <c r="W9">
        <f t="shared" ref="W9:AC9" si="29">COUNTIFS(W12:W63,"&lt;-.32")</f>
        <v>2</v>
      </c>
      <c r="X9">
        <f t="shared" si="29"/>
        <v>5</v>
      </c>
      <c r="Y9">
        <f t="shared" si="29"/>
        <v>0</v>
      </c>
      <c r="Z9">
        <f t="shared" si="29"/>
        <v>0</v>
      </c>
      <c r="AA9">
        <f t="shared" si="29"/>
        <v>2</v>
      </c>
      <c r="AB9">
        <f t="shared" si="29"/>
        <v>2</v>
      </c>
      <c r="AC9">
        <f t="shared" si="29"/>
        <v>2</v>
      </c>
    </row>
    <row r="10" spans="1:31">
      <c r="A10" t="s">
        <v>62</v>
      </c>
      <c r="C10">
        <f>SUM(C8:C9)</f>
        <v>4</v>
      </c>
      <c r="D10">
        <f t="shared" ref="D10:J10" si="30">SUM(D8:D9)</f>
        <v>3</v>
      </c>
      <c r="E10">
        <f t="shared" si="30"/>
        <v>7</v>
      </c>
      <c r="F10">
        <f t="shared" si="30"/>
        <v>5</v>
      </c>
      <c r="G10">
        <f t="shared" si="30"/>
        <v>6</v>
      </c>
      <c r="H10">
        <f t="shared" si="30"/>
        <v>6</v>
      </c>
      <c r="I10">
        <f t="shared" si="30"/>
        <v>5</v>
      </c>
      <c r="J10">
        <f t="shared" si="30"/>
        <v>3</v>
      </c>
      <c r="L10">
        <f t="shared" ref="L10:V10" si="31">SUM(L8:L9)</f>
        <v>4</v>
      </c>
      <c r="M10">
        <f t="shared" ref="M10" si="32">SUM(M8:M9)</f>
        <v>9</v>
      </c>
      <c r="N10">
        <f t="shared" ref="N10" si="33">SUM(N8:N9)</f>
        <v>12</v>
      </c>
      <c r="O10">
        <f t="shared" ref="O10" si="34">SUM(O8:O9)</f>
        <v>3</v>
      </c>
      <c r="P10">
        <f t="shared" ref="P10" si="35">SUM(P8:P9)</f>
        <v>3</v>
      </c>
      <c r="Q10">
        <f t="shared" ref="Q10" si="36">SUM(Q8:Q9)</f>
        <v>3</v>
      </c>
      <c r="R10">
        <f t="shared" ref="R10" si="37">SUM(R8:R9)</f>
        <v>6</v>
      </c>
      <c r="S10">
        <f t="shared" ref="S10" si="38">SUM(S8:S9)</f>
        <v>4</v>
      </c>
      <c r="T10" s="1">
        <f>SUM(L10:S10)</f>
        <v>44</v>
      </c>
      <c r="V10">
        <f t="shared" si="31"/>
        <v>4</v>
      </c>
      <c r="W10">
        <f t="shared" ref="W10" si="39">SUM(W8:W9)</f>
        <v>9</v>
      </c>
      <c r="X10">
        <f t="shared" ref="X10" si="40">SUM(X8:X9)</f>
        <v>14</v>
      </c>
      <c r="Y10">
        <f t="shared" ref="Y10" si="41">SUM(Y8:Y9)</f>
        <v>3</v>
      </c>
      <c r="Z10">
        <f t="shared" ref="Z10" si="42">SUM(Z8:Z9)</f>
        <v>3</v>
      </c>
      <c r="AA10">
        <f t="shared" ref="AA10" si="43">SUM(AA8:AA9)</f>
        <v>5</v>
      </c>
      <c r="AB10">
        <f t="shared" ref="AB10" si="44">SUM(AB8:AB9)</f>
        <v>9</v>
      </c>
      <c r="AC10">
        <f t="shared" ref="AC10" si="45">SUM(AC8:AC9)</f>
        <v>4</v>
      </c>
      <c r="AD10">
        <f>SUM(V10:AC10)</f>
        <v>51</v>
      </c>
    </row>
    <row r="11" spans="1:31">
      <c r="A11" t="s">
        <v>59</v>
      </c>
      <c r="C11">
        <f>COUNTIFS(C12:C63,"&gt;-.1",C12:C63,"&lt;.1")</f>
        <v>37</v>
      </c>
      <c r="D11">
        <f t="shared" ref="D11:J11" si="46">COUNTIFS(D12:D63,"&gt;-.1",D12:D63,"&lt;.1")</f>
        <v>34</v>
      </c>
      <c r="E11">
        <f t="shared" si="46"/>
        <v>30</v>
      </c>
      <c r="F11">
        <f t="shared" si="46"/>
        <v>28</v>
      </c>
      <c r="G11">
        <f t="shared" si="46"/>
        <v>28</v>
      </c>
      <c r="H11">
        <f t="shared" si="46"/>
        <v>22</v>
      </c>
      <c r="I11">
        <f t="shared" si="46"/>
        <v>30</v>
      </c>
      <c r="J11">
        <f t="shared" si="46"/>
        <v>33</v>
      </c>
      <c r="L11">
        <f t="shared" ref="L11:V11" si="47">COUNTIFS(L12:L63,"&gt;-.1",L12:L63,"&lt;.1")</f>
        <v>38</v>
      </c>
      <c r="M11">
        <f t="shared" ref="M11" si="48">COUNTIFS(M12:M63,"&gt;-.1",M12:M63,"&lt;.1")</f>
        <v>26</v>
      </c>
      <c r="N11">
        <f t="shared" ref="N11" si="49">COUNTIFS(N12:N63,"&gt;-.1",N12:N63,"&lt;.1")</f>
        <v>20</v>
      </c>
      <c r="O11">
        <f t="shared" ref="O11" si="50">COUNTIFS(O12:O63,"&gt;-.1",O12:O63,"&lt;.1")</f>
        <v>34</v>
      </c>
      <c r="P11">
        <f t="shared" ref="P11" si="51">COUNTIFS(P12:P63,"&gt;-.1",P12:P63,"&lt;.1")</f>
        <v>37</v>
      </c>
      <c r="Q11">
        <f t="shared" ref="Q11" si="52">COUNTIFS(Q12:Q63,"&gt;-.1",Q12:Q63,"&lt;.1")</f>
        <v>37</v>
      </c>
      <c r="R11">
        <f t="shared" ref="R11" si="53">COUNTIFS(R12:R63,"&gt;-.1",R12:R63,"&lt;.1")</f>
        <v>24</v>
      </c>
      <c r="S11">
        <f t="shared" ref="S11" si="54">COUNTIFS(S12:S63,"&gt;-.1",S12:S63,"&lt;.1")</f>
        <v>28</v>
      </c>
      <c r="T11" s="1">
        <f>SUM(L11:S11)</f>
        <v>244</v>
      </c>
      <c r="V11">
        <f t="shared" si="47"/>
        <v>32</v>
      </c>
      <c r="W11">
        <f t="shared" ref="W11" si="55">COUNTIFS(W12:W63,"&gt;-.1",W12:W63,"&lt;.1")</f>
        <v>23</v>
      </c>
      <c r="X11">
        <f t="shared" ref="X11" si="56">COUNTIFS(X12:X63,"&gt;-.1",X12:X63,"&lt;.1")</f>
        <v>17</v>
      </c>
      <c r="Y11">
        <f t="shared" ref="Y11" si="57">COUNTIFS(Y12:Y63,"&gt;-.1",Y12:Y63,"&lt;.1")</f>
        <v>35</v>
      </c>
      <c r="Z11">
        <f t="shared" ref="Z11" si="58">COUNTIFS(Z12:Z63,"&gt;-.1",Z12:Z63,"&lt;.1")</f>
        <v>30</v>
      </c>
      <c r="AA11">
        <f t="shared" ref="AA11" si="59">COUNTIFS(AA12:AA63,"&gt;-.1",AA12:AA63,"&lt;.1")</f>
        <v>29</v>
      </c>
      <c r="AB11">
        <f t="shared" ref="AB11" si="60">COUNTIFS(AB12:AB63,"&gt;-.1",AB12:AB63,"&lt;.1")</f>
        <v>19</v>
      </c>
      <c r="AC11">
        <f t="shared" ref="AC11" si="61">COUNTIFS(AC12:AC63,"&gt;-.1",AC12:AC63,"&lt;.1")</f>
        <v>26</v>
      </c>
      <c r="AD11">
        <f>SUM(V11:AC11)</f>
        <v>211</v>
      </c>
    </row>
    <row r="12" spans="1:31">
      <c r="A12" t="s">
        <v>97</v>
      </c>
      <c r="B12" t="s">
        <v>2</v>
      </c>
      <c r="C12" s="2">
        <v>0.66</v>
      </c>
      <c r="D12">
        <v>7.3999999999999996E-2</v>
      </c>
      <c r="E12">
        <v>2.7E-2</v>
      </c>
      <c r="F12">
        <v>4.2000000000000003E-2</v>
      </c>
      <c r="G12">
        <v>7.3999999999999996E-2</v>
      </c>
      <c r="H12">
        <v>9.5000000000000001E-2</v>
      </c>
      <c r="I12">
        <v>0.01</v>
      </c>
      <c r="J12">
        <v>1.7000000000000001E-2</v>
      </c>
      <c r="K12" t="s">
        <v>2</v>
      </c>
      <c r="L12" s="5">
        <v>0.68600000000000005</v>
      </c>
      <c r="M12" s="5">
        <v>2.1000000000000001E-2</v>
      </c>
      <c r="N12" s="5">
        <v>0.113</v>
      </c>
      <c r="O12" s="5">
        <v>0.03</v>
      </c>
      <c r="P12">
        <v>4.4999999999999998E-2</v>
      </c>
      <c r="Q12">
        <v>-2E-3</v>
      </c>
      <c r="R12">
        <v>0.124</v>
      </c>
      <c r="S12">
        <v>-3.6999999999999998E-2</v>
      </c>
      <c r="T12" s="1">
        <f>(COUNTIFS(L12:S12,"&lt;.32",L12:S12,"&gt;.1")+COUNTIFS(L12:S12,"&lt;-.1",L12:S12,"&gt;-.32"))/8</f>
        <v>0.25</v>
      </c>
      <c r="V12" s="5">
        <v>0.65500000000000003</v>
      </c>
      <c r="W12" s="5">
        <v>7.9000000000000001E-2</v>
      </c>
      <c r="X12" s="5">
        <v>6.5000000000000002E-2</v>
      </c>
      <c r="Y12" s="5">
        <v>-1.2999999999999999E-2</v>
      </c>
      <c r="Z12">
        <v>0.104</v>
      </c>
      <c r="AA12">
        <v>5.7000000000000002E-2</v>
      </c>
      <c r="AB12">
        <v>0.11600000000000001</v>
      </c>
      <c r="AC12">
        <v>5.1999999999999998E-2</v>
      </c>
      <c r="AE12" s="1"/>
    </row>
    <row r="13" spans="1:31">
      <c r="A13" t="s">
        <v>98</v>
      </c>
      <c r="B13" t="s">
        <v>3</v>
      </c>
      <c r="C13" s="2">
        <v>-0.46200000000000002</v>
      </c>
      <c r="D13">
        <v>-4.8000000000000001E-2</v>
      </c>
      <c r="E13">
        <v>-4.2999999999999997E-2</v>
      </c>
      <c r="F13">
        <v>-2.1000000000000001E-2</v>
      </c>
      <c r="G13">
        <v>9.2999999999999999E-2</v>
      </c>
      <c r="H13">
        <v>0.06</v>
      </c>
      <c r="I13">
        <v>2E-3</v>
      </c>
      <c r="J13">
        <v>0.03</v>
      </c>
      <c r="K13" t="s">
        <v>3</v>
      </c>
      <c r="L13" s="5">
        <v>-0.47699999999999998</v>
      </c>
      <c r="M13" s="5">
        <v>-4.1000000000000002E-2</v>
      </c>
      <c r="N13" s="5">
        <v>4.2999999999999997E-2</v>
      </c>
      <c r="O13" s="5">
        <v>1.2E-2</v>
      </c>
      <c r="P13">
        <v>-3.6999999999999998E-2</v>
      </c>
      <c r="Q13">
        <v>1.2999999999999999E-2</v>
      </c>
      <c r="R13">
        <v>6.3E-2</v>
      </c>
      <c r="S13">
        <v>5.0999999999999997E-2</v>
      </c>
      <c r="T13" s="1">
        <f t="shared" ref="T13:T63" si="62">(COUNTIFS(L13:S13,"&lt;.32",L13:S13,"&gt;.1")+COUNTIFS(L13:S13,"&lt;-.1",L13:S13,"&gt;-.32"))/8</f>
        <v>0</v>
      </c>
      <c r="V13" s="5">
        <v>-0.47599999999999998</v>
      </c>
      <c r="W13" s="5">
        <v>-9.8000000000000004E-2</v>
      </c>
      <c r="X13" s="5">
        <v>5.3999999999999999E-2</v>
      </c>
      <c r="Y13" s="5">
        <v>7.0999999999999994E-2</v>
      </c>
      <c r="Z13">
        <v>-6.4000000000000001E-2</v>
      </c>
      <c r="AA13">
        <v>-0.04</v>
      </c>
      <c r="AB13">
        <v>4.9000000000000002E-2</v>
      </c>
      <c r="AC13">
        <v>-1.7999999999999999E-2</v>
      </c>
    </row>
    <row r="14" spans="1:31">
      <c r="A14" t="s">
        <v>99</v>
      </c>
      <c r="B14" t="s">
        <v>4</v>
      </c>
      <c r="C14" s="2">
        <v>0.504</v>
      </c>
      <c r="D14" s="2">
        <v>0.109</v>
      </c>
      <c r="E14">
        <v>4.2999999999999997E-2</v>
      </c>
      <c r="F14">
        <v>8.5000000000000006E-2</v>
      </c>
      <c r="G14">
        <v>4.7E-2</v>
      </c>
      <c r="H14">
        <v>-1.4E-2</v>
      </c>
      <c r="I14">
        <v>3.3000000000000002E-2</v>
      </c>
      <c r="J14">
        <v>4.4999999999999998E-2</v>
      </c>
      <c r="K14" t="s">
        <v>4</v>
      </c>
      <c r="L14" s="5">
        <v>0.52600000000000002</v>
      </c>
      <c r="M14" s="5">
        <v>2.7E-2</v>
      </c>
      <c r="N14" s="5">
        <v>-2E-3</v>
      </c>
      <c r="O14" s="5">
        <v>5.7000000000000002E-2</v>
      </c>
      <c r="P14">
        <v>8.2000000000000003E-2</v>
      </c>
      <c r="Q14">
        <v>1.4999999999999999E-2</v>
      </c>
      <c r="R14">
        <v>8.3000000000000004E-2</v>
      </c>
      <c r="S14">
        <v>-8.6999999999999994E-2</v>
      </c>
      <c r="T14" s="1">
        <f t="shared" si="62"/>
        <v>0</v>
      </c>
      <c r="V14" s="5">
        <v>0.51200000000000001</v>
      </c>
      <c r="W14" s="5">
        <v>9.9000000000000005E-2</v>
      </c>
      <c r="X14" s="5">
        <v>-3.3000000000000002E-2</v>
      </c>
      <c r="Y14" s="5">
        <v>1.2999999999999999E-2</v>
      </c>
      <c r="Z14">
        <v>0.14199999999999999</v>
      </c>
      <c r="AA14">
        <v>7.1999999999999995E-2</v>
      </c>
      <c r="AB14">
        <v>0.1</v>
      </c>
      <c r="AC14">
        <v>-7.0000000000000001E-3</v>
      </c>
    </row>
    <row r="15" spans="1:31">
      <c r="A15" t="s">
        <v>100</v>
      </c>
      <c r="B15" t="s">
        <v>5</v>
      </c>
      <c r="C15" s="2">
        <v>-0.501</v>
      </c>
      <c r="D15">
        <v>-7.3999999999999996E-2</v>
      </c>
      <c r="E15">
        <v>5.6000000000000001E-2</v>
      </c>
      <c r="F15">
        <v>1.7999999999999999E-2</v>
      </c>
      <c r="G15">
        <v>7.6999999999999999E-2</v>
      </c>
      <c r="H15">
        <v>0.157</v>
      </c>
      <c r="I15" s="2">
        <v>0.13500000000000001</v>
      </c>
      <c r="J15" s="2">
        <v>0.114</v>
      </c>
      <c r="K15" t="s">
        <v>5</v>
      </c>
      <c r="L15" s="5">
        <v>-0.52300000000000002</v>
      </c>
      <c r="M15" s="5">
        <v>6.8000000000000005E-2</v>
      </c>
      <c r="N15" s="5">
        <v>0.14399999999999999</v>
      </c>
      <c r="O15" s="5">
        <v>0.105</v>
      </c>
      <c r="P15">
        <v>-6.4000000000000001E-2</v>
      </c>
      <c r="Q15">
        <v>0.14799999999999999</v>
      </c>
      <c r="R15">
        <v>5.1999999999999998E-2</v>
      </c>
      <c r="S15">
        <v>3.5999999999999997E-2</v>
      </c>
      <c r="T15" s="1">
        <f t="shared" si="62"/>
        <v>0.375</v>
      </c>
      <c r="V15" s="5">
        <v>-0.52400000000000002</v>
      </c>
      <c r="W15" s="5">
        <v>-8.9999999999999993E-3</v>
      </c>
      <c r="X15" s="5">
        <v>0.125</v>
      </c>
      <c r="Y15" s="5">
        <v>0.14799999999999999</v>
      </c>
      <c r="Z15">
        <v>-8.2000000000000003E-2</v>
      </c>
      <c r="AA15">
        <v>7.4999999999999997E-2</v>
      </c>
      <c r="AB15">
        <v>5.1999999999999998E-2</v>
      </c>
      <c r="AC15">
        <v>-4.1000000000000002E-2</v>
      </c>
    </row>
    <row r="16" spans="1:31">
      <c r="A16" t="s">
        <v>101</v>
      </c>
      <c r="B16" t="s">
        <v>6</v>
      </c>
      <c r="C16">
        <v>3.4000000000000002E-2</v>
      </c>
      <c r="D16" s="2">
        <v>0.78600000000000003</v>
      </c>
      <c r="E16">
        <v>5.8999999999999997E-2</v>
      </c>
      <c r="F16">
        <v>-7.6999999999999999E-2</v>
      </c>
      <c r="G16">
        <v>-6.3E-2</v>
      </c>
      <c r="H16">
        <v>-8.0000000000000002E-3</v>
      </c>
      <c r="I16" s="2">
        <v>-8.4000000000000005E-2</v>
      </c>
      <c r="J16">
        <v>-4.9000000000000002E-2</v>
      </c>
      <c r="K16" t="s">
        <v>6</v>
      </c>
      <c r="L16" s="5">
        <v>5.8000000000000003E-2</v>
      </c>
      <c r="M16" s="5">
        <v>5.5E-2</v>
      </c>
      <c r="N16" s="5">
        <v>-1.4E-2</v>
      </c>
      <c r="O16" s="5">
        <v>-6.6000000000000003E-2</v>
      </c>
      <c r="P16">
        <v>0.79700000000000004</v>
      </c>
      <c r="Q16">
        <v>-9.6000000000000002E-2</v>
      </c>
      <c r="R16">
        <v>-0.115</v>
      </c>
      <c r="S16">
        <v>0.217</v>
      </c>
      <c r="T16" s="1">
        <f t="shared" si="62"/>
        <v>0.25</v>
      </c>
      <c r="V16" s="5">
        <v>0.19</v>
      </c>
      <c r="W16" s="5">
        <v>0.13200000000000001</v>
      </c>
      <c r="X16" s="5">
        <v>-0.11799999999999999</v>
      </c>
      <c r="Y16" s="5">
        <v>-4.4999999999999998E-2</v>
      </c>
      <c r="Z16">
        <v>0.72499999999999998</v>
      </c>
      <c r="AA16">
        <v>-2.4E-2</v>
      </c>
      <c r="AB16">
        <v>4.2000000000000003E-2</v>
      </c>
      <c r="AC16">
        <v>0.185</v>
      </c>
    </row>
    <row r="17" spans="1:29">
      <c r="A17" t="s">
        <v>102</v>
      </c>
      <c r="B17" t="s">
        <v>7</v>
      </c>
      <c r="C17" s="2">
        <v>7.5999999999999998E-2</v>
      </c>
      <c r="D17" s="2">
        <v>0.754</v>
      </c>
      <c r="E17" s="2">
        <v>-0.10199999999999999</v>
      </c>
      <c r="F17">
        <v>0.04</v>
      </c>
      <c r="G17">
        <v>2E-3</v>
      </c>
      <c r="H17">
        <v>-2.9000000000000001E-2</v>
      </c>
      <c r="I17" s="2">
        <v>0.109</v>
      </c>
      <c r="J17">
        <v>2.3E-2</v>
      </c>
      <c r="K17" t="s">
        <v>7</v>
      </c>
      <c r="L17" s="5">
        <v>0.106</v>
      </c>
      <c r="M17" s="5">
        <v>-0.13400000000000001</v>
      </c>
      <c r="N17" s="5">
        <v>-4.4999999999999998E-2</v>
      </c>
      <c r="O17" s="5">
        <v>-5.0000000000000001E-3</v>
      </c>
      <c r="P17">
        <v>0.76</v>
      </c>
      <c r="Q17">
        <v>9.6000000000000002E-2</v>
      </c>
      <c r="R17">
        <v>-1.7999999999999999E-2</v>
      </c>
      <c r="S17">
        <v>8.6999999999999994E-2</v>
      </c>
      <c r="T17" s="1">
        <f t="shared" si="62"/>
        <v>0.25</v>
      </c>
      <c r="V17" s="5">
        <v>0.20599999999999999</v>
      </c>
      <c r="W17" s="5">
        <v>6.0000000000000001E-3</v>
      </c>
      <c r="X17" s="5">
        <v>-0.13600000000000001</v>
      </c>
      <c r="Y17" s="5">
        <v>3.3000000000000002E-2</v>
      </c>
      <c r="Z17">
        <v>0.72699999999999998</v>
      </c>
      <c r="AA17">
        <v>0.14099999999999999</v>
      </c>
      <c r="AB17">
        <v>0.13500000000000001</v>
      </c>
      <c r="AC17">
        <v>9.7000000000000003E-2</v>
      </c>
    </row>
    <row r="18" spans="1:29">
      <c r="A18" t="s">
        <v>103</v>
      </c>
      <c r="B18" t="s">
        <v>8</v>
      </c>
      <c r="C18">
        <v>3.3000000000000002E-2</v>
      </c>
      <c r="D18" s="2">
        <v>0.71699999999999997</v>
      </c>
      <c r="E18">
        <v>5.0999999999999997E-2</v>
      </c>
      <c r="F18">
        <v>-4.1000000000000002E-2</v>
      </c>
      <c r="G18">
        <v>0.03</v>
      </c>
      <c r="H18">
        <v>5.8999999999999997E-2</v>
      </c>
      <c r="I18">
        <v>-2.5000000000000001E-2</v>
      </c>
      <c r="J18">
        <v>-1.4E-2</v>
      </c>
      <c r="K18" t="s">
        <v>8</v>
      </c>
      <c r="L18" s="5">
        <v>5.6000000000000001E-2</v>
      </c>
      <c r="M18" s="5">
        <v>4.5999999999999999E-2</v>
      </c>
      <c r="N18" s="5">
        <v>0.05</v>
      </c>
      <c r="O18" s="5">
        <v>-3.3000000000000002E-2</v>
      </c>
      <c r="P18">
        <v>0.71899999999999997</v>
      </c>
      <c r="Q18">
        <v>-3.6999999999999998E-2</v>
      </c>
      <c r="R18">
        <v>-0.01</v>
      </c>
      <c r="S18">
        <v>0.188</v>
      </c>
      <c r="T18" s="1">
        <f t="shared" si="62"/>
        <v>0.125</v>
      </c>
      <c r="V18" s="5">
        <v>0.16600000000000001</v>
      </c>
      <c r="W18" s="5">
        <v>0.11700000000000001</v>
      </c>
      <c r="X18" s="5">
        <v>-0.06</v>
      </c>
      <c r="Y18" s="5">
        <v>-2E-3</v>
      </c>
      <c r="Z18">
        <v>0.67</v>
      </c>
      <c r="AA18">
        <v>2.1000000000000001E-2</v>
      </c>
      <c r="AB18">
        <v>0.127</v>
      </c>
      <c r="AC18">
        <v>0.16200000000000001</v>
      </c>
    </row>
    <row r="19" spans="1:29">
      <c r="A19" t="s">
        <v>104</v>
      </c>
      <c r="B19" t="s">
        <v>9</v>
      </c>
      <c r="C19" s="2">
        <v>-0.17799999999999999</v>
      </c>
      <c r="D19" s="2">
        <v>0.126</v>
      </c>
      <c r="E19" s="2">
        <v>-0.5</v>
      </c>
      <c r="F19">
        <v>4.7E-2</v>
      </c>
      <c r="G19" s="2">
        <v>0.13</v>
      </c>
      <c r="H19">
        <v>0.14799999999999999</v>
      </c>
      <c r="I19">
        <v>-5.8000000000000003E-2</v>
      </c>
      <c r="J19" s="2">
        <v>0.154</v>
      </c>
      <c r="K19" t="s">
        <v>9</v>
      </c>
      <c r="L19" s="5">
        <v>-0.14899999999999999</v>
      </c>
      <c r="M19" s="5">
        <v>-0.55000000000000004</v>
      </c>
      <c r="N19" s="5">
        <v>0.13500000000000001</v>
      </c>
      <c r="O19" s="5">
        <v>0.1</v>
      </c>
      <c r="P19">
        <v>0.156</v>
      </c>
      <c r="Q19">
        <v>-2.4E-2</v>
      </c>
      <c r="R19">
        <v>0.123</v>
      </c>
      <c r="S19">
        <v>5.0000000000000001E-3</v>
      </c>
      <c r="T19" s="1">
        <f t="shared" si="62"/>
        <v>0.5</v>
      </c>
      <c r="V19" s="5">
        <v>-0.224</v>
      </c>
      <c r="W19" s="5">
        <v>-0.54800000000000004</v>
      </c>
      <c r="X19" s="5">
        <v>0.16700000000000001</v>
      </c>
      <c r="Y19" s="5">
        <v>0.22700000000000001</v>
      </c>
      <c r="Z19">
        <v>0.109</v>
      </c>
      <c r="AA19">
        <v>-0.105</v>
      </c>
      <c r="AB19">
        <v>8.1000000000000003E-2</v>
      </c>
      <c r="AC19">
        <v>-8.0000000000000002E-3</v>
      </c>
    </row>
    <row r="20" spans="1:29">
      <c r="A20" t="s">
        <v>105</v>
      </c>
      <c r="B20" t="s">
        <v>10</v>
      </c>
      <c r="C20">
        <v>5.6000000000000001E-2</v>
      </c>
      <c r="D20" s="2">
        <v>0.106</v>
      </c>
      <c r="E20" s="2">
        <v>0.44500000000000001</v>
      </c>
      <c r="F20">
        <v>2.1999999999999999E-2</v>
      </c>
      <c r="G20">
        <v>0.115</v>
      </c>
      <c r="H20">
        <v>-2.7E-2</v>
      </c>
      <c r="I20">
        <v>-1E-3</v>
      </c>
      <c r="J20">
        <v>0.05</v>
      </c>
      <c r="K20" t="s">
        <v>10</v>
      </c>
      <c r="L20" s="5">
        <v>4.5999999999999999E-2</v>
      </c>
      <c r="M20" s="5">
        <v>0.46700000000000003</v>
      </c>
      <c r="N20" s="5">
        <v>-0.03</v>
      </c>
      <c r="O20" s="5">
        <v>7.8E-2</v>
      </c>
      <c r="P20">
        <v>0.06</v>
      </c>
      <c r="Q20">
        <v>-3.6999999999999998E-2</v>
      </c>
      <c r="R20">
        <v>9.9000000000000005E-2</v>
      </c>
      <c r="S20">
        <v>1.7000000000000001E-2</v>
      </c>
      <c r="T20" s="1">
        <f t="shared" si="62"/>
        <v>0</v>
      </c>
      <c r="V20" s="5">
        <v>0.10299999999999999</v>
      </c>
      <c r="W20" s="5">
        <v>0.44800000000000001</v>
      </c>
      <c r="X20" s="5">
        <v>-9.7000000000000003E-2</v>
      </c>
      <c r="Y20" s="5">
        <v>1.4999999999999999E-2</v>
      </c>
      <c r="Z20">
        <v>0.124</v>
      </c>
      <c r="AA20">
        <v>3.4000000000000002E-2</v>
      </c>
      <c r="AB20">
        <v>0.157</v>
      </c>
      <c r="AC20">
        <v>6.0000000000000001E-3</v>
      </c>
    </row>
    <row r="21" spans="1:29">
      <c r="A21" t="s">
        <v>106</v>
      </c>
      <c r="B21" t="s">
        <v>11</v>
      </c>
      <c r="C21">
        <v>6.3E-2</v>
      </c>
      <c r="D21">
        <v>6.3E-2</v>
      </c>
      <c r="E21" s="2">
        <v>0.312</v>
      </c>
      <c r="F21">
        <v>0.13700000000000001</v>
      </c>
      <c r="G21">
        <v>-7.6999999999999999E-2</v>
      </c>
      <c r="H21" s="2">
        <v>0.19900000000000001</v>
      </c>
      <c r="I21">
        <v>8.7999999999999995E-2</v>
      </c>
      <c r="J21">
        <v>-8.5000000000000006E-2</v>
      </c>
      <c r="K21" t="s">
        <v>11</v>
      </c>
      <c r="L21" s="5">
        <v>6.3E-2</v>
      </c>
      <c r="M21" s="5">
        <v>0.35199999999999998</v>
      </c>
      <c r="N21" s="5">
        <v>0.25600000000000001</v>
      </c>
      <c r="O21" s="5">
        <v>-4.9000000000000002E-2</v>
      </c>
      <c r="P21">
        <v>6.8000000000000005E-2</v>
      </c>
      <c r="Q21">
        <v>0.1</v>
      </c>
      <c r="R21">
        <v>-8.3000000000000004E-2</v>
      </c>
      <c r="S21">
        <v>-7.8E-2</v>
      </c>
      <c r="T21" s="1">
        <f t="shared" si="62"/>
        <v>0.125</v>
      </c>
      <c r="V21" s="5">
        <v>9.5000000000000001E-2</v>
      </c>
      <c r="W21" s="5">
        <v>0.35699999999999998</v>
      </c>
      <c r="X21" s="5">
        <v>0.20499999999999999</v>
      </c>
      <c r="Y21" s="5">
        <v>-9.8000000000000004E-2</v>
      </c>
      <c r="Z21">
        <v>4.8000000000000001E-2</v>
      </c>
      <c r="AA21">
        <v>9.6000000000000002E-2</v>
      </c>
      <c r="AB21">
        <v>-5.6000000000000001E-2</v>
      </c>
      <c r="AC21">
        <v>-9.8000000000000004E-2</v>
      </c>
    </row>
    <row r="22" spans="1:29">
      <c r="A22" t="s">
        <v>107</v>
      </c>
      <c r="B22" t="s">
        <v>12</v>
      </c>
      <c r="C22">
        <v>5.3999999999999999E-2</v>
      </c>
      <c r="D22">
        <v>-1.4999999999999999E-2</v>
      </c>
      <c r="E22" s="2">
        <v>0.61699999999999999</v>
      </c>
      <c r="F22">
        <v>-7.1999999999999995E-2</v>
      </c>
      <c r="G22">
        <v>0.115</v>
      </c>
      <c r="H22" s="2">
        <v>0.13</v>
      </c>
      <c r="I22">
        <v>5.6000000000000001E-2</v>
      </c>
      <c r="J22">
        <v>-9.1999999999999998E-2</v>
      </c>
      <c r="K22" t="s">
        <v>12</v>
      </c>
      <c r="L22" s="5">
        <v>2.4E-2</v>
      </c>
      <c r="M22" s="5">
        <v>0.68500000000000005</v>
      </c>
      <c r="N22" s="5">
        <v>0.13700000000000001</v>
      </c>
      <c r="O22" s="5">
        <v>-4.5999999999999999E-2</v>
      </c>
      <c r="P22">
        <v>-0.06</v>
      </c>
      <c r="Q22">
        <v>2.4E-2</v>
      </c>
      <c r="R22">
        <v>0.107</v>
      </c>
      <c r="S22">
        <v>0.123</v>
      </c>
      <c r="T22" s="1">
        <f t="shared" si="62"/>
        <v>0.375</v>
      </c>
      <c r="V22" s="5">
        <v>0.104</v>
      </c>
      <c r="W22" s="5">
        <v>0.622</v>
      </c>
      <c r="X22" s="5">
        <v>2.7E-2</v>
      </c>
      <c r="Y22" s="5">
        <v>-0.129</v>
      </c>
      <c r="Z22">
        <v>-7.0000000000000001E-3</v>
      </c>
      <c r="AA22">
        <v>9.5000000000000001E-2</v>
      </c>
      <c r="AB22">
        <v>0.14599999999999999</v>
      </c>
      <c r="AC22">
        <v>8.5000000000000006E-2</v>
      </c>
    </row>
    <row r="23" spans="1:29">
      <c r="A23" t="s">
        <v>108</v>
      </c>
      <c r="B23" t="s">
        <v>13</v>
      </c>
      <c r="C23" s="2">
        <v>0.13100000000000001</v>
      </c>
      <c r="D23">
        <v>-0.04</v>
      </c>
      <c r="E23" s="2">
        <v>-0.314</v>
      </c>
      <c r="F23" s="2">
        <v>-0.24099999999999999</v>
      </c>
      <c r="G23">
        <v>8.0000000000000002E-3</v>
      </c>
      <c r="H23">
        <v>0.16700000000000001</v>
      </c>
      <c r="I23">
        <v>2.1000000000000001E-2</v>
      </c>
      <c r="J23" s="2">
        <v>0.156</v>
      </c>
      <c r="K23" t="s">
        <v>13</v>
      </c>
      <c r="L23" s="5">
        <v>0.13100000000000001</v>
      </c>
      <c r="M23" s="5">
        <v>-0.32500000000000001</v>
      </c>
      <c r="N23" s="5">
        <v>0.126</v>
      </c>
      <c r="O23" s="5">
        <v>0.124</v>
      </c>
      <c r="P23">
        <v>-2.7E-2</v>
      </c>
      <c r="Q23">
        <v>3.1E-2</v>
      </c>
      <c r="R23">
        <v>3.5000000000000003E-2</v>
      </c>
      <c r="S23">
        <v>0.245</v>
      </c>
      <c r="T23" s="1">
        <f t="shared" si="62"/>
        <v>0.5</v>
      </c>
      <c r="V23" s="5">
        <v>7.8E-2</v>
      </c>
      <c r="W23" s="5">
        <v>-0.39400000000000002</v>
      </c>
      <c r="X23" s="5">
        <v>9.2999999999999999E-2</v>
      </c>
      <c r="Y23" s="5">
        <v>0.17100000000000001</v>
      </c>
      <c r="Z23">
        <v>-4.5999999999999999E-2</v>
      </c>
      <c r="AA23">
        <v>1E-3</v>
      </c>
      <c r="AB23">
        <v>-2E-3</v>
      </c>
      <c r="AC23">
        <v>0.25800000000000001</v>
      </c>
    </row>
    <row r="24" spans="1:29">
      <c r="A24" t="s">
        <v>109</v>
      </c>
      <c r="B24" t="s">
        <v>14</v>
      </c>
      <c r="C24" s="2">
        <v>-0.158</v>
      </c>
      <c r="D24">
        <v>6.0000000000000001E-3</v>
      </c>
      <c r="E24" s="2">
        <v>-0.26800000000000002</v>
      </c>
      <c r="F24">
        <v>0.112</v>
      </c>
      <c r="G24">
        <v>6.9000000000000006E-2</v>
      </c>
      <c r="H24" s="2">
        <v>0.25700000000000001</v>
      </c>
      <c r="I24">
        <v>5.7000000000000002E-2</v>
      </c>
      <c r="J24" s="2">
        <v>0.155</v>
      </c>
      <c r="K24" t="s">
        <v>14</v>
      </c>
      <c r="L24" s="5">
        <v>-0.14000000000000001</v>
      </c>
      <c r="M24" s="5">
        <v>-0.28999999999999998</v>
      </c>
      <c r="N24" s="5">
        <v>0.27100000000000002</v>
      </c>
      <c r="O24" s="5">
        <v>0.129</v>
      </c>
      <c r="P24">
        <v>3.3000000000000002E-2</v>
      </c>
      <c r="Q24">
        <v>9.5000000000000001E-2</v>
      </c>
      <c r="R24">
        <v>7.0000000000000007E-2</v>
      </c>
      <c r="S24">
        <v>-5.2999999999999999E-2</v>
      </c>
      <c r="T24" s="1">
        <f t="shared" si="62"/>
        <v>0.5</v>
      </c>
      <c r="V24" s="5">
        <v>-0.21199999999999999</v>
      </c>
      <c r="W24" s="5">
        <v>-0.314</v>
      </c>
      <c r="X24" s="5">
        <v>0.27800000000000002</v>
      </c>
      <c r="Y24" s="5">
        <v>0.20799999999999999</v>
      </c>
      <c r="Z24">
        <v>-4.0000000000000001E-3</v>
      </c>
      <c r="AA24">
        <v>1E-3</v>
      </c>
      <c r="AB24">
        <v>2.9000000000000001E-2</v>
      </c>
      <c r="AC24">
        <v>-7.2999999999999995E-2</v>
      </c>
    </row>
    <row r="25" spans="1:29">
      <c r="A25" t="s">
        <v>110</v>
      </c>
      <c r="B25" t="s">
        <v>15</v>
      </c>
      <c r="C25">
        <v>-2.3E-2</v>
      </c>
      <c r="D25" s="2">
        <v>0.121</v>
      </c>
      <c r="E25" s="2">
        <v>0.46500000000000002</v>
      </c>
      <c r="F25" s="2">
        <v>0.224</v>
      </c>
      <c r="G25">
        <v>2.9000000000000001E-2</v>
      </c>
      <c r="H25" s="2">
        <v>-0.25600000000000001</v>
      </c>
      <c r="I25">
        <v>1.2999999999999999E-2</v>
      </c>
      <c r="J25">
        <v>8.0000000000000002E-3</v>
      </c>
      <c r="K25" t="s">
        <v>15</v>
      </c>
      <c r="L25" s="5">
        <v>-2.7E-2</v>
      </c>
      <c r="M25" s="5">
        <v>0.46600000000000003</v>
      </c>
      <c r="N25" s="5">
        <v>-0.23899999999999999</v>
      </c>
      <c r="O25" s="5">
        <v>4.4999999999999998E-2</v>
      </c>
      <c r="P25">
        <v>7.8E-2</v>
      </c>
      <c r="Q25">
        <v>-2.5999999999999999E-2</v>
      </c>
      <c r="R25">
        <v>2E-3</v>
      </c>
      <c r="S25">
        <v>-0.22500000000000001</v>
      </c>
      <c r="T25" s="1">
        <f t="shared" si="62"/>
        <v>0.25</v>
      </c>
      <c r="V25" s="5">
        <v>4.2000000000000003E-2</v>
      </c>
      <c r="W25" s="5">
        <v>0.52900000000000003</v>
      </c>
      <c r="X25" s="5">
        <v>-0.24</v>
      </c>
      <c r="Y25" s="5">
        <v>-0.04</v>
      </c>
      <c r="Z25">
        <v>0.152</v>
      </c>
      <c r="AA25">
        <v>4.8000000000000001E-2</v>
      </c>
      <c r="AB25">
        <v>8.5000000000000006E-2</v>
      </c>
      <c r="AC25">
        <v>-0.218</v>
      </c>
    </row>
    <row r="26" spans="1:29">
      <c r="A26" t="s">
        <v>111</v>
      </c>
      <c r="B26" t="s">
        <v>16</v>
      </c>
      <c r="C26">
        <v>-4.5999999999999999E-2</v>
      </c>
      <c r="D26">
        <v>5.6000000000000001E-2</v>
      </c>
      <c r="E26" s="2">
        <v>0.45</v>
      </c>
      <c r="F26" s="2">
        <v>0.14599999999999999</v>
      </c>
      <c r="G26">
        <v>8.4000000000000005E-2</v>
      </c>
      <c r="H26">
        <v>-9.1999999999999998E-2</v>
      </c>
      <c r="I26">
        <v>1.9E-2</v>
      </c>
      <c r="J26" s="2">
        <v>-0.189</v>
      </c>
      <c r="K26" t="s">
        <v>16</v>
      </c>
      <c r="L26" s="5">
        <v>-5.6000000000000001E-2</v>
      </c>
      <c r="M26" s="5">
        <v>0.48199999999999998</v>
      </c>
      <c r="N26" s="5">
        <v>-6.5000000000000002E-2</v>
      </c>
      <c r="O26" s="5">
        <v>-0.151</v>
      </c>
      <c r="P26">
        <v>2.4E-2</v>
      </c>
      <c r="Q26">
        <v>-5.0000000000000001E-3</v>
      </c>
      <c r="R26">
        <v>6.6000000000000003E-2</v>
      </c>
      <c r="S26">
        <v>-0.128</v>
      </c>
      <c r="T26" s="1">
        <f t="shared" si="62"/>
        <v>0.25</v>
      </c>
      <c r="V26" s="5">
        <v>2.1000000000000001E-2</v>
      </c>
      <c r="W26" s="5">
        <v>0.53</v>
      </c>
      <c r="X26" s="5">
        <v>-8.7999999999999995E-2</v>
      </c>
      <c r="Y26" s="5">
        <v>-0.21099999999999999</v>
      </c>
      <c r="Z26">
        <v>6.8000000000000005E-2</v>
      </c>
      <c r="AA26">
        <v>5.5E-2</v>
      </c>
      <c r="AB26">
        <v>0.111</v>
      </c>
      <c r="AC26">
        <v>-0.14399999999999999</v>
      </c>
    </row>
    <row r="27" spans="1:29">
      <c r="A27" t="s">
        <v>112</v>
      </c>
      <c r="B27" t="s">
        <v>17</v>
      </c>
      <c r="C27" s="2">
        <v>-0.17799999999999999</v>
      </c>
      <c r="D27">
        <v>6.4000000000000001E-2</v>
      </c>
      <c r="E27" s="2">
        <v>0.32100000000000001</v>
      </c>
      <c r="F27" s="2">
        <v>0.28999999999999998</v>
      </c>
      <c r="G27">
        <v>-6.2E-2</v>
      </c>
      <c r="H27">
        <v>-1.2999999999999999E-2</v>
      </c>
      <c r="I27">
        <v>-7.4999999999999997E-2</v>
      </c>
      <c r="J27">
        <v>0.03</v>
      </c>
      <c r="K27" t="s">
        <v>17</v>
      </c>
      <c r="L27" s="5">
        <v>-0.16900000000000001</v>
      </c>
      <c r="M27" s="5">
        <v>0.32900000000000001</v>
      </c>
      <c r="N27" s="5">
        <v>4.8000000000000001E-2</v>
      </c>
      <c r="O27" s="5">
        <v>6.0999999999999999E-2</v>
      </c>
      <c r="P27">
        <v>6.6000000000000003E-2</v>
      </c>
      <c r="Q27">
        <v>-6.6000000000000003E-2</v>
      </c>
      <c r="R27">
        <v>-0.107</v>
      </c>
      <c r="S27">
        <v>-0.253</v>
      </c>
      <c r="T27" s="1">
        <f t="shared" si="62"/>
        <v>0.375</v>
      </c>
      <c r="V27" s="5">
        <v>-0.152</v>
      </c>
      <c r="W27" s="5">
        <v>0.33500000000000002</v>
      </c>
      <c r="X27" s="5">
        <v>7.2999999999999995E-2</v>
      </c>
      <c r="Y27" s="5">
        <v>0.02</v>
      </c>
      <c r="Z27">
        <v>5.6000000000000001E-2</v>
      </c>
      <c r="AA27">
        <v>-7.4999999999999997E-2</v>
      </c>
      <c r="AB27">
        <v>-7.4999999999999997E-2</v>
      </c>
      <c r="AC27">
        <v>-0.28899999999999998</v>
      </c>
    </row>
    <row r="28" spans="1:29">
      <c r="A28" t="s">
        <v>113</v>
      </c>
      <c r="B28" t="s">
        <v>18</v>
      </c>
      <c r="C28">
        <v>7.0999999999999994E-2</v>
      </c>
      <c r="D28">
        <v>-4.3999999999999997E-2</v>
      </c>
      <c r="E28" s="2">
        <v>-0.185</v>
      </c>
      <c r="F28">
        <v>0.154</v>
      </c>
      <c r="G28">
        <v>-1.4999999999999999E-2</v>
      </c>
      <c r="H28" s="2">
        <v>0.27800000000000002</v>
      </c>
      <c r="I28">
        <v>-5.8000000000000003E-2</v>
      </c>
      <c r="J28">
        <v>-0.108</v>
      </c>
      <c r="K28" t="s">
        <v>18</v>
      </c>
      <c r="L28" s="5">
        <v>9.8000000000000004E-2</v>
      </c>
      <c r="M28" s="5">
        <v>-0.17899999999999999</v>
      </c>
      <c r="N28" s="5">
        <v>0.34200000000000003</v>
      </c>
      <c r="O28" s="5">
        <v>-0.11</v>
      </c>
      <c r="P28">
        <v>-7.0000000000000001E-3</v>
      </c>
      <c r="Q28">
        <v>-8.0000000000000002E-3</v>
      </c>
      <c r="R28">
        <v>-7.0000000000000001E-3</v>
      </c>
      <c r="S28">
        <v>-0.11700000000000001</v>
      </c>
      <c r="T28" s="1">
        <f t="shared" si="62"/>
        <v>0.375</v>
      </c>
      <c r="V28" s="5">
        <v>3.6999999999999998E-2</v>
      </c>
      <c r="W28" s="5">
        <v>-0.16600000000000001</v>
      </c>
      <c r="X28" s="5">
        <v>0.36799999999999999</v>
      </c>
      <c r="Y28" s="5">
        <v>-6.4000000000000001E-2</v>
      </c>
      <c r="Z28">
        <v>-7.1999999999999995E-2</v>
      </c>
      <c r="AA28">
        <v>-7.5999999999999998E-2</v>
      </c>
      <c r="AB28">
        <v>-7.8E-2</v>
      </c>
      <c r="AC28">
        <v>-0.122</v>
      </c>
    </row>
    <row r="29" spans="1:29">
      <c r="A29" t="s">
        <v>114</v>
      </c>
      <c r="B29" t="s">
        <v>19</v>
      </c>
      <c r="C29" s="2">
        <v>0.11799999999999999</v>
      </c>
      <c r="D29">
        <v>-8.5000000000000006E-2</v>
      </c>
      <c r="E29">
        <v>5.3999999999999999E-2</v>
      </c>
      <c r="F29">
        <v>-0.14399999999999999</v>
      </c>
      <c r="G29" s="2">
        <v>0.437</v>
      </c>
      <c r="H29">
        <v>5.0000000000000001E-3</v>
      </c>
      <c r="I29">
        <v>0.104</v>
      </c>
      <c r="J29" s="2">
        <v>0.17100000000000001</v>
      </c>
      <c r="K29" t="s">
        <v>19</v>
      </c>
      <c r="L29" s="5">
        <v>0.10299999999999999</v>
      </c>
      <c r="M29" s="5">
        <v>0.04</v>
      </c>
      <c r="N29" s="5">
        <v>-7.5999999999999998E-2</v>
      </c>
      <c r="O29" s="5">
        <v>0.152</v>
      </c>
      <c r="P29">
        <v>-0.158</v>
      </c>
      <c r="Q29">
        <v>5.2999999999999999E-2</v>
      </c>
      <c r="R29">
        <v>0.47399999999999998</v>
      </c>
      <c r="S29">
        <v>0.15</v>
      </c>
      <c r="T29" s="1">
        <f t="shared" si="62"/>
        <v>0.5</v>
      </c>
      <c r="V29" s="5">
        <v>8.3000000000000004E-2</v>
      </c>
      <c r="W29" s="5">
        <v>7.0000000000000001E-3</v>
      </c>
      <c r="X29" s="5">
        <v>-0.14599999999999999</v>
      </c>
      <c r="Y29" s="5">
        <v>0.17100000000000001</v>
      </c>
      <c r="Z29">
        <v>-1.9E-2</v>
      </c>
      <c r="AA29">
        <v>0.107</v>
      </c>
      <c r="AB29">
        <v>0.45800000000000002</v>
      </c>
      <c r="AC29">
        <v>0.18099999999999999</v>
      </c>
    </row>
    <row r="30" spans="1:29">
      <c r="A30" t="s">
        <v>115</v>
      </c>
      <c r="B30" t="s">
        <v>20</v>
      </c>
      <c r="C30">
        <v>-6.0000000000000001E-3</v>
      </c>
      <c r="D30" s="2">
        <v>-0.2</v>
      </c>
      <c r="E30">
        <v>8.7999999999999995E-2</v>
      </c>
      <c r="F30" s="2">
        <v>0.44</v>
      </c>
      <c r="G30">
        <v>-9.9000000000000005E-2</v>
      </c>
      <c r="H30">
        <v>0.115</v>
      </c>
      <c r="I30">
        <v>7.6999999999999999E-2</v>
      </c>
      <c r="J30">
        <v>-4.0000000000000001E-3</v>
      </c>
      <c r="K30" t="s">
        <v>20</v>
      </c>
      <c r="L30" s="5">
        <v>1.4E-2</v>
      </c>
      <c r="M30" s="5">
        <v>8.5000000000000006E-2</v>
      </c>
      <c r="N30" s="5">
        <v>0.20899999999999999</v>
      </c>
      <c r="O30" s="5">
        <v>0.03</v>
      </c>
      <c r="P30">
        <v>-0.17899999999999999</v>
      </c>
      <c r="Q30">
        <v>0.11600000000000001</v>
      </c>
      <c r="R30">
        <v>-9.2999999999999999E-2</v>
      </c>
      <c r="S30">
        <v>-0.44600000000000001</v>
      </c>
      <c r="T30" s="1">
        <f t="shared" si="62"/>
        <v>0.375</v>
      </c>
      <c r="V30" s="5">
        <v>-5.3999999999999999E-2</v>
      </c>
      <c r="W30" s="5">
        <v>0.13300000000000001</v>
      </c>
      <c r="X30" s="5">
        <v>0.28000000000000003</v>
      </c>
      <c r="Y30" s="5">
        <v>1E-3</v>
      </c>
      <c r="Z30">
        <v>-0.187</v>
      </c>
      <c r="AA30">
        <v>4.1000000000000002E-2</v>
      </c>
      <c r="AB30">
        <v>-0.13900000000000001</v>
      </c>
      <c r="AC30">
        <v>-0.432</v>
      </c>
    </row>
    <row r="31" spans="1:29">
      <c r="A31" t="s">
        <v>116</v>
      </c>
      <c r="B31" t="s">
        <v>21</v>
      </c>
      <c r="C31">
        <v>3.5000000000000003E-2</v>
      </c>
      <c r="D31">
        <v>-7.9000000000000001E-2</v>
      </c>
      <c r="E31">
        <v>3.4000000000000002E-2</v>
      </c>
      <c r="F31" s="2">
        <v>0.56000000000000005</v>
      </c>
      <c r="G31">
        <v>-7.2999999999999995E-2</v>
      </c>
      <c r="H31">
        <v>0.109</v>
      </c>
      <c r="I31" s="2">
        <v>0.104</v>
      </c>
      <c r="J31">
        <v>4.2000000000000003E-2</v>
      </c>
      <c r="K31" t="s">
        <v>21</v>
      </c>
      <c r="L31" s="5">
        <v>7.0000000000000007E-2</v>
      </c>
      <c r="M31" s="5">
        <v>1.2E-2</v>
      </c>
      <c r="N31" s="5">
        <v>0.21299999999999999</v>
      </c>
      <c r="O31" s="5">
        <v>7.0000000000000007E-2</v>
      </c>
      <c r="P31">
        <v>-5.8000000000000003E-2</v>
      </c>
      <c r="Q31">
        <v>0.14699999999999999</v>
      </c>
      <c r="R31">
        <v>-6.7000000000000004E-2</v>
      </c>
      <c r="S31">
        <v>-0.54500000000000004</v>
      </c>
      <c r="T31" s="1">
        <f t="shared" si="62"/>
        <v>0.25</v>
      </c>
      <c r="V31" s="5">
        <v>-4.0000000000000001E-3</v>
      </c>
      <c r="W31" s="5">
        <v>0.108</v>
      </c>
      <c r="X31" s="5">
        <v>0.28799999999999998</v>
      </c>
      <c r="Y31" s="5">
        <v>5.1999999999999998E-2</v>
      </c>
      <c r="Z31">
        <v>-0.06</v>
      </c>
      <c r="AA31">
        <v>6.7000000000000004E-2</v>
      </c>
      <c r="AB31">
        <v>-9.5000000000000001E-2</v>
      </c>
      <c r="AC31">
        <v>-0.51400000000000001</v>
      </c>
    </row>
    <row r="32" spans="1:29">
      <c r="A32" t="s">
        <v>117</v>
      </c>
      <c r="B32" t="s">
        <v>22</v>
      </c>
      <c r="C32" s="2">
        <v>-0.16200000000000001</v>
      </c>
      <c r="D32" s="2">
        <v>0.29699999999999999</v>
      </c>
      <c r="E32">
        <v>9.2999999999999999E-2</v>
      </c>
      <c r="F32" s="2">
        <v>-0.41899999999999998</v>
      </c>
      <c r="G32">
        <v>-1.7000000000000001E-2</v>
      </c>
      <c r="H32">
        <v>2E-3</v>
      </c>
      <c r="I32" s="2">
        <v>0.17599999999999999</v>
      </c>
      <c r="J32">
        <v>0.1</v>
      </c>
      <c r="K32" t="s">
        <v>22</v>
      </c>
      <c r="L32" s="5">
        <v>-0.2</v>
      </c>
      <c r="M32" s="5">
        <v>0.115</v>
      </c>
      <c r="N32" s="5">
        <v>-9.0999999999999998E-2</v>
      </c>
      <c r="O32" s="5">
        <v>8.1000000000000003E-2</v>
      </c>
      <c r="P32">
        <v>0.28399999999999997</v>
      </c>
      <c r="Q32">
        <v>0.13800000000000001</v>
      </c>
      <c r="R32">
        <v>-2.9000000000000001E-2</v>
      </c>
      <c r="S32">
        <v>0.47799999999999998</v>
      </c>
      <c r="T32" s="1">
        <f t="shared" si="62"/>
        <v>0.5</v>
      </c>
      <c r="V32" s="5">
        <v>-0.09</v>
      </c>
      <c r="W32" s="5">
        <v>4.9000000000000002E-2</v>
      </c>
      <c r="X32" s="5">
        <v>-0.22700000000000001</v>
      </c>
      <c r="Y32" s="5">
        <v>8.1000000000000003E-2</v>
      </c>
      <c r="Z32">
        <v>0.27700000000000002</v>
      </c>
      <c r="AA32">
        <v>0.185</v>
      </c>
      <c r="AB32">
        <v>8.3000000000000004E-2</v>
      </c>
      <c r="AC32">
        <v>0.433</v>
      </c>
    </row>
    <row r="33" spans="1:29">
      <c r="A33" t="s">
        <v>118</v>
      </c>
      <c r="B33" t="s">
        <v>23</v>
      </c>
      <c r="C33">
        <v>7.1999999999999995E-2</v>
      </c>
      <c r="D33" s="2">
        <v>0.183</v>
      </c>
      <c r="E33">
        <v>-1.9E-2</v>
      </c>
      <c r="F33" s="2">
        <v>-0.42799999999999999</v>
      </c>
      <c r="G33" s="2">
        <v>0.17100000000000001</v>
      </c>
      <c r="H33">
        <v>0.121</v>
      </c>
      <c r="I33" s="2">
        <v>0.17799999999999999</v>
      </c>
      <c r="J33">
        <v>9.0999999999999998E-2</v>
      </c>
      <c r="K33" t="s">
        <v>23</v>
      </c>
      <c r="L33" s="5">
        <v>4.3999999999999997E-2</v>
      </c>
      <c r="M33" s="5">
        <v>-3.0000000000000001E-3</v>
      </c>
      <c r="N33" s="5">
        <v>2.4E-2</v>
      </c>
      <c r="O33" s="5">
        <v>6.3E-2</v>
      </c>
      <c r="P33">
        <v>0.152</v>
      </c>
      <c r="Q33">
        <v>0.14000000000000001</v>
      </c>
      <c r="R33">
        <v>0.19500000000000001</v>
      </c>
      <c r="S33">
        <v>0.48299999999999998</v>
      </c>
      <c r="T33" s="1">
        <f t="shared" si="62"/>
        <v>0.375</v>
      </c>
      <c r="V33" s="5">
        <v>0.10100000000000001</v>
      </c>
      <c r="W33" s="5">
        <v>-6.5000000000000002E-2</v>
      </c>
      <c r="X33" s="5">
        <v>-0.122</v>
      </c>
      <c r="Y33" s="5">
        <v>8.7999999999999995E-2</v>
      </c>
      <c r="Z33">
        <v>0.187</v>
      </c>
      <c r="AA33">
        <v>0.189</v>
      </c>
      <c r="AB33">
        <v>0.248</v>
      </c>
      <c r="AC33">
        <v>0.47399999999999998</v>
      </c>
    </row>
    <row r="34" spans="1:29">
      <c r="A34" t="s">
        <v>119</v>
      </c>
      <c r="B34" t="s">
        <v>24</v>
      </c>
      <c r="C34">
        <v>5.2999999999999999E-2</v>
      </c>
      <c r="D34">
        <v>5.8999999999999997E-2</v>
      </c>
      <c r="E34">
        <v>-3.7999999999999999E-2</v>
      </c>
      <c r="F34" s="2">
        <v>0.23300000000000001</v>
      </c>
      <c r="G34">
        <v>-0.20599999999999999</v>
      </c>
      <c r="H34" s="2">
        <v>0.22700000000000001</v>
      </c>
      <c r="I34">
        <v>-6.0000000000000001E-3</v>
      </c>
      <c r="J34">
        <v>-0.04</v>
      </c>
      <c r="K34" t="s">
        <v>24</v>
      </c>
      <c r="L34" s="5">
        <v>7.9000000000000001E-2</v>
      </c>
      <c r="M34" s="5">
        <v>-0.03</v>
      </c>
      <c r="N34" s="5">
        <v>0.311</v>
      </c>
      <c r="O34" s="5">
        <v>-2.4E-2</v>
      </c>
      <c r="P34">
        <v>0.107</v>
      </c>
      <c r="Q34">
        <v>4.3999999999999997E-2</v>
      </c>
      <c r="R34">
        <v>-0.215</v>
      </c>
      <c r="S34">
        <v>-0.188</v>
      </c>
      <c r="T34" s="1">
        <f t="shared" si="62"/>
        <v>0.5</v>
      </c>
      <c r="V34" s="5">
        <v>4.7E-2</v>
      </c>
      <c r="W34" s="5">
        <v>-6.0000000000000001E-3</v>
      </c>
      <c r="X34" s="5">
        <v>0.33100000000000002</v>
      </c>
      <c r="Y34" s="5">
        <v>-2.5000000000000001E-2</v>
      </c>
      <c r="Z34">
        <v>2.3E-2</v>
      </c>
      <c r="AA34">
        <v>-2.3E-2</v>
      </c>
      <c r="AB34">
        <v>-0.22900000000000001</v>
      </c>
      <c r="AC34">
        <v>-0.19700000000000001</v>
      </c>
    </row>
    <row r="35" spans="1:29">
      <c r="A35" t="s">
        <v>120</v>
      </c>
      <c r="B35" t="s">
        <v>25</v>
      </c>
      <c r="C35">
        <v>1.0999999999999999E-2</v>
      </c>
      <c r="D35">
        <v>-2.3E-2</v>
      </c>
      <c r="E35">
        <v>-8.5999999999999993E-2</v>
      </c>
      <c r="F35" s="2">
        <v>0.217</v>
      </c>
      <c r="G35" s="2">
        <v>-0.39700000000000002</v>
      </c>
      <c r="H35">
        <v>0.115</v>
      </c>
      <c r="I35" s="2">
        <v>0.16200000000000001</v>
      </c>
      <c r="J35">
        <v>0.111</v>
      </c>
      <c r="K35" t="s">
        <v>25</v>
      </c>
      <c r="L35" s="5">
        <v>2.4E-2</v>
      </c>
      <c r="M35" s="5">
        <v>-9.1999999999999998E-2</v>
      </c>
      <c r="N35" s="5">
        <v>0.18099999999999999</v>
      </c>
      <c r="O35" s="5">
        <v>0.13</v>
      </c>
      <c r="P35">
        <v>3.4000000000000002E-2</v>
      </c>
      <c r="Q35">
        <v>0.20799999999999999</v>
      </c>
      <c r="R35">
        <v>-0.39500000000000002</v>
      </c>
      <c r="S35">
        <v>-0.219</v>
      </c>
      <c r="T35" s="1">
        <f t="shared" si="62"/>
        <v>0.5</v>
      </c>
      <c r="V35" s="5">
        <v>-1.4E-2</v>
      </c>
      <c r="W35" s="5">
        <v>-7.0999999999999994E-2</v>
      </c>
      <c r="X35" s="5">
        <v>0.217</v>
      </c>
      <c r="Y35" s="5">
        <v>9.4E-2</v>
      </c>
      <c r="Z35">
        <v>-4.3999999999999997E-2</v>
      </c>
      <c r="AA35">
        <v>0.11899999999999999</v>
      </c>
      <c r="AB35">
        <v>-0.379</v>
      </c>
      <c r="AC35">
        <v>-0.20799999999999999</v>
      </c>
    </row>
    <row r="36" spans="1:29">
      <c r="A36" t="s">
        <v>121</v>
      </c>
      <c r="B36" t="s">
        <v>26</v>
      </c>
      <c r="C36">
        <v>-6.4000000000000001E-2</v>
      </c>
      <c r="D36" s="2">
        <v>0.113</v>
      </c>
      <c r="E36">
        <v>-7.0000000000000001E-3</v>
      </c>
      <c r="F36">
        <v>5.8000000000000003E-2</v>
      </c>
      <c r="G36" s="2">
        <v>0.41899999999999998</v>
      </c>
      <c r="H36">
        <v>-1.6E-2</v>
      </c>
      <c r="I36">
        <v>2.1999999999999999E-2</v>
      </c>
      <c r="J36" s="2">
        <v>-0.2</v>
      </c>
      <c r="K36" t="s">
        <v>26</v>
      </c>
      <c r="L36" s="5">
        <v>-5.8999999999999997E-2</v>
      </c>
      <c r="M36" s="5">
        <v>-1.4E-2</v>
      </c>
      <c r="N36" s="5">
        <v>-0.04</v>
      </c>
      <c r="O36" s="5">
        <v>-0.219</v>
      </c>
      <c r="P36">
        <v>7.4999999999999997E-2</v>
      </c>
      <c r="Q36">
        <v>0</v>
      </c>
      <c r="R36">
        <v>0.42899999999999999</v>
      </c>
      <c r="S36">
        <v>-1.6E-2</v>
      </c>
      <c r="T36" s="1">
        <f t="shared" si="62"/>
        <v>0.125</v>
      </c>
      <c r="V36" s="5">
        <v>-0.03</v>
      </c>
      <c r="W36" s="5">
        <v>7.0000000000000007E-2</v>
      </c>
      <c r="X36" s="5">
        <v>-6.3E-2</v>
      </c>
      <c r="Y36" s="5">
        <v>-0.154</v>
      </c>
      <c r="Z36">
        <v>0.13800000000000001</v>
      </c>
      <c r="AA36">
        <v>3.7999999999999999E-2</v>
      </c>
      <c r="AB36">
        <v>0.41899999999999998</v>
      </c>
      <c r="AC36">
        <v>-1.4999999999999999E-2</v>
      </c>
    </row>
    <row r="37" spans="1:29">
      <c r="A37" t="s">
        <v>122</v>
      </c>
      <c r="B37" t="s">
        <v>27</v>
      </c>
      <c r="C37">
        <v>-6.8000000000000005E-2</v>
      </c>
      <c r="D37" s="2">
        <v>0.105</v>
      </c>
      <c r="E37" s="2">
        <v>-0.13700000000000001</v>
      </c>
      <c r="F37">
        <v>7.0999999999999994E-2</v>
      </c>
      <c r="G37" s="2">
        <v>0.40600000000000003</v>
      </c>
      <c r="H37">
        <v>-0.113</v>
      </c>
      <c r="I37" s="2">
        <v>0.156</v>
      </c>
      <c r="J37">
        <v>2.9000000000000001E-2</v>
      </c>
      <c r="K37" t="s">
        <v>27</v>
      </c>
      <c r="L37" s="5">
        <v>-6.4000000000000001E-2</v>
      </c>
      <c r="M37" s="5">
        <v>-0.17899999999999999</v>
      </c>
      <c r="N37" s="5">
        <v>-0.17100000000000001</v>
      </c>
      <c r="O37" s="5">
        <v>-4.0000000000000001E-3</v>
      </c>
      <c r="P37">
        <v>5.8999999999999997E-2</v>
      </c>
      <c r="Q37">
        <v>0.122</v>
      </c>
      <c r="R37">
        <v>0.43099999999999999</v>
      </c>
      <c r="S37">
        <v>-5.1999999999999998E-2</v>
      </c>
      <c r="T37" s="1">
        <f t="shared" si="62"/>
        <v>0.375</v>
      </c>
      <c r="V37" s="5">
        <v>-6.2E-2</v>
      </c>
      <c r="W37" s="5">
        <v>-8.5999999999999993E-2</v>
      </c>
      <c r="X37" s="5">
        <v>-0.186</v>
      </c>
      <c r="Y37" s="5">
        <v>6.2E-2</v>
      </c>
      <c r="Z37">
        <v>0.16</v>
      </c>
      <c r="AA37">
        <v>0.14599999999999999</v>
      </c>
      <c r="AB37">
        <v>0.443</v>
      </c>
      <c r="AC37">
        <v>-0.02</v>
      </c>
    </row>
    <row r="38" spans="1:29">
      <c r="A38" t="s">
        <v>123</v>
      </c>
      <c r="B38" t="s">
        <v>28</v>
      </c>
      <c r="C38">
        <v>-3.9E-2</v>
      </c>
      <c r="D38" s="2">
        <v>0.19800000000000001</v>
      </c>
      <c r="E38">
        <v>-5.1999999999999998E-2</v>
      </c>
      <c r="F38">
        <v>8.7999999999999995E-2</v>
      </c>
      <c r="G38">
        <v>0.25600000000000001</v>
      </c>
      <c r="H38" s="2">
        <v>-0.34100000000000003</v>
      </c>
      <c r="I38" s="2">
        <v>0.129</v>
      </c>
      <c r="J38">
        <v>1.4999999999999999E-2</v>
      </c>
      <c r="K38" t="s">
        <v>28</v>
      </c>
      <c r="L38" s="5">
        <v>-3.5999999999999997E-2</v>
      </c>
      <c r="M38" s="5">
        <v>-0.10199999999999999</v>
      </c>
      <c r="N38" s="5">
        <v>-0.4</v>
      </c>
      <c r="O38" s="5">
        <v>-8.0000000000000002E-3</v>
      </c>
      <c r="P38">
        <v>0.15</v>
      </c>
      <c r="Q38">
        <v>7.9000000000000001E-2</v>
      </c>
      <c r="R38">
        <v>0.26700000000000002</v>
      </c>
      <c r="S38">
        <v>-0.105</v>
      </c>
      <c r="T38" s="1">
        <f t="shared" si="62"/>
        <v>0.5</v>
      </c>
      <c r="V38" s="5">
        <v>7.0000000000000001E-3</v>
      </c>
      <c r="W38" s="5">
        <v>3.2000000000000001E-2</v>
      </c>
      <c r="X38" s="5">
        <v>-0.39300000000000002</v>
      </c>
      <c r="Y38" s="5">
        <v>1.2E-2</v>
      </c>
      <c r="Z38">
        <v>0.252</v>
      </c>
      <c r="AA38">
        <v>0.14199999999999999</v>
      </c>
      <c r="AB38">
        <v>0.33100000000000002</v>
      </c>
      <c r="AC38">
        <v>-5.7000000000000002E-2</v>
      </c>
    </row>
    <row r="39" spans="1:29">
      <c r="A39" s="7" t="s">
        <v>124</v>
      </c>
      <c r="B39" t="s">
        <v>29</v>
      </c>
      <c r="C39">
        <v>3.3000000000000002E-2</v>
      </c>
      <c r="D39">
        <v>-8.8999999999999996E-2</v>
      </c>
      <c r="E39">
        <v>5.5E-2</v>
      </c>
      <c r="F39">
        <v>0.161</v>
      </c>
      <c r="G39" s="2">
        <v>-0.33</v>
      </c>
      <c r="H39" s="2">
        <v>0.315</v>
      </c>
      <c r="I39">
        <v>-4.9000000000000002E-2</v>
      </c>
      <c r="J39">
        <v>5.5E-2</v>
      </c>
      <c r="K39" t="s">
        <v>29</v>
      </c>
      <c r="L39" s="5">
        <v>4.8000000000000001E-2</v>
      </c>
      <c r="M39" s="5">
        <v>8.3000000000000004E-2</v>
      </c>
      <c r="N39" s="5">
        <v>0.40899999999999997</v>
      </c>
      <c r="O39" s="5">
        <v>8.4000000000000005E-2</v>
      </c>
      <c r="P39">
        <v>-3.1E-2</v>
      </c>
      <c r="Q39">
        <v>1.0999999999999999E-2</v>
      </c>
      <c r="R39">
        <v>-0.34699999999999998</v>
      </c>
      <c r="S39">
        <v>-0.126</v>
      </c>
      <c r="T39" s="1">
        <f t="shared" si="62"/>
        <v>0.125</v>
      </c>
      <c r="V39" s="5">
        <v>-4.0000000000000001E-3</v>
      </c>
      <c r="W39" s="5">
        <v>1.6E-2</v>
      </c>
      <c r="X39" s="5">
        <v>0.42599999999999999</v>
      </c>
      <c r="Y39" s="5">
        <v>5.3999999999999999E-2</v>
      </c>
      <c r="Z39">
        <v>-0.13700000000000001</v>
      </c>
      <c r="AA39">
        <v>-7.5999999999999998E-2</v>
      </c>
      <c r="AB39">
        <v>-0.38</v>
      </c>
      <c r="AC39">
        <v>-0.157</v>
      </c>
    </row>
    <row r="40" spans="1:29">
      <c r="A40" t="s">
        <v>125</v>
      </c>
      <c r="B40" t="s">
        <v>30</v>
      </c>
      <c r="C40" s="2">
        <v>0.14599999999999999</v>
      </c>
      <c r="D40" s="2">
        <v>-9.0999999999999998E-2</v>
      </c>
      <c r="E40">
        <v>0</v>
      </c>
      <c r="F40">
        <v>-0.152</v>
      </c>
      <c r="G40" s="2">
        <v>0.504</v>
      </c>
      <c r="H40">
        <v>-2.1999999999999999E-2</v>
      </c>
      <c r="I40" s="2">
        <v>0.124</v>
      </c>
      <c r="J40">
        <v>1.0999999999999999E-2</v>
      </c>
      <c r="K40" t="s">
        <v>30</v>
      </c>
      <c r="L40" s="5">
        <v>0.13</v>
      </c>
      <c r="M40" s="5">
        <v>-1.0999999999999999E-2</v>
      </c>
      <c r="N40" s="5">
        <v>-0.106</v>
      </c>
      <c r="O40" s="5">
        <v>-1.0999999999999999E-2</v>
      </c>
      <c r="P40">
        <v>-0.16600000000000001</v>
      </c>
      <c r="Q40">
        <v>7.0999999999999994E-2</v>
      </c>
      <c r="R40">
        <v>0.55300000000000005</v>
      </c>
      <c r="S40">
        <v>0.14799999999999999</v>
      </c>
      <c r="T40" s="1">
        <f t="shared" si="62"/>
        <v>0.5</v>
      </c>
      <c r="V40" s="5">
        <v>0.124</v>
      </c>
      <c r="W40" s="5">
        <v>2E-3</v>
      </c>
      <c r="X40" s="5">
        <v>-0.17</v>
      </c>
      <c r="Y40" s="5">
        <v>2.4E-2</v>
      </c>
      <c r="Z40">
        <v>-2.1999999999999999E-2</v>
      </c>
      <c r="AA40">
        <v>0.13600000000000001</v>
      </c>
      <c r="AB40">
        <v>0.52500000000000002</v>
      </c>
      <c r="AC40">
        <v>0.188</v>
      </c>
    </row>
    <row r="41" spans="1:29">
      <c r="A41" t="s">
        <v>126</v>
      </c>
      <c r="B41" t="s">
        <v>31</v>
      </c>
      <c r="C41" s="2">
        <v>0.18099999999999999</v>
      </c>
      <c r="D41" s="2">
        <v>0.188</v>
      </c>
      <c r="E41">
        <v>7.5999999999999998E-2</v>
      </c>
      <c r="F41">
        <v>9.1999999999999998E-2</v>
      </c>
      <c r="G41" s="2">
        <v>0.182</v>
      </c>
      <c r="H41">
        <v>3.0000000000000001E-3</v>
      </c>
      <c r="I41">
        <v>-3.0000000000000001E-3</v>
      </c>
      <c r="J41">
        <v>1.6E-2</v>
      </c>
      <c r="K41" t="s">
        <v>31</v>
      </c>
      <c r="L41" s="5">
        <v>0.19800000000000001</v>
      </c>
      <c r="M41" s="5">
        <v>6.3E-2</v>
      </c>
      <c r="N41" s="5">
        <v>3.0000000000000001E-3</v>
      </c>
      <c r="O41" s="5">
        <v>1.4E-2</v>
      </c>
      <c r="P41">
        <v>0.159</v>
      </c>
      <c r="Q41">
        <v>-2.1000000000000001E-2</v>
      </c>
      <c r="R41">
        <v>0.187</v>
      </c>
      <c r="S41">
        <v>-4.9000000000000002E-2</v>
      </c>
      <c r="T41" s="1">
        <f t="shared" si="62"/>
        <v>0.375</v>
      </c>
      <c r="V41" s="5">
        <v>0.21</v>
      </c>
      <c r="W41" s="5">
        <v>0.11899999999999999</v>
      </c>
      <c r="X41" s="5">
        <v>-3.3000000000000002E-2</v>
      </c>
      <c r="Y41" s="5">
        <v>1.6E-2</v>
      </c>
      <c r="Z41">
        <v>0.20699999999999999</v>
      </c>
      <c r="AA41">
        <v>2.3E-2</v>
      </c>
      <c r="AB41">
        <v>0.214</v>
      </c>
      <c r="AC41">
        <v>-2.3E-2</v>
      </c>
    </row>
    <row r="42" spans="1:29">
      <c r="A42" t="s">
        <v>127</v>
      </c>
      <c r="B42" t="s">
        <v>32</v>
      </c>
      <c r="C42">
        <v>0.04</v>
      </c>
      <c r="D42">
        <v>1.0999999999999999E-2</v>
      </c>
      <c r="E42" s="2">
        <v>0.19900000000000001</v>
      </c>
      <c r="F42">
        <v>3.1E-2</v>
      </c>
      <c r="G42" s="2">
        <v>0.29699999999999999</v>
      </c>
      <c r="H42">
        <v>3.2000000000000001E-2</v>
      </c>
      <c r="I42">
        <v>0.123</v>
      </c>
      <c r="J42">
        <v>0</v>
      </c>
      <c r="K42" t="s">
        <v>32</v>
      </c>
      <c r="L42" s="5">
        <v>3.1E-2</v>
      </c>
      <c r="M42" s="5">
        <v>0.20499999999999999</v>
      </c>
      <c r="N42" s="5">
        <v>8.0000000000000002E-3</v>
      </c>
      <c r="O42" s="5">
        <v>4.0000000000000001E-3</v>
      </c>
      <c r="P42">
        <v>-3.7999999999999999E-2</v>
      </c>
      <c r="Q42">
        <v>9.1999999999999998E-2</v>
      </c>
      <c r="R42" s="7">
        <v>0.315</v>
      </c>
      <c r="S42">
        <v>1E-3</v>
      </c>
      <c r="T42" s="1">
        <f t="shared" si="62"/>
        <v>0.25</v>
      </c>
      <c r="V42" s="5">
        <v>5.0999999999999997E-2</v>
      </c>
      <c r="W42" s="5">
        <v>0.22500000000000001</v>
      </c>
      <c r="X42" s="5">
        <v>-0.05</v>
      </c>
      <c r="Y42" s="5">
        <v>1E-3</v>
      </c>
      <c r="Z42">
        <v>5.1999999999999998E-2</v>
      </c>
      <c r="AA42">
        <v>0.13200000000000001</v>
      </c>
      <c r="AB42">
        <v>0.32600000000000001</v>
      </c>
      <c r="AC42">
        <v>1.0999999999999999E-2</v>
      </c>
    </row>
    <row r="43" spans="1:29">
      <c r="A43" t="s">
        <v>128</v>
      </c>
      <c r="B43" t="s">
        <v>33</v>
      </c>
      <c r="C43">
        <v>0.02</v>
      </c>
      <c r="D43">
        <v>3.2000000000000001E-2</v>
      </c>
      <c r="E43" s="2">
        <v>0.61</v>
      </c>
      <c r="F43">
        <v>-2.4E-2</v>
      </c>
      <c r="G43">
        <v>-9.0999999999999998E-2</v>
      </c>
      <c r="H43">
        <v>3.1E-2</v>
      </c>
      <c r="I43" s="2">
        <v>0.111</v>
      </c>
      <c r="J43">
        <v>-4.1000000000000002E-2</v>
      </c>
      <c r="K43" t="s">
        <v>33</v>
      </c>
      <c r="L43" s="5">
        <v>-0.01</v>
      </c>
      <c r="M43" s="5">
        <v>0.67</v>
      </c>
      <c r="N43" s="5">
        <v>4.8000000000000001E-2</v>
      </c>
      <c r="O43" s="5">
        <v>1.2E-2</v>
      </c>
      <c r="P43">
        <v>4.0000000000000001E-3</v>
      </c>
      <c r="Q43">
        <v>8.3000000000000004E-2</v>
      </c>
      <c r="R43">
        <v>-0.106</v>
      </c>
      <c r="S43">
        <v>5.5E-2</v>
      </c>
      <c r="T43" s="1">
        <f t="shared" si="62"/>
        <v>0.125</v>
      </c>
      <c r="V43" s="5">
        <v>8.3000000000000004E-2</v>
      </c>
      <c r="W43" s="5">
        <v>0.628</v>
      </c>
      <c r="X43" s="5">
        <v>-4.1000000000000002E-2</v>
      </c>
      <c r="Y43" s="5">
        <v>-0.1</v>
      </c>
      <c r="Z43">
        <v>3.3000000000000002E-2</v>
      </c>
      <c r="AA43">
        <v>0.14299999999999999</v>
      </c>
      <c r="AB43">
        <v>-0.03</v>
      </c>
      <c r="AC43">
        <v>2.4E-2</v>
      </c>
    </row>
    <row r="44" spans="1:29">
      <c r="A44" t="s">
        <v>129</v>
      </c>
      <c r="B44" t="s">
        <v>34</v>
      </c>
      <c r="C44">
        <v>3.5000000000000003E-2</v>
      </c>
      <c r="D44" s="2">
        <v>0.19</v>
      </c>
      <c r="E44" s="2">
        <v>0.20200000000000001</v>
      </c>
      <c r="F44">
        <v>3.4000000000000002E-2</v>
      </c>
      <c r="G44">
        <v>3.3000000000000002E-2</v>
      </c>
      <c r="H44" s="2">
        <v>-0.35699999999999998</v>
      </c>
      <c r="I44" s="2">
        <v>0.151</v>
      </c>
      <c r="J44">
        <v>0.10199999999999999</v>
      </c>
      <c r="K44" t="s">
        <v>34</v>
      </c>
      <c r="L44" s="5">
        <v>2.4E-2</v>
      </c>
      <c r="M44" s="5">
        <v>0.17599999999999999</v>
      </c>
      <c r="N44" s="5">
        <v>-0.40500000000000003</v>
      </c>
      <c r="O44" s="5">
        <v>0.109</v>
      </c>
      <c r="P44">
        <v>0.14299999999999999</v>
      </c>
      <c r="Q44">
        <v>9.4E-2</v>
      </c>
      <c r="R44">
        <v>3.3000000000000002E-2</v>
      </c>
      <c r="S44">
        <v>-0.06</v>
      </c>
      <c r="T44" s="1">
        <f t="shared" si="62"/>
        <v>0.375</v>
      </c>
      <c r="V44" s="5">
        <v>9.7000000000000003E-2</v>
      </c>
      <c r="W44" s="5">
        <v>0.25900000000000001</v>
      </c>
      <c r="X44" s="5">
        <v>-0.42699999999999999</v>
      </c>
      <c r="Y44" s="5">
        <v>0.05</v>
      </c>
      <c r="Z44">
        <v>0.23599999999999999</v>
      </c>
      <c r="AA44">
        <v>0.17699999999999999</v>
      </c>
      <c r="AB44">
        <v>0.14199999999999999</v>
      </c>
      <c r="AC44">
        <v>-1.9E-2</v>
      </c>
    </row>
    <row r="45" spans="1:29">
      <c r="A45" s="6" t="s">
        <v>130</v>
      </c>
      <c r="B45" t="s">
        <v>35</v>
      </c>
      <c r="C45">
        <v>-4.3999999999999997E-2</v>
      </c>
      <c r="D45">
        <v>2.4E-2</v>
      </c>
      <c r="E45">
        <v>-2.1000000000000001E-2</v>
      </c>
      <c r="F45">
        <v>0.192</v>
      </c>
      <c r="G45">
        <v>-4.5999999999999999E-2</v>
      </c>
      <c r="H45" s="2">
        <v>0.46</v>
      </c>
      <c r="I45">
        <v>-6.7000000000000004E-2</v>
      </c>
      <c r="J45">
        <v>-4.0000000000000001E-3</v>
      </c>
      <c r="K45" t="s">
        <v>35</v>
      </c>
      <c r="L45" s="5">
        <v>-1.7999999999999999E-2</v>
      </c>
      <c r="M45" s="5">
        <v>3.0000000000000001E-3</v>
      </c>
      <c r="N45" s="5">
        <v>0.54700000000000004</v>
      </c>
      <c r="O45" s="5">
        <v>5.0000000000000001E-3</v>
      </c>
      <c r="P45">
        <v>7.0000000000000007E-2</v>
      </c>
      <c r="Q45">
        <v>-4.0000000000000001E-3</v>
      </c>
      <c r="R45">
        <v>-6.4000000000000001E-2</v>
      </c>
      <c r="S45">
        <v>-9.0999999999999998E-2</v>
      </c>
      <c r="T45" s="1">
        <f t="shared" si="62"/>
        <v>0</v>
      </c>
      <c r="V45" s="5">
        <v>-7.4999999999999997E-2</v>
      </c>
      <c r="W45" s="5">
        <v>-4.5999999999999999E-2</v>
      </c>
      <c r="X45" s="5">
        <v>0.53300000000000003</v>
      </c>
      <c r="Y45" s="5">
        <v>4.4999999999999998E-2</v>
      </c>
      <c r="Z45">
        <v>-2.4E-2</v>
      </c>
      <c r="AA45">
        <v>-9.7000000000000003E-2</v>
      </c>
      <c r="AB45">
        <v>-0.11700000000000001</v>
      </c>
      <c r="AC45">
        <v>-0.14000000000000001</v>
      </c>
    </row>
    <row r="46" spans="1:29">
      <c r="A46" s="1" t="s">
        <v>131</v>
      </c>
      <c r="B46" t="s">
        <v>36</v>
      </c>
      <c r="C46">
        <v>1.7000000000000001E-2</v>
      </c>
      <c r="D46">
        <v>-5.1999999999999998E-2</v>
      </c>
      <c r="E46">
        <v>4.5999999999999999E-2</v>
      </c>
      <c r="F46" s="2">
        <v>0.28899999999999998</v>
      </c>
      <c r="G46">
        <v>-0.24199999999999999</v>
      </c>
      <c r="H46" s="2">
        <v>0.253</v>
      </c>
      <c r="I46">
        <v>-5.8000000000000003E-2</v>
      </c>
      <c r="J46">
        <v>-1.7999999999999999E-2</v>
      </c>
      <c r="K46" t="s">
        <v>36</v>
      </c>
      <c r="L46" s="5">
        <v>4.2000000000000003E-2</v>
      </c>
      <c r="M46" s="5">
        <v>6.2E-2</v>
      </c>
      <c r="N46" s="5">
        <v>0.35799999999999998</v>
      </c>
      <c r="O46" s="5">
        <v>1.0999999999999999E-2</v>
      </c>
      <c r="P46">
        <v>-1E-3</v>
      </c>
      <c r="Q46">
        <v>0</v>
      </c>
      <c r="R46">
        <v>-0.25900000000000001</v>
      </c>
      <c r="S46">
        <v>-0.254</v>
      </c>
      <c r="T46" s="1">
        <f t="shared" si="62"/>
        <v>0.25</v>
      </c>
      <c r="V46" s="5">
        <v>-8.0000000000000002E-3</v>
      </c>
      <c r="W46" s="5">
        <v>5.3999999999999999E-2</v>
      </c>
      <c r="X46" s="5">
        <v>0.39800000000000002</v>
      </c>
      <c r="Y46" s="5">
        <v>-7.0000000000000001E-3</v>
      </c>
      <c r="Z46">
        <v>-8.8999999999999996E-2</v>
      </c>
      <c r="AA46">
        <v>-8.1000000000000003E-2</v>
      </c>
      <c r="AB46">
        <v>-0.29399999999999998</v>
      </c>
      <c r="AC46">
        <v>-0.27400000000000002</v>
      </c>
    </row>
    <row r="47" spans="1:29">
      <c r="A47" s="6" t="s">
        <v>132</v>
      </c>
      <c r="B47" t="s">
        <v>37</v>
      </c>
      <c r="C47">
        <v>6.0000000000000001E-3</v>
      </c>
      <c r="D47">
        <v>4.1000000000000002E-2</v>
      </c>
      <c r="E47">
        <v>-4.0000000000000001E-3</v>
      </c>
      <c r="F47">
        <v>0.18</v>
      </c>
      <c r="G47">
        <v>0.13300000000000001</v>
      </c>
      <c r="H47" s="2">
        <v>0.39300000000000002</v>
      </c>
      <c r="I47">
        <v>-1.2E-2</v>
      </c>
      <c r="J47">
        <v>-9.6000000000000002E-2</v>
      </c>
      <c r="K47" t="s">
        <v>37</v>
      </c>
      <c r="L47" s="5">
        <v>2.8000000000000001E-2</v>
      </c>
      <c r="M47" s="5">
        <v>1.6E-2</v>
      </c>
      <c r="N47" s="5">
        <v>0.45600000000000002</v>
      </c>
      <c r="O47" s="5">
        <v>-9.1999999999999998E-2</v>
      </c>
      <c r="P47">
        <v>0.06</v>
      </c>
      <c r="Q47">
        <v>2.9000000000000001E-2</v>
      </c>
      <c r="R47">
        <v>0.13200000000000001</v>
      </c>
      <c r="S47">
        <v>-8.4000000000000005E-2</v>
      </c>
      <c r="T47" s="1">
        <f t="shared" si="62"/>
        <v>0.125</v>
      </c>
      <c r="V47" s="5">
        <v>-8.9999999999999993E-3</v>
      </c>
      <c r="W47" s="5">
        <v>1.4999999999999999E-2</v>
      </c>
      <c r="X47" s="5">
        <v>0.42799999999999999</v>
      </c>
      <c r="Y47" s="5">
        <v>-4.2000000000000003E-2</v>
      </c>
      <c r="Z47">
        <v>1.6E-2</v>
      </c>
      <c r="AA47">
        <v>-2.9000000000000001E-2</v>
      </c>
      <c r="AB47">
        <v>8.1000000000000003E-2</v>
      </c>
      <c r="AC47">
        <v>-0.114</v>
      </c>
    </row>
    <row r="48" spans="1:29">
      <c r="A48" s="1" t="s">
        <v>133</v>
      </c>
      <c r="B48" t="s">
        <v>38</v>
      </c>
      <c r="C48">
        <v>-0.02</v>
      </c>
      <c r="D48">
        <v>-1.2999999999999999E-2</v>
      </c>
      <c r="E48" s="2">
        <v>0.159</v>
      </c>
      <c r="F48">
        <v>2.4E-2</v>
      </c>
      <c r="G48">
        <v>2.9000000000000001E-2</v>
      </c>
      <c r="H48">
        <v>-4.2000000000000003E-2</v>
      </c>
      <c r="I48" s="2">
        <v>0.59099999999999997</v>
      </c>
      <c r="J48">
        <v>-2.9000000000000001E-2</v>
      </c>
      <c r="K48" t="s">
        <v>38</v>
      </c>
      <c r="L48" s="5">
        <v>-5.8000000000000003E-2</v>
      </c>
      <c r="M48" s="5">
        <v>0.17</v>
      </c>
      <c r="N48" s="5">
        <v>-8.3000000000000004E-2</v>
      </c>
      <c r="O48" s="5">
        <v>-1.2999999999999999E-2</v>
      </c>
      <c r="P48">
        <v>-4.2000000000000003E-2</v>
      </c>
      <c r="Q48">
        <v>0.55700000000000005</v>
      </c>
      <c r="R48">
        <v>8.5000000000000006E-2</v>
      </c>
      <c r="S48">
        <v>-2.9000000000000001E-2</v>
      </c>
      <c r="T48" s="1">
        <f t="shared" si="62"/>
        <v>0.125</v>
      </c>
      <c r="V48" s="5">
        <v>8.9999999999999993E-3</v>
      </c>
      <c r="W48" s="5">
        <v>0.26400000000000001</v>
      </c>
      <c r="X48" s="5">
        <v>-0.16300000000000001</v>
      </c>
      <c r="Y48" s="5">
        <v>-6.0999999999999999E-2</v>
      </c>
      <c r="Z48">
        <v>4.1000000000000002E-2</v>
      </c>
      <c r="AA48">
        <v>0.56299999999999994</v>
      </c>
      <c r="AB48">
        <v>0.16400000000000001</v>
      </c>
      <c r="AC48">
        <v>0.01</v>
      </c>
    </row>
    <row r="49" spans="1:29">
      <c r="A49" t="s">
        <v>134</v>
      </c>
      <c r="B49" t="s">
        <v>39</v>
      </c>
      <c r="C49">
        <v>-1.7000000000000001E-2</v>
      </c>
      <c r="D49">
        <v>3.3000000000000002E-2</v>
      </c>
      <c r="E49">
        <v>3.6999999999999998E-2</v>
      </c>
      <c r="F49">
        <v>6.2E-2</v>
      </c>
      <c r="G49">
        <v>8.1000000000000003E-2</v>
      </c>
      <c r="H49">
        <v>6.6000000000000003E-2</v>
      </c>
      <c r="I49" s="2">
        <v>0.66300000000000003</v>
      </c>
      <c r="J49">
        <v>-3.7999999999999999E-2</v>
      </c>
      <c r="K49" t="s">
        <v>39</v>
      </c>
      <c r="L49" s="5">
        <v>-4.7E-2</v>
      </c>
      <c r="M49" s="5">
        <v>4.1000000000000002E-2</v>
      </c>
      <c r="N49" s="5">
        <v>2.9000000000000001E-2</v>
      </c>
      <c r="O49" s="5">
        <v>-3.3000000000000002E-2</v>
      </c>
      <c r="P49">
        <v>1.2E-2</v>
      </c>
      <c r="Q49">
        <v>0.64</v>
      </c>
      <c r="R49">
        <v>0.14799999999999999</v>
      </c>
      <c r="S49">
        <v>-3.9E-2</v>
      </c>
      <c r="T49" s="1">
        <f t="shared" si="62"/>
        <v>0.125</v>
      </c>
      <c r="V49" s="5">
        <v>5.0000000000000001E-3</v>
      </c>
      <c r="W49" s="5">
        <v>0.159</v>
      </c>
      <c r="X49" s="5">
        <v>-6.2E-2</v>
      </c>
      <c r="Y49" s="5">
        <v>-4.8000000000000001E-2</v>
      </c>
      <c r="Z49">
        <v>8.5000000000000006E-2</v>
      </c>
      <c r="AA49">
        <v>0.62</v>
      </c>
      <c r="AB49">
        <v>0.218</v>
      </c>
      <c r="AC49">
        <v>2E-3</v>
      </c>
    </row>
    <row r="50" spans="1:29">
      <c r="A50" t="s">
        <v>135</v>
      </c>
      <c r="B50" t="s">
        <v>40</v>
      </c>
      <c r="C50">
        <v>-3.5000000000000003E-2</v>
      </c>
      <c r="D50">
        <v>5.7000000000000002E-2</v>
      </c>
      <c r="E50">
        <v>4.4999999999999998E-2</v>
      </c>
      <c r="F50">
        <v>0.14499999999999999</v>
      </c>
      <c r="G50">
        <v>-3.5000000000000003E-2</v>
      </c>
      <c r="H50" s="2">
        <v>0.25</v>
      </c>
      <c r="I50" s="2">
        <v>-0.33800000000000002</v>
      </c>
      <c r="J50" s="2">
        <v>0.14799999999999999</v>
      </c>
      <c r="K50" t="s">
        <v>40</v>
      </c>
      <c r="L50" s="5">
        <v>-2E-3</v>
      </c>
      <c r="M50" s="5">
        <v>4.7E-2</v>
      </c>
      <c r="N50" s="5">
        <v>0.318</v>
      </c>
      <c r="O50" s="5">
        <v>0.153</v>
      </c>
      <c r="P50">
        <v>8.3000000000000004E-2</v>
      </c>
      <c r="Q50">
        <v>-0.29599999999999999</v>
      </c>
      <c r="R50">
        <v>-8.5000000000000006E-2</v>
      </c>
      <c r="S50">
        <v>-7.2999999999999995E-2</v>
      </c>
      <c r="T50" s="1">
        <f t="shared" si="62"/>
        <v>0.375</v>
      </c>
      <c r="V50" s="5">
        <v>-6.5000000000000002E-2</v>
      </c>
      <c r="W50" s="5">
        <v>-4.8000000000000001E-2</v>
      </c>
      <c r="X50" s="5">
        <v>0.33900000000000002</v>
      </c>
      <c r="Y50" s="5">
        <v>0.17499999999999999</v>
      </c>
      <c r="Z50">
        <v>1.2999999999999999E-2</v>
      </c>
      <c r="AA50">
        <v>-0.34100000000000003</v>
      </c>
      <c r="AB50">
        <v>-0.129</v>
      </c>
      <c r="AC50">
        <v>-0.124</v>
      </c>
    </row>
    <row r="51" spans="1:29">
      <c r="A51" t="s">
        <v>136</v>
      </c>
      <c r="B51" t="s">
        <v>41</v>
      </c>
      <c r="C51">
        <v>-7.4999999999999997E-2</v>
      </c>
      <c r="D51">
        <v>1.6E-2</v>
      </c>
      <c r="E51" s="2">
        <v>0.14799999999999999</v>
      </c>
      <c r="F51">
        <v>8.5000000000000006E-2</v>
      </c>
      <c r="G51" s="2">
        <v>0.152</v>
      </c>
      <c r="H51">
        <v>0.14799999999999999</v>
      </c>
      <c r="I51" s="2">
        <v>-0.47499999999999998</v>
      </c>
      <c r="J51" s="2">
        <v>0.19500000000000001</v>
      </c>
      <c r="K51" t="s">
        <v>41</v>
      </c>
      <c r="L51" s="5">
        <v>-4.7E-2</v>
      </c>
      <c r="M51" s="5">
        <v>0.14599999999999999</v>
      </c>
      <c r="N51" s="5">
        <v>0.187</v>
      </c>
      <c r="O51" s="5">
        <v>0.19500000000000001</v>
      </c>
      <c r="P51">
        <v>8.9999999999999993E-3</v>
      </c>
      <c r="Q51">
        <v>-0.45900000000000002</v>
      </c>
      <c r="R51">
        <v>8.7999999999999995E-2</v>
      </c>
      <c r="S51">
        <v>-2.4E-2</v>
      </c>
      <c r="T51" s="1">
        <f t="shared" si="62"/>
        <v>0.375</v>
      </c>
      <c r="V51" s="5">
        <v>-0.108</v>
      </c>
      <c r="W51" s="5">
        <v>1.4999999999999999E-2</v>
      </c>
      <c r="X51" s="5">
        <v>0.21</v>
      </c>
      <c r="Y51" s="5">
        <v>0.22</v>
      </c>
      <c r="Z51">
        <v>-0.01</v>
      </c>
      <c r="AA51">
        <v>-0.46</v>
      </c>
      <c r="AB51">
        <v>3.5000000000000003E-2</v>
      </c>
      <c r="AC51">
        <v>-8.2000000000000003E-2</v>
      </c>
    </row>
    <row r="52" spans="1:29">
      <c r="A52" t="s">
        <v>137</v>
      </c>
      <c r="B52" t="s">
        <v>42</v>
      </c>
      <c r="C52" s="2">
        <v>-0.12</v>
      </c>
      <c r="D52">
        <v>2.5999999999999999E-2</v>
      </c>
      <c r="E52" s="2">
        <v>-0.21099999999999999</v>
      </c>
      <c r="F52">
        <v>9.0999999999999998E-2</v>
      </c>
      <c r="G52">
        <v>0.125</v>
      </c>
      <c r="H52" s="2">
        <v>0.311</v>
      </c>
      <c r="I52">
        <v>-7.0000000000000007E-2</v>
      </c>
      <c r="J52" s="2">
        <v>0.2</v>
      </c>
      <c r="K52" t="s">
        <v>42</v>
      </c>
      <c r="L52" s="5">
        <v>-9.7000000000000003E-2</v>
      </c>
      <c r="M52" s="5">
        <v>-0.22900000000000001</v>
      </c>
      <c r="N52" s="5">
        <v>0.33</v>
      </c>
      <c r="O52" s="5">
        <v>0.17399999999999999</v>
      </c>
      <c r="P52">
        <v>4.7E-2</v>
      </c>
      <c r="Q52">
        <v>-3.3000000000000002E-2</v>
      </c>
      <c r="R52">
        <v>0.113</v>
      </c>
      <c r="S52">
        <v>-1.2E-2</v>
      </c>
      <c r="T52" s="1">
        <f t="shared" si="62"/>
        <v>0.375</v>
      </c>
      <c r="V52" s="5">
        <v>-0.17899999999999999</v>
      </c>
      <c r="W52" s="5">
        <v>-0.29199999999999998</v>
      </c>
      <c r="X52" s="5">
        <v>0.32600000000000001</v>
      </c>
      <c r="Y52" s="5">
        <v>0.255</v>
      </c>
      <c r="Z52">
        <v>8.9999999999999993E-3</v>
      </c>
      <c r="AA52">
        <v>-0.114</v>
      </c>
      <c r="AB52">
        <v>6.0999999999999999E-2</v>
      </c>
      <c r="AC52">
        <v>-4.3999999999999997E-2</v>
      </c>
    </row>
    <row r="53" spans="1:29">
      <c r="A53" t="s">
        <v>138</v>
      </c>
      <c r="B53" t="s">
        <v>43</v>
      </c>
      <c r="C53">
        <v>-5.7000000000000002E-2</v>
      </c>
      <c r="D53">
        <v>-7.0000000000000001E-3</v>
      </c>
      <c r="E53">
        <v>-4.1000000000000002E-2</v>
      </c>
      <c r="F53">
        <v>4.7E-2</v>
      </c>
      <c r="G53">
        <v>-3.5000000000000003E-2</v>
      </c>
      <c r="H53">
        <v>-5.7000000000000002E-2</v>
      </c>
      <c r="I53">
        <v>1.7999999999999999E-2</v>
      </c>
      <c r="J53" s="2">
        <v>0.747</v>
      </c>
      <c r="K53" t="s">
        <v>43</v>
      </c>
      <c r="L53" s="5">
        <v>-0.05</v>
      </c>
      <c r="M53" s="5">
        <v>-0.106</v>
      </c>
      <c r="N53" s="5">
        <v>-0.10299999999999999</v>
      </c>
      <c r="O53" s="5">
        <v>0.72899999999999998</v>
      </c>
      <c r="P53">
        <v>-2.8000000000000001E-2</v>
      </c>
      <c r="Q53">
        <v>2E-3</v>
      </c>
      <c r="R53">
        <v>-5.1999999999999998E-2</v>
      </c>
      <c r="S53">
        <v>-4.3999999999999997E-2</v>
      </c>
      <c r="T53" s="1">
        <f t="shared" si="62"/>
        <v>0.25</v>
      </c>
      <c r="V53" s="5">
        <v>-0.14199999999999999</v>
      </c>
      <c r="W53" s="5">
        <v>-0.22500000000000001</v>
      </c>
      <c r="X53" s="5">
        <v>-0.10299999999999999</v>
      </c>
      <c r="Y53" s="5">
        <v>0.71</v>
      </c>
      <c r="Z53">
        <v>3.6999999999999998E-2</v>
      </c>
      <c r="AA53">
        <v>-3.2000000000000001E-2</v>
      </c>
      <c r="AB53">
        <v>-1.4E-2</v>
      </c>
      <c r="AC53">
        <v>-2.7E-2</v>
      </c>
    </row>
    <row r="54" spans="1:29">
      <c r="A54" t="s">
        <v>139</v>
      </c>
      <c r="B54" t="s">
        <v>44</v>
      </c>
      <c r="C54">
        <v>-1.9E-2</v>
      </c>
      <c r="D54">
        <v>1.0999999999999999E-2</v>
      </c>
      <c r="E54" s="2">
        <v>0.221</v>
      </c>
      <c r="F54" s="2">
        <v>-0.124</v>
      </c>
      <c r="G54">
        <v>1.6E-2</v>
      </c>
      <c r="H54">
        <v>-0.121</v>
      </c>
      <c r="I54" s="2">
        <v>0.35499999999999998</v>
      </c>
      <c r="J54">
        <v>8.3000000000000004E-2</v>
      </c>
      <c r="K54" t="s">
        <v>44</v>
      </c>
      <c r="L54" s="5">
        <v>-5.7000000000000002E-2</v>
      </c>
      <c r="M54" s="5">
        <v>0.23100000000000001</v>
      </c>
      <c r="N54" s="5">
        <v>-0.182</v>
      </c>
      <c r="O54" s="5">
        <v>9.4E-2</v>
      </c>
      <c r="P54">
        <v>-2.7E-2</v>
      </c>
      <c r="Q54">
        <v>0.308</v>
      </c>
      <c r="R54">
        <v>4.2999999999999997E-2</v>
      </c>
      <c r="S54">
        <v>0.11</v>
      </c>
      <c r="T54" s="1">
        <f t="shared" si="62"/>
        <v>0.5</v>
      </c>
      <c r="V54" s="5">
        <v>1.0999999999999999E-2</v>
      </c>
      <c r="W54" s="5">
        <v>0.246</v>
      </c>
      <c r="X54" s="5">
        <v>-0.26100000000000001</v>
      </c>
      <c r="Y54" s="5">
        <v>3.5999999999999997E-2</v>
      </c>
      <c r="Z54">
        <v>5.2999999999999999E-2</v>
      </c>
      <c r="AA54">
        <v>0.35099999999999998</v>
      </c>
      <c r="AB54">
        <v>0.126</v>
      </c>
      <c r="AC54">
        <v>0.129</v>
      </c>
    </row>
    <row r="55" spans="1:29">
      <c r="A55" t="s">
        <v>140</v>
      </c>
      <c r="B55" t="s">
        <v>45</v>
      </c>
      <c r="C55">
        <v>6.9000000000000006E-2</v>
      </c>
      <c r="D55">
        <v>-5.3999999999999999E-2</v>
      </c>
      <c r="E55">
        <v>0.02</v>
      </c>
      <c r="F55" s="2">
        <v>-9.0999999999999998E-2</v>
      </c>
      <c r="G55">
        <v>-0.02</v>
      </c>
      <c r="H55">
        <v>-2.3E-2</v>
      </c>
      <c r="I55">
        <v>-6.5000000000000002E-2</v>
      </c>
      <c r="J55" s="2">
        <v>0.65600000000000003</v>
      </c>
      <c r="K55" t="s">
        <v>45</v>
      </c>
      <c r="L55" s="5">
        <v>6.9000000000000006E-2</v>
      </c>
      <c r="M55" s="5">
        <v>-2.3E-2</v>
      </c>
      <c r="N55" s="5">
        <v>-7.2999999999999995E-2</v>
      </c>
      <c r="O55" s="5">
        <v>0.64400000000000002</v>
      </c>
      <c r="P55">
        <v>-8.1000000000000003E-2</v>
      </c>
      <c r="Q55">
        <v>-8.6999999999999994E-2</v>
      </c>
      <c r="R55">
        <v>-3.2000000000000001E-2</v>
      </c>
      <c r="S55">
        <v>8.5000000000000006E-2</v>
      </c>
      <c r="T55" s="1">
        <f t="shared" si="62"/>
        <v>0</v>
      </c>
      <c r="V55" s="5">
        <v>-1.2E-2</v>
      </c>
      <c r="W55" s="5">
        <v>-0.17399999999999999</v>
      </c>
      <c r="X55" s="5">
        <v>-9.4E-2</v>
      </c>
      <c r="Y55" s="5">
        <v>0.61199999999999999</v>
      </c>
      <c r="Z55">
        <v>-1.7999999999999999E-2</v>
      </c>
      <c r="AA55">
        <v>-0.09</v>
      </c>
      <c r="AB55">
        <v>-1.2E-2</v>
      </c>
      <c r="AC55">
        <v>0.1</v>
      </c>
    </row>
    <row r="56" spans="1:29">
      <c r="A56" t="s">
        <v>141</v>
      </c>
      <c r="B56" t="s">
        <v>46</v>
      </c>
      <c r="C56">
        <v>-3.5000000000000003E-2</v>
      </c>
      <c r="D56">
        <v>-2E-3</v>
      </c>
      <c r="E56">
        <v>-0.112</v>
      </c>
      <c r="F56" s="2">
        <v>0.29399999999999998</v>
      </c>
      <c r="G56">
        <v>-0.125</v>
      </c>
      <c r="H56" s="2">
        <v>0.29399999999999998</v>
      </c>
      <c r="I56">
        <v>-6.5000000000000002E-2</v>
      </c>
      <c r="J56">
        <v>-2.7E-2</v>
      </c>
      <c r="K56" t="s">
        <v>46</v>
      </c>
      <c r="L56" s="5">
        <v>-2E-3</v>
      </c>
      <c r="M56" s="5">
        <v>-0.11</v>
      </c>
      <c r="N56" s="5">
        <v>0.38800000000000001</v>
      </c>
      <c r="O56" s="5">
        <v>-1.7999999999999999E-2</v>
      </c>
      <c r="P56">
        <v>5.0999999999999997E-2</v>
      </c>
      <c r="Q56">
        <v>-1E-3</v>
      </c>
      <c r="R56">
        <v>-0.14000000000000001</v>
      </c>
      <c r="S56">
        <v>-0.23799999999999999</v>
      </c>
      <c r="T56" s="1">
        <f t="shared" si="62"/>
        <v>0.375</v>
      </c>
      <c r="V56" s="5">
        <v>-6.7000000000000004E-2</v>
      </c>
      <c r="W56" s="5">
        <v>-0.10100000000000001</v>
      </c>
      <c r="X56" s="5">
        <v>0.43099999999999999</v>
      </c>
      <c r="Y56" s="5">
        <v>1.2999999999999999E-2</v>
      </c>
      <c r="Z56">
        <v>-0.04</v>
      </c>
      <c r="AA56">
        <v>-9.7000000000000003E-2</v>
      </c>
      <c r="AB56">
        <v>-0.191</v>
      </c>
      <c r="AC56">
        <v>-0.26</v>
      </c>
    </row>
    <row r="57" spans="1:29">
      <c r="A57" t="s">
        <v>142</v>
      </c>
      <c r="B57" t="s">
        <v>47</v>
      </c>
      <c r="C57">
        <v>-2.1000000000000001E-2</v>
      </c>
      <c r="D57">
        <v>1.4999999999999999E-2</v>
      </c>
      <c r="E57">
        <v>-6.3E-2</v>
      </c>
      <c r="F57">
        <v>1.4999999999999999E-2</v>
      </c>
      <c r="G57">
        <v>1.9E-2</v>
      </c>
      <c r="H57">
        <v>3.7999999999999999E-2</v>
      </c>
      <c r="I57">
        <v>-8.5999999999999993E-2</v>
      </c>
      <c r="J57" s="2">
        <v>0.59699999999999998</v>
      </c>
      <c r="K57" t="s">
        <v>47</v>
      </c>
      <c r="L57" s="5">
        <v>-8.0000000000000002E-3</v>
      </c>
      <c r="M57" s="5">
        <v>-0.112</v>
      </c>
      <c r="N57" s="5">
        <v>8.0000000000000002E-3</v>
      </c>
      <c r="O57" s="5">
        <v>0.57799999999999996</v>
      </c>
      <c r="P57">
        <v>1E-3</v>
      </c>
      <c r="Q57">
        <v>-9.0999999999999998E-2</v>
      </c>
      <c r="R57">
        <v>-2E-3</v>
      </c>
      <c r="S57">
        <v>8.9999999999999993E-3</v>
      </c>
      <c r="T57" s="1">
        <f t="shared" si="62"/>
        <v>0.125</v>
      </c>
      <c r="V57" s="5">
        <v>-9.6000000000000002E-2</v>
      </c>
      <c r="W57" s="5">
        <v>-0.23300000000000001</v>
      </c>
      <c r="X57" s="5">
        <v>3.0000000000000001E-3</v>
      </c>
      <c r="Y57" s="5">
        <v>0.58199999999999996</v>
      </c>
      <c r="Z57">
        <v>3.7999999999999999E-2</v>
      </c>
      <c r="AA57">
        <v>-0.121</v>
      </c>
      <c r="AB57">
        <v>8.0000000000000002E-3</v>
      </c>
      <c r="AC57">
        <v>1.0999999999999999E-2</v>
      </c>
    </row>
    <row r="58" spans="1:29">
      <c r="A58" t="s">
        <v>143</v>
      </c>
      <c r="B58" t="s">
        <v>48</v>
      </c>
      <c r="C58">
        <v>-5.1999999999999998E-2</v>
      </c>
      <c r="D58">
        <v>-5.8000000000000003E-2</v>
      </c>
      <c r="E58" s="2">
        <v>0.13800000000000001</v>
      </c>
      <c r="F58" s="2">
        <v>0.33</v>
      </c>
      <c r="G58" s="2">
        <v>0.27900000000000003</v>
      </c>
      <c r="H58">
        <v>0.1</v>
      </c>
      <c r="I58" s="2">
        <v>-0.128</v>
      </c>
      <c r="J58">
        <v>-7.3999999999999996E-2</v>
      </c>
      <c r="K58" t="s">
        <v>48</v>
      </c>
      <c r="L58" s="5">
        <v>-2.8000000000000001E-2</v>
      </c>
      <c r="M58" s="5">
        <v>0.13500000000000001</v>
      </c>
      <c r="N58" s="5">
        <v>0.156</v>
      </c>
      <c r="O58" s="5">
        <v>-6.3E-2</v>
      </c>
      <c r="P58">
        <v>-7.8E-2</v>
      </c>
      <c r="Q58">
        <v>-0.11700000000000001</v>
      </c>
      <c r="R58">
        <v>0.26600000000000001</v>
      </c>
      <c r="S58">
        <v>-0.28899999999999998</v>
      </c>
      <c r="T58" s="1">
        <f t="shared" si="62"/>
        <v>0.625</v>
      </c>
      <c r="V58" s="5">
        <v>-6.9000000000000006E-2</v>
      </c>
      <c r="W58" s="5">
        <v>0.16900000000000001</v>
      </c>
      <c r="X58" s="5">
        <v>0.192</v>
      </c>
      <c r="Y58" s="5">
        <v>-3.5999999999999997E-2</v>
      </c>
      <c r="Z58">
        <v>-4.2000000000000003E-2</v>
      </c>
      <c r="AA58">
        <v>-0.129</v>
      </c>
      <c r="AB58">
        <v>0.21099999999999999</v>
      </c>
      <c r="AC58">
        <v>-0.3</v>
      </c>
    </row>
    <row r="59" spans="1:29">
      <c r="A59" t="s">
        <v>144</v>
      </c>
      <c r="B59" t="s">
        <v>49</v>
      </c>
      <c r="C59">
        <v>-4.0000000000000001E-3</v>
      </c>
      <c r="D59" s="2">
        <v>0.23699999999999999</v>
      </c>
      <c r="E59">
        <v>3.9E-2</v>
      </c>
      <c r="F59" s="2">
        <v>0.17599999999999999</v>
      </c>
      <c r="G59">
        <v>0.16500000000000001</v>
      </c>
      <c r="H59">
        <v>-0.24299999999999999</v>
      </c>
      <c r="I59">
        <v>4.0000000000000001E-3</v>
      </c>
      <c r="J59" s="2">
        <v>0.15</v>
      </c>
      <c r="K59" t="s">
        <v>49</v>
      </c>
      <c r="L59" s="5">
        <v>1.2999999999999999E-2</v>
      </c>
      <c r="M59" s="5">
        <v>-0.01</v>
      </c>
      <c r="N59" s="5">
        <v>-0.26600000000000001</v>
      </c>
      <c r="O59" s="5">
        <v>0.13900000000000001</v>
      </c>
      <c r="P59">
        <v>0.2</v>
      </c>
      <c r="Q59">
        <v>-2.9000000000000001E-2</v>
      </c>
      <c r="R59">
        <v>0.152</v>
      </c>
      <c r="S59">
        <v>-0.16300000000000001</v>
      </c>
      <c r="T59" s="1">
        <f t="shared" si="62"/>
        <v>0.625</v>
      </c>
      <c r="V59" s="5">
        <v>0.03</v>
      </c>
      <c r="W59" s="5">
        <v>7.5999999999999998E-2</v>
      </c>
      <c r="X59" s="5">
        <v>-0.25600000000000001</v>
      </c>
      <c r="Y59" s="5">
        <v>0.14099999999999999</v>
      </c>
      <c r="Z59">
        <v>0.27500000000000002</v>
      </c>
      <c r="AA59">
        <v>1.7999999999999999E-2</v>
      </c>
      <c r="AB59">
        <v>0.216</v>
      </c>
      <c r="AC59">
        <v>-0.13</v>
      </c>
    </row>
    <row r="60" spans="1:29">
      <c r="A60" t="s">
        <v>145</v>
      </c>
      <c r="B60" t="s">
        <v>50</v>
      </c>
      <c r="C60" s="2">
        <v>0.218</v>
      </c>
      <c r="D60" s="2">
        <v>0.158</v>
      </c>
      <c r="E60" s="2">
        <v>0.186</v>
      </c>
      <c r="F60">
        <v>-4.1000000000000002E-2</v>
      </c>
      <c r="G60">
        <v>7.3999999999999996E-2</v>
      </c>
      <c r="H60">
        <v>2.7E-2</v>
      </c>
      <c r="I60" s="2">
        <v>0.23200000000000001</v>
      </c>
      <c r="J60">
        <v>-1.9E-2</v>
      </c>
      <c r="K60" t="s">
        <v>50</v>
      </c>
      <c r="L60" s="5">
        <v>0.20899999999999999</v>
      </c>
      <c r="M60" s="5">
        <v>0.19900000000000001</v>
      </c>
      <c r="N60" s="5">
        <v>6.0000000000000001E-3</v>
      </c>
      <c r="O60" s="5">
        <v>-7.0000000000000001E-3</v>
      </c>
      <c r="P60">
        <v>0.126</v>
      </c>
      <c r="Q60">
        <v>0.20200000000000001</v>
      </c>
      <c r="R60">
        <v>0.10299999999999999</v>
      </c>
      <c r="S60">
        <v>7.3999999999999996E-2</v>
      </c>
      <c r="T60" s="1">
        <f t="shared" si="62"/>
        <v>0.625</v>
      </c>
      <c r="V60" s="5">
        <v>0.26500000000000001</v>
      </c>
      <c r="W60" s="5">
        <v>0.251</v>
      </c>
      <c r="X60" s="5">
        <v>-8.6999999999999994E-2</v>
      </c>
      <c r="Y60" s="5">
        <v>-4.8000000000000001E-2</v>
      </c>
      <c r="Z60">
        <v>0.182</v>
      </c>
      <c r="AA60">
        <v>0.255</v>
      </c>
      <c r="AB60">
        <v>0.16700000000000001</v>
      </c>
      <c r="AC60">
        <v>0.106</v>
      </c>
    </row>
    <row r="61" spans="1:29">
      <c r="A61" s="6" t="s">
        <v>146</v>
      </c>
      <c r="B61" t="s">
        <v>51</v>
      </c>
      <c r="C61">
        <v>0.105</v>
      </c>
      <c r="D61">
        <v>4.4999999999999998E-2</v>
      </c>
      <c r="E61">
        <v>-5.0000000000000001E-3</v>
      </c>
      <c r="F61">
        <v>-0.02</v>
      </c>
      <c r="G61">
        <v>0.13</v>
      </c>
      <c r="H61" s="2">
        <v>-0.35799999999999998</v>
      </c>
      <c r="I61">
        <v>0.11</v>
      </c>
      <c r="J61" s="2">
        <v>0.157</v>
      </c>
      <c r="K61" t="s">
        <v>51</v>
      </c>
      <c r="L61" s="5">
        <v>9.8000000000000004E-2</v>
      </c>
      <c r="M61" s="5">
        <v>-0.05</v>
      </c>
      <c r="N61" s="5">
        <v>-0.42699999999999999</v>
      </c>
      <c r="O61" s="5">
        <v>0.14499999999999999</v>
      </c>
      <c r="P61">
        <v>-6.0000000000000001E-3</v>
      </c>
      <c r="Q61">
        <v>5.5E-2</v>
      </c>
      <c r="R61">
        <v>0.152</v>
      </c>
      <c r="S61">
        <v>-4.1000000000000002E-2</v>
      </c>
      <c r="T61" s="1">
        <f t="shared" si="62"/>
        <v>0.25</v>
      </c>
      <c r="V61" s="5">
        <v>0.115</v>
      </c>
      <c r="W61" s="5">
        <v>1.6E-2</v>
      </c>
      <c r="X61" s="5">
        <v>-0.42099999999999999</v>
      </c>
      <c r="Y61" s="5">
        <v>0.11899999999999999</v>
      </c>
      <c r="Z61">
        <v>0.108</v>
      </c>
      <c r="AA61">
        <v>0.125</v>
      </c>
      <c r="AB61">
        <v>0.20499999999999999</v>
      </c>
      <c r="AC61">
        <v>2.4E-2</v>
      </c>
    </row>
    <row r="62" spans="1:29">
      <c r="A62" s="6" t="s">
        <v>147</v>
      </c>
      <c r="B62" t="s">
        <v>52</v>
      </c>
      <c r="C62">
        <v>3.7999999999999999E-2</v>
      </c>
      <c r="D62" s="2">
        <v>0.12</v>
      </c>
      <c r="E62">
        <v>2.1999999999999999E-2</v>
      </c>
      <c r="F62">
        <v>0.08</v>
      </c>
      <c r="G62">
        <v>0.27600000000000002</v>
      </c>
      <c r="H62" s="2">
        <v>-0.41899999999999998</v>
      </c>
      <c r="I62" s="2">
        <v>0.14899999999999999</v>
      </c>
      <c r="J62">
        <v>6.5000000000000002E-2</v>
      </c>
      <c r="K62" t="s">
        <v>52</v>
      </c>
      <c r="L62" s="5">
        <v>3.5000000000000003E-2</v>
      </c>
      <c r="M62" s="5">
        <v>-3.1E-2</v>
      </c>
      <c r="N62" s="5">
        <v>-0.49</v>
      </c>
      <c r="O62" s="5">
        <v>0.05</v>
      </c>
      <c r="P62">
        <v>5.3999999999999999E-2</v>
      </c>
      <c r="Q62">
        <v>8.3000000000000004E-2</v>
      </c>
      <c r="R62">
        <v>0.29699999999999999</v>
      </c>
      <c r="S62">
        <v>-0.126</v>
      </c>
      <c r="T62" s="1">
        <f t="shared" si="62"/>
        <v>0.25</v>
      </c>
      <c r="V62" s="5">
        <v>7.2999999999999995E-2</v>
      </c>
      <c r="W62" s="5">
        <v>9.9000000000000005E-2</v>
      </c>
      <c r="X62" s="5">
        <v>-0.48099999999999998</v>
      </c>
      <c r="Y62" s="5">
        <v>4.2000000000000003E-2</v>
      </c>
      <c r="Z62">
        <v>0.19600000000000001</v>
      </c>
      <c r="AA62">
        <v>0.16800000000000001</v>
      </c>
      <c r="AB62">
        <v>0.36199999999999999</v>
      </c>
      <c r="AC62">
        <v>-5.8999999999999997E-2</v>
      </c>
    </row>
    <row r="63" spans="1:29">
      <c r="A63" s="6" t="s">
        <v>148</v>
      </c>
      <c r="B63" t="s">
        <v>53</v>
      </c>
      <c r="C63">
        <v>1.4999999999999999E-2</v>
      </c>
      <c r="D63">
        <v>5.7000000000000002E-2</v>
      </c>
      <c r="E63">
        <v>8.7999999999999995E-2</v>
      </c>
      <c r="F63">
        <v>-2.1000000000000001E-2</v>
      </c>
      <c r="G63">
        <v>0.193</v>
      </c>
      <c r="H63" s="2">
        <v>-0.27800000000000002</v>
      </c>
      <c r="I63">
        <v>1.9E-2</v>
      </c>
      <c r="J63">
        <v>2.5999999999999999E-2</v>
      </c>
      <c r="K63" t="s">
        <v>53</v>
      </c>
      <c r="L63" s="5">
        <v>7.0000000000000001E-3</v>
      </c>
      <c r="M63" s="5">
        <v>6.5000000000000002E-2</v>
      </c>
      <c r="N63" s="5">
        <v>-0.32900000000000001</v>
      </c>
      <c r="O63" s="5">
        <v>1.9E-2</v>
      </c>
      <c r="P63">
        <v>8.9999999999999993E-3</v>
      </c>
      <c r="Q63">
        <v>-2.9000000000000001E-2</v>
      </c>
      <c r="R63">
        <v>0.19700000000000001</v>
      </c>
      <c r="S63">
        <v>-1.0999999999999999E-2</v>
      </c>
      <c r="T63" s="1">
        <f t="shared" si="62"/>
        <v>0.125</v>
      </c>
      <c r="V63" s="5">
        <v>4.2999999999999997E-2</v>
      </c>
      <c r="W63" s="5">
        <v>0.115</v>
      </c>
      <c r="X63" s="5">
        <v>-0.33100000000000002</v>
      </c>
      <c r="Y63" s="5">
        <v>7.0000000000000001E-3</v>
      </c>
      <c r="Z63">
        <v>0.10100000000000001</v>
      </c>
      <c r="AA63">
        <v>4.2999999999999997E-2</v>
      </c>
      <c r="AB63">
        <v>0.23599999999999999</v>
      </c>
      <c r="AC63">
        <v>1.9E-2</v>
      </c>
    </row>
    <row r="65" spans="1:20">
      <c r="A65" t="s">
        <v>70</v>
      </c>
      <c r="B65">
        <v>1337.1320000000001</v>
      </c>
      <c r="L65" t="s">
        <v>94</v>
      </c>
    </row>
    <row r="66" spans="1:20">
      <c r="A66" t="s">
        <v>71</v>
      </c>
      <c r="B66">
        <v>938</v>
      </c>
      <c r="L66" t="s">
        <v>95</v>
      </c>
      <c r="T66" s="1">
        <f>AVERAGE(T12:T63)</f>
        <v>0.30288461538461536</v>
      </c>
    </row>
    <row r="67" spans="1:20">
      <c r="A67" t="s">
        <v>72</v>
      </c>
      <c r="B67">
        <v>3.1E-2</v>
      </c>
      <c r="L67">
        <v>1</v>
      </c>
      <c r="M67">
        <v>0.85</v>
      </c>
    </row>
    <row r="68" spans="1:20">
      <c r="A68" t="s">
        <v>73</v>
      </c>
      <c r="B68" t="s">
        <v>81</v>
      </c>
      <c r="L68">
        <v>2</v>
      </c>
      <c r="M68">
        <v>0.91300000000000003</v>
      </c>
    </row>
    <row r="69" spans="1:20">
      <c r="A69" t="s">
        <v>74</v>
      </c>
      <c r="B69">
        <v>0.92300000000000004</v>
      </c>
      <c r="L69">
        <v>3</v>
      </c>
      <c r="M69">
        <v>0.89900000000000002</v>
      </c>
    </row>
    <row r="70" spans="1:20">
      <c r="A70" t="s">
        <v>75</v>
      </c>
      <c r="B70">
        <v>0.03</v>
      </c>
      <c r="L70">
        <v>4</v>
      </c>
      <c r="M70">
        <v>0.876</v>
      </c>
    </row>
    <row r="71" spans="1:20">
      <c r="L71">
        <v>5</v>
      </c>
      <c r="M71">
        <v>0.90900000000000003</v>
      </c>
    </row>
    <row r="72" spans="1:20">
      <c r="L72">
        <v>6</v>
      </c>
      <c r="M72">
        <v>0.85</v>
      </c>
    </row>
    <row r="73" spans="1:20">
      <c r="L73">
        <v>7</v>
      </c>
      <c r="M73">
        <v>0.85399999999999998</v>
      </c>
    </row>
    <row r="74" spans="1:20">
      <c r="L74">
        <v>8</v>
      </c>
      <c r="M74">
        <v>0.85</v>
      </c>
    </row>
  </sheetData>
  <conditionalFormatting sqref="C12:J63 L12:AC63">
    <cfRule type="cellIs" dxfId="4" priority="1" operator="lessThanOrEqual">
      <formula>-0.32</formula>
    </cfRule>
    <cfRule type="cellIs" dxfId="3" priority="2" operator="greaterThanOrEqual">
      <formula>0.32</formula>
    </cfRule>
    <cfRule type="cellIs" dxfId="2" priority="3" operator="between">
      <formula>0.1</formula>
      <formula>0.32</formula>
    </cfRule>
    <cfRule type="cellIs" dxfId="1" priority="4" operator="between">
      <formula>-0.32</formula>
      <formula>-0.1</formula>
    </cfRule>
    <cfRule type="cellIs" dxfId="0" priority="5" operator="between">
      <formula>-0.1</formula>
      <formula>0.1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2factor</vt:lpstr>
      <vt:lpstr>3factor</vt:lpstr>
      <vt:lpstr>4factor</vt:lpstr>
      <vt:lpstr>5factor</vt:lpstr>
      <vt:lpstr>6factor</vt:lpstr>
      <vt:lpstr>7factor</vt:lpstr>
      <vt:lpstr>8factor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 Iurino</cp:lastModifiedBy>
  <dcterms:created xsi:type="dcterms:W3CDTF">2014-03-08T23:28:45Z</dcterms:created>
  <dcterms:modified xsi:type="dcterms:W3CDTF">2016-12-10T04:20:29Z</dcterms:modified>
</cp:coreProperties>
</file>