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jecc\btech\JECC-SESSIONALS\pp.cesa.co.in\pp.cesa.co.in\"/>
    </mc:Choice>
  </mc:AlternateContent>
  <bookViews>
    <workbookView xWindow="480" yWindow="375" windowWidth="15480" windowHeight="82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S57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3" i="1"/>
  <c r="I57" i="1"/>
  <c r="L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3" i="1"/>
  <c r="Z3" i="1"/>
  <c r="AA3" i="1" s="1"/>
  <c r="AB3" i="1"/>
  <c r="AC3" i="1" l="1"/>
  <c r="AD3" i="1" s="1"/>
  <c r="AG56" i="1"/>
  <c r="S56" i="1"/>
  <c r="V3" i="1" s="1"/>
  <c r="I56" i="1"/>
  <c r="AF3" i="1" l="1"/>
  <c r="AH3" i="1"/>
  <c r="AG57" i="1"/>
  <c r="AJ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AC55" i="1" l="1"/>
  <c r="AC53" i="1"/>
  <c r="AD53" i="1" s="1"/>
  <c r="AF53" i="1" s="1"/>
  <c r="AC49" i="1"/>
  <c r="AD49" i="1" s="1"/>
  <c r="AF49" i="1" s="1"/>
  <c r="AC47" i="1"/>
  <c r="AD47" i="1" s="1"/>
  <c r="AC45" i="1"/>
  <c r="AC43" i="1"/>
  <c r="AD43" i="1" s="1"/>
  <c r="AF43" i="1" s="1"/>
  <c r="AC41" i="1"/>
  <c r="AD41" i="1" s="1"/>
  <c r="AF41" i="1" s="1"/>
  <c r="AC39" i="1"/>
  <c r="AD39" i="1" s="1"/>
  <c r="AC37" i="1"/>
  <c r="AC35" i="1"/>
  <c r="AD35" i="1" s="1"/>
  <c r="AC33" i="1"/>
  <c r="AD33" i="1" s="1"/>
  <c r="AC29" i="1"/>
  <c r="AD29" i="1" s="1"/>
  <c r="AF29" i="1" s="1"/>
  <c r="AC27" i="1"/>
  <c r="AC25" i="1"/>
  <c r="AD25" i="1" s="1"/>
  <c r="AF25" i="1" s="1"/>
  <c r="AC23" i="1"/>
  <c r="AD23" i="1" s="1"/>
  <c r="AC21" i="1"/>
  <c r="AD21" i="1" s="1"/>
  <c r="AF21" i="1" s="1"/>
  <c r="AC19" i="1"/>
  <c r="AC17" i="1"/>
  <c r="AD17" i="1" s="1"/>
  <c r="AF17" i="1" s="1"/>
  <c r="AC15" i="1"/>
  <c r="AD15" i="1" s="1"/>
  <c r="AC13" i="1"/>
  <c r="AD13" i="1" s="1"/>
  <c r="AF13" i="1" s="1"/>
  <c r="AC11" i="1"/>
  <c r="AC9" i="1"/>
  <c r="AD9" i="1" s="1"/>
  <c r="AF9" i="1" s="1"/>
  <c r="AC7" i="1"/>
  <c r="AD7" i="1" s="1"/>
  <c r="AF7" i="1" s="1"/>
  <c r="AC5" i="1"/>
  <c r="AD5" i="1" s="1"/>
  <c r="AF5" i="1" s="1"/>
  <c r="AD55" i="1"/>
  <c r="AF55" i="1" s="1"/>
  <c r="AD45" i="1"/>
  <c r="AF45" i="1" s="1"/>
  <c r="AD37" i="1"/>
  <c r="AF37" i="1" s="1"/>
  <c r="AD27" i="1"/>
  <c r="AD19" i="1"/>
  <c r="AD11" i="1"/>
  <c r="AC54" i="1"/>
  <c r="AD54" i="1" s="1"/>
  <c r="AF54" i="1" s="1"/>
  <c r="AC52" i="1"/>
  <c r="AD52" i="1" s="1"/>
  <c r="AF52" i="1" s="1"/>
  <c r="AC50" i="1"/>
  <c r="AD50" i="1" s="1"/>
  <c r="AF50" i="1" s="1"/>
  <c r="AC48" i="1"/>
  <c r="AD48" i="1" s="1"/>
  <c r="AF48" i="1" s="1"/>
  <c r="AC46" i="1"/>
  <c r="AD46" i="1" s="1"/>
  <c r="AF46" i="1" s="1"/>
  <c r="AC42" i="1"/>
  <c r="AD42" i="1" s="1"/>
  <c r="AF42" i="1" s="1"/>
  <c r="AC40" i="1"/>
  <c r="AD40" i="1" s="1"/>
  <c r="AF40" i="1" s="1"/>
  <c r="AC38" i="1"/>
  <c r="AD38" i="1" s="1"/>
  <c r="AF38" i="1" s="1"/>
  <c r="AC36" i="1"/>
  <c r="AD36" i="1" s="1"/>
  <c r="AF36" i="1" s="1"/>
  <c r="AC34" i="1"/>
  <c r="AD34" i="1" s="1"/>
  <c r="AF34" i="1" s="1"/>
  <c r="AC32" i="1"/>
  <c r="AD32" i="1" s="1"/>
  <c r="AF32" i="1" s="1"/>
  <c r="AC28" i="1"/>
  <c r="AD28" i="1" s="1"/>
  <c r="AC26" i="1"/>
  <c r="AD26" i="1" s="1"/>
  <c r="AF26" i="1" s="1"/>
  <c r="AC22" i="1"/>
  <c r="AD22" i="1" s="1"/>
  <c r="AF22" i="1" s="1"/>
  <c r="AC20" i="1"/>
  <c r="AD20" i="1" s="1"/>
  <c r="AC18" i="1"/>
  <c r="AD18" i="1" s="1"/>
  <c r="AF18" i="1" s="1"/>
  <c r="AC16" i="1"/>
  <c r="AD16" i="1" s="1"/>
  <c r="AC14" i="1"/>
  <c r="AD14" i="1" s="1"/>
  <c r="AF14" i="1" s="1"/>
  <c r="AC12" i="1"/>
  <c r="AD12" i="1" s="1"/>
  <c r="AC8" i="1"/>
  <c r="AD8" i="1" s="1"/>
  <c r="AC6" i="1"/>
  <c r="AD6" i="1" s="1"/>
  <c r="AF6" i="1" s="1"/>
  <c r="AC44" i="1"/>
  <c r="AD44" i="1" s="1"/>
  <c r="AC30" i="1"/>
  <c r="AD30" i="1" s="1"/>
  <c r="AC24" i="1"/>
  <c r="AD24" i="1" s="1"/>
  <c r="AC10" i="1"/>
  <c r="AD10" i="1" s="1"/>
  <c r="AC4" i="1"/>
  <c r="AD4" i="1" s="1"/>
  <c r="AC51" i="1"/>
  <c r="AD51" i="1" s="1"/>
  <c r="AC31" i="1"/>
  <c r="AD31" i="1" s="1"/>
  <c r="AH4" i="1" l="1"/>
  <c r="AF4" i="1"/>
  <c r="AD57" i="1"/>
  <c r="AH23" i="1"/>
  <c r="AJ23" i="1" s="1"/>
  <c r="AF23" i="1"/>
  <c r="AH39" i="1"/>
  <c r="AJ39" i="1" s="1"/>
  <c r="AF39" i="1"/>
  <c r="AH47" i="1"/>
  <c r="AJ47" i="1" s="1"/>
  <c r="AF47" i="1"/>
  <c r="AH44" i="1"/>
  <c r="AJ44" i="1" s="1"/>
  <c r="AF44" i="1"/>
  <c r="AH51" i="1"/>
  <c r="AJ51" i="1" s="1"/>
  <c r="AF51" i="1"/>
  <c r="AH30" i="1"/>
  <c r="AJ30" i="1" s="1"/>
  <c r="AF30" i="1"/>
  <c r="AH12" i="1"/>
  <c r="AJ12" i="1" s="1"/>
  <c r="AF12" i="1"/>
  <c r="AH20" i="1"/>
  <c r="AJ20" i="1" s="1"/>
  <c r="AF20" i="1"/>
  <c r="AH19" i="1"/>
  <c r="AJ19" i="1" s="1"/>
  <c r="AF19" i="1"/>
  <c r="AH15" i="1"/>
  <c r="AJ15" i="1" s="1"/>
  <c r="AF15" i="1"/>
  <c r="AH33" i="1"/>
  <c r="AJ33" i="1" s="1"/>
  <c r="AF33" i="1"/>
  <c r="AH35" i="1"/>
  <c r="AJ35" i="1" s="1"/>
  <c r="AF35" i="1"/>
  <c r="AH31" i="1"/>
  <c r="AJ31" i="1" s="1"/>
  <c r="AF31" i="1"/>
  <c r="AH24" i="1"/>
  <c r="AJ24" i="1" s="1"/>
  <c r="AF24" i="1"/>
  <c r="AH8" i="1"/>
  <c r="AJ8" i="1" s="1"/>
  <c r="AF8" i="1"/>
  <c r="AH28" i="1"/>
  <c r="AJ28" i="1" s="1"/>
  <c r="AF28" i="1"/>
  <c r="AH10" i="1"/>
  <c r="AJ10" i="1" s="1"/>
  <c r="AF10" i="1"/>
  <c r="AH16" i="1"/>
  <c r="AJ16" i="1" s="1"/>
  <c r="AF16" i="1"/>
  <c r="AH11" i="1"/>
  <c r="AJ11" i="1" s="1"/>
  <c r="AF11" i="1"/>
  <c r="AH27" i="1"/>
  <c r="AJ27" i="1" s="1"/>
  <c r="AF27" i="1"/>
  <c r="AH43" i="1"/>
  <c r="AJ43" i="1" s="1"/>
  <c r="AH53" i="1"/>
  <c r="AJ53" i="1" s="1"/>
  <c r="AH5" i="1"/>
  <c r="AJ5" i="1" s="1"/>
  <c r="AH6" i="1"/>
  <c r="AJ6" i="1" s="1"/>
  <c r="AH14" i="1"/>
  <c r="AJ14" i="1" s="1"/>
  <c r="AH18" i="1"/>
  <c r="AJ18" i="1" s="1"/>
  <c r="AH22" i="1"/>
  <c r="AJ22" i="1" s="1"/>
  <c r="AH34" i="1"/>
  <c r="AJ34" i="1" s="1"/>
  <c r="AH38" i="1"/>
  <c r="AJ38" i="1" s="1"/>
  <c r="AH42" i="1"/>
  <c r="AJ42" i="1" s="1"/>
  <c r="AH48" i="1"/>
  <c r="AJ48" i="1" s="1"/>
  <c r="AH52" i="1"/>
  <c r="AJ52" i="1" s="1"/>
  <c r="AH9" i="1"/>
  <c r="AJ9" i="1" s="1"/>
  <c r="AH13" i="1"/>
  <c r="AJ13" i="1" s="1"/>
  <c r="AH17" i="1"/>
  <c r="AJ17" i="1" s="1"/>
  <c r="AH21" i="1"/>
  <c r="AJ21" i="1" s="1"/>
  <c r="AH25" i="1"/>
  <c r="AJ25" i="1" s="1"/>
  <c r="AH29" i="1"/>
  <c r="AJ29" i="1" s="1"/>
  <c r="AH37" i="1"/>
  <c r="AJ37" i="1" s="1"/>
  <c r="AH41" i="1"/>
  <c r="AJ41" i="1" s="1"/>
  <c r="AH45" i="1"/>
  <c r="AJ45" i="1" s="1"/>
  <c r="AH49" i="1"/>
  <c r="AJ49" i="1" s="1"/>
  <c r="AH55" i="1"/>
  <c r="AJ55" i="1" s="1"/>
  <c r="AH26" i="1"/>
  <c r="AJ26" i="1" s="1"/>
  <c r="AH32" i="1"/>
  <c r="AJ32" i="1" s="1"/>
  <c r="AH36" i="1"/>
  <c r="AJ36" i="1" s="1"/>
  <c r="AH40" i="1"/>
  <c r="AJ40" i="1" s="1"/>
  <c r="AH46" i="1"/>
  <c r="AJ46" i="1" s="1"/>
  <c r="AH50" i="1"/>
  <c r="AJ50" i="1" s="1"/>
  <c r="AH54" i="1"/>
  <c r="AJ54" i="1" s="1"/>
  <c r="AH7" i="1"/>
  <c r="AJ7" i="1" s="1"/>
  <c r="AD56" i="1"/>
  <c r="AJ4" i="1" l="1"/>
  <c r="AH57" i="1"/>
  <c r="AH56" i="1"/>
  <c r="AE3" i="1" l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I3" i="1" l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</calcChain>
</file>

<file path=xl/sharedStrings.xml><?xml version="1.0" encoding="utf-8"?>
<sst xmlns="http://schemas.openxmlformats.org/spreadsheetml/2006/main" count="145" uniqueCount="145">
  <si>
    <t>urno</t>
  </si>
  <si>
    <t>chk</t>
  </si>
  <si>
    <t>name</t>
  </si>
  <si>
    <t>atpt1</t>
  </si>
  <si>
    <t>atpt2</t>
  </si>
  <si>
    <t>atps</t>
  </si>
  <si>
    <t>atmt1</t>
  </si>
  <si>
    <t>atmt2</t>
  </si>
  <si>
    <t>atms</t>
  </si>
  <si>
    <t>tthrt1</t>
  </si>
  <si>
    <t>abhrt1</t>
  </si>
  <si>
    <t>as1</t>
  </si>
  <si>
    <t>ts1</t>
  </si>
  <si>
    <t>ts1c</t>
  </si>
  <si>
    <t>sest1</t>
  </si>
  <si>
    <t>clavt1</t>
  </si>
  <si>
    <t>remak1</t>
  </si>
  <si>
    <t>tthrt2</t>
  </si>
  <si>
    <t>abhrt2</t>
  </si>
  <si>
    <t>as2</t>
  </si>
  <si>
    <t>ts2</t>
  </si>
  <si>
    <t>ts2c</t>
  </si>
  <si>
    <t>sest2</t>
  </si>
  <si>
    <t>clavt2</t>
  </si>
  <si>
    <t>remak2</t>
  </si>
  <si>
    <t>tthrs</t>
  </si>
  <si>
    <t>abhrs</t>
  </si>
  <si>
    <t>tstc</t>
  </si>
  <si>
    <t>sesr</t>
  </si>
  <si>
    <t>clavsr</t>
  </si>
  <si>
    <t>remaksr</t>
  </si>
  <si>
    <t>idm</t>
  </si>
  <si>
    <t>sesn</t>
  </si>
  <si>
    <t>clavsn</t>
  </si>
  <si>
    <t>remaksn</t>
  </si>
  <si>
    <t>Total</t>
  </si>
  <si>
    <t>Average</t>
  </si>
  <si>
    <t>astc</t>
  </si>
  <si>
    <t>CS09 L20 IR :- JECC CSE 2009 - 2013 BATCH</t>
  </si>
  <si>
    <t>JYALECS001</t>
  </si>
  <si>
    <t>JYALECS002</t>
  </si>
  <si>
    <t>JYALECS003</t>
  </si>
  <si>
    <t>JYALECS004</t>
  </si>
  <si>
    <t>JYALECS005</t>
  </si>
  <si>
    <t>JYALECS006</t>
  </si>
  <si>
    <t>JYALECS007</t>
  </si>
  <si>
    <t>JYALECS008</t>
  </si>
  <si>
    <t>JYALECS009</t>
  </si>
  <si>
    <t>JYALECS010</t>
  </si>
  <si>
    <t>JYALECS011</t>
  </si>
  <si>
    <t>JYALECS012</t>
  </si>
  <si>
    <t>JYALECS013</t>
  </si>
  <si>
    <t>JYALECS014</t>
  </si>
  <si>
    <t>JYALECS015</t>
  </si>
  <si>
    <t>JYALECS016</t>
  </si>
  <si>
    <t>JYALECS017</t>
  </si>
  <si>
    <t>JYALECS018</t>
  </si>
  <si>
    <t>JYALECS019</t>
  </si>
  <si>
    <t>JYALECS020</t>
  </si>
  <si>
    <t>JYALECS021</t>
  </si>
  <si>
    <t>JYALECS022</t>
  </si>
  <si>
    <t>JYALECS023</t>
  </si>
  <si>
    <t>JYALECS024</t>
  </si>
  <si>
    <t>JYALECS025</t>
  </si>
  <si>
    <t>JYALECS026</t>
  </si>
  <si>
    <t>JYALECS027</t>
  </si>
  <si>
    <t>JYALECS028</t>
  </si>
  <si>
    <t>JYALECS029</t>
  </si>
  <si>
    <t>JYALECS030</t>
  </si>
  <si>
    <t>JYALECS031</t>
  </si>
  <si>
    <t>JYALECS032</t>
  </si>
  <si>
    <t>JYALECS033</t>
  </si>
  <si>
    <t>JYALECS034</t>
  </si>
  <si>
    <t>JYALECS035</t>
  </si>
  <si>
    <t>JYALECS036</t>
  </si>
  <si>
    <t>JYALECS037</t>
  </si>
  <si>
    <t>JYALECS038</t>
  </si>
  <si>
    <t>JYALECS039</t>
  </si>
  <si>
    <t>JYALECS040</t>
  </si>
  <si>
    <t>JYALECS041</t>
  </si>
  <si>
    <t>JYALECS042</t>
  </si>
  <si>
    <t>JYALECS043</t>
  </si>
  <si>
    <t>JYALECS044</t>
  </si>
  <si>
    <t>JYALECS045</t>
  </si>
  <si>
    <t>JYALECS046</t>
  </si>
  <si>
    <t>JYALECS047</t>
  </si>
  <si>
    <t>JYALECS048</t>
  </si>
  <si>
    <t>JYALECS049</t>
  </si>
  <si>
    <t>JYALECS050</t>
  </si>
  <si>
    <t>JYALECS051</t>
  </si>
  <si>
    <t>JYALECS052</t>
  </si>
  <si>
    <t>JYALECS053</t>
  </si>
  <si>
    <t>ABIN JOY</t>
  </si>
  <si>
    <t>ABIN ROY</t>
  </si>
  <si>
    <t>AGHI VINCENT</t>
  </si>
  <si>
    <t>AKHIL.A.S</t>
  </si>
  <si>
    <t>AMRITHA.P.R.</t>
  </si>
  <si>
    <t>ANJITHA CHANDRAN</t>
  </si>
  <si>
    <t>ANNA VARGHESE P</t>
  </si>
  <si>
    <t>ANN MARIA ANTONY</t>
  </si>
  <si>
    <t>ANN MARIYA FRANCIS</t>
  </si>
  <si>
    <t>ANNMARY JOHN</t>
  </si>
  <si>
    <t>ANN THERESA KENNY</t>
  </si>
  <si>
    <t>ANTONY VARGHESE</t>
  </si>
  <si>
    <t>ARUN JOSE</t>
  </si>
  <si>
    <t>BOBIN JOSE</t>
  </si>
  <si>
    <t>CHRISTINA VARGHESE</t>
  </si>
  <si>
    <t>CIJO JOSE</t>
  </si>
  <si>
    <t>DEEPTHI P KUTTICHIRA</t>
  </si>
  <si>
    <t>DELMATE.THOMAS</t>
  </si>
  <si>
    <t>DONIA AUGUSTINE</t>
  </si>
  <si>
    <t>GAYATHRI.A</t>
  </si>
  <si>
    <t>HARITHA.R.B</t>
  </si>
  <si>
    <t>JEFFIN THOMAS</t>
  </si>
  <si>
    <t>JERRIN JAMES</t>
  </si>
  <si>
    <t>JESNA.JOSE.K</t>
  </si>
  <si>
    <t>JISNA.C.KURIAKOSE</t>
  </si>
  <si>
    <t>JOEL RAJU P</t>
  </si>
  <si>
    <t>JOICE JOSEPH</t>
  </si>
  <si>
    <t>KIRAN K.VINCENT</t>
  </si>
  <si>
    <t>MANU DAVID</t>
  </si>
  <si>
    <t>MERIN JOS</t>
  </si>
  <si>
    <t>M K ARUN</t>
  </si>
  <si>
    <t>NEETHU.K.S</t>
  </si>
  <si>
    <t>NIJI DEVASSY</t>
  </si>
  <si>
    <t>NISHAL GOVIND K R</t>
  </si>
  <si>
    <t>PULIKOTTIL CHRISTINA C</t>
  </si>
  <si>
    <t>RANIMOL JOSEPH</t>
  </si>
  <si>
    <t>ROSHMY GEORGE</t>
  </si>
  <si>
    <t>SANDRA MALIYAKAL</t>
  </si>
  <si>
    <t>SHILPA ANTO THEKKINIATH</t>
  </si>
  <si>
    <t>SHILPA GEORGE</t>
  </si>
  <si>
    <t>SILVESTER K PHILIP</t>
  </si>
  <si>
    <t>SINI JOSE</t>
  </si>
  <si>
    <t>SOFIYA CHRISTY.C</t>
  </si>
  <si>
    <t>SOORAJ ANTONY</t>
  </si>
  <si>
    <t>SOORYA M</t>
  </si>
  <si>
    <t>SREENATH V</t>
  </si>
  <si>
    <t>SUSAN SHAJU</t>
  </si>
  <si>
    <t>SWATHI ANIL</t>
  </si>
  <si>
    <t>VARGHESE JOHN</t>
  </si>
  <si>
    <t>VARUN G KUMAR</t>
  </si>
  <si>
    <t>VEENA P V</t>
  </si>
  <si>
    <t>VINAYA K VISWANATH</t>
  </si>
  <si>
    <t>KRISHNAN V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</si>
</sst>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0" xfId="0" applyFont="1"/>
    <xf numFmtId="0" fontId="16" fillId="0" borderId="1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7"/>
  <sheetViews>
    <sheetView tabSelected="1" topLeftCell="J1" workbookViewId="0">
      <selection activeCell="AF3" sqref="AF3"/>
    </sheetView>
  </sheetViews>
  <sheetFormatPr defaultRowHeight="15" x14ac:dyDescent="0.25"/>
  <cols>
    <col min="1" max="1" width="11" style="4" bestFit="1" customWidth="1"/>
    <col min="2" max="2" width="9.140625" style="4"/>
    <col min="3" max="3" width="25.28515625" style="8" bestFit="1" customWidth="1"/>
    <col min="4" max="4" width="6" hidden="1" customWidth="1"/>
    <col min="5" max="5" width="6.7109375" hidden="1" customWidth="1"/>
    <col min="6" max="6" width="5.5703125" hidden="1" customWidth="1"/>
    <col min="7" max="7" width="0.140625" customWidth="1"/>
    <col min="8" max="9" width="9.140625" style="1"/>
    <col min="11" max="11" width="0" hidden="1" customWidth="1"/>
    <col min="12" max="12" width="9.140625" style="4"/>
    <col min="13" max="17" width="0" hidden="1" customWidth="1"/>
    <col min="19" max="19" width="9.140625" style="1"/>
    <col min="21" max="21" width="0" style="1" hidden="1" customWidth="1"/>
    <col min="22" max="22" width="9.140625" style="1"/>
    <col min="23" max="23" width="0" hidden="1" customWidth="1"/>
    <col min="25" max="26" width="9.140625" style="1"/>
    <col min="31" max="31" width="9.140625" style="1"/>
    <col min="33" max="33" width="9.140625" style="6"/>
  </cols>
  <sheetData>
    <row r="1" spans="1:36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6" x14ac:dyDescent="0.25">
      <c r="A2" s="3" t="s">
        <v>0</v>
      </c>
      <c r="B2" s="3" t="s">
        <v>1</v>
      </c>
      <c r="C2" s="7" t="s">
        <v>2</v>
      </c>
      <c r="D2" s="3" t="s">
        <v>9</v>
      </c>
      <c r="E2" s="3" t="s">
        <v>10</v>
      </c>
      <c r="F2" s="3" t="s">
        <v>3</v>
      </c>
      <c r="G2" s="3" t="s">
        <v>6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4</v>
      </c>
      <c r="Q2" s="3" t="s">
        <v>7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5</v>
      </c>
      <c r="AA2" s="3" t="s">
        <v>8</v>
      </c>
      <c r="AB2" s="3" t="s">
        <v>37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</row>
    <row r="3" spans="1:36" x14ac:dyDescent="0.25">
      <c r="A3" s="9" t="s">
        <v>39</v>
      </c>
      <c r="B3" s="10">
        <v>1</v>
      </c>
      <c r="C3" s="11" t="s">
        <v>92</v>
      </c>
      <c r="D3" s="10">
        <v>0</v>
      </c>
      <c r="E3" s="10">
        <v>0</v>
      </c>
      <c r="F3" s="10">
        <v>0</v>
      </c>
      <c r="G3" s="10">
        <v>0</v>
      </c>
      <c r="H3" s="12">
        <v>0</v>
      </c>
      <c r="I3" s="12">
        <v>21</v>
      </c>
      <c r="J3" s="10">
        <f>(I3*9)/36</f>
        <v>5.25</v>
      </c>
      <c r="K3" s="10">
        <v>0</v>
      </c>
      <c r="L3" s="10">
        <f>I57</f>
        <v>21.81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2">
        <v>21</v>
      </c>
      <c r="T3" s="10">
        <f>(S3*9)/36</f>
        <v>5.25</v>
      </c>
      <c r="U3" s="12">
        <v>0</v>
      </c>
      <c r="V3" s="12">
        <f>S57</f>
        <v>20.5</v>
      </c>
      <c r="W3" s="12">
        <v>0</v>
      </c>
      <c r="X3" s="10">
        <v>45</v>
      </c>
      <c r="Y3" s="12">
        <v>6</v>
      </c>
      <c r="Z3" s="12">
        <f>ROUND(((X3-Y3)/X3)*100,2)</f>
        <v>86.67</v>
      </c>
      <c r="AA3" s="10">
        <f>IF(Z3&gt;85,3,(IF(Z3&gt;75,2,1)))</f>
        <v>3</v>
      </c>
      <c r="AB3" s="10">
        <f>H3+R3</f>
        <v>0</v>
      </c>
      <c r="AC3" s="10">
        <f>ROUNDUP(T3+J3,0)</f>
        <v>11</v>
      </c>
      <c r="AD3" s="10">
        <f>AC3+AB3+AA3</f>
        <v>14</v>
      </c>
      <c r="AE3" s="12">
        <f>AD57</f>
        <v>20.89</v>
      </c>
      <c r="AF3" s="10">
        <f>IF(AD3&gt;=25,0,IF(AD3&gt;=20,1,2))</f>
        <v>2</v>
      </c>
      <c r="AG3" s="5">
        <v>0</v>
      </c>
      <c r="AH3" s="10">
        <f>AD3+ROUNDUP((AG3*15)/50,0)</f>
        <v>14</v>
      </c>
      <c r="AI3" s="10">
        <f>AH57</f>
        <v>20.89</v>
      </c>
      <c r="AJ3" s="10">
        <f>IF(AH3&gt;=40,0,IF(AH3&gt;=35,1,2))</f>
        <v>2</v>
      </c>
    </row>
    <row r="4" spans="1:36" x14ac:dyDescent="0.25">
      <c r="A4" s="9" t="s">
        <v>40</v>
      </c>
      <c r="B4" s="10">
        <v>1</v>
      </c>
      <c r="C4" s="11" t="s">
        <v>93</v>
      </c>
      <c r="D4" s="10">
        <v>0</v>
      </c>
      <c r="E4" s="10">
        <v>0</v>
      </c>
      <c r="F4" s="10">
        <v>0</v>
      </c>
      <c r="G4" s="10">
        <v>0</v>
      </c>
      <c r="H4" s="12">
        <v>4</v>
      </c>
      <c r="I4" s="12">
        <v>11</v>
      </c>
      <c r="J4" s="10">
        <f t="shared" ref="J4:J55" si="0">(I4*9)/36</f>
        <v>2.75</v>
      </c>
      <c r="K4" s="10">
        <v>0</v>
      </c>
      <c r="L4" s="10">
        <f>L3</f>
        <v>21.81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4</v>
      </c>
      <c r="S4" s="12">
        <v>0</v>
      </c>
      <c r="T4" s="10">
        <f t="shared" ref="T4:T55" si="1">(S4*9)/36</f>
        <v>0</v>
      </c>
      <c r="U4" s="12">
        <v>0</v>
      </c>
      <c r="V4" s="12">
        <f>V3</f>
        <v>20.5</v>
      </c>
      <c r="W4" s="12">
        <v>0</v>
      </c>
      <c r="X4" s="10">
        <v>45</v>
      </c>
      <c r="Y4" s="12">
        <v>8</v>
      </c>
      <c r="Z4" s="12">
        <f t="shared" ref="Z4:Z55" si="2">ROUND(((X4-Y4)/X4)*100,2)</f>
        <v>82.22</v>
      </c>
      <c r="AA4" s="10">
        <f t="shared" ref="AA4:AA55" si="3">IF(Z4&gt;85,3,(IF(Z4&gt;75,2,1)))</f>
        <v>2</v>
      </c>
      <c r="AB4" s="10">
        <f t="shared" ref="AB4:AB55" si="4">H4+R4</f>
        <v>8</v>
      </c>
      <c r="AC4" s="10">
        <f t="shared" ref="AC4:AC55" si="5">ROUNDUP(T4+J4,0)</f>
        <v>3</v>
      </c>
      <c r="AD4" s="10">
        <f t="shared" ref="AD4:AD55" si="6">AC4+AB4+AA4</f>
        <v>13</v>
      </c>
      <c r="AE4" s="12">
        <f>AE3</f>
        <v>20.89</v>
      </c>
      <c r="AF4" s="10">
        <f t="shared" ref="AF4:AF55" si="7">IF(AD4&gt;=25,0,IF(AD4&gt;=20,1,2))</f>
        <v>2</v>
      </c>
      <c r="AG4" s="5">
        <v>0</v>
      </c>
      <c r="AH4" s="10">
        <f t="shared" ref="AH4:AH55" si="8">AD4+ROUNDUP((AG4*15)/50,0)</f>
        <v>13</v>
      </c>
      <c r="AI4" s="10">
        <f>AI3</f>
        <v>20.89</v>
      </c>
      <c r="AJ4" s="10">
        <f t="shared" ref="AJ4:AJ55" si="9">IF(AH4&gt;=40,0,IF(AH4&gt;=35,1,2))</f>
        <v>2</v>
      </c>
    </row>
    <row r="5" spans="1:36" x14ac:dyDescent="0.25">
      <c r="A5" s="9" t="s">
        <v>41</v>
      </c>
      <c r="B5" s="10">
        <v>1</v>
      </c>
      <c r="C5" s="11" t="s">
        <v>94</v>
      </c>
      <c r="D5" s="10">
        <v>0</v>
      </c>
      <c r="E5" s="10">
        <v>0</v>
      </c>
      <c r="F5" s="10">
        <v>0</v>
      </c>
      <c r="G5" s="10">
        <v>0</v>
      </c>
      <c r="H5" s="12">
        <v>5</v>
      </c>
      <c r="I5" s="12">
        <v>22</v>
      </c>
      <c r="J5" s="10">
        <f t="shared" si="0"/>
        <v>5.5</v>
      </c>
      <c r="K5" s="10">
        <v>0</v>
      </c>
      <c r="L5" s="10">
        <f t="shared" ref="L5:L55" si="10">L4</f>
        <v>21.81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4</v>
      </c>
      <c r="S5" s="12">
        <v>16</v>
      </c>
      <c r="T5" s="10">
        <f t="shared" si="1"/>
        <v>4</v>
      </c>
      <c r="U5" s="12">
        <v>0</v>
      </c>
      <c r="V5" s="12">
        <f t="shared" ref="V5:V55" si="11">V4</f>
        <v>20.5</v>
      </c>
      <c r="W5" s="12">
        <v>0</v>
      </c>
      <c r="X5" s="10">
        <v>45</v>
      </c>
      <c r="Y5" s="12">
        <v>1</v>
      </c>
      <c r="Z5" s="12">
        <f t="shared" si="2"/>
        <v>97.78</v>
      </c>
      <c r="AA5" s="10">
        <f t="shared" si="3"/>
        <v>3</v>
      </c>
      <c r="AB5" s="10">
        <f t="shared" si="4"/>
        <v>9</v>
      </c>
      <c r="AC5" s="10">
        <f t="shared" si="5"/>
        <v>10</v>
      </c>
      <c r="AD5" s="10">
        <f t="shared" si="6"/>
        <v>22</v>
      </c>
      <c r="AE5" s="12">
        <f t="shared" ref="AE5:AE55" si="12">AE4</f>
        <v>20.89</v>
      </c>
      <c r="AF5" s="10">
        <f t="shared" si="7"/>
        <v>1</v>
      </c>
      <c r="AG5" s="5">
        <v>0</v>
      </c>
      <c r="AH5" s="10">
        <f t="shared" si="8"/>
        <v>22</v>
      </c>
      <c r="AI5" s="10">
        <f t="shared" ref="AI5:AI55" si="13">AI4</f>
        <v>20.89</v>
      </c>
      <c r="AJ5" s="10">
        <f t="shared" si="9"/>
        <v>2</v>
      </c>
    </row>
    <row r="6" spans="1:36" x14ac:dyDescent="0.25">
      <c r="A6" s="9" t="s">
        <v>42</v>
      </c>
      <c r="B6" s="10">
        <v>1</v>
      </c>
      <c r="C6" s="11" t="s">
        <v>95</v>
      </c>
      <c r="D6" s="10">
        <v>0</v>
      </c>
      <c r="E6" s="10">
        <v>0</v>
      </c>
      <c r="F6" s="10">
        <v>0</v>
      </c>
      <c r="G6" s="10">
        <v>0</v>
      </c>
      <c r="H6" s="12">
        <v>5</v>
      </c>
      <c r="I6" s="12">
        <v>19</v>
      </c>
      <c r="J6" s="10">
        <f t="shared" si="0"/>
        <v>4.75</v>
      </c>
      <c r="K6" s="10">
        <v>0</v>
      </c>
      <c r="L6" s="10">
        <f t="shared" si="10"/>
        <v>21.81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4</v>
      </c>
      <c r="S6" s="12">
        <v>12</v>
      </c>
      <c r="T6" s="10">
        <f t="shared" si="1"/>
        <v>3</v>
      </c>
      <c r="U6" s="12">
        <v>0</v>
      </c>
      <c r="V6" s="12">
        <f t="shared" si="11"/>
        <v>20.5</v>
      </c>
      <c r="W6" s="12">
        <v>0</v>
      </c>
      <c r="X6" s="10">
        <v>45</v>
      </c>
      <c r="Y6" s="12">
        <v>3</v>
      </c>
      <c r="Z6" s="12">
        <f t="shared" si="2"/>
        <v>93.33</v>
      </c>
      <c r="AA6" s="10">
        <f t="shared" si="3"/>
        <v>3</v>
      </c>
      <c r="AB6" s="10">
        <f t="shared" si="4"/>
        <v>9</v>
      </c>
      <c r="AC6" s="10">
        <f t="shared" si="5"/>
        <v>8</v>
      </c>
      <c r="AD6" s="10">
        <f t="shared" si="6"/>
        <v>20</v>
      </c>
      <c r="AE6" s="12">
        <f t="shared" si="12"/>
        <v>20.89</v>
      </c>
      <c r="AF6" s="10">
        <f t="shared" si="7"/>
        <v>1</v>
      </c>
      <c r="AG6" s="5">
        <v>0</v>
      </c>
      <c r="AH6" s="10">
        <f t="shared" si="8"/>
        <v>20</v>
      </c>
      <c r="AI6" s="10">
        <f t="shared" si="13"/>
        <v>20.89</v>
      </c>
      <c r="AJ6" s="10">
        <f t="shared" si="9"/>
        <v>2</v>
      </c>
    </row>
    <row r="7" spans="1:36" x14ac:dyDescent="0.25">
      <c r="A7" s="9" t="s">
        <v>43</v>
      </c>
      <c r="B7" s="10">
        <v>1</v>
      </c>
      <c r="C7" s="11" t="s">
        <v>96</v>
      </c>
      <c r="D7" s="10">
        <v>0</v>
      </c>
      <c r="E7" s="10">
        <v>0</v>
      </c>
      <c r="F7" s="10">
        <v>0</v>
      </c>
      <c r="G7" s="10">
        <v>0</v>
      </c>
      <c r="H7" s="12">
        <v>3</v>
      </c>
      <c r="I7" s="12">
        <v>4</v>
      </c>
      <c r="J7" s="10">
        <f t="shared" si="0"/>
        <v>1</v>
      </c>
      <c r="K7" s="10">
        <v>0</v>
      </c>
      <c r="L7" s="10">
        <f t="shared" si="10"/>
        <v>21.81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4</v>
      </c>
      <c r="S7" s="12">
        <v>14</v>
      </c>
      <c r="T7" s="10">
        <f t="shared" si="1"/>
        <v>3.5</v>
      </c>
      <c r="U7" s="12">
        <v>0</v>
      </c>
      <c r="V7" s="12">
        <f t="shared" si="11"/>
        <v>20.5</v>
      </c>
      <c r="W7" s="12">
        <v>0</v>
      </c>
      <c r="X7" s="10">
        <v>45</v>
      </c>
      <c r="Y7" s="12">
        <v>7</v>
      </c>
      <c r="Z7" s="12">
        <f t="shared" si="2"/>
        <v>84.44</v>
      </c>
      <c r="AA7" s="10">
        <f t="shared" si="3"/>
        <v>2</v>
      </c>
      <c r="AB7" s="10">
        <f t="shared" si="4"/>
        <v>7</v>
      </c>
      <c r="AC7" s="10">
        <f t="shared" si="5"/>
        <v>5</v>
      </c>
      <c r="AD7" s="10">
        <f t="shared" si="6"/>
        <v>14</v>
      </c>
      <c r="AE7" s="12">
        <f t="shared" si="12"/>
        <v>20.89</v>
      </c>
      <c r="AF7" s="10">
        <f t="shared" si="7"/>
        <v>2</v>
      </c>
      <c r="AG7" s="5">
        <v>0</v>
      </c>
      <c r="AH7" s="10">
        <f t="shared" si="8"/>
        <v>14</v>
      </c>
      <c r="AI7" s="10">
        <f t="shared" si="13"/>
        <v>20.89</v>
      </c>
      <c r="AJ7" s="10">
        <f t="shared" si="9"/>
        <v>2</v>
      </c>
    </row>
    <row r="8" spans="1:36" x14ac:dyDescent="0.25">
      <c r="A8" s="9" t="s">
        <v>44</v>
      </c>
      <c r="B8" s="10">
        <v>1</v>
      </c>
      <c r="C8" s="11" t="s">
        <v>97</v>
      </c>
      <c r="D8" s="10">
        <v>0</v>
      </c>
      <c r="E8" s="10">
        <v>0</v>
      </c>
      <c r="F8" s="10">
        <v>0</v>
      </c>
      <c r="G8" s="10">
        <v>0</v>
      </c>
      <c r="H8" s="12">
        <v>5</v>
      </c>
      <c r="I8" s="12">
        <v>18</v>
      </c>
      <c r="J8" s="10">
        <f t="shared" si="0"/>
        <v>4.5</v>
      </c>
      <c r="K8" s="10">
        <v>0</v>
      </c>
      <c r="L8" s="10">
        <f t="shared" si="10"/>
        <v>21.81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4</v>
      </c>
      <c r="S8" s="12">
        <v>28</v>
      </c>
      <c r="T8" s="10">
        <f t="shared" si="1"/>
        <v>7</v>
      </c>
      <c r="U8" s="12">
        <v>0</v>
      </c>
      <c r="V8" s="12">
        <f t="shared" si="11"/>
        <v>20.5</v>
      </c>
      <c r="W8" s="12">
        <v>0</v>
      </c>
      <c r="X8" s="10">
        <v>45</v>
      </c>
      <c r="Y8" s="12">
        <v>0</v>
      </c>
      <c r="Z8" s="12">
        <f t="shared" si="2"/>
        <v>100</v>
      </c>
      <c r="AA8" s="10">
        <f t="shared" si="3"/>
        <v>3</v>
      </c>
      <c r="AB8" s="10">
        <f t="shared" si="4"/>
        <v>9</v>
      </c>
      <c r="AC8" s="10">
        <f t="shared" si="5"/>
        <v>12</v>
      </c>
      <c r="AD8" s="10">
        <f t="shared" si="6"/>
        <v>24</v>
      </c>
      <c r="AE8" s="12">
        <f t="shared" si="12"/>
        <v>20.89</v>
      </c>
      <c r="AF8" s="10">
        <f t="shared" si="7"/>
        <v>1</v>
      </c>
      <c r="AG8" s="5">
        <v>0</v>
      </c>
      <c r="AH8" s="10">
        <f t="shared" si="8"/>
        <v>24</v>
      </c>
      <c r="AI8" s="10">
        <f t="shared" si="13"/>
        <v>20.89</v>
      </c>
      <c r="AJ8" s="10">
        <f t="shared" si="9"/>
        <v>2</v>
      </c>
    </row>
    <row r="9" spans="1:36" x14ac:dyDescent="0.25">
      <c r="A9" s="9" t="s">
        <v>45</v>
      </c>
      <c r="B9" s="10">
        <v>1</v>
      </c>
      <c r="C9" s="11" t="s">
        <v>98</v>
      </c>
      <c r="D9" s="10">
        <v>0</v>
      </c>
      <c r="E9" s="10">
        <v>0</v>
      </c>
      <c r="F9" s="10">
        <v>0</v>
      </c>
      <c r="G9" s="10">
        <v>0</v>
      </c>
      <c r="H9" s="12">
        <v>0</v>
      </c>
      <c r="I9" s="12">
        <v>31</v>
      </c>
      <c r="J9" s="10">
        <f t="shared" si="0"/>
        <v>7.75</v>
      </c>
      <c r="K9" s="10">
        <v>0</v>
      </c>
      <c r="L9" s="10">
        <f t="shared" si="10"/>
        <v>21.81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2">
        <v>30</v>
      </c>
      <c r="T9" s="10">
        <f t="shared" si="1"/>
        <v>7.5</v>
      </c>
      <c r="U9" s="12">
        <v>0</v>
      </c>
      <c r="V9" s="12">
        <f t="shared" si="11"/>
        <v>20.5</v>
      </c>
      <c r="W9" s="12">
        <v>0</v>
      </c>
      <c r="X9" s="10">
        <v>45</v>
      </c>
      <c r="Y9" s="12">
        <v>3</v>
      </c>
      <c r="Z9" s="12">
        <f t="shared" si="2"/>
        <v>93.33</v>
      </c>
      <c r="AA9" s="10">
        <f t="shared" si="3"/>
        <v>3</v>
      </c>
      <c r="AB9" s="10">
        <f t="shared" si="4"/>
        <v>0</v>
      </c>
      <c r="AC9" s="10">
        <f t="shared" si="5"/>
        <v>16</v>
      </c>
      <c r="AD9" s="10">
        <f t="shared" si="6"/>
        <v>19</v>
      </c>
      <c r="AE9" s="12">
        <f t="shared" si="12"/>
        <v>20.89</v>
      </c>
      <c r="AF9" s="10">
        <f t="shared" si="7"/>
        <v>2</v>
      </c>
      <c r="AG9" s="5">
        <v>0</v>
      </c>
      <c r="AH9" s="10">
        <f t="shared" si="8"/>
        <v>19</v>
      </c>
      <c r="AI9" s="10">
        <f t="shared" si="13"/>
        <v>20.89</v>
      </c>
      <c r="AJ9" s="10">
        <f t="shared" si="9"/>
        <v>2</v>
      </c>
    </row>
    <row r="10" spans="1:36" x14ac:dyDescent="0.25">
      <c r="A10" s="9" t="s">
        <v>46</v>
      </c>
      <c r="B10" s="10">
        <v>1</v>
      </c>
      <c r="C10" s="11" t="s">
        <v>99</v>
      </c>
      <c r="D10" s="10">
        <v>0</v>
      </c>
      <c r="E10" s="10">
        <v>0</v>
      </c>
      <c r="F10" s="10">
        <v>0</v>
      </c>
      <c r="G10" s="10">
        <v>0</v>
      </c>
      <c r="H10" s="12">
        <v>4</v>
      </c>
      <c r="I10" s="12">
        <v>20</v>
      </c>
      <c r="J10" s="10">
        <f t="shared" si="0"/>
        <v>5</v>
      </c>
      <c r="K10" s="10">
        <v>0</v>
      </c>
      <c r="L10" s="10">
        <f t="shared" si="10"/>
        <v>21.81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4</v>
      </c>
      <c r="S10" s="12">
        <v>14</v>
      </c>
      <c r="T10" s="10">
        <f t="shared" si="1"/>
        <v>3.5</v>
      </c>
      <c r="U10" s="12">
        <v>0</v>
      </c>
      <c r="V10" s="12">
        <f t="shared" si="11"/>
        <v>20.5</v>
      </c>
      <c r="W10" s="12">
        <v>0</v>
      </c>
      <c r="X10" s="10">
        <v>45</v>
      </c>
      <c r="Y10" s="12">
        <v>4</v>
      </c>
      <c r="Z10" s="12">
        <f t="shared" si="2"/>
        <v>91.11</v>
      </c>
      <c r="AA10" s="10">
        <f t="shared" si="3"/>
        <v>3</v>
      </c>
      <c r="AB10" s="10">
        <f t="shared" si="4"/>
        <v>8</v>
      </c>
      <c r="AC10" s="10">
        <f t="shared" si="5"/>
        <v>9</v>
      </c>
      <c r="AD10" s="10">
        <f t="shared" si="6"/>
        <v>20</v>
      </c>
      <c r="AE10" s="12">
        <f t="shared" si="12"/>
        <v>20.89</v>
      </c>
      <c r="AF10" s="10">
        <f t="shared" si="7"/>
        <v>1</v>
      </c>
      <c r="AG10" s="5">
        <v>0</v>
      </c>
      <c r="AH10" s="10">
        <f t="shared" si="8"/>
        <v>20</v>
      </c>
      <c r="AI10" s="10">
        <f t="shared" si="13"/>
        <v>20.89</v>
      </c>
      <c r="AJ10" s="10">
        <f t="shared" si="9"/>
        <v>2</v>
      </c>
    </row>
    <row r="11" spans="1:36" x14ac:dyDescent="0.25">
      <c r="A11" s="9" t="s">
        <v>47</v>
      </c>
      <c r="B11" s="10">
        <v>1</v>
      </c>
      <c r="C11" s="11" t="s">
        <v>100</v>
      </c>
      <c r="D11" s="10">
        <v>0</v>
      </c>
      <c r="E11" s="10">
        <v>0</v>
      </c>
      <c r="F11" s="10">
        <v>0</v>
      </c>
      <c r="G11" s="10">
        <v>0</v>
      </c>
      <c r="H11" s="12">
        <v>4</v>
      </c>
      <c r="I11" s="12">
        <v>20</v>
      </c>
      <c r="J11" s="10">
        <f t="shared" si="0"/>
        <v>5</v>
      </c>
      <c r="K11" s="10">
        <v>0</v>
      </c>
      <c r="L11" s="10">
        <f t="shared" si="10"/>
        <v>21.81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4</v>
      </c>
      <c r="S11" s="12">
        <v>20</v>
      </c>
      <c r="T11" s="10">
        <f t="shared" si="1"/>
        <v>5</v>
      </c>
      <c r="U11" s="12">
        <v>0</v>
      </c>
      <c r="V11" s="12">
        <f t="shared" si="11"/>
        <v>20.5</v>
      </c>
      <c r="W11" s="12">
        <v>0</v>
      </c>
      <c r="X11" s="10">
        <v>45</v>
      </c>
      <c r="Y11" s="12">
        <v>7</v>
      </c>
      <c r="Z11" s="12">
        <f t="shared" si="2"/>
        <v>84.44</v>
      </c>
      <c r="AA11" s="10">
        <f t="shared" si="3"/>
        <v>2</v>
      </c>
      <c r="AB11" s="10">
        <f t="shared" si="4"/>
        <v>8</v>
      </c>
      <c r="AC11" s="10">
        <f t="shared" si="5"/>
        <v>10</v>
      </c>
      <c r="AD11" s="10">
        <f t="shared" si="6"/>
        <v>20</v>
      </c>
      <c r="AE11" s="12">
        <f t="shared" si="12"/>
        <v>20.89</v>
      </c>
      <c r="AF11" s="10">
        <f t="shared" si="7"/>
        <v>1</v>
      </c>
      <c r="AG11" s="5">
        <v>0</v>
      </c>
      <c r="AH11" s="10">
        <f t="shared" si="8"/>
        <v>20</v>
      </c>
      <c r="AI11" s="10">
        <f t="shared" si="13"/>
        <v>20.89</v>
      </c>
      <c r="AJ11" s="10">
        <f t="shared" si="9"/>
        <v>2</v>
      </c>
    </row>
    <row r="12" spans="1:36" x14ac:dyDescent="0.25">
      <c r="A12" s="9" t="s">
        <v>48</v>
      </c>
      <c r="B12" s="10">
        <v>1</v>
      </c>
      <c r="C12" s="11" t="s">
        <v>101</v>
      </c>
      <c r="D12" s="10">
        <v>0</v>
      </c>
      <c r="E12" s="10">
        <v>0</v>
      </c>
      <c r="F12" s="10">
        <v>0</v>
      </c>
      <c r="G12" s="10">
        <v>0</v>
      </c>
      <c r="H12" s="12">
        <v>4</v>
      </c>
      <c r="I12" s="12">
        <v>27</v>
      </c>
      <c r="J12" s="10">
        <f t="shared" si="0"/>
        <v>6.75</v>
      </c>
      <c r="K12" s="10">
        <v>0</v>
      </c>
      <c r="L12" s="10">
        <f t="shared" si="10"/>
        <v>21.81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4</v>
      </c>
      <c r="S12" s="12">
        <v>23</v>
      </c>
      <c r="T12" s="10">
        <f t="shared" si="1"/>
        <v>5.75</v>
      </c>
      <c r="U12" s="12">
        <v>0</v>
      </c>
      <c r="V12" s="12">
        <f t="shared" si="11"/>
        <v>20.5</v>
      </c>
      <c r="W12" s="12">
        <v>0</v>
      </c>
      <c r="X12" s="10">
        <v>45</v>
      </c>
      <c r="Y12" s="12">
        <v>5</v>
      </c>
      <c r="Z12" s="12">
        <f t="shared" si="2"/>
        <v>88.89</v>
      </c>
      <c r="AA12" s="10">
        <f t="shared" si="3"/>
        <v>3</v>
      </c>
      <c r="AB12" s="10">
        <f t="shared" si="4"/>
        <v>8</v>
      </c>
      <c r="AC12" s="10">
        <f t="shared" si="5"/>
        <v>13</v>
      </c>
      <c r="AD12" s="10">
        <f t="shared" si="6"/>
        <v>24</v>
      </c>
      <c r="AE12" s="12">
        <f t="shared" si="12"/>
        <v>20.89</v>
      </c>
      <c r="AF12" s="10">
        <f t="shared" si="7"/>
        <v>1</v>
      </c>
      <c r="AG12" s="5">
        <v>0</v>
      </c>
      <c r="AH12" s="10">
        <f t="shared" si="8"/>
        <v>24</v>
      </c>
      <c r="AI12" s="10">
        <f t="shared" si="13"/>
        <v>20.89</v>
      </c>
      <c r="AJ12" s="10">
        <f t="shared" si="9"/>
        <v>2</v>
      </c>
    </row>
    <row r="13" spans="1:36" x14ac:dyDescent="0.25">
      <c r="A13" s="9" t="s">
        <v>49</v>
      </c>
      <c r="B13" s="10">
        <v>1</v>
      </c>
      <c r="C13" s="11" t="s">
        <v>102</v>
      </c>
      <c r="D13" s="10">
        <v>0</v>
      </c>
      <c r="E13" s="10">
        <v>0</v>
      </c>
      <c r="F13" s="10">
        <v>0</v>
      </c>
      <c r="G13" s="10">
        <v>0</v>
      </c>
      <c r="H13" s="12">
        <v>4</v>
      </c>
      <c r="I13" s="12">
        <v>12</v>
      </c>
      <c r="J13" s="10">
        <f t="shared" si="0"/>
        <v>3</v>
      </c>
      <c r="K13" s="10">
        <v>0</v>
      </c>
      <c r="L13" s="10">
        <f t="shared" si="10"/>
        <v>21.81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3</v>
      </c>
      <c r="S13" s="12">
        <v>14</v>
      </c>
      <c r="T13" s="10">
        <f t="shared" si="1"/>
        <v>3.5</v>
      </c>
      <c r="U13" s="12">
        <v>0</v>
      </c>
      <c r="V13" s="12">
        <f t="shared" si="11"/>
        <v>20.5</v>
      </c>
      <c r="W13" s="12">
        <v>0</v>
      </c>
      <c r="X13" s="10">
        <v>45</v>
      </c>
      <c r="Y13" s="12">
        <v>7</v>
      </c>
      <c r="Z13" s="12">
        <f t="shared" si="2"/>
        <v>84.44</v>
      </c>
      <c r="AA13" s="10">
        <f t="shared" si="3"/>
        <v>2</v>
      </c>
      <c r="AB13" s="10">
        <f t="shared" si="4"/>
        <v>7</v>
      </c>
      <c r="AC13" s="10">
        <f t="shared" si="5"/>
        <v>7</v>
      </c>
      <c r="AD13" s="10">
        <f t="shared" si="6"/>
        <v>16</v>
      </c>
      <c r="AE13" s="12">
        <f t="shared" si="12"/>
        <v>20.89</v>
      </c>
      <c r="AF13" s="10">
        <f t="shared" si="7"/>
        <v>2</v>
      </c>
      <c r="AG13" s="5">
        <v>0</v>
      </c>
      <c r="AH13" s="10">
        <f t="shared" si="8"/>
        <v>16</v>
      </c>
      <c r="AI13" s="10">
        <f t="shared" si="13"/>
        <v>20.89</v>
      </c>
      <c r="AJ13" s="10">
        <f t="shared" si="9"/>
        <v>2</v>
      </c>
    </row>
    <row r="14" spans="1:36" x14ac:dyDescent="0.25">
      <c r="A14" s="9" t="s">
        <v>50</v>
      </c>
      <c r="B14" s="10">
        <v>1</v>
      </c>
      <c r="C14" s="11" t="s">
        <v>103</v>
      </c>
      <c r="D14" s="10">
        <v>0</v>
      </c>
      <c r="E14" s="10">
        <v>0</v>
      </c>
      <c r="F14" s="10">
        <v>0</v>
      </c>
      <c r="G14" s="10">
        <v>0</v>
      </c>
      <c r="H14" s="12">
        <v>0</v>
      </c>
      <c r="I14" s="12">
        <v>12</v>
      </c>
      <c r="J14" s="10">
        <f t="shared" si="0"/>
        <v>3</v>
      </c>
      <c r="K14" s="10">
        <v>0</v>
      </c>
      <c r="L14" s="10">
        <f t="shared" si="10"/>
        <v>21.81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2">
        <v>22</v>
      </c>
      <c r="T14" s="10">
        <f t="shared" si="1"/>
        <v>5.5</v>
      </c>
      <c r="U14" s="12">
        <v>0</v>
      </c>
      <c r="V14" s="12">
        <f t="shared" si="11"/>
        <v>20.5</v>
      </c>
      <c r="W14" s="12">
        <v>0</v>
      </c>
      <c r="X14" s="10">
        <v>45</v>
      </c>
      <c r="Y14" s="12">
        <v>2</v>
      </c>
      <c r="Z14" s="12">
        <f t="shared" si="2"/>
        <v>95.56</v>
      </c>
      <c r="AA14" s="10">
        <f t="shared" si="3"/>
        <v>3</v>
      </c>
      <c r="AB14" s="10">
        <f t="shared" si="4"/>
        <v>0</v>
      </c>
      <c r="AC14" s="10">
        <f t="shared" si="5"/>
        <v>9</v>
      </c>
      <c r="AD14" s="10">
        <f t="shared" si="6"/>
        <v>12</v>
      </c>
      <c r="AE14" s="12">
        <f t="shared" si="12"/>
        <v>20.89</v>
      </c>
      <c r="AF14" s="10">
        <f t="shared" si="7"/>
        <v>2</v>
      </c>
      <c r="AG14" s="5">
        <v>0</v>
      </c>
      <c r="AH14" s="10">
        <f t="shared" si="8"/>
        <v>12</v>
      </c>
      <c r="AI14" s="10">
        <f t="shared" si="13"/>
        <v>20.89</v>
      </c>
      <c r="AJ14" s="10">
        <f t="shared" si="9"/>
        <v>2</v>
      </c>
    </row>
    <row r="15" spans="1:36" x14ac:dyDescent="0.25">
      <c r="A15" s="9" t="s">
        <v>51</v>
      </c>
      <c r="B15" s="10">
        <v>1</v>
      </c>
      <c r="C15" s="11" t="s">
        <v>104</v>
      </c>
      <c r="D15" s="10">
        <v>0</v>
      </c>
      <c r="E15" s="10">
        <v>0</v>
      </c>
      <c r="F15" s="10">
        <v>0</v>
      </c>
      <c r="G15" s="10">
        <v>0</v>
      </c>
      <c r="H15" s="12">
        <v>0</v>
      </c>
      <c r="I15" s="12">
        <v>12</v>
      </c>
      <c r="J15" s="10">
        <f t="shared" si="0"/>
        <v>3</v>
      </c>
      <c r="K15" s="10">
        <v>0</v>
      </c>
      <c r="L15" s="10">
        <f t="shared" si="10"/>
        <v>21.81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2">
        <v>16</v>
      </c>
      <c r="T15" s="10">
        <f t="shared" si="1"/>
        <v>4</v>
      </c>
      <c r="U15" s="12">
        <v>0</v>
      </c>
      <c r="V15" s="12">
        <f t="shared" si="11"/>
        <v>20.5</v>
      </c>
      <c r="W15" s="12">
        <v>0</v>
      </c>
      <c r="X15" s="10">
        <v>45</v>
      </c>
      <c r="Y15" s="12">
        <v>7</v>
      </c>
      <c r="Z15" s="12">
        <f t="shared" si="2"/>
        <v>84.44</v>
      </c>
      <c r="AA15" s="10">
        <f t="shared" si="3"/>
        <v>2</v>
      </c>
      <c r="AB15" s="10">
        <f t="shared" si="4"/>
        <v>0</v>
      </c>
      <c r="AC15" s="10">
        <f t="shared" si="5"/>
        <v>7</v>
      </c>
      <c r="AD15" s="10">
        <f t="shared" si="6"/>
        <v>9</v>
      </c>
      <c r="AE15" s="12">
        <f t="shared" si="12"/>
        <v>20.89</v>
      </c>
      <c r="AF15" s="10">
        <f t="shared" si="7"/>
        <v>2</v>
      </c>
      <c r="AG15" s="5">
        <v>0</v>
      </c>
      <c r="AH15" s="10">
        <f t="shared" si="8"/>
        <v>9</v>
      </c>
      <c r="AI15" s="10">
        <f t="shared" si="13"/>
        <v>20.89</v>
      </c>
      <c r="AJ15" s="10">
        <f t="shared" si="9"/>
        <v>2</v>
      </c>
    </row>
    <row r="16" spans="1:36" x14ac:dyDescent="0.25">
      <c r="A16" s="9" t="s">
        <v>52</v>
      </c>
      <c r="B16" s="10">
        <v>1</v>
      </c>
      <c r="C16" s="11" t="s">
        <v>105</v>
      </c>
      <c r="D16" s="10">
        <v>0</v>
      </c>
      <c r="E16" s="10">
        <v>0</v>
      </c>
      <c r="F16" s="10">
        <v>0</v>
      </c>
      <c r="G16" s="10">
        <v>0</v>
      </c>
      <c r="H16" s="12">
        <v>5</v>
      </c>
      <c r="I16" s="12">
        <v>19</v>
      </c>
      <c r="J16" s="10">
        <f t="shared" si="0"/>
        <v>4.75</v>
      </c>
      <c r="K16" s="10">
        <v>0</v>
      </c>
      <c r="L16" s="10">
        <f t="shared" si="10"/>
        <v>21.81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4</v>
      </c>
      <c r="S16" s="12">
        <v>21</v>
      </c>
      <c r="T16" s="10">
        <f t="shared" si="1"/>
        <v>5.25</v>
      </c>
      <c r="U16" s="12">
        <v>0</v>
      </c>
      <c r="V16" s="12">
        <f t="shared" si="11"/>
        <v>20.5</v>
      </c>
      <c r="W16" s="12">
        <v>0</v>
      </c>
      <c r="X16" s="10">
        <v>45</v>
      </c>
      <c r="Y16" s="12">
        <v>2</v>
      </c>
      <c r="Z16" s="12">
        <f t="shared" si="2"/>
        <v>95.56</v>
      </c>
      <c r="AA16" s="10">
        <f t="shared" si="3"/>
        <v>3</v>
      </c>
      <c r="AB16" s="10">
        <f t="shared" si="4"/>
        <v>9</v>
      </c>
      <c r="AC16" s="10">
        <f t="shared" si="5"/>
        <v>10</v>
      </c>
      <c r="AD16" s="10">
        <f t="shared" si="6"/>
        <v>22</v>
      </c>
      <c r="AE16" s="12">
        <f t="shared" si="12"/>
        <v>20.89</v>
      </c>
      <c r="AF16" s="10">
        <f t="shared" si="7"/>
        <v>1</v>
      </c>
      <c r="AG16" s="5">
        <v>0</v>
      </c>
      <c r="AH16" s="10">
        <f t="shared" si="8"/>
        <v>22</v>
      </c>
      <c r="AI16" s="10">
        <f t="shared" si="13"/>
        <v>20.89</v>
      </c>
      <c r="AJ16" s="10">
        <f t="shared" si="9"/>
        <v>2</v>
      </c>
    </row>
    <row r="17" spans="1:36" x14ac:dyDescent="0.25">
      <c r="A17" s="9" t="s">
        <v>53</v>
      </c>
      <c r="B17" s="10">
        <v>1</v>
      </c>
      <c r="C17" s="11" t="s">
        <v>106</v>
      </c>
      <c r="D17" s="10">
        <v>0</v>
      </c>
      <c r="E17" s="10">
        <v>0</v>
      </c>
      <c r="F17" s="10">
        <v>0</v>
      </c>
      <c r="G17" s="10">
        <v>0</v>
      </c>
      <c r="H17" s="12">
        <v>5</v>
      </c>
      <c r="I17" s="12">
        <v>29</v>
      </c>
      <c r="J17" s="10">
        <f t="shared" si="0"/>
        <v>7.25</v>
      </c>
      <c r="K17" s="10">
        <v>0</v>
      </c>
      <c r="L17" s="10">
        <f t="shared" si="10"/>
        <v>21.81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4</v>
      </c>
      <c r="S17" s="12">
        <v>30</v>
      </c>
      <c r="T17" s="10">
        <f t="shared" si="1"/>
        <v>7.5</v>
      </c>
      <c r="U17" s="12">
        <v>0</v>
      </c>
      <c r="V17" s="12">
        <f t="shared" si="11"/>
        <v>20.5</v>
      </c>
      <c r="W17" s="12">
        <v>0</v>
      </c>
      <c r="X17" s="10">
        <v>45</v>
      </c>
      <c r="Y17" s="12">
        <v>1</v>
      </c>
      <c r="Z17" s="12">
        <f t="shared" si="2"/>
        <v>97.78</v>
      </c>
      <c r="AA17" s="10">
        <f t="shared" si="3"/>
        <v>3</v>
      </c>
      <c r="AB17" s="10">
        <f t="shared" si="4"/>
        <v>9</v>
      </c>
      <c r="AC17" s="10">
        <f t="shared" si="5"/>
        <v>15</v>
      </c>
      <c r="AD17" s="10">
        <f t="shared" si="6"/>
        <v>27</v>
      </c>
      <c r="AE17" s="12">
        <f t="shared" si="12"/>
        <v>20.89</v>
      </c>
      <c r="AF17" s="10">
        <f t="shared" si="7"/>
        <v>0</v>
      </c>
      <c r="AG17" s="5">
        <v>0</v>
      </c>
      <c r="AH17" s="10">
        <f t="shared" si="8"/>
        <v>27</v>
      </c>
      <c r="AI17" s="10">
        <f t="shared" si="13"/>
        <v>20.89</v>
      </c>
      <c r="AJ17" s="10">
        <f t="shared" si="9"/>
        <v>2</v>
      </c>
    </row>
    <row r="18" spans="1:36" x14ac:dyDescent="0.25">
      <c r="A18" s="9" t="s">
        <v>54</v>
      </c>
      <c r="B18" s="10">
        <v>1</v>
      </c>
      <c r="C18" s="11" t="s">
        <v>107</v>
      </c>
      <c r="D18" s="10">
        <v>0</v>
      </c>
      <c r="E18" s="10">
        <v>0</v>
      </c>
      <c r="F18" s="10">
        <v>0</v>
      </c>
      <c r="G18" s="10">
        <v>0</v>
      </c>
      <c r="H18" s="12">
        <v>4</v>
      </c>
      <c r="I18" s="12">
        <v>27</v>
      </c>
      <c r="J18" s="10">
        <f t="shared" si="0"/>
        <v>6.75</v>
      </c>
      <c r="K18" s="10">
        <v>0</v>
      </c>
      <c r="L18" s="10">
        <f t="shared" si="10"/>
        <v>21.81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4</v>
      </c>
      <c r="S18" s="12">
        <v>23</v>
      </c>
      <c r="T18" s="10">
        <f t="shared" si="1"/>
        <v>5.75</v>
      </c>
      <c r="U18" s="12">
        <v>0</v>
      </c>
      <c r="V18" s="12">
        <f t="shared" si="11"/>
        <v>20.5</v>
      </c>
      <c r="W18" s="12">
        <v>0</v>
      </c>
      <c r="X18" s="10">
        <v>45</v>
      </c>
      <c r="Y18" s="12">
        <v>8</v>
      </c>
      <c r="Z18" s="12">
        <f t="shared" si="2"/>
        <v>82.22</v>
      </c>
      <c r="AA18" s="10">
        <f t="shared" si="3"/>
        <v>2</v>
      </c>
      <c r="AB18" s="10">
        <f t="shared" si="4"/>
        <v>8</v>
      </c>
      <c r="AC18" s="10">
        <f t="shared" si="5"/>
        <v>13</v>
      </c>
      <c r="AD18" s="10">
        <f t="shared" si="6"/>
        <v>23</v>
      </c>
      <c r="AE18" s="12">
        <f t="shared" si="12"/>
        <v>20.89</v>
      </c>
      <c r="AF18" s="10">
        <f t="shared" si="7"/>
        <v>1</v>
      </c>
      <c r="AG18" s="5">
        <v>0</v>
      </c>
      <c r="AH18" s="10">
        <f t="shared" si="8"/>
        <v>23</v>
      </c>
      <c r="AI18" s="10">
        <f t="shared" si="13"/>
        <v>20.89</v>
      </c>
      <c r="AJ18" s="10">
        <f t="shared" si="9"/>
        <v>2</v>
      </c>
    </row>
    <row r="19" spans="1:36" x14ac:dyDescent="0.25">
      <c r="A19" s="9" t="s">
        <v>55</v>
      </c>
      <c r="B19" s="10">
        <v>1</v>
      </c>
      <c r="C19" s="11" t="s">
        <v>108</v>
      </c>
      <c r="D19" s="10">
        <v>0</v>
      </c>
      <c r="E19" s="10">
        <v>0</v>
      </c>
      <c r="F19" s="10">
        <v>0</v>
      </c>
      <c r="G19" s="10">
        <v>0</v>
      </c>
      <c r="H19" s="12">
        <v>5</v>
      </c>
      <c r="I19" s="12">
        <v>25</v>
      </c>
      <c r="J19" s="10">
        <f t="shared" si="0"/>
        <v>6.25</v>
      </c>
      <c r="K19" s="10">
        <v>0</v>
      </c>
      <c r="L19" s="10">
        <f t="shared" si="10"/>
        <v>21.81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4</v>
      </c>
      <c r="S19" s="12">
        <v>22</v>
      </c>
      <c r="T19" s="10">
        <f t="shared" si="1"/>
        <v>5.5</v>
      </c>
      <c r="U19" s="12">
        <v>0</v>
      </c>
      <c r="V19" s="12">
        <f t="shared" si="11"/>
        <v>20.5</v>
      </c>
      <c r="W19" s="12">
        <v>0</v>
      </c>
      <c r="X19" s="10">
        <v>45</v>
      </c>
      <c r="Y19" s="12">
        <v>4</v>
      </c>
      <c r="Z19" s="12">
        <f t="shared" si="2"/>
        <v>91.11</v>
      </c>
      <c r="AA19" s="10">
        <f t="shared" si="3"/>
        <v>3</v>
      </c>
      <c r="AB19" s="10">
        <f t="shared" si="4"/>
        <v>9</v>
      </c>
      <c r="AC19" s="10">
        <f t="shared" si="5"/>
        <v>12</v>
      </c>
      <c r="AD19" s="10">
        <f t="shared" si="6"/>
        <v>24</v>
      </c>
      <c r="AE19" s="12">
        <f t="shared" si="12"/>
        <v>20.89</v>
      </c>
      <c r="AF19" s="10">
        <f t="shared" si="7"/>
        <v>1</v>
      </c>
      <c r="AG19" s="5">
        <v>0</v>
      </c>
      <c r="AH19" s="10">
        <f t="shared" si="8"/>
        <v>24</v>
      </c>
      <c r="AI19" s="10">
        <f t="shared" si="13"/>
        <v>20.89</v>
      </c>
      <c r="AJ19" s="10">
        <f t="shared" si="9"/>
        <v>2</v>
      </c>
    </row>
    <row r="20" spans="1:36" x14ac:dyDescent="0.25">
      <c r="A20" s="9" t="s">
        <v>56</v>
      </c>
      <c r="B20" s="10">
        <v>1</v>
      </c>
      <c r="C20" s="11" t="s">
        <v>109</v>
      </c>
      <c r="D20" s="10">
        <v>0</v>
      </c>
      <c r="E20" s="10">
        <v>0</v>
      </c>
      <c r="F20" s="10">
        <v>0</v>
      </c>
      <c r="G20" s="10">
        <v>0</v>
      </c>
      <c r="H20" s="12">
        <v>4</v>
      </c>
      <c r="I20" s="12">
        <v>11</v>
      </c>
      <c r="J20" s="10">
        <f t="shared" si="0"/>
        <v>2.75</v>
      </c>
      <c r="K20" s="10">
        <v>0</v>
      </c>
      <c r="L20" s="10">
        <f t="shared" si="10"/>
        <v>21.81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4</v>
      </c>
      <c r="S20" s="12">
        <v>26</v>
      </c>
      <c r="T20" s="10">
        <f t="shared" si="1"/>
        <v>6.5</v>
      </c>
      <c r="U20" s="12">
        <v>0</v>
      </c>
      <c r="V20" s="12">
        <f t="shared" si="11"/>
        <v>20.5</v>
      </c>
      <c r="W20" s="12">
        <v>0</v>
      </c>
      <c r="X20" s="10">
        <v>45</v>
      </c>
      <c r="Y20" s="12">
        <v>7</v>
      </c>
      <c r="Z20" s="12">
        <f t="shared" si="2"/>
        <v>84.44</v>
      </c>
      <c r="AA20" s="10">
        <f t="shared" si="3"/>
        <v>2</v>
      </c>
      <c r="AB20" s="10">
        <f t="shared" si="4"/>
        <v>8</v>
      </c>
      <c r="AC20" s="10">
        <f t="shared" si="5"/>
        <v>10</v>
      </c>
      <c r="AD20" s="10">
        <f t="shared" si="6"/>
        <v>20</v>
      </c>
      <c r="AE20" s="12">
        <f t="shared" si="12"/>
        <v>20.89</v>
      </c>
      <c r="AF20" s="10">
        <f t="shared" si="7"/>
        <v>1</v>
      </c>
      <c r="AG20" s="5">
        <v>0</v>
      </c>
      <c r="AH20" s="10">
        <f t="shared" si="8"/>
        <v>20</v>
      </c>
      <c r="AI20" s="10">
        <f t="shared" si="13"/>
        <v>20.89</v>
      </c>
      <c r="AJ20" s="10">
        <f t="shared" si="9"/>
        <v>2</v>
      </c>
    </row>
    <row r="21" spans="1:36" x14ac:dyDescent="0.25">
      <c r="A21" s="9" t="s">
        <v>57</v>
      </c>
      <c r="B21" s="10">
        <v>1</v>
      </c>
      <c r="C21" s="11" t="s">
        <v>110</v>
      </c>
      <c r="D21" s="10">
        <v>0</v>
      </c>
      <c r="E21" s="10">
        <v>0</v>
      </c>
      <c r="F21" s="10">
        <v>0</v>
      </c>
      <c r="G21" s="10">
        <v>0</v>
      </c>
      <c r="H21" s="12">
        <v>4</v>
      </c>
      <c r="I21" s="12">
        <v>29</v>
      </c>
      <c r="J21" s="10">
        <f t="shared" si="0"/>
        <v>7.25</v>
      </c>
      <c r="K21" s="10">
        <v>0</v>
      </c>
      <c r="L21" s="10">
        <f t="shared" si="10"/>
        <v>21.81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4</v>
      </c>
      <c r="S21" s="12">
        <v>17</v>
      </c>
      <c r="T21" s="10">
        <f t="shared" si="1"/>
        <v>4.25</v>
      </c>
      <c r="U21" s="12">
        <v>0</v>
      </c>
      <c r="V21" s="12">
        <f t="shared" si="11"/>
        <v>20.5</v>
      </c>
      <c r="W21" s="12">
        <v>0</v>
      </c>
      <c r="X21" s="10">
        <v>45</v>
      </c>
      <c r="Y21" s="12">
        <v>5</v>
      </c>
      <c r="Z21" s="12">
        <f t="shared" si="2"/>
        <v>88.89</v>
      </c>
      <c r="AA21" s="10">
        <f t="shared" si="3"/>
        <v>3</v>
      </c>
      <c r="AB21" s="10">
        <f t="shared" si="4"/>
        <v>8</v>
      </c>
      <c r="AC21" s="10">
        <f t="shared" si="5"/>
        <v>12</v>
      </c>
      <c r="AD21" s="10">
        <f t="shared" si="6"/>
        <v>23</v>
      </c>
      <c r="AE21" s="12">
        <f t="shared" si="12"/>
        <v>20.89</v>
      </c>
      <c r="AF21" s="10">
        <f t="shared" si="7"/>
        <v>1</v>
      </c>
      <c r="AG21" s="5">
        <v>0</v>
      </c>
      <c r="AH21" s="10">
        <f t="shared" si="8"/>
        <v>23</v>
      </c>
      <c r="AI21" s="10">
        <f t="shared" si="13"/>
        <v>20.89</v>
      </c>
      <c r="AJ21" s="10">
        <f t="shared" si="9"/>
        <v>2</v>
      </c>
    </row>
    <row r="22" spans="1:36" x14ac:dyDescent="0.25">
      <c r="A22" s="9" t="s">
        <v>58</v>
      </c>
      <c r="B22" s="10">
        <v>1</v>
      </c>
      <c r="C22" s="11" t="s">
        <v>111</v>
      </c>
      <c r="D22" s="10">
        <v>0</v>
      </c>
      <c r="E22" s="10">
        <v>0</v>
      </c>
      <c r="F22" s="10">
        <v>0</v>
      </c>
      <c r="G22" s="10">
        <v>0</v>
      </c>
      <c r="H22" s="12">
        <v>5</v>
      </c>
      <c r="I22" s="12">
        <v>27</v>
      </c>
      <c r="J22" s="10">
        <f t="shared" si="0"/>
        <v>6.75</v>
      </c>
      <c r="K22" s="10">
        <v>0</v>
      </c>
      <c r="L22" s="10">
        <f t="shared" si="10"/>
        <v>21.81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4</v>
      </c>
      <c r="S22" s="12">
        <v>30</v>
      </c>
      <c r="T22" s="10">
        <f t="shared" si="1"/>
        <v>7.5</v>
      </c>
      <c r="U22" s="12">
        <v>0</v>
      </c>
      <c r="V22" s="12">
        <f t="shared" si="11"/>
        <v>20.5</v>
      </c>
      <c r="W22" s="12">
        <v>0</v>
      </c>
      <c r="X22" s="10">
        <v>45</v>
      </c>
      <c r="Y22" s="12">
        <v>0</v>
      </c>
      <c r="Z22" s="12">
        <f t="shared" si="2"/>
        <v>100</v>
      </c>
      <c r="AA22" s="10">
        <f t="shared" si="3"/>
        <v>3</v>
      </c>
      <c r="AB22" s="10">
        <f t="shared" si="4"/>
        <v>9</v>
      </c>
      <c r="AC22" s="10">
        <f t="shared" si="5"/>
        <v>15</v>
      </c>
      <c r="AD22" s="10">
        <f t="shared" si="6"/>
        <v>27</v>
      </c>
      <c r="AE22" s="12">
        <f t="shared" si="12"/>
        <v>20.89</v>
      </c>
      <c r="AF22" s="10">
        <f t="shared" si="7"/>
        <v>0</v>
      </c>
      <c r="AG22" s="5">
        <v>0</v>
      </c>
      <c r="AH22" s="10">
        <f t="shared" si="8"/>
        <v>27</v>
      </c>
      <c r="AI22" s="10">
        <f t="shared" si="13"/>
        <v>20.89</v>
      </c>
      <c r="AJ22" s="10">
        <f t="shared" si="9"/>
        <v>2</v>
      </c>
    </row>
    <row r="23" spans="1:36" x14ac:dyDescent="0.25">
      <c r="A23" s="9" t="s">
        <v>59</v>
      </c>
      <c r="B23" s="10">
        <v>1</v>
      </c>
      <c r="C23" s="11" t="s">
        <v>112</v>
      </c>
      <c r="D23" s="10">
        <v>0</v>
      </c>
      <c r="E23" s="10">
        <v>0</v>
      </c>
      <c r="F23" s="10">
        <v>0</v>
      </c>
      <c r="G23" s="10">
        <v>0</v>
      </c>
      <c r="H23" s="12">
        <v>5</v>
      </c>
      <c r="I23" s="12">
        <v>26</v>
      </c>
      <c r="J23" s="10">
        <f t="shared" si="0"/>
        <v>6.5</v>
      </c>
      <c r="K23" s="10">
        <v>0</v>
      </c>
      <c r="L23" s="10">
        <f t="shared" si="10"/>
        <v>21.81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4</v>
      </c>
      <c r="S23" s="12">
        <v>27</v>
      </c>
      <c r="T23" s="10">
        <f t="shared" si="1"/>
        <v>6.75</v>
      </c>
      <c r="U23" s="12">
        <v>0</v>
      </c>
      <c r="V23" s="12">
        <f t="shared" si="11"/>
        <v>20.5</v>
      </c>
      <c r="W23" s="12">
        <v>0</v>
      </c>
      <c r="X23" s="10">
        <v>45</v>
      </c>
      <c r="Y23" s="12">
        <v>3</v>
      </c>
      <c r="Z23" s="12">
        <f t="shared" si="2"/>
        <v>93.33</v>
      </c>
      <c r="AA23" s="10">
        <f t="shared" si="3"/>
        <v>3</v>
      </c>
      <c r="AB23" s="10">
        <f t="shared" si="4"/>
        <v>9</v>
      </c>
      <c r="AC23" s="10">
        <f t="shared" si="5"/>
        <v>14</v>
      </c>
      <c r="AD23" s="10">
        <f t="shared" si="6"/>
        <v>26</v>
      </c>
      <c r="AE23" s="12">
        <f t="shared" si="12"/>
        <v>20.89</v>
      </c>
      <c r="AF23" s="10">
        <f t="shared" si="7"/>
        <v>0</v>
      </c>
      <c r="AG23" s="5">
        <v>0</v>
      </c>
      <c r="AH23" s="10">
        <f t="shared" si="8"/>
        <v>26</v>
      </c>
      <c r="AI23" s="10">
        <f t="shared" si="13"/>
        <v>20.89</v>
      </c>
      <c r="AJ23" s="10">
        <f t="shared" si="9"/>
        <v>2</v>
      </c>
    </row>
    <row r="24" spans="1:36" x14ac:dyDescent="0.25">
      <c r="A24" s="9" t="s">
        <v>60</v>
      </c>
      <c r="B24" s="10">
        <v>1</v>
      </c>
      <c r="C24" s="11" t="s">
        <v>113</v>
      </c>
      <c r="D24" s="10">
        <v>0</v>
      </c>
      <c r="E24" s="10">
        <v>0</v>
      </c>
      <c r="F24" s="10">
        <v>0</v>
      </c>
      <c r="G24" s="10">
        <v>0</v>
      </c>
      <c r="H24" s="12">
        <v>4</v>
      </c>
      <c r="I24" s="12">
        <v>17</v>
      </c>
      <c r="J24" s="10">
        <f t="shared" si="0"/>
        <v>4.25</v>
      </c>
      <c r="K24" s="10">
        <v>0</v>
      </c>
      <c r="L24" s="10">
        <f t="shared" si="10"/>
        <v>21.81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4</v>
      </c>
      <c r="S24" s="12">
        <v>14</v>
      </c>
      <c r="T24" s="10">
        <f t="shared" si="1"/>
        <v>3.5</v>
      </c>
      <c r="U24" s="12">
        <v>0</v>
      </c>
      <c r="V24" s="12">
        <f t="shared" si="11"/>
        <v>20.5</v>
      </c>
      <c r="W24" s="12">
        <v>0</v>
      </c>
      <c r="X24" s="10">
        <v>45</v>
      </c>
      <c r="Y24" s="12">
        <v>9</v>
      </c>
      <c r="Z24" s="12">
        <f t="shared" si="2"/>
        <v>80</v>
      </c>
      <c r="AA24" s="10">
        <f t="shared" si="3"/>
        <v>2</v>
      </c>
      <c r="AB24" s="10">
        <f t="shared" si="4"/>
        <v>8</v>
      </c>
      <c r="AC24" s="10">
        <f t="shared" si="5"/>
        <v>8</v>
      </c>
      <c r="AD24" s="10">
        <f t="shared" si="6"/>
        <v>18</v>
      </c>
      <c r="AE24" s="12">
        <f t="shared" si="12"/>
        <v>20.89</v>
      </c>
      <c r="AF24" s="10">
        <f t="shared" si="7"/>
        <v>2</v>
      </c>
      <c r="AG24" s="5">
        <v>0</v>
      </c>
      <c r="AH24" s="10">
        <f t="shared" si="8"/>
        <v>18</v>
      </c>
      <c r="AI24" s="10">
        <f t="shared" si="13"/>
        <v>20.89</v>
      </c>
      <c r="AJ24" s="10">
        <f t="shared" si="9"/>
        <v>2</v>
      </c>
    </row>
    <row r="25" spans="1:36" x14ac:dyDescent="0.25">
      <c r="A25" s="9" t="s">
        <v>61</v>
      </c>
      <c r="B25" s="10">
        <v>1</v>
      </c>
      <c r="C25" s="11" t="s">
        <v>114</v>
      </c>
      <c r="D25" s="10">
        <v>0</v>
      </c>
      <c r="E25" s="10">
        <v>0</v>
      </c>
      <c r="F25" s="10">
        <v>0</v>
      </c>
      <c r="G25" s="10">
        <v>0</v>
      </c>
      <c r="H25" s="12">
        <v>3</v>
      </c>
      <c r="I25" s="12">
        <v>26</v>
      </c>
      <c r="J25" s="10">
        <f t="shared" si="0"/>
        <v>6.5</v>
      </c>
      <c r="K25" s="10">
        <v>0</v>
      </c>
      <c r="L25" s="10">
        <f t="shared" si="10"/>
        <v>21.81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4</v>
      </c>
      <c r="S25" s="12">
        <v>26</v>
      </c>
      <c r="T25" s="10">
        <f t="shared" si="1"/>
        <v>6.5</v>
      </c>
      <c r="U25" s="12">
        <v>0</v>
      </c>
      <c r="V25" s="12">
        <f t="shared" si="11"/>
        <v>20.5</v>
      </c>
      <c r="W25" s="12">
        <v>0</v>
      </c>
      <c r="X25" s="10">
        <v>45</v>
      </c>
      <c r="Y25" s="12">
        <v>4</v>
      </c>
      <c r="Z25" s="12">
        <f t="shared" si="2"/>
        <v>91.11</v>
      </c>
      <c r="AA25" s="10">
        <f t="shared" si="3"/>
        <v>3</v>
      </c>
      <c r="AB25" s="10">
        <f t="shared" si="4"/>
        <v>7</v>
      </c>
      <c r="AC25" s="10">
        <f t="shared" si="5"/>
        <v>13</v>
      </c>
      <c r="AD25" s="10">
        <f t="shared" si="6"/>
        <v>23</v>
      </c>
      <c r="AE25" s="12">
        <f t="shared" si="12"/>
        <v>20.89</v>
      </c>
      <c r="AF25" s="10">
        <f t="shared" si="7"/>
        <v>1</v>
      </c>
      <c r="AG25" s="5">
        <v>0</v>
      </c>
      <c r="AH25" s="10">
        <f t="shared" si="8"/>
        <v>23</v>
      </c>
      <c r="AI25" s="10">
        <f t="shared" si="13"/>
        <v>20.89</v>
      </c>
      <c r="AJ25" s="10">
        <f t="shared" si="9"/>
        <v>2</v>
      </c>
    </row>
    <row r="26" spans="1:36" x14ac:dyDescent="0.25">
      <c r="A26" s="9" t="s">
        <v>62</v>
      </c>
      <c r="B26" s="10">
        <v>1</v>
      </c>
      <c r="C26" s="11" t="s">
        <v>115</v>
      </c>
      <c r="D26" s="10">
        <v>0</v>
      </c>
      <c r="E26" s="10">
        <v>0</v>
      </c>
      <c r="F26" s="10">
        <v>0</v>
      </c>
      <c r="G26" s="10">
        <v>0</v>
      </c>
      <c r="H26" s="12">
        <v>5</v>
      </c>
      <c r="I26" s="12">
        <v>28</v>
      </c>
      <c r="J26" s="10">
        <f t="shared" si="0"/>
        <v>7</v>
      </c>
      <c r="K26" s="10">
        <v>0</v>
      </c>
      <c r="L26" s="10">
        <f t="shared" si="10"/>
        <v>21.81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4</v>
      </c>
      <c r="S26" s="12">
        <v>30</v>
      </c>
      <c r="T26" s="10">
        <f t="shared" si="1"/>
        <v>7.5</v>
      </c>
      <c r="U26" s="12">
        <v>0</v>
      </c>
      <c r="V26" s="12">
        <f t="shared" si="11"/>
        <v>20.5</v>
      </c>
      <c r="W26" s="12">
        <v>0</v>
      </c>
      <c r="X26" s="10">
        <v>45</v>
      </c>
      <c r="Y26" s="12">
        <v>2</v>
      </c>
      <c r="Z26" s="12">
        <f t="shared" si="2"/>
        <v>95.56</v>
      </c>
      <c r="AA26" s="10">
        <f t="shared" si="3"/>
        <v>3</v>
      </c>
      <c r="AB26" s="10">
        <f t="shared" si="4"/>
        <v>9</v>
      </c>
      <c r="AC26" s="10">
        <f t="shared" si="5"/>
        <v>15</v>
      </c>
      <c r="AD26" s="10">
        <f t="shared" si="6"/>
        <v>27</v>
      </c>
      <c r="AE26" s="12">
        <f t="shared" si="12"/>
        <v>20.89</v>
      </c>
      <c r="AF26" s="10">
        <f t="shared" si="7"/>
        <v>0</v>
      </c>
      <c r="AG26" s="5">
        <v>0</v>
      </c>
      <c r="AH26" s="10">
        <f t="shared" si="8"/>
        <v>27</v>
      </c>
      <c r="AI26" s="10">
        <f t="shared" si="13"/>
        <v>20.89</v>
      </c>
      <c r="AJ26" s="10">
        <f t="shared" si="9"/>
        <v>2</v>
      </c>
    </row>
    <row r="27" spans="1:36" x14ac:dyDescent="0.25">
      <c r="A27" s="9" t="s">
        <v>63</v>
      </c>
      <c r="B27" s="10">
        <v>1</v>
      </c>
      <c r="C27" s="11" t="s">
        <v>116</v>
      </c>
      <c r="D27" s="10">
        <v>0</v>
      </c>
      <c r="E27" s="10">
        <v>0</v>
      </c>
      <c r="F27" s="10">
        <v>0</v>
      </c>
      <c r="G27" s="10">
        <v>0</v>
      </c>
      <c r="H27" s="12">
        <v>5</v>
      </c>
      <c r="I27" s="12">
        <v>32</v>
      </c>
      <c r="J27" s="10">
        <f t="shared" si="0"/>
        <v>8</v>
      </c>
      <c r="K27" s="10">
        <v>0</v>
      </c>
      <c r="L27" s="10">
        <f t="shared" si="10"/>
        <v>21.81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4</v>
      </c>
      <c r="S27" s="12">
        <v>33</v>
      </c>
      <c r="T27" s="10">
        <f t="shared" si="1"/>
        <v>8.25</v>
      </c>
      <c r="U27" s="12">
        <v>0</v>
      </c>
      <c r="V27" s="12">
        <f t="shared" si="11"/>
        <v>20.5</v>
      </c>
      <c r="W27" s="12">
        <v>0</v>
      </c>
      <c r="X27" s="10">
        <v>45</v>
      </c>
      <c r="Y27" s="12">
        <v>1</v>
      </c>
      <c r="Z27" s="12">
        <f t="shared" si="2"/>
        <v>97.78</v>
      </c>
      <c r="AA27" s="10">
        <f t="shared" si="3"/>
        <v>3</v>
      </c>
      <c r="AB27" s="10">
        <f t="shared" si="4"/>
        <v>9</v>
      </c>
      <c r="AC27" s="10">
        <f t="shared" si="5"/>
        <v>17</v>
      </c>
      <c r="AD27" s="10">
        <f t="shared" si="6"/>
        <v>29</v>
      </c>
      <c r="AE27" s="12">
        <f t="shared" si="12"/>
        <v>20.89</v>
      </c>
      <c r="AF27" s="10">
        <f t="shared" si="7"/>
        <v>0</v>
      </c>
      <c r="AG27" s="5">
        <v>0</v>
      </c>
      <c r="AH27" s="10">
        <f t="shared" si="8"/>
        <v>29</v>
      </c>
      <c r="AI27" s="10">
        <f t="shared" si="13"/>
        <v>20.89</v>
      </c>
      <c r="AJ27" s="10">
        <f t="shared" si="9"/>
        <v>2</v>
      </c>
    </row>
    <row r="28" spans="1:36" x14ac:dyDescent="0.25">
      <c r="A28" s="9" t="s">
        <v>64</v>
      </c>
      <c r="B28" s="10">
        <v>1</v>
      </c>
      <c r="C28" s="11" t="s">
        <v>117</v>
      </c>
      <c r="D28" s="10">
        <v>0</v>
      </c>
      <c r="E28" s="10">
        <v>0</v>
      </c>
      <c r="F28" s="10">
        <v>0</v>
      </c>
      <c r="G28" s="10">
        <v>0</v>
      </c>
      <c r="H28" s="12">
        <v>0</v>
      </c>
      <c r="I28" s="12">
        <v>31</v>
      </c>
      <c r="J28" s="10">
        <f t="shared" si="0"/>
        <v>7.75</v>
      </c>
      <c r="K28" s="10">
        <v>0</v>
      </c>
      <c r="L28" s="10">
        <f t="shared" si="10"/>
        <v>21.81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2">
        <v>24</v>
      </c>
      <c r="T28" s="10">
        <f t="shared" si="1"/>
        <v>6</v>
      </c>
      <c r="U28" s="12">
        <v>0</v>
      </c>
      <c r="V28" s="12">
        <f t="shared" si="11"/>
        <v>20.5</v>
      </c>
      <c r="W28" s="12">
        <v>0</v>
      </c>
      <c r="X28" s="10">
        <v>45</v>
      </c>
      <c r="Y28" s="12">
        <v>10</v>
      </c>
      <c r="Z28" s="12">
        <f t="shared" si="2"/>
        <v>77.78</v>
      </c>
      <c r="AA28" s="10">
        <f t="shared" si="3"/>
        <v>2</v>
      </c>
      <c r="AB28" s="10">
        <f t="shared" si="4"/>
        <v>0</v>
      </c>
      <c r="AC28" s="10">
        <f t="shared" si="5"/>
        <v>14</v>
      </c>
      <c r="AD28" s="10">
        <f t="shared" si="6"/>
        <v>16</v>
      </c>
      <c r="AE28" s="12">
        <f t="shared" si="12"/>
        <v>20.89</v>
      </c>
      <c r="AF28" s="10">
        <f t="shared" si="7"/>
        <v>2</v>
      </c>
      <c r="AG28" s="5">
        <v>0</v>
      </c>
      <c r="AH28" s="10">
        <f t="shared" si="8"/>
        <v>16</v>
      </c>
      <c r="AI28" s="10">
        <f t="shared" si="13"/>
        <v>20.89</v>
      </c>
      <c r="AJ28" s="10">
        <f t="shared" si="9"/>
        <v>2</v>
      </c>
    </row>
    <row r="29" spans="1:36" x14ac:dyDescent="0.25">
      <c r="A29" s="9" t="s">
        <v>65</v>
      </c>
      <c r="B29" s="10">
        <v>1</v>
      </c>
      <c r="C29" s="11" t="s">
        <v>118</v>
      </c>
      <c r="D29" s="10">
        <v>0</v>
      </c>
      <c r="E29" s="10">
        <v>0</v>
      </c>
      <c r="F29" s="10">
        <v>0</v>
      </c>
      <c r="G29" s="10">
        <v>0</v>
      </c>
      <c r="H29" s="12">
        <v>5</v>
      </c>
      <c r="I29" s="12">
        <v>27</v>
      </c>
      <c r="J29" s="10">
        <f t="shared" si="0"/>
        <v>6.75</v>
      </c>
      <c r="K29" s="10">
        <v>0</v>
      </c>
      <c r="L29" s="10">
        <f t="shared" si="10"/>
        <v>21.81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4</v>
      </c>
      <c r="S29" s="12">
        <v>18</v>
      </c>
      <c r="T29" s="10">
        <f t="shared" si="1"/>
        <v>4.5</v>
      </c>
      <c r="U29" s="12">
        <v>0</v>
      </c>
      <c r="V29" s="12">
        <f t="shared" si="11"/>
        <v>20.5</v>
      </c>
      <c r="W29" s="12">
        <v>0</v>
      </c>
      <c r="X29" s="10">
        <v>45</v>
      </c>
      <c r="Y29" s="12">
        <v>5</v>
      </c>
      <c r="Z29" s="12">
        <f t="shared" si="2"/>
        <v>88.89</v>
      </c>
      <c r="AA29" s="10">
        <f t="shared" si="3"/>
        <v>3</v>
      </c>
      <c r="AB29" s="10">
        <f t="shared" si="4"/>
        <v>9</v>
      </c>
      <c r="AC29" s="10">
        <f t="shared" si="5"/>
        <v>12</v>
      </c>
      <c r="AD29" s="10">
        <f t="shared" si="6"/>
        <v>24</v>
      </c>
      <c r="AE29" s="12">
        <f t="shared" si="12"/>
        <v>20.89</v>
      </c>
      <c r="AF29" s="10">
        <f t="shared" si="7"/>
        <v>1</v>
      </c>
      <c r="AG29" s="5">
        <v>0</v>
      </c>
      <c r="AH29" s="10">
        <f t="shared" si="8"/>
        <v>24</v>
      </c>
      <c r="AI29" s="10">
        <f t="shared" si="13"/>
        <v>20.89</v>
      </c>
      <c r="AJ29" s="10">
        <f t="shared" si="9"/>
        <v>2</v>
      </c>
    </row>
    <row r="30" spans="1:36" x14ac:dyDescent="0.25">
      <c r="A30" s="9" t="s">
        <v>66</v>
      </c>
      <c r="B30" s="10">
        <v>1</v>
      </c>
      <c r="C30" s="11" t="s">
        <v>119</v>
      </c>
      <c r="D30" s="10">
        <v>0</v>
      </c>
      <c r="E30" s="10">
        <v>0</v>
      </c>
      <c r="F30" s="10">
        <v>0</v>
      </c>
      <c r="G30" s="10">
        <v>0</v>
      </c>
      <c r="H30" s="12">
        <v>4</v>
      </c>
      <c r="I30" s="12">
        <v>26</v>
      </c>
      <c r="J30" s="10">
        <f t="shared" si="0"/>
        <v>6.5</v>
      </c>
      <c r="K30" s="10">
        <v>0</v>
      </c>
      <c r="L30" s="10">
        <f t="shared" si="10"/>
        <v>21.81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4</v>
      </c>
      <c r="S30" s="12">
        <v>18</v>
      </c>
      <c r="T30" s="10">
        <f t="shared" si="1"/>
        <v>4.5</v>
      </c>
      <c r="U30" s="12">
        <v>0</v>
      </c>
      <c r="V30" s="12">
        <f t="shared" si="11"/>
        <v>20.5</v>
      </c>
      <c r="W30" s="12">
        <v>0</v>
      </c>
      <c r="X30" s="10">
        <v>45</v>
      </c>
      <c r="Y30" s="12">
        <v>5</v>
      </c>
      <c r="Z30" s="12">
        <f t="shared" si="2"/>
        <v>88.89</v>
      </c>
      <c r="AA30" s="10">
        <f t="shared" si="3"/>
        <v>3</v>
      </c>
      <c r="AB30" s="10">
        <f t="shared" si="4"/>
        <v>8</v>
      </c>
      <c r="AC30" s="10">
        <f t="shared" si="5"/>
        <v>11</v>
      </c>
      <c r="AD30" s="10">
        <f t="shared" si="6"/>
        <v>22</v>
      </c>
      <c r="AE30" s="12">
        <f t="shared" si="12"/>
        <v>20.89</v>
      </c>
      <c r="AF30" s="10">
        <f t="shared" si="7"/>
        <v>1</v>
      </c>
      <c r="AG30" s="5">
        <v>0</v>
      </c>
      <c r="AH30" s="10">
        <f t="shared" si="8"/>
        <v>22</v>
      </c>
      <c r="AI30" s="10">
        <f t="shared" si="13"/>
        <v>20.89</v>
      </c>
      <c r="AJ30" s="10">
        <f t="shared" si="9"/>
        <v>2</v>
      </c>
    </row>
    <row r="31" spans="1:36" x14ac:dyDescent="0.25">
      <c r="A31" s="9" t="s">
        <v>67</v>
      </c>
      <c r="B31" s="10">
        <v>1</v>
      </c>
      <c r="C31" s="11" t="s">
        <v>120</v>
      </c>
      <c r="D31" s="10">
        <v>0</v>
      </c>
      <c r="E31" s="10">
        <v>0</v>
      </c>
      <c r="F31" s="10">
        <v>0</v>
      </c>
      <c r="G31" s="10">
        <v>0</v>
      </c>
      <c r="H31" s="12">
        <v>4</v>
      </c>
      <c r="I31" s="12">
        <v>23</v>
      </c>
      <c r="J31" s="10">
        <f t="shared" si="0"/>
        <v>5.75</v>
      </c>
      <c r="K31" s="10">
        <v>0</v>
      </c>
      <c r="L31" s="10">
        <f t="shared" si="10"/>
        <v>21.81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4</v>
      </c>
      <c r="S31" s="12">
        <v>19</v>
      </c>
      <c r="T31" s="10">
        <f t="shared" si="1"/>
        <v>4.75</v>
      </c>
      <c r="U31" s="12">
        <v>0</v>
      </c>
      <c r="V31" s="12">
        <f t="shared" si="11"/>
        <v>20.5</v>
      </c>
      <c r="W31" s="12">
        <v>0</v>
      </c>
      <c r="X31" s="10">
        <v>45</v>
      </c>
      <c r="Y31" s="12">
        <v>6</v>
      </c>
      <c r="Z31" s="12">
        <f t="shared" si="2"/>
        <v>86.67</v>
      </c>
      <c r="AA31" s="10">
        <f t="shared" si="3"/>
        <v>3</v>
      </c>
      <c r="AB31" s="10">
        <f t="shared" si="4"/>
        <v>8</v>
      </c>
      <c r="AC31" s="10">
        <f t="shared" si="5"/>
        <v>11</v>
      </c>
      <c r="AD31" s="10">
        <f t="shared" si="6"/>
        <v>22</v>
      </c>
      <c r="AE31" s="12">
        <f t="shared" si="12"/>
        <v>20.89</v>
      </c>
      <c r="AF31" s="10">
        <f t="shared" si="7"/>
        <v>1</v>
      </c>
      <c r="AG31" s="5">
        <v>0</v>
      </c>
      <c r="AH31" s="10">
        <f t="shared" si="8"/>
        <v>22</v>
      </c>
      <c r="AI31" s="10">
        <f t="shared" si="13"/>
        <v>20.89</v>
      </c>
      <c r="AJ31" s="10">
        <f t="shared" si="9"/>
        <v>2</v>
      </c>
    </row>
    <row r="32" spans="1:36" x14ac:dyDescent="0.25">
      <c r="A32" s="9" t="s">
        <v>68</v>
      </c>
      <c r="B32" s="10">
        <v>1</v>
      </c>
      <c r="C32" s="11" t="s">
        <v>121</v>
      </c>
      <c r="D32" s="10">
        <v>0</v>
      </c>
      <c r="E32" s="10">
        <v>0</v>
      </c>
      <c r="F32" s="10">
        <v>0</v>
      </c>
      <c r="G32" s="10">
        <v>0</v>
      </c>
      <c r="H32" s="12">
        <v>5</v>
      </c>
      <c r="I32" s="12">
        <v>19</v>
      </c>
      <c r="J32" s="10">
        <f t="shared" si="0"/>
        <v>4.75</v>
      </c>
      <c r="K32" s="10">
        <v>0</v>
      </c>
      <c r="L32" s="10">
        <f t="shared" si="10"/>
        <v>21.81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4</v>
      </c>
      <c r="S32" s="12">
        <v>16</v>
      </c>
      <c r="T32" s="10">
        <f t="shared" si="1"/>
        <v>4</v>
      </c>
      <c r="U32" s="12">
        <v>0</v>
      </c>
      <c r="V32" s="12">
        <f t="shared" si="11"/>
        <v>20.5</v>
      </c>
      <c r="W32" s="12">
        <v>0</v>
      </c>
      <c r="X32" s="10">
        <v>45</v>
      </c>
      <c r="Y32" s="12">
        <v>3</v>
      </c>
      <c r="Z32" s="12">
        <f t="shared" si="2"/>
        <v>93.33</v>
      </c>
      <c r="AA32" s="10">
        <f t="shared" si="3"/>
        <v>3</v>
      </c>
      <c r="AB32" s="10">
        <f t="shared" si="4"/>
        <v>9</v>
      </c>
      <c r="AC32" s="10">
        <f t="shared" si="5"/>
        <v>9</v>
      </c>
      <c r="AD32" s="10">
        <f t="shared" si="6"/>
        <v>21</v>
      </c>
      <c r="AE32" s="12">
        <f t="shared" si="12"/>
        <v>20.89</v>
      </c>
      <c r="AF32" s="10">
        <f t="shared" si="7"/>
        <v>1</v>
      </c>
      <c r="AG32" s="5">
        <v>0</v>
      </c>
      <c r="AH32" s="10">
        <f t="shared" si="8"/>
        <v>21</v>
      </c>
      <c r="AI32" s="10">
        <f t="shared" si="13"/>
        <v>20.89</v>
      </c>
      <c r="AJ32" s="10">
        <f t="shared" si="9"/>
        <v>2</v>
      </c>
    </row>
    <row r="33" spans="1:36" x14ac:dyDescent="0.25">
      <c r="A33" s="9" t="s">
        <v>69</v>
      </c>
      <c r="B33" s="10">
        <v>1</v>
      </c>
      <c r="C33" s="11" t="s">
        <v>122</v>
      </c>
      <c r="D33" s="10">
        <v>0</v>
      </c>
      <c r="E33" s="10">
        <v>0</v>
      </c>
      <c r="F33" s="10">
        <v>0</v>
      </c>
      <c r="G33" s="10">
        <v>0</v>
      </c>
      <c r="H33" s="12">
        <v>4</v>
      </c>
      <c r="I33" s="12">
        <v>17</v>
      </c>
      <c r="J33" s="10">
        <f t="shared" si="0"/>
        <v>4.25</v>
      </c>
      <c r="K33" s="10">
        <v>0</v>
      </c>
      <c r="L33" s="10">
        <f t="shared" si="10"/>
        <v>21.81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4</v>
      </c>
      <c r="S33" s="12">
        <v>19</v>
      </c>
      <c r="T33" s="10">
        <f t="shared" si="1"/>
        <v>4.75</v>
      </c>
      <c r="U33" s="12">
        <v>0</v>
      </c>
      <c r="V33" s="12">
        <f t="shared" si="11"/>
        <v>20.5</v>
      </c>
      <c r="W33" s="12">
        <v>0</v>
      </c>
      <c r="X33" s="10">
        <v>45</v>
      </c>
      <c r="Y33" s="12">
        <v>3</v>
      </c>
      <c r="Z33" s="12">
        <f t="shared" si="2"/>
        <v>93.33</v>
      </c>
      <c r="AA33" s="10">
        <f t="shared" si="3"/>
        <v>3</v>
      </c>
      <c r="AB33" s="10">
        <f t="shared" si="4"/>
        <v>8</v>
      </c>
      <c r="AC33" s="10">
        <f t="shared" si="5"/>
        <v>9</v>
      </c>
      <c r="AD33" s="10">
        <f t="shared" si="6"/>
        <v>20</v>
      </c>
      <c r="AE33" s="12">
        <f t="shared" si="12"/>
        <v>20.89</v>
      </c>
      <c r="AF33" s="10">
        <f t="shared" si="7"/>
        <v>1</v>
      </c>
      <c r="AG33" s="5">
        <v>0</v>
      </c>
      <c r="AH33" s="10">
        <f t="shared" si="8"/>
        <v>20</v>
      </c>
      <c r="AI33" s="10">
        <f t="shared" si="13"/>
        <v>20.89</v>
      </c>
      <c r="AJ33" s="10">
        <f t="shared" si="9"/>
        <v>2</v>
      </c>
    </row>
    <row r="34" spans="1:36" x14ac:dyDescent="0.25">
      <c r="A34" s="9" t="s">
        <v>70</v>
      </c>
      <c r="B34" s="10">
        <v>1</v>
      </c>
      <c r="C34" s="11" t="s">
        <v>123</v>
      </c>
      <c r="D34" s="10">
        <v>0</v>
      </c>
      <c r="E34" s="10">
        <v>0</v>
      </c>
      <c r="F34" s="10">
        <v>0</v>
      </c>
      <c r="G34" s="10">
        <v>0</v>
      </c>
      <c r="H34" s="12">
        <v>5</v>
      </c>
      <c r="I34" s="12">
        <v>30</v>
      </c>
      <c r="J34" s="10">
        <f t="shared" si="0"/>
        <v>7.5</v>
      </c>
      <c r="K34" s="10">
        <v>0</v>
      </c>
      <c r="L34" s="10">
        <f t="shared" si="10"/>
        <v>21.81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4</v>
      </c>
      <c r="S34" s="12">
        <v>26</v>
      </c>
      <c r="T34" s="10">
        <f t="shared" si="1"/>
        <v>6.5</v>
      </c>
      <c r="U34" s="12">
        <v>0</v>
      </c>
      <c r="V34" s="12">
        <f t="shared" si="11"/>
        <v>20.5</v>
      </c>
      <c r="W34" s="12">
        <v>0</v>
      </c>
      <c r="X34" s="10">
        <v>45</v>
      </c>
      <c r="Y34" s="12">
        <v>1</v>
      </c>
      <c r="Z34" s="12">
        <f t="shared" si="2"/>
        <v>97.78</v>
      </c>
      <c r="AA34" s="10">
        <f t="shared" si="3"/>
        <v>3</v>
      </c>
      <c r="AB34" s="10">
        <f t="shared" si="4"/>
        <v>9</v>
      </c>
      <c r="AC34" s="10">
        <f t="shared" si="5"/>
        <v>14</v>
      </c>
      <c r="AD34" s="10">
        <f t="shared" si="6"/>
        <v>26</v>
      </c>
      <c r="AE34" s="12">
        <f t="shared" si="12"/>
        <v>20.89</v>
      </c>
      <c r="AF34" s="10">
        <f t="shared" si="7"/>
        <v>0</v>
      </c>
      <c r="AG34" s="5">
        <v>0</v>
      </c>
      <c r="AH34" s="10">
        <f t="shared" si="8"/>
        <v>26</v>
      </c>
      <c r="AI34" s="10">
        <f t="shared" si="13"/>
        <v>20.89</v>
      </c>
      <c r="AJ34" s="10">
        <f t="shared" si="9"/>
        <v>2</v>
      </c>
    </row>
    <row r="35" spans="1:36" x14ac:dyDescent="0.25">
      <c r="A35" s="9" t="s">
        <v>71</v>
      </c>
      <c r="B35" s="10">
        <v>1</v>
      </c>
      <c r="C35" s="11" t="s">
        <v>124</v>
      </c>
      <c r="D35" s="10">
        <v>0</v>
      </c>
      <c r="E35" s="10">
        <v>0</v>
      </c>
      <c r="F35" s="10">
        <v>0</v>
      </c>
      <c r="G35" s="10">
        <v>0</v>
      </c>
      <c r="H35" s="12">
        <v>4</v>
      </c>
      <c r="I35" s="12">
        <v>22</v>
      </c>
      <c r="J35" s="10">
        <f t="shared" si="0"/>
        <v>5.5</v>
      </c>
      <c r="K35" s="10">
        <v>0</v>
      </c>
      <c r="L35" s="10">
        <f t="shared" si="10"/>
        <v>21.81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4</v>
      </c>
      <c r="S35" s="12">
        <v>29</v>
      </c>
      <c r="T35" s="10">
        <f t="shared" si="1"/>
        <v>7.25</v>
      </c>
      <c r="U35" s="12">
        <v>0</v>
      </c>
      <c r="V35" s="12">
        <f t="shared" si="11"/>
        <v>20.5</v>
      </c>
      <c r="W35" s="12">
        <v>0</v>
      </c>
      <c r="X35" s="10">
        <v>45</v>
      </c>
      <c r="Y35" s="12">
        <v>1</v>
      </c>
      <c r="Z35" s="12">
        <f t="shared" si="2"/>
        <v>97.78</v>
      </c>
      <c r="AA35" s="10">
        <f t="shared" si="3"/>
        <v>3</v>
      </c>
      <c r="AB35" s="10">
        <f t="shared" si="4"/>
        <v>8</v>
      </c>
      <c r="AC35" s="10">
        <f t="shared" si="5"/>
        <v>13</v>
      </c>
      <c r="AD35" s="10">
        <f t="shared" si="6"/>
        <v>24</v>
      </c>
      <c r="AE35" s="12">
        <f t="shared" si="12"/>
        <v>20.89</v>
      </c>
      <c r="AF35" s="10">
        <f t="shared" si="7"/>
        <v>1</v>
      </c>
      <c r="AG35" s="5">
        <v>0</v>
      </c>
      <c r="AH35" s="10">
        <f t="shared" si="8"/>
        <v>24</v>
      </c>
      <c r="AI35" s="10">
        <f t="shared" si="13"/>
        <v>20.89</v>
      </c>
      <c r="AJ35" s="10">
        <f t="shared" si="9"/>
        <v>2</v>
      </c>
    </row>
    <row r="36" spans="1:36" x14ac:dyDescent="0.25">
      <c r="A36" s="9" t="s">
        <v>72</v>
      </c>
      <c r="B36" s="10">
        <v>1</v>
      </c>
      <c r="C36" s="11" t="s">
        <v>125</v>
      </c>
      <c r="D36" s="10">
        <v>0</v>
      </c>
      <c r="E36" s="10">
        <v>0</v>
      </c>
      <c r="F36" s="10">
        <v>0</v>
      </c>
      <c r="G36" s="10">
        <v>0</v>
      </c>
      <c r="H36" s="12">
        <v>4</v>
      </c>
      <c r="I36" s="12">
        <v>20</v>
      </c>
      <c r="J36" s="10">
        <f t="shared" si="0"/>
        <v>5</v>
      </c>
      <c r="K36" s="10">
        <v>0</v>
      </c>
      <c r="L36" s="10">
        <f t="shared" si="10"/>
        <v>21.81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4</v>
      </c>
      <c r="S36" s="12">
        <v>18</v>
      </c>
      <c r="T36" s="10">
        <f t="shared" si="1"/>
        <v>4.5</v>
      </c>
      <c r="U36" s="12">
        <v>0</v>
      </c>
      <c r="V36" s="12">
        <f t="shared" si="11"/>
        <v>20.5</v>
      </c>
      <c r="W36" s="12">
        <v>0</v>
      </c>
      <c r="X36" s="10">
        <v>45</v>
      </c>
      <c r="Y36" s="12">
        <v>6</v>
      </c>
      <c r="Z36" s="12">
        <f t="shared" si="2"/>
        <v>86.67</v>
      </c>
      <c r="AA36" s="10">
        <f t="shared" si="3"/>
        <v>3</v>
      </c>
      <c r="AB36" s="10">
        <f t="shared" si="4"/>
        <v>8</v>
      </c>
      <c r="AC36" s="10">
        <f t="shared" si="5"/>
        <v>10</v>
      </c>
      <c r="AD36" s="10">
        <f t="shared" si="6"/>
        <v>21</v>
      </c>
      <c r="AE36" s="12">
        <f t="shared" si="12"/>
        <v>20.89</v>
      </c>
      <c r="AF36" s="10">
        <f t="shared" si="7"/>
        <v>1</v>
      </c>
      <c r="AG36" s="5">
        <v>0</v>
      </c>
      <c r="AH36" s="10">
        <f t="shared" si="8"/>
        <v>21</v>
      </c>
      <c r="AI36" s="10">
        <f t="shared" si="13"/>
        <v>20.89</v>
      </c>
      <c r="AJ36" s="10">
        <f t="shared" si="9"/>
        <v>2</v>
      </c>
    </row>
    <row r="37" spans="1:36" x14ac:dyDescent="0.25">
      <c r="A37" s="9" t="s">
        <v>73</v>
      </c>
      <c r="B37" s="10">
        <v>1</v>
      </c>
      <c r="C37" s="11" t="s">
        <v>126</v>
      </c>
      <c r="D37" s="10">
        <v>0</v>
      </c>
      <c r="E37" s="10">
        <v>0</v>
      </c>
      <c r="F37" s="10">
        <v>0</v>
      </c>
      <c r="G37" s="10">
        <v>0</v>
      </c>
      <c r="H37" s="12">
        <v>5</v>
      </c>
      <c r="I37" s="12">
        <v>26</v>
      </c>
      <c r="J37" s="10">
        <f t="shared" si="0"/>
        <v>6.5</v>
      </c>
      <c r="K37" s="10">
        <v>0</v>
      </c>
      <c r="L37" s="10">
        <f t="shared" si="10"/>
        <v>21.81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4</v>
      </c>
      <c r="S37" s="12">
        <v>21</v>
      </c>
      <c r="T37" s="10">
        <f t="shared" si="1"/>
        <v>5.25</v>
      </c>
      <c r="U37" s="12">
        <v>0</v>
      </c>
      <c r="V37" s="12">
        <f t="shared" si="11"/>
        <v>20.5</v>
      </c>
      <c r="W37" s="12">
        <v>0</v>
      </c>
      <c r="X37" s="10">
        <v>45</v>
      </c>
      <c r="Y37" s="12">
        <v>2</v>
      </c>
      <c r="Z37" s="12">
        <f t="shared" si="2"/>
        <v>95.56</v>
      </c>
      <c r="AA37" s="10">
        <f t="shared" si="3"/>
        <v>3</v>
      </c>
      <c r="AB37" s="10">
        <f t="shared" si="4"/>
        <v>9</v>
      </c>
      <c r="AC37" s="10">
        <f t="shared" si="5"/>
        <v>12</v>
      </c>
      <c r="AD37" s="10">
        <f t="shared" si="6"/>
        <v>24</v>
      </c>
      <c r="AE37" s="12">
        <f t="shared" si="12"/>
        <v>20.89</v>
      </c>
      <c r="AF37" s="10">
        <f t="shared" si="7"/>
        <v>1</v>
      </c>
      <c r="AG37" s="5">
        <v>0</v>
      </c>
      <c r="AH37" s="10">
        <f t="shared" si="8"/>
        <v>24</v>
      </c>
      <c r="AI37" s="10">
        <f t="shared" si="13"/>
        <v>20.89</v>
      </c>
      <c r="AJ37" s="10">
        <f t="shared" si="9"/>
        <v>2</v>
      </c>
    </row>
    <row r="38" spans="1:36" x14ac:dyDescent="0.25">
      <c r="A38" s="9" t="s">
        <v>74</v>
      </c>
      <c r="B38" s="10">
        <v>1</v>
      </c>
      <c r="C38" s="11" t="s">
        <v>127</v>
      </c>
      <c r="D38" s="10">
        <v>0</v>
      </c>
      <c r="E38" s="10">
        <v>0</v>
      </c>
      <c r="F38" s="10">
        <v>0</v>
      </c>
      <c r="G38" s="10">
        <v>0</v>
      </c>
      <c r="H38" s="12">
        <v>4</v>
      </c>
      <c r="I38" s="12">
        <v>28</v>
      </c>
      <c r="J38" s="10">
        <f t="shared" si="0"/>
        <v>7</v>
      </c>
      <c r="K38" s="10">
        <v>0</v>
      </c>
      <c r="L38" s="10">
        <f t="shared" si="10"/>
        <v>21.81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4</v>
      </c>
      <c r="S38" s="12">
        <v>23</v>
      </c>
      <c r="T38" s="10">
        <f t="shared" si="1"/>
        <v>5.75</v>
      </c>
      <c r="U38" s="12">
        <v>0</v>
      </c>
      <c r="V38" s="12">
        <f t="shared" si="11"/>
        <v>20.5</v>
      </c>
      <c r="W38" s="12">
        <v>0</v>
      </c>
      <c r="X38" s="10">
        <v>45</v>
      </c>
      <c r="Y38" s="12">
        <v>1</v>
      </c>
      <c r="Z38" s="12">
        <f t="shared" si="2"/>
        <v>97.78</v>
      </c>
      <c r="AA38" s="10">
        <f t="shared" si="3"/>
        <v>3</v>
      </c>
      <c r="AB38" s="10">
        <f t="shared" si="4"/>
        <v>8</v>
      </c>
      <c r="AC38" s="10">
        <f t="shared" si="5"/>
        <v>13</v>
      </c>
      <c r="AD38" s="10">
        <f t="shared" si="6"/>
        <v>24</v>
      </c>
      <c r="AE38" s="12">
        <f t="shared" si="12"/>
        <v>20.89</v>
      </c>
      <c r="AF38" s="10">
        <f t="shared" si="7"/>
        <v>1</v>
      </c>
      <c r="AG38" s="5">
        <v>0</v>
      </c>
      <c r="AH38" s="10">
        <f t="shared" si="8"/>
        <v>24</v>
      </c>
      <c r="AI38" s="10">
        <f t="shared" si="13"/>
        <v>20.89</v>
      </c>
      <c r="AJ38" s="10">
        <f t="shared" si="9"/>
        <v>2</v>
      </c>
    </row>
    <row r="39" spans="1:36" x14ac:dyDescent="0.25">
      <c r="A39" s="9" t="s">
        <v>75</v>
      </c>
      <c r="B39" s="10">
        <v>1</v>
      </c>
      <c r="C39" s="11" t="s">
        <v>128</v>
      </c>
      <c r="D39" s="10">
        <v>0</v>
      </c>
      <c r="E39" s="10">
        <v>0</v>
      </c>
      <c r="F39" s="10">
        <v>0</v>
      </c>
      <c r="G39" s="10">
        <v>0</v>
      </c>
      <c r="H39" s="12">
        <v>5</v>
      </c>
      <c r="I39" s="12">
        <v>23</v>
      </c>
      <c r="J39" s="10">
        <f t="shared" si="0"/>
        <v>5.75</v>
      </c>
      <c r="K39" s="10">
        <v>0</v>
      </c>
      <c r="L39" s="10">
        <f t="shared" si="10"/>
        <v>21.81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4</v>
      </c>
      <c r="S39" s="12">
        <v>15</v>
      </c>
      <c r="T39" s="10">
        <f t="shared" si="1"/>
        <v>3.75</v>
      </c>
      <c r="U39" s="12">
        <v>0</v>
      </c>
      <c r="V39" s="12">
        <f t="shared" si="11"/>
        <v>20.5</v>
      </c>
      <c r="W39" s="12">
        <v>0</v>
      </c>
      <c r="X39" s="10">
        <v>45</v>
      </c>
      <c r="Y39" s="12">
        <v>3</v>
      </c>
      <c r="Z39" s="12">
        <f t="shared" si="2"/>
        <v>93.33</v>
      </c>
      <c r="AA39" s="10">
        <f t="shared" si="3"/>
        <v>3</v>
      </c>
      <c r="AB39" s="10">
        <f t="shared" si="4"/>
        <v>9</v>
      </c>
      <c r="AC39" s="10">
        <f t="shared" si="5"/>
        <v>10</v>
      </c>
      <c r="AD39" s="10">
        <f t="shared" si="6"/>
        <v>22</v>
      </c>
      <c r="AE39" s="12">
        <f t="shared" si="12"/>
        <v>20.89</v>
      </c>
      <c r="AF39" s="10">
        <f t="shared" si="7"/>
        <v>1</v>
      </c>
      <c r="AG39" s="5">
        <v>0</v>
      </c>
      <c r="AH39" s="10">
        <f t="shared" si="8"/>
        <v>22</v>
      </c>
      <c r="AI39" s="10">
        <f t="shared" si="13"/>
        <v>20.89</v>
      </c>
      <c r="AJ39" s="10">
        <f t="shared" si="9"/>
        <v>2</v>
      </c>
    </row>
    <row r="40" spans="1:36" x14ac:dyDescent="0.25">
      <c r="A40" s="9" t="s">
        <v>76</v>
      </c>
      <c r="B40" s="10">
        <v>1</v>
      </c>
      <c r="C40" s="11" t="s">
        <v>129</v>
      </c>
      <c r="D40" s="10">
        <v>0</v>
      </c>
      <c r="E40" s="10">
        <v>0</v>
      </c>
      <c r="F40" s="10">
        <v>0</v>
      </c>
      <c r="G40" s="10">
        <v>0</v>
      </c>
      <c r="H40" s="12">
        <v>4</v>
      </c>
      <c r="I40" s="12">
        <v>22</v>
      </c>
      <c r="J40" s="10">
        <f t="shared" si="0"/>
        <v>5.5</v>
      </c>
      <c r="K40" s="10">
        <v>0</v>
      </c>
      <c r="L40" s="10">
        <f t="shared" si="10"/>
        <v>21.81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4</v>
      </c>
      <c r="S40" s="12">
        <v>16</v>
      </c>
      <c r="T40" s="10">
        <f t="shared" si="1"/>
        <v>4</v>
      </c>
      <c r="U40" s="12">
        <v>0</v>
      </c>
      <c r="V40" s="12">
        <f t="shared" si="11"/>
        <v>20.5</v>
      </c>
      <c r="W40" s="12">
        <v>0</v>
      </c>
      <c r="X40" s="10">
        <v>45</v>
      </c>
      <c r="Y40" s="12">
        <v>5</v>
      </c>
      <c r="Z40" s="12">
        <f t="shared" si="2"/>
        <v>88.89</v>
      </c>
      <c r="AA40" s="10">
        <f t="shared" si="3"/>
        <v>3</v>
      </c>
      <c r="AB40" s="10">
        <f t="shared" si="4"/>
        <v>8</v>
      </c>
      <c r="AC40" s="10">
        <f t="shared" si="5"/>
        <v>10</v>
      </c>
      <c r="AD40" s="10">
        <f t="shared" si="6"/>
        <v>21</v>
      </c>
      <c r="AE40" s="12">
        <f t="shared" si="12"/>
        <v>20.89</v>
      </c>
      <c r="AF40" s="10">
        <f t="shared" si="7"/>
        <v>1</v>
      </c>
      <c r="AG40" s="5">
        <v>0</v>
      </c>
      <c r="AH40" s="10">
        <f t="shared" si="8"/>
        <v>21</v>
      </c>
      <c r="AI40" s="10">
        <f t="shared" si="13"/>
        <v>20.89</v>
      </c>
      <c r="AJ40" s="10">
        <f t="shared" si="9"/>
        <v>2</v>
      </c>
    </row>
    <row r="41" spans="1:36" x14ac:dyDescent="0.25">
      <c r="A41" s="9" t="s">
        <v>77</v>
      </c>
      <c r="B41" s="10">
        <v>1</v>
      </c>
      <c r="C41" s="11" t="s">
        <v>130</v>
      </c>
      <c r="D41" s="10">
        <v>0</v>
      </c>
      <c r="E41" s="10">
        <v>0</v>
      </c>
      <c r="F41" s="10">
        <v>0</v>
      </c>
      <c r="G41" s="10">
        <v>0</v>
      </c>
      <c r="H41" s="12">
        <v>5</v>
      </c>
      <c r="I41" s="12">
        <v>22</v>
      </c>
      <c r="J41" s="10">
        <f t="shared" si="0"/>
        <v>5.5</v>
      </c>
      <c r="K41" s="10">
        <v>0</v>
      </c>
      <c r="L41" s="10">
        <f t="shared" si="10"/>
        <v>21.81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4</v>
      </c>
      <c r="S41" s="12">
        <v>26</v>
      </c>
      <c r="T41" s="10">
        <f t="shared" si="1"/>
        <v>6.5</v>
      </c>
      <c r="U41" s="12">
        <v>0</v>
      </c>
      <c r="V41" s="12">
        <f t="shared" si="11"/>
        <v>20.5</v>
      </c>
      <c r="W41" s="12">
        <v>0</v>
      </c>
      <c r="X41" s="10">
        <v>45</v>
      </c>
      <c r="Y41" s="12">
        <v>8</v>
      </c>
      <c r="Z41" s="12">
        <f t="shared" si="2"/>
        <v>82.22</v>
      </c>
      <c r="AA41" s="10">
        <f t="shared" si="3"/>
        <v>2</v>
      </c>
      <c r="AB41" s="10">
        <f t="shared" si="4"/>
        <v>9</v>
      </c>
      <c r="AC41" s="10">
        <f t="shared" si="5"/>
        <v>12</v>
      </c>
      <c r="AD41" s="10">
        <f t="shared" si="6"/>
        <v>23</v>
      </c>
      <c r="AE41" s="12">
        <f t="shared" si="12"/>
        <v>20.89</v>
      </c>
      <c r="AF41" s="10">
        <f t="shared" si="7"/>
        <v>1</v>
      </c>
      <c r="AG41" s="5">
        <v>0</v>
      </c>
      <c r="AH41" s="10">
        <f t="shared" si="8"/>
        <v>23</v>
      </c>
      <c r="AI41" s="10">
        <f t="shared" si="13"/>
        <v>20.89</v>
      </c>
      <c r="AJ41" s="10">
        <f t="shared" si="9"/>
        <v>2</v>
      </c>
    </row>
    <row r="42" spans="1:36" x14ac:dyDescent="0.25">
      <c r="A42" s="9" t="s">
        <v>78</v>
      </c>
      <c r="B42" s="10">
        <v>1</v>
      </c>
      <c r="C42" s="11" t="s">
        <v>131</v>
      </c>
      <c r="D42" s="10">
        <v>0</v>
      </c>
      <c r="E42" s="10">
        <v>0</v>
      </c>
      <c r="F42" s="10">
        <v>0</v>
      </c>
      <c r="G42" s="10">
        <v>0</v>
      </c>
      <c r="H42" s="12">
        <v>5</v>
      </c>
      <c r="I42" s="12">
        <v>20</v>
      </c>
      <c r="J42" s="10">
        <f t="shared" si="0"/>
        <v>5</v>
      </c>
      <c r="K42" s="10">
        <v>0</v>
      </c>
      <c r="L42" s="10">
        <f t="shared" si="10"/>
        <v>21.81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4</v>
      </c>
      <c r="S42" s="12">
        <v>22</v>
      </c>
      <c r="T42" s="10">
        <f t="shared" si="1"/>
        <v>5.5</v>
      </c>
      <c r="U42" s="12">
        <v>0</v>
      </c>
      <c r="V42" s="12">
        <f t="shared" si="11"/>
        <v>20.5</v>
      </c>
      <c r="W42" s="12">
        <v>0</v>
      </c>
      <c r="X42" s="10">
        <v>45</v>
      </c>
      <c r="Y42" s="12">
        <v>10</v>
      </c>
      <c r="Z42" s="12">
        <f t="shared" si="2"/>
        <v>77.78</v>
      </c>
      <c r="AA42" s="10">
        <f t="shared" si="3"/>
        <v>2</v>
      </c>
      <c r="AB42" s="10">
        <f t="shared" si="4"/>
        <v>9</v>
      </c>
      <c r="AC42" s="10">
        <f t="shared" si="5"/>
        <v>11</v>
      </c>
      <c r="AD42" s="10">
        <f t="shared" si="6"/>
        <v>22</v>
      </c>
      <c r="AE42" s="12">
        <f t="shared" si="12"/>
        <v>20.89</v>
      </c>
      <c r="AF42" s="10">
        <f t="shared" si="7"/>
        <v>1</v>
      </c>
      <c r="AG42" s="5">
        <v>0</v>
      </c>
      <c r="AH42" s="10">
        <f t="shared" si="8"/>
        <v>22</v>
      </c>
      <c r="AI42" s="10">
        <f t="shared" si="13"/>
        <v>20.89</v>
      </c>
      <c r="AJ42" s="10">
        <f t="shared" si="9"/>
        <v>2</v>
      </c>
    </row>
    <row r="43" spans="1:36" x14ac:dyDescent="0.25">
      <c r="A43" s="9" t="s">
        <v>79</v>
      </c>
      <c r="B43" s="10">
        <v>1</v>
      </c>
      <c r="C43" s="11" t="s">
        <v>132</v>
      </c>
      <c r="D43" s="10">
        <v>0</v>
      </c>
      <c r="E43" s="10">
        <v>0</v>
      </c>
      <c r="F43" s="10">
        <v>0</v>
      </c>
      <c r="G43" s="10">
        <v>0</v>
      </c>
      <c r="H43" s="12">
        <v>5</v>
      </c>
      <c r="I43" s="12">
        <v>24</v>
      </c>
      <c r="J43" s="10">
        <f t="shared" si="0"/>
        <v>6</v>
      </c>
      <c r="K43" s="10">
        <v>0</v>
      </c>
      <c r="L43" s="10">
        <f t="shared" si="10"/>
        <v>21.81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4</v>
      </c>
      <c r="S43" s="12">
        <v>26</v>
      </c>
      <c r="T43" s="10">
        <f t="shared" si="1"/>
        <v>6.5</v>
      </c>
      <c r="U43" s="12">
        <v>0</v>
      </c>
      <c r="V43" s="12">
        <f t="shared" si="11"/>
        <v>20.5</v>
      </c>
      <c r="W43" s="12">
        <v>0</v>
      </c>
      <c r="X43" s="10">
        <v>45</v>
      </c>
      <c r="Y43" s="12">
        <v>5</v>
      </c>
      <c r="Z43" s="12">
        <f t="shared" si="2"/>
        <v>88.89</v>
      </c>
      <c r="AA43" s="10">
        <f t="shared" si="3"/>
        <v>3</v>
      </c>
      <c r="AB43" s="10">
        <f t="shared" si="4"/>
        <v>9</v>
      </c>
      <c r="AC43" s="10">
        <f t="shared" si="5"/>
        <v>13</v>
      </c>
      <c r="AD43" s="10">
        <f t="shared" si="6"/>
        <v>25</v>
      </c>
      <c r="AE43" s="12">
        <f t="shared" si="12"/>
        <v>20.89</v>
      </c>
      <c r="AF43" s="10">
        <f t="shared" si="7"/>
        <v>0</v>
      </c>
      <c r="AG43" s="5">
        <v>0</v>
      </c>
      <c r="AH43" s="10">
        <f t="shared" si="8"/>
        <v>25</v>
      </c>
      <c r="AI43" s="10">
        <f t="shared" si="13"/>
        <v>20.89</v>
      </c>
      <c r="AJ43" s="10">
        <f t="shared" si="9"/>
        <v>2</v>
      </c>
    </row>
    <row r="44" spans="1:36" x14ac:dyDescent="0.25">
      <c r="A44" s="9" t="s">
        <v>80</v>
      </c>
      <c r="B44" s="10">
        <v>1</v>
      </c>
      <c r="C44" s="11" t="s">
        <v>133</v>
      </c>
      <c r="D44" s="10">
        <v>0</v>
      </c>
      <c r="E44" s="10">
        <v>0</v>
      </c>
      <c r="F44" s="10">
        <v>0</v>
      </c>
      <c r="G44" s="10">
        <v>0</v>
      </c>
      <c r="H44" s="12">
        <v>4</v>
      </c>
      <c r="I44" s="12">
        <v>29</v>
      </c>
      <c r="J44" s="10">
        <f t="shared" si="0"/>
        <v>7.25</v>
      </c>
      <c r="K44" s="10">
        <v>0</v>
      </c>
      <c r="L44" s="10">
        <f t="shared" si="10"/>
        <v>21.81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4</v>
      </c>
      <c r="S44" s="12">
        <v>26</v>
      </c>
      <c r="T44" s="10">
        <f t="shared" si="1"/>
        <v>6.5</v>
      </c>
      <c r="U44" s="12">
        <v>0</v>
      </c>
      <c r="V44" s="12">
        <f t="shared" si="11"/>
        <v>20.5</v>
      </c>
      <c r="W44" s="12">
        <v>0</v>
      </c>
      <c r="X44" s="10">
        <v>45</v>
      </c>
      <c r="Y44" s="12">
        <v>5</v>
      </c>
      <c r="Z44" s="12">
        <f t="shared" si="2"/>
        <v>88.89</v>
      </c>
      <c r="AA44" s="10">
        <f t="shared" si="3"/>
        <v>3</v>
      </c>
      <c r="AB44" s="10">
        <f t="shared" si="4"/>
        <v>8</v>
      </c>
      <c r="AC44" s="10">
        <f t="shared" si="5"/>
        <v>14</v>
      </c>
      <c r="AD44" s="10">
        <f t="shared" si="6"/>
        <v>25</v>
      </c>
      <c r="AE44" s="12">
        <f t="shared" si="12"/>
        <v>20.89</v>
      </c>
      <c r="AF44" s="10">
        <f t="shared" si="7"/>
        <v>0</v>
      </c>
      <c r="AG44" s="5">
        <v>0</v>
      </c>
      <c r="AH44" s="10">
        <f t="shared" si="8"/>
        <v>25</v>
      </c>
      <c r="AI44" s="10">
        <f t="shared" si="13"/>
        <v>20.89</v>
      </c>
      <c r="AJ44" s="10">
        <f t="shared" si="9"/>
        <v>2</v>
      </c>
    </row>
    <row r="45" spans="1:36" x14ac:dyDescent="0.25">
      <c r="A45" s="9" t="s">
        <v>81</v>
      </c>
      <c r="B45" s="10">
        <v>1</v>
      </c>
      <c r="C45" s="11" t="s">
        <v>134</v>
      </c>
      <c r="D45" s="10">
        <v>0</v>
      </c>
      <c r="E45" s="10">
        <v>0</v>
      </c>
      <c r="F45" s="10">
        <v>0</v>
      </c>
      <c r="G45" s="10">
        <v>0</v>
      </c>
      <c r="H45" s="12">
        <v>3</v>
      </c>
      <c r="I45" s="12">
        <v>7</v>
      </c>
      <c r="J45" s="10">
        <f t="shared" si="0"/>
        <v>1.75</v>
      </c>
      <c r="K45" s="10">
        <v>0</v>
      </c>
      <c r="L45" s="10">
        <f t="shared" si="10"/>
        <v>21.81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4</v>
      </c>
      <c r="S45" s="12">
        <v>12</v>
      </c>
      <c r="T45" s="10">
        <f t="shared" si="1"/>
        <v>3</v>
      </c>
      <c r="U45" s="12">
        <v>0</v>
      </c>
      <c r="V45" s="12">
        <f t="shared" si="11"/>
        <v>20.5</v>
      </c>
      <c r="W45" s="12">
        <v>0</v>
      </c>
      <c r="X45" s="10">
        <v>45</v>
      </c>
      <c r="Y45" s="12">
        <v>8</v>
      </c>
      <c r="Z45" s="12">
        <f t="shared" si="2"/>
        <v>82.22</v>
      </c>
      <c r="AA45" s="10">
        <f t="shared" si="3"/>
        <v>2</v>
      </c>
      <c r="AB45" s="10">
        <f t="shared" si="4"/>
        <v>7</v>
      </c>
      <c r="AC45" s="10">
        <f t="shared" si="5"/>
        <v>5</v>
      </c>
      <c r="AD45" s="10">
        <f t="shared" si="6"/>
        <v>14</v>
      </c>
      <c r="AE45" s="12">
        <f t="shared" si="12"/>
        <v>20.89</v>
      </c>
      <c r="AF45" s="10">
        <f t="shared" si="7"/>
        <v>2</v>
      </c>
      <c r="AG45" s="5">
        <v>0</v>
      </c>
      <c r="AH45" s="10">
        <f t="shared" si="8"/>
        <v>14</v>
      </c>
      <c r="AI45" s="10">
        <f t="shared" si="13"/>
        <v>20.89</v>
      </c>
      <c r="AJ45" s="10">
        <f t="shared" si="9"/>
        <v>2</v>
      </c>
    </row>
    <row r="46" spans="1:36" x14ac:dyDescent="0.25">
      <c r="A46" s="9" t="s">
        <v>82</v>
      </c>
      <c r="B46" s="10">
        <v>1</v>
      </c>
      <c r="C46" s="11" t="s">
        <v>135</v>
      </c>
      <c r="D46" s="10">
        <v>0</v>
      </c>
      <c r="E46" s="10">
        <v>0</v>
      </c>
      <c r="F46" s="10">
        <v>0</v>
      </c>
      <c r="G46" s="10">
        <v>0</v>
      </c>
      <c r="H46" s="12">
        <v>0</v>
      </c>
      <c r="I46" s="12">
        <v>15</v>
      </c>
      <c r="J46" s="10">
        <f t="shared" si="0"/>
        <v>3.75</v>
      </c>
      <c r="K46" s="10">
        <v>0</v>
      </c>
      <c r="L46" s="10">
        <f t="shared" si="10"/>
        <v>21.81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2">
        <v>11</v>
      </c>
      <c r="T46" s="10">
        <f t="shared" si="1"/>
        <v>2.75</v>
      </c>
      <c r="U46" s="12">
        <v>0</v>
      </c>
      <c r="V46" s="12">
        <f t="shared" si="11"/>
        <v>20.5</v>
      </c>
      <c r="W46" s="12">
        <v>0</v>
      </c>
      <c r="X46" s="10">
        <v>45</v>
      </c>
      <c r="Y46" s="12">
        <v>12</v>
      </c>
      <c r="Z46" s="12">
        <f t="shared" si="2"/>
        <v>73.33</v>
      </c>
      <c r="AA46" s="10">
        <f t="shared" si="3"/>
        <v>1</v>
      </c>
      <c r="AB46" s="10">
        <f t="shared" si="4"/>
        <v>0</v>
      </c>
      <c r="AC46" s="10">
        <f t="shared" si="5"/>
        <v>7</v>
      </c>
      <c r="AD46" s="10">
        <f t="shared" si="6"/>
        <v>8</v>
      </c>
      <c r="AE46" s="12">
        <f t="shared" si="12"/>
        <v>20.89</v>
      </c>
      <c r="AF46" s="10">
        <f t="shared" si="7"/>
        <v>2</v>
      </c>
      <c r="AG46" s="5">
        <v>0</v>
      </c>
      <c r="AH46" s="10">
        <f t="shared" si="8"/>
        <v>8</v>
      </c>
      <c r="AI46" s="10">
        <f t="shared" si="13"/>
        <v>20.89</v>
      </c>
      <c r="AJ46" s="10">
        <f t="shared" si="9"/>
        <v>2</v>
      </c>
    </row>
    <row r="47" spans="1:36" x14ac:dyDescent="0.25">
      <c r="A47" s="9" t="s">
        <v>83</v>
      </c>
      <c r="B47" s="10">
        <v>1</v>
      </c>
      <c r="C47" s="11" t="s">
        <v>136</v>
      </c>
      <c r="D47" s="10">
        <v>0</v>
      </c>
      <c r="E47" s="10">
        <v>0</v>
      </c>
      <c r="F47" s="10">
        <v>0</v>
      </c>
      <c r="G47" s="10">
        <v>0</v>
      </c>
      <c r="H47" s="12">
        <v>4</v>
      </c>
      <c r="I47" s="12">
        <v>33</v>
      </c>
      <c r="J47" s="10">
        <f t="shared" si="0"/>
        <v>8.25</v>
      </c>
      <c r="K47" s="10">
        <v>0</v>
      </c>
      <c r="L47" s="10">
        <f t="shared" si="10"/>
        <v>21.81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4</v>
      </c>
      <c r="S47" s="12">
        <v>32</v>
      </c>
      <c r="T47" s="10">
        <f t="shared" si="1"/>
        <v>8</v>
      </c>
      <c r="U47" s="12">
        <v>0</v>
      </c>
      <c r="V47" s="12">
        <f t="shared" si="11"/>
        <v>20.5</v>
      </c>
      <c r="W47" s="12">
        <v>0</v>
      </c>
      <c r="X47" s="10">
        <v>45</v>
      </c>
      <c r="Y47" s="12">
        <v>1</v>
      </c>
      <c r="Z47" s="12">
        <f t="shared" si="2"/>
        <v>97.78</v>
      </c>
      <c r="AA47" s="10">
        <f t="shared" si="3"/>
        <v>3</v>
      </c>
      <c r="AB47" s="10">
        <f t="shared" si="4"/>
        <v>8</v>
      </c>
      <c r="AC47" s="10">
        <f t="shared" si="5"/>
        <v>17</v>
      </c>
      <c r="AD47" s="10">
        <f t="shared" si="6"/>
        <v>28</v>
      </c>
      <c r="AE47" s="12">
        <f t="shared" si="12"/>
        <v>20.89</v>
      </c>
      <c r="AF47" s="10">
        <f t="shared" si="7"/>
        <v>0</v>
      </c>
      <c r="AG47" s="5">
        <v>0</v>
      </c>
      <c r="AH47" s="10">
        <f t="shared" si="8"/>
        <v>28</v>
      </c>
      <c r="AI47" s="10">
        <f t="shared" si="13"/>
        <v>20.89</v>
      </c>
      <c r="AJ47" s="10">
        <f t="shared" si="9"/>
        <v>2</v>
      </c>
    </row>
    <row r="48" spans="1:36" x14ac:dyDescent="0.25">
      <c r="A48" s="9" t="s">
        <v>84</v>
      </c>
      <c r="B48" s="10">
        <v>1</v>
      </c>
      <c r="C48" s="11" t="s">
        <v>137</v>
      </c>
      <c r="D48" s="10">
        <v>0</v>
      </c>
      <c r="E48" s="10">
        <v>0</v>
      </c>
      <c r="F48" s="10">
        <v>0</v>
      </c>
      <c r="G48" s="10">
        <v>0</v>
      </c>
      <c r="H48" s="12">
        <v>5</v>
      </c>
      <c r="I48" s="12">
        <v>27</v>
      </c>
      <c r="J48" s="10">
        <f t="shared" si="0"/>
        <v>6.75</v>
      </c>
      <c r="K48" s="10">
        <v>0</v>
      </c>
      <c r="L48" s="10">
        <f t="shared" si="10"/>
        <v>21.81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4</v>
      </c>
      <c r="S48" s="12">
        <v>19</v>
      </c>
      <c r="T48" s="10">
        <f t="shared" si="1"/>
        <v>4.75</v>
      </c>
      <c r="U48" s="12">
        <v>0</v>
      </c>
      <c r="V48" s="12">
        <f t="shared" si="11"/>
        <v>20.5</v>
      </c>
      <c r="W48" s="12">
        <v>0</v>
      </c>
      <c r="X48" s="10">
        <v>45</v>
      </c>
      <c r="Y48" s="12">
        <v>3</v>
      </c>
      <c r="Z48" s="12">
        <f t="shared" si="2"/>
        <v>93.33</v>
      </c>
      <c r="AA48" s="10">
        <f t="shared" si="3"/>
        <v>3</v>
      </c>
      <c r="AB48" s="10">
        <f t="shared" si="4"/>
        <v>9</v>
      </c>
      <c r="AC48" s="10">
        <f t="shared" si="5"/>
        <v>12</v>
      </c>
      <c r="AD48" s="10">
        <f t="shared" si="6"/>
        <v>24</v>
      </c>
      <c r="AE48" s="12">
        <f t="shared" si="12"/>
        <v>20.89</v>
      </c>
      <c r="AF48" s="10">
        <f t="shared" si="7"/>
        <v>1</v>
      </c>
      <c r="AG48" s="5">
        <v>0</v>
      </c>
      <c r="AH48" s="10">
        <f t="shared" si="8"/>
        <v>24</v>
      </c>
      <c r="AI48" s="10">
        <f t="shared" si="13"/>
        <v>20.89</v>
      </c>
      <c r="AJ48" s="10">
        <f t="shared" si="9"/>
        <v>2</v>
      </c>
    </row>
    <row r="49" spans="1:36" x14ac:dyDescent="0.25">
      <c r="A49" s="9" t="s">
        <v>85</v>
      </c>
      <c r="B49" s="10">
        <v>1</v>
      </c>
      <c r="C49" s="11" t="s">
        <v>138</v>
      </c>
      <c r="D49" s="10">
        <v>0</v>
      </c>
      <c r="E49" s="10">
        <v>0</v>
      </c>
      <c r="F49" s="10">
        <v>0</v>
      </c>
      <c r="G49" s="10">
        <v>0</v>
      </c>
      <c r="H49" s="12">
        <v>5</v>
      </c>
      <c r="I49" s="12">
        <v>16</v>
      </c>
      <c r="J49" s="10">
        <f t="shared" si="0"/>
        <v>4</v>
      </c>
      <c r="K49" s="10">
        <v>0</v>
      </c>
      <c r="L49" s="10">
        <f t="shared" si="10"/>
        <v>21.81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4</v>
      </c>
      <c r="S49" s="12">
        <v>15</v>
      </c>
      <c r="T49" s="10">
        <f t="shared" si="1"/>
        <v>3.75</v>
      </c>
      <c r="U49" s="12">
        <v>0</v>
      </c>
      <c r="V49" s="12">
        <f t="shared" si="11"/>
        <v>20.5</v>
      </c>
      <c r="W49" s="12">
        <v>0</v>
      </c>
      <c r="X49" s="10">
        <v>45</v>
      </c>
      <c r="Y49" s="12">
        <v>7</v>
      </c>
      <c r="Z49" s="12">
        <f t="shared" si="2"/>
        <v>84.44</v>
      </c>
      <c r="AA49" s="10">
        <f t="shared" si="3"/>
        <v>2</v>
      </c>
      <c r="AB49" s="10">
        <f t="shared" si="4"/>
        <v>9</v>
      </c>
      <c r="AC49" s="10">
        <f t="shared" si="5"/>
        <v>8</v>
      </c>
      <c r="AD49" s="10">
        <f t="shared" si="6"/>
        <v>19</v>
      </c>
      <c r="AE49" s="12">
        <f t="shared" si="12"/>
        <v>20.89</v>
      </c>
      <c r="AF49" s="10">
        <f t="shared" si="7"/>
        <v>2</v>
      </c>
      <c r="AG49" s="5">
        <v>0</v>
      </c>
      <c r="AH49" s="10">
        <f t="shared" si="8"/>
        <v>19</v>
      </c>
      <c r="AI49" s="10">
        <f t="shared" si="13"/>
        <v>20.89</v>
      </c>
      <c r="AJ49" s="10">
        <f t="shared" si="9"/>
        <v>2</v>
      </c>
    </row>
    <row r="50" spans="1:36" x14ac:dyDescent="0.25">
      <c r="A50" s="9" t="s">
        <v>86</v>
      </c>
      <c r="B50" s="10">
        <v>1</v>
      </c>
      <c r="C50" s="11" t="s">
        <v>139</v>
      </c>
      <c r="D50" s="10">
        <v>0</v>
      </c>
      <c r="E50" s="10">
        <v>0</v>
      </c>
      <c r="F50" s="10">
        <v>0</v>
      </c>
      <c r="G50" s="10">
        <v>0</v>
      </c>
      <c r="H50" s="12">
        <v>5</v>
      </c>
      <c r="I50" s="12">
        <v>22</v>
      </c>
      <c r="J50" s="10">
        <f t="shared" si="0"/>
        <v>5.5</v>
      </c>
      <c r="K50" s="10">
        <v>0</v>
      </c>
      <c r="L50" s="10">
        <f t="shared" si="10"/>
        <v>21.81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4</v>
      </c>
      <c r="S50" s="12">
        <v>18</v>
      </c>
      <c r="T50" s="10">
        <f t="shared" si="1"/>
        <v>4.5</v>
      </c>
      <c r="U50" s="12">
        <v>0</v>
      </c>
      <c r="V50" s="12">
        <f t="shared" si="11"/>
        <v>20.5</v>
      </c>
      <c r="W50" s="12">
        <v>0</v>
      </c>
      <c r="X50" s="10">
        <v>45</v>
      </c>
      <c r="Y50" s="12">
        <v>7</v>
      </c>
      <c r="Z50" s="12">
        <f t="shared" si="2"/>
        <v>84.44</v>
      </c>
      <c r="AA50" s="10">
        <f t="shared" si="3"/>
        <v>2</v>
      </c>
      <c r="AB50" s="10">
        <f t="shared" si="4"/>
        <v>9</v>
      </c>
      <c r="AC50" s="10">
        <f t="shared" si="5"/>
        <v>10</v>
      </c>
      <c r="AD50" s="10">
        <f t="shared" si="6"/>
        <v>21</v>
      </c>
      <c r="AE50" s="12">
        <f t="shared" si="12"/>
        <v>20.89</v>
      </c>
      <c r="AF50" s="10">
        <f t="shared" si="7"/>
        <v>1</v>
      </c>
      <c r="AG50" s="5">
        <v>0</v>
      </c>
      <c r="AH50" s="10">
        <f t="shared" si="8"/>
        <v>21</v>
      </c>
      <c r="AI50" s="10">
        <f t="shared" si="13"/>
        <v>20.89</v>
      </c>
      <c r="AJ50" s="10">
        <f t="shared" si="9"/>
        <v>2</v>
      </c>
    </row>
    <row r="51" spans="1:36" x14ac:dyDescent="0.25">
      <c r="A51" s="9" t="s">
        <v>87</v>
      </c>
      <c r="B51" s="10">
        <v>1</v>
      </c>
      <c r="C51" s="11" t="s">
        <v>140</v>
      </c>
      <c r="D51" s="10">
        <v>0</v>
      </c>
      <c r="E51" s="10">
        <v>0</v>
      </c>
      <c r="F51" s="10">
        <v>0</v>
      </c>
      <c r="G51" s="10">
        <v>0</v>
      </c>
      <c r="H51" s="12">
        <v>4</v>
      </c>
      <c r="I51" s="12">
        <v>23</v>
      </c>
      <c r="J51" s="10">
        <f t="shared" si="0"/>
        <v>5.75</v>
      </c>
      <c r="K51" s="10">
        <v>0</v>
      </c>
      <c r="L51" s="10">
        <f t="shared" si="10"/>
        <v>21.81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3</v>
      </c>
      <c r="S51" s="12">
        <v>19</v>
      </c>
      <c r="T51" s="10">
        <f t="shared" si="1"/>
        <v>4.75</v>
      </c>
      <c r="U51" s="12">
        <v>0</v>
      </c>
      <c r="V51" s="12">
        <f t="shared" si="11"/>
        <v>20.5</v>
      </c>
      <c r="W51" s="12">
        <v>0</v>
      </c>
      <c r="X51" s="10">
        <v>45</v>
      </c>
      <c r="Y51" s="12">
        <v>10</v>
      </c>
      <c r="Z51" s="12">
        <f t="shared" si="2"/>
        <v>77.78</v>
      </c>
      <c r="AA51" s="10">
        <f t="shared" si="3"/>
        <v>2</v>
      </c>
      <c r="AB51" s="10">
        <f t="shared" si="4"/>
        <v>7</v>
      </c>
      <c r="AC51" s="10">
        <f t="shared" si="5"/>
        <v>11</v>
      </c>
      <c r="AD51" s="10">
        <f t="shared" si="6"/>
        <v>20</v>
      </c>
      <c r="AE51" s="12">
        <f t="shared" si="12"/>
        <v>20.89</v>
      </c>
      <c r="AF51" s="10">
        <f t="shared" si="7"/>
        <v>1</v>
      </c>
      <c r="AG51" s="5">
        <v>0</v>
      </c>
      <c r="AH51" s="10">
        <f t="shared" si="8"/>
        <v>20</v>
      </c>
      <c r="AI51" s="10">
        <f t="shared" si="13"/>
        <v>20.89</v>
      </c>
      <c r="AJ51" s="10">
        <f t="shared" si="9"/>
        <v>2</v>
      </c>
    </row>
    <row r="52" spans="1:36" x14ac:dyDescent="0.25">
      <c r="A52" s="9" t="s">
        <v>88</v>
      </c>
      <c r="B52" s="10">
        <v>1</v>
      </c>
      <c r="C52" s="11" t="s">
        <v>141</v>
      </c>
      <c r="D52" s="10">
        <v>0</v>
      </c>
      <c r="E52" s="10">
        <v>0</v>
      </c>
      <c r="F52" s="10">
        <v>0</v>
      </c>
      <c r="G52" s="10">
        <v>0</v>
      </c>
      <c r="H52" s="12">
        <v>5</v>
      </c>
      <c r="I52" s="12">
        <v>28</v>
      </c>
      <c r="J52" s="10">
        <f t="shared" si="0"/>
        <v>7</v>
      </c>
      <c r="K52" s="10">
        <v>0</v>
      </c>
      <c r="L52" s="10">
        <f t="shared" si="10"/>
        <v>21.81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4</v>
      </c>
      <c r="S52" s="12">
        <v>17</v>
      </c>
      <c r="T52" s="10">
        <f t="shared" si="1"/>
        <v>4.25</v>
      </c>
      <c r="U52" s="12">
        <v>0</v>
      </c>
      <c r="V52" s="12">
        <f t="shared" si="11"/>
        <v>20.5</v>
      </c>
      <c r="W52" s="12">
        <v>0</v>
      </c>
      <c r="X52" s="10">
        <v>45</v>
      </c>
      <c r="Y52" s="12">
        <v>6</v>
      </c>
      <c r="Z52" s="12">
        <f t="shared" si="2"/>
        <v>86.67</v>
      </c>
      <c r="AA52" s="10">
        <f t="shared" si="3"/>
        <v>3</v>
      </c>
      <c r="AB52" s="10">
        <f t="shared" si="4"/>
        <v>9</v>
      </c>
      <c r="AC52" s="10">
        <f t="shared" si="5"/>
        <v>12</v>
      </c>
      <c r="AD52" s="10">
        <f t="shared" si="6"/>
        <v>24</v>
      </c>
      <c r="AE52" s="12">
        <f t="shared" si="12"/>
        <v>20.89</v>
      </c>
      <c r="AF52" s="10">
        <f t="shared" si="7"/>
        <v>1</v>
      </c>
      <c r="AG52" s="5">
        <v>0</v>
      </c>
      <c r="AH52" s="10">
        <f t="shared" si="8"/>
        <v>24</v>
      </c>
      <c r="AI52" s="10">
        <f t="shared" si="13"/>
        <v>20.89</v>
      </c>
      <c r="AJ52" s="10">
        <f t="shared" si="9"/>
        <v>2</v>
      </c>
    </row>
    <row r="53" spans="1:36" x14ac:dyDescent="0.25">
      <c r="A53" s="9" t="s">
        <v>89</v>
      </c>
      <c r="B53" s="10">
        <v>1</v>
      </c>
      <c r="C53" s="11" t="s">
        <v>142</v>
      </c>
      <c r="D53" s="10">
        <v>0</v>
      </c>
      <c r="E53" s="10">
        <v>0</v>
      </c>
      <c r="F53" s="10">
        <v>0</v>
      </c>
      <c r="G53" s="10">
        <v>0</v>
      </c>
      <c r="H53" s="12">
        <v>5</v>
      </c>
      <c r="I53" s="12">
        <v>24</v>
      </c>
      <c r="J53" s="10">
        <f t="shared" si="0"/>
        <v>6</v>
      </c>
      <c r="K53" s="10">
        <v>0</v>
      </c>
      <c r="L53" s="10">
        <f t="shared" si="10"/>
        <v>21.81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4</v>
      </c>
      <c r="S53" s="12">
        <v>22</v>
      </c>
      <c r="T53" s="10">
        <f t="shared" si="1"/>
        <v>5.5</v>
      </c>
      <c r="U53" s="12">
        <v>0</v>
      </c>
      <c r="V53" s="12">
        <f t="shared" si="11"/>
        <v>20.5</v>
      </c>
      <c r="W53" s="12">
        <v>0</v>
      </c>
      <c r="X53" s="10">
        <v>45</v>
      </c>
      <c r="Y53" s="12">
        <v>1</v>
      </c>
      <c r="Z53" s="12">
        <f t="shared" si="2"/>
        <v>97.78</v>
      </c>
      <c r="AA53" s="10">
        <f t="shared" si="3"/>
        <v>3</v>
      </c>
      <c r="AB53" s="10">
        <f t="shared" si="4"/>
        <v>9</v>
      </c>
      <c r="AC53" s="10">
        <f t="shared" si="5"/>
        <v>12</v>
      </c>
      <c r="AD53" s="10">
        <f t="shared" si="6"/>
        <v>24</v>
      </c>
      <c r="AE53" s="12">
        <f t="shared" si="12"/>
        <v>20.89</v>
      </c>
      <c r="AF53" s="10">
        <f t="shared" si="7"/>
        <v>1</v>
      </c>
      <c r="AG53" s="5">
        <v>0</v>
      </c>
      <c r="AH53" s="10">
        <f t="shared" si="8"/>
        <v>24</v>
      </c>
      <c r="AI53" s="10">
        <f t="shared" si="13"/>
        <v>20.89</v>
      </c>
      <c r="AJ53" s="10">
        <f t="shared" si="9"/>
        <v>2</v>
      </c>
    </row>
    <row r="54" spans="1:36" x14ac:dyDescent="0.25">
      <c r="A54" s="9" t="s">
        <v>90</v>
      </c>
      <c r="B54" s="10">
        <v>1</v>
      </c>
      <c r="C54" s="11" t="s">
        <v>143</v>
      </c>
      <c r="D54" s="10">
        <v>0</v>
      </c>
      <c r="E54" s="10">
        <v>0</v>
      </c>
      <c r="F54" s="10">
        <v>0</v>
      </c>
      <c r="G54" s="10">
        <v>0</v>
      </c>
      <c r="H54" s="12">
        <v>4</v>
      </c>
      <c r="I54" s="12">
        <v>27</v>
      </c>
      <c r="J54" s="10">
        <f t="shared" si="0"/>
        <v>6.75</v>
      </c>
      <c r="K54" s="10">
        <v>0</v>
      </c>
      <c r="L54" s="10">
        <f t="shared" si="10"/>
        <v>21.81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4</v>
      </c>
      <c r="S54" s="12">
        <v>26</v>
      </c>
      <c r="T54" s="10">
        <f t="shared" si="1"/>
        <v>6.5</v>
      </c>
      <c r="U54" s="12">
        <v>0</v>
      </c>
      <c r="V54" s="12">
        <f t="shared" si="11"/>
        <v>20.5</v>
      </c>
      <c r="W54" s="12">
        <v>0</v>
      </c>
      <c r="X54" s="10">
        <v>45</v>
      </c>
      <c r="Y54" s="12">
        <v>10</v>
      </c>
      <c r="Z54" s="12">
        <f t="shared" si="2"/>
        <v>77.78</v>
      </c>
      <c r="AA54" s="10">
        <f t="shared" si="3"/>
        <v>2</v>
      </c>
      <c r="AB54" s="10">
        <f t="shared" si="4"/>
        <v>8</v>
      </c>
      <c r="AC54" s="10">
        <f t="shared" si="5"/>
        <v>14</v>
      </c>
      <c r="AD54" s="10">
        <f t="shared" si="6"/>
        <v>24</v>
      </c>
      <c r="AE54" s="12">
        <f t="shared" si="12"/>
        <v>20.89</v>
      </c>
      <c r="AF54" s="10">
        <f t="shared" si="7"/>
        <v>1</v>
      </c>
      <c r="AG54" s="5">
        <v>0</v>
      </c>
      <c r="AH54" s="10">
        <f t="shared" si="8"/>
        <v>24</v>
      </c>
      <c r="AI54" s="10">
        <f t="shared" si="13"/>
        <v>20.89</v>
      </c>
      <c r="AJ54" s="10">
        <f t="shared" si="9"/>
        <v>2</v>
      </c>
    </row>
    <row r="55" spans="1:36" x14ac:dyDescent="0.25">
      <c r="A55" s="9" t="s">
        <v>91</v>
      </c>
      <c r="B55" s="10">
        <v>1</v>
      </c>
      <c r="C55" s="11" t="s">
        <v>144</v>
      </c>
      <c r="D55" s="10">
        <v>0</v>
      </c>
      <c r="E55" s="10">
        <v>0</v>
      </c>
      <c r="F55" s="10">
        <v>0</v>
      </c>
      <c r="G55" s="10">
        <v>0</v>
      </c>
      <c r="H55" s="12">
        <v>0</v>
      </c>
      <c r="I55" s="12">
        <v>0</v>
      </c>
      <c r="J55" s="10">
        <f t="shared" si="0"/>
        <v>0</v>
      </c>
      <c r="K55" s="10">
        <v>0</v>
      </c>
      <c r="L55" s="10">
        <f t="shared" si="10"/>
        <v>21.81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2">
        <v>5</v>
      </c>
      <c r="T55" s="10">
        <f t="shared" si="1"/>
        <v>1.25</v>
      </c>
      <c r="U55" s="12">
        <v>0</v>
      </c>
      <c r="V55" s="12">
        <f t="shared" si="11"/>
        <v>20.5</v>
      </c>
      <c r="W55" s="12">
        <v>0</v>
      </c>
      <c r="X55" s="10">
        <v>45</v>
      </c>
      <c r="Y55" s="12">
        <v>17</v>
      </c>
      <c r="Z55" s="12">
        <f t="shared" si="2"/>
        <v>62.22</v>
      </c>
      <c r="AA55" s="10">
        <f t="shared" si="3"/>
        <v>1</v>
      </c>
      <c r="AB55" s="10">
        <f t="shared" si="4"/>
        <v>0</v>
      </c>
      <c r="AC55" s="10">
        <f t="shared" si="5"/>
        <v>2</v>
      </c>
      <c r="AD55" s="10">
        <f t="shared" si="6"/>
        <v>3</v>
      </c>
      <c r="AE55" s="12">
        <f t="shared" si="12"/>
        <v>20.89</v>
      </c>
      <c r="AF55" s="10">
        <f t="shared" si="7"/>
        <v>2</v>
      </c>
      <c r="AG55" s="5">
        <v>0</v>
      </c>
      <c r="AH55" s="10">
        <f t="shared" si="8"/>
        <v>3</v>
      </c>
      <c r="AI55" s="10">
        <f t="shared" si="13"/>
        <v>20.89</v>
      </c>
      <c r="AJ55" s="10">
        <f t="shared" si="9"/>
        <v>2</v>
      </c>
    </row>
    <row r="56" spans="1:36" x14ac:dyDescent="0.25">
      <c r="G56" s="2" t="s">
        <v>35</v>
      </c>
      <c r="I56" s="13">
        <f>SUM(I3:I55)</f>
        <v>1156</v>
      </c>
      <c r="J56" s="1"/>
      <c r="K56" s="1"/>
      <c r="L56" s="1"/>
      <c r="M56" s="1"/>
      <c r="N56" s="1"/>
      <c r="O56" s="1"/>
      <c r="P56" s="1"/>
      <c r="Q56" s="1"/>
      <c r="R56" s="1"/>
      <c r="S56" s="13">
        <f>SUM(S3:S55)</f>
        <v>1087</v>
      </c>
      <c r="T56" s="1"/>
      <c r="W56" s="1"/>
      <c r="X56" s="1"/>
      <c r="AA56" s="1"/>
      <c r="AB56" s="1"/>
      <c r="AC56" s="1"/>
      <c r="AD56" s="13">
        <f>SUM(AD3:AD55)</f>
        <v>1107</v>
      </c>
      <c r="AF56" s="1"/>
      <c r="AG56" s="13">
        <f>SUM(AG3:AG55)</f>
        <v>0</v>
      </c>
      <c r="AH56" s="13">
        <f>SUM(AH3:AH55)</f>
        <v>1107</v>
      </c>
    </row>
    <row r="57" spans="1:36" x14ac:dyDescent="0.25">
      <c r="G57" s="2" t="s">
        <v>36</v>
      </c>
      <c r="I57" s="13">
        <f>ROUND(AVERAGE(I3:I55),2)</f>
        <v>21.81</v>
      </c>
      <c r="J57" s="1"/>
      <c r="K57" s="1"/>
      <c r="L57" s="1"/>
      <c r="M57" s="1"/>
      <c r="N57" s="1"/>
      <c r="O57" s="1"/>
      <c r="P57" s="1"/>
      <c r="Q57" s="1"/>
      <c r="R57" s="1"/>
      <c r="S57" s="13">
        <f>ROUND(AVERAGE(S3:S55),1)</f>
        <v>20.5</v>
      </c>
      <c r="T57" s="1"/>
      <c r="W57" s="1"/>
      <c r="X57" s="1"/>
      <c r="AA57" s="1"/>
      <c r="AB57" s="1"/>
      <c r="AC57" s="1"/>
      <c r="AD57" s="13">
        <f>ROUND(AVERAGE(AD3:AD55),2)</f>
        <v>20.89</v>
      </c>
      <c r="AF57" s="1"/>
      <c r="AG57" s="13">
        <f>(AG56*15)/50</f>
        <v>0</v>
      </c>
      <c r="AH57" s="13">
        <f>ROUND(AVERAGE(AH3:AH55),2)</f>
        <v>20.89</v>
      </c>
    </row>
  </sheetData>
  <mergeCells count="1">
    <mergeCell ref="A1:AJ1"/>
  </mergeCells>
  <conditionalFormatting sqref="AD3:AD55">
    <cfRule type="cellIs" dxfId="0" priority="1" operator="lessThan">
      <formula>22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paulson</dc:creator>
  <cp:keywords>sam;705c;jecc</cp:keywords>
  <cp:lastModifiedBy>Paul</cp:lastModifiedBy>
  <dcterms:created xsi:type="dcterms:W3CDTF">2011-05-17T15:44:24Z</dcterms:created>
  <dcterms:modified xsi:type="dcterms:W3CDTF">2013-03-28T16:25:33Z</dcterms:modified>
</cp:coreProperties>
</file>