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aulzuo/Documents/Penn 2016-2017/Spring '17/STAT 476/project2/"/>
    </mc:Choice>
  </mc:AlternateContent>
  <bookViews>
    <workbookView xWindow="1040" yWindow="1680" windowWidth="27760" windowHeight="15260" tabRatio="500" activeTab="6"/>
  </bookViews>
  <sheets>
    <sheet name="WG_UDS" sheetId="1" r:id="rId1"/>
    <sheet name="WG_UCCSD_samebeta" sheetId="2" r:id="rId2"/>
    <sheet name="WG_UCCSD" sheetId="3" r:id="rId3"/>
    <sheet name="WG_UCCSDCA_1seg" sheetId="4" r:id="rId4"/>
    <sheet name="WG_UCCSDCA_samebeta" sheetId="5" r:id="rId5"/>
    <sheet name="WG_UCCSDCA_samebetaCCdiffbetaCA" sheetId="6" r:id="rId6"/>
    <sheet name="WG_UCCSDCA_sameCCdiffD" sheetId="7" r:id="rId7"/>
  </sheets>
  <externalReferences>
    <externalReference r:id="rId8"/>
  </externalReferences>
  <definedNames>
    <definedName name="solver_adj" localSheetId="2" hidden="1">WG_UCCSD!$B$1:$B$8,WG_UCCSD!$C$1:$C$3,WG_UCCSD!$C$5:$C$6</definedName>
    <definedName name="solver_adj" localSheetId="1" hidden="1">WG_UCCSD_samebeta!$B$1:$B$8,WG_UCCSD_samebeta!$C$1:$C$3</definedName>
    <definedName name="solver_adj" localSheetId="3" hidden="1">WG_UCCSDCA_1seg!$B$1:$B$8</definedName>
    <definedName name="solver_adj" localSheetId="4" hidden="1">WG_UCCSDCA_samebeta!$B$1:$B$9,WG_UCCSDCA_samebeta!$C$1:$C$3</definedName>
    <definedName name="solver_adj" localSheetId="5" hidden="1">WG_UCCSDCA_samebetaCCdiffbetaCA!$B$1:$B$9,WG_UCCSDCA_samebetaCCdiffbetaCA!$C$1:$C$3,WG_UCCSDCA_samebetaCCdiffbetaCA!$C$5:$C$6</definedName>
    <definedName name="solver_adj" localSheetId="6" hidden="1">WG_UCCSDCA_sameCCdiffD!$B$1:$B$9,WG_UCCSDCA_sameCCdiffD!$C$1:$C$3,WG_UCCSDCA_sameCCdiffD!$C$5:$C$6</definedName>
    <definedName name="solver_adj" localSheetId="0" hidden="1">WG_UDS!$B$1:$B$7,WG_UDS!$C$1:$C$3,WG_UDS!$C$5:$C$6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0" hidden="1">0.0001</definedName>
    <definedName name="solver_drv" localSheetId="2" hidden="1">1</definedName>
    <definedName name="solver_drv" localSheetId="1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0" hidden="1">1</definedName>
    <definedName name="solver_eng" localSheetId="2" hidden="1">1</definedName>
    <definedName name="solver_eng" localSheetId="1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0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0" hidden="1">1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0" hidden="1">2147483647</definedName>
    <definedName name="solver_lhs1" localSheetId="2" hidden="1">WG_UCCSD!$B$1:$C$3</definedName>
    <definedName name="solver_lhs1" localSheetId="1" hidden="1">WG_UCCSD_samebeta!$B$1:$C$3</definedName>
    <definedName name="solver_lhs1" localSheetId="3" hidden="1">WG_UCCSDCA_1seg!$B$1:$C$3</definedName>
    <definedName name="solver_lhs1" localSheetId="4" hidden="1">WG_UCCSDCA_samebeta!$B$1:$C$3</definedName>
    <definedName name="solver_lhs1" localSheetId="5" hidden="1">WG_UCCSDCA_samebetaCCdiffbetaCA!$B$1:$C$3</definedName>
    <definedName name="solver_lhs1" localSheetId="6" hidden="1">WG_UCCSDCA_sameCCdiffD!$B$1:$C$3</definedName>
    <definedName name="solver_lhs1" localSheetId="0" hidden="1">WG_UDS!$B$1:$C$3</definedName>
    <definedName name="solver_lhs2" localSheetId="2" hidden="1">WG_UCCSD!$B$4</definedName>
    <definedName name="solver_lhs2" localSheetId="1" hidden="1">WG_UCCSD_samebeta!$B$4</definedName>
    <definedName name="solver_lhs2" localSheetId="3" hidden="1">WG_UCCSDCA_1seg!#REF!</definedName>
    <definedName name="solver_lhs2" localSheetId="4" hidden="1">WG_UCCSDCA_samebeta!$B$4</definedName>
    <definedName name="solver_lhs2" localSheetId="5" hidden="1">WG_UCCSDCA_samebetaCCdiffbetaCA!$B$4</definedName>
    <definedName name="solver_lhs2" localSheetId="6" hidden="1">WG_UCCSDCA_sameCCdiffD!$B$4</definedName>
    <definedName name="solver_lhs2" localSheetId="0" hidden="1">WG_UDS!$B$4</definedName>
    <definedName name="solver_lhs3" localSheetId="2" hidden="1">WG_UCCSD!$B$4</definedName>
    <definedName name="solver_lhs3" localSheetId="1" hidden="1">WG_UCCSD_samebeta!$B$4</definedName>
    <definedName name="solver_lhs3" localSheetId="3" hidden="1">WG_UCCSDCA_1seg!#REF!</definedName>
    <definedName name="solver_lhs3" localSheetId="4" hidden="1">WG_UCCSDCA_samebeta!$B$4</definedName>
    <definedName name="solver_lhs3" localSheetId="5" hidden="1">WG_UCCSDCA_samebetaCCdiffbetaCA!$B$4</definedName>
    <definedName name="solver_lhs3" localSheetId="6" hidden="1">WG_UCCSDCA_sameCCdiffD!$B$4</definedName>
    <definedName name="solver_lhs3" localSheetId="0" hidden="1">WG_UDS!$B$4</definedName>
    <definedName name="solver_lin" localSheetId="2" hidden="1">2</definedName>
    <definedName name="solver_lin" localSheetId="1" hidden="1">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lin" localSheetId="6" hidden="1">2</definedName>
    <definedName name="solver_lin" localSheetId="0" hidden="1">2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0" hidden="1">2147483647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0" hidden="1">30</definedName>
    <definedName name="solver_mrt" localSheetId="2" hidden="1">0.075</definedName>
    <definedName name="solver_mrt" localSheetId="1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0" hidden="1">0.075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0" hidden="1">2</definedName>
    <definedName name="solver_neg" localSheetId="2" hidden="1">2</definedName>
    <definedName name="solver_neg" localSheetId="1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0" hidden="1">2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0" hidden="1">2147483647</definedName>
    <definedName name="solver_num" localSheetId="2" hidden="1">3</definedName>
    <definedName name="solver_num" localSheetId="1" hidden="1">3</definedName>
    <definedName name="solver_num" localSheetId="3" hidden="1">1</definedName>
    <definedName name="solver_num" localSheetId="4" hidden="1">3</definedName>
    <definedName name="solver_num" localSheetId="5" hidden="1">3</definedName>
    <definedName name="solver_num" localSheetId="6" hidden="1">3</definedName>
    <definedName name="solver_num" localSheetId="0" hidden="1">3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0" hidden="1">1</definedName>
    <definedName name="solver_opt" localSheetId="2" hidden="1">WG_UCCSD!$O$4</definedName>
    <definedName name="solver_opt" localSheetId="1" hidden="1">WG_UCCSD_samebeta!$O$4</definedName>
    <definedName name="solver_opt" localSheetId="3" hidden="1">WG_UCCSDCA_1seg!$L$4</definedName>
    <definedName name="solver_opt" localSheetId="4" hidden="1">WG_UCCSDCA_samebeta!$P$4</definedName>
    <definedName name="solver_opt" localSheetId="5" hidden="1">WG_UCCSDCA_samebetaCCdiffbetaCA!$P$4</definedName>
    <definedName name="solver_opt" localSheetId="6" hidden="1">WG_UCCSDCA_sameCCdiffD!$P$4</definedName>
    <definedName name="solver_opt" localSheetId="0" hidden="1">WG_UDS!$N$4</definedName>
    <definedName name="solver_pre" localSheetId="2" hidden="1">0.000001</definedName>
    <definedName name="solver_pre" localSheetId="1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0" hidden="1">0.000001</definedName>
    <definedName name="solver_rbv" localSheetId="2" hidden="1">1</definedName>
    <definedName name="solver_rbv" localSheetId="1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0" hidden="1">1</definedName>
    <definedName name="solver_rel1" localSheetId="2" hidden="1">3</definedName>
    <definedName name="solver_rel1" localSheetId="1" hidden="1">3</definedName>
    <definedName name="solver_rel1" localSheetId="3" hidden="1">3</definedName>
    <definedName name="solver_rel1" localSheetId="4" hidden="1">3</definedName>
    <definedName name="solver_rel1" localSheetId="5" hidden="1">3</definedName>
    <definedName name="solver_rel1" localSheetId="6" hidden="1">3</definedName>
    <definedName name="solver_rel1" localSheetId="0" hidden="1">3</definedName>
    <definedName name="solver_rel2" localSheetId="2" hidden="1">1</definedName>
    <definedName name="solver_rel2" localSheetId="1" hidden="1">1</definedName>
    <definedName name="solver_rel2" localSheetId="3" hidden="1">1</definedName>
    <definedName name="solver_rel2" localSheetId="4" hidden="1">1</definedName>
    <definedName name="solver_rel2" localSheetId="5" hidden="1">1</definedName>
    <definedName name="solver_rel2" localSheetId="6" hidden="1">1</definedName>
    <definedName name="solver_rel2" localSheetId="0" hidden="1">1</definedName>
    <definedName name="solver_rel3" localSheetId="2" hidden="1">3</definedName>
    <definedName name="solver_rel3" localSheetId="1" hidden="1">3</definedName>
    <definedName name="solver_rel3" localSheetId="3" hidden="1">3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el3" localSheetId="0" hidden="1">3</definedName>
    <definedName name="solver_rhs1" localSheetId="2" hidden="1">0.000001</definedName>
    <definedName name="solver_rhs1" localSheetId="1" hidden="1">0.000001</definedName>
    <definedName name="solver_rhs1" localSheetId="3" hidden="1">0.000001</definedName>
    <definedName name="solver_rhs1" localSheetId="4" hidden="1">0.000001</definedName>
    <definedName name="solver_rhs1" localSheetId="5" hidden="1">0.000001</definedName>
    <definedName name="solver_rhs1" localSheetId="6" hidden="1">0.000001</definedName>
    <definedName name="solver_rhs1" localSheetId="0" hidden="1">0.000001</definedName>
    <definedName name="solver_rhs2" localSheetId="2" hidden="1">0.999999</definedName>
    <definedName name="solver_rhs2" localSheetId="1" hidden="1">0.999999</definedName>
    <definedName name="solver_rhs2" localSheetId="3" hidden="1">0.999999</definedName>
    <definedName name="solver_rhs2" localSheetId="4" hidden="1">0.999999</definedName>
    <definedName name="solver_rhs2" localSheetId="5" hidden="1">0.999999</definedName>
    <definedName name="solver_rhs2" localSheetId="6" hidden="1">0.999999</definedName>
    <definedName name="solver_rhs2" localSheetId="0" hidden="1">0.999999</definedName>
    <definedName name="solver_rhs3" localSheetId="2" hidden="1">0.0000001</definedName>
    <definedName name="solver_rhs3" localSheetId="1" hidden="1">0.0000001</definedName>
    <definedName name="solver_rhs3" localSheetId="3" hidden="1">0.0000001</definedName>
    <definedName name="solver_rhs3" localSheetId="4" hidden="1">0.0000001</definedName>
    <definedName name="solver_rhs3" localSheetId="5" hidden="1">0.0000001</definedName>
    <definedName name="solver_rhs3" localSheetId="6" hidden="1">0.0000001</definedName>
    <definedName name="solver_rhs3" localSheetId="0" hidden="1">0.0000001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0" hidden="1">2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0" hidden="1">0</definedName>
    <definedName name="solver_scl" localSheetId="2" hidden="1">1</definedName>
    <definedName name="solver_scl" localSheetId="1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0" hidden="1">1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0" hidden="1">2</definedName>
    <definedName name="solver_ssz" localSheetId="2" hidden="1">100</definedName>
    <definedName name="solver_ssz" localSheetId="1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0" hidden="1">100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0" hidden="1">2147483647</definedName>
    <definedName name="solver_tol" localSheetId="2" hidden="1">0.01</definedName>
    <definedName name="solver_tol" localSheetId="1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0" hidden="1">0.01</definedName>
    <definedName name="solver_typ" localSheetId="2" hidden="1">1</definedName>
    <definedName name="solver_typ" localSheetId="1" hidden="1">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typ" localSheetId="0" hidden="1">1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0" hidden="1">0</definedName>
    <definedName name="solver_ver" localSheetId="2" hidden="1">2</definedName>
    <definedName name="solver_ver" localSheetId="1" hidden="1">2</definedName>
    <definedName name="solver_ver" localSheetId="3" hidden="1">2</definedName>
    <definedName name="solver_ver" localSheetId="4" hidden="1">3</definedName>
    <definedName name="solver_ver" localSheetId="5" hidden="1">2</definedName>
    <definedName name="solver_ver" localSheetId="6" hidden="1">2</definedName>
    <definedName name="solver_ver" localSheetId="0" hidden="1">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" i="7" l="1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U15" i="7" a="1"/>
  <c r="U15" i="7"/>
  <c r="S15" i="7" a="1"/>
  <c r="S15" i="7"/>
  <c r="U16" i="7" a="1"/>
  <c r="U16" i="7"/>
  <c r="S16" i="7"/>
  <c r="U17" i="7" a="1"/>
  <c r="U17" i="7"/>
  <c r="S17" i="7"/>
  <c r="U18" i="7" a="1"/>
  <c r="U18" i="7"/>
  <c r="S18" i="7"/>
  <c r="U19" i="7" a="1"/>
  <c r="U19" i="7"/>
  <c r="S19" i="7"/>
  <c r="U20" i="7" a="1"/>
  <c r="U20" i="7"/>
  <c r="S20" i="7"/>
  <c r="U21" i="7" a="1"/>
  <c r="U21" i="7"/>
  <c r="S21" i="7"/>
  <c r="U22" i="7" a="1"/>
  <c r="U22" i="7"/>
  <c r="S22" i="7"/>
  <c r="U23" i="7" a="1"/>
  <c r="U23" i="7"/>
  <c r="S23" i="7"/>
  <c r="U24" i="7" a="1"/>
  <c r="U24" i="7"/>
  <c r="S24" i="7"/>
  <c r="U25" i="7" a="1"/>
  <c r="U25" i="7"/>
  <c r="S25" i="7"/>
  <c r="U26" i="7" a="1"/>
  <c r="U26" i="7"/>
  <c r="S26" i="7"/>
  <c r="U27" i="7" a="1"/>
  <c r="U27" i="7"/>
  <c r="S27" i="7"/>
  <c r="U28" i="7" a="1"/>
  <c r="U28" i="7"/>
  <c r="S28" i="7"/>
  <c r="U29" i="7" a="1"/>
  <c r="U29" i="7"/>
  <c r="S29" i="7"/>
  <c r="U30" i="7" a="1"/>
  <c r="U30" i="7"/>
  <c r="S30" i="7"/>
  <c r="U31" i="7" a="1"/>
  <c r="U31" i="7"/>
  <c r="S31" i="7"/>
  <c r="U32" i="7" a="1"/>
  <c r="U32" i="7"/>
  <c r="S32" i="7"/>
  <c r="U33" i="7" a="1"/>
  <c r="U33" i="7"/>
  <c r="S33" i="7"/>
  <c r="U34" i="7" a="1"/>
  <c r="U34" i="7"/>
  <c r="S34" i="7"/>
  <c r="U35" i="7" a="1"/>
  <c r="U35" i="7"/>
  <c r="S35" i="7"/>
  <c r="U36" i="7" a="1"/>
  <c r="U36" i="7"/>
  <c r="S36" i="7"/>
  <c r="U37" i="7" a="1"/>
  <c r="U37" i="7"/>
  <c r="S37" i="7"/>
  <c r="U38" i="7" a="1"/>
  <c r="U38" i="7"/>
  <c r="S38" i="7"/>
  <c r="U39" i="7" a="1"/>
  <c r="U39" i="7"/>
  <c r="S39" i="7"/>
  <c r="U40" i="7" a="1"/>
  <c r="U40" i="7"/>
  <c r="S40" i="7"/>
  <c r="U41" i="7" a="1"/>
  <c r="U41" i="7"/>
  <c r="S41" i="7"/>
  <c r="U42" i="7" a="1"/>
  <c r="U42" i="7"/>
  <c r="S42" i="7"/>
  <c r="U43" i="7" a="1"/>
  <c r="U43" i="7"/>
  <c r="S43" i="7"/>
  <c r="U44" i="7" a="1"/>
  <c r="U44" i="7"/>
  <c r="S44" i="7"/>
  <c r="U45" i="7" a="1"/>
  <c r="U45" i="7"/>
  <c r="S45" i="7"/>
  <c r="U46" i="7" a="1"/>
  <c r="U46" i="7"/>
  <c r="S46" i="7"/>
  <c r="U47" i="7" a="1"/>
  <c r="U47" i="7"/>
  <c r="S47" i="7"/>
  <c r="U48" i="7" a="1"/>
  <c r="U48" i="7"/>
  <c r="S48" i="7"/>
  <c r="U49" i="7" a="1"/>
  <c r="U49" i="7"/>
  <c r="S49" i="7"/>
  <c r="U50" i="7" a="1"/>
  <c r="U50" i="7"/>
  <c r="S50" i="7"/>
  <c r="U51" i="7" a="1"/>
  <c r="U51" i="7"/>
  <c r="S51" i="7"/>
  <c r="U52" i="7" a="1"/>
  <c r="U52" i="7"/>
  <c r="S52" i="7"/>
  <c r="U53" i="7" a="1"/>
  <c r="U53" i="7"/>
  <c r="S53" i="7"/>
  <c r="U54" i="7" a="1"/>
  <c r="U54" i="7"/>
  <c r="S54" i="7"/>
  <c r="U55" i="7" a="1"/>
  <c r="U55" i="7"/>
  <c r="S55" i="7"/>
  <c r="U56" i="7" a="1"/>
  <c r="U56" i="7"/>
  <c r="S56" i="7"/>
  <c r="U57" i="7" a="1"/>
  <c r="U57" i="7"/>
  <c r="S57" i="7"/>
  <c r="U58" i="7" a="1"/>
  <c r="U58" i="7"/>
  <c r="S58" i="7"/>
  <c r="U59" i="7" a="1"/>
  <c r="U59" i="7"/>
  <c r="S59" i="7"/>
  <c r="U60" i="7" a="1"/>
  <c r="U60" i="7"/>
  <c r="S60" i="7"/>
  <c r="U61" i="7" a="1"/>
  <c r="U61" i="7"/>
  <c r="S61" i="7"/>
  <c r="U62" i="7" a="1"/>
  <c r="U62" i="7"/>
  <c r="S62" i="7"/>
  <c r="U63" i="7" a="1"/>
  <c r="U63" i="7"/>
  <c r="S63" i="7"/>
  <c r="U64" i="7" a="1"/>
  <c r="U64" i="7"/>
  <c r="S64" i="7"/>
  <c r="U65" i="7" a="1"/>
  <c r="U65" i="7"/>
  <c r="S65" i="7"/>
  <c r="U66" i="7" a="1"/>
  <c r="U66" i="7"/>
  <c r="S66" i="7"/>
  <c r="U67" i="7" a="1"/>
  <c r="U67" i="7"/>
  <c r="S67" i="7"/>
  <c r="U68" i="7" a="1"/>
  <c r="U68" i="7"/>
  <c r="S68" i="7"/>
  <c r="U69" i="7" a="1"/>
  <c r="U69" i="7"/>
  <c r="S69" i="7"/>
  <c r="U70" i="7" a="1"/>
  <c r="U70" i="7"/>
  <c r="S70" i="7"/>
  <c r="U71" i="7" a="1"/>
  <c r="U71" i="7"/>
  <c r="S71" i="7"/>
  <c r="U72" i="7" a="1"/>
  <c r="U72" i="7"/>
  <c r="S72" i="7"/>
  <c r="U73" i="7" a="1"/>
  <c r="U73" i="7"/>
  <c r="S73" i="7"/>
  <c r="U74" i="7" a="1"/>
  <c r="U74" i="7"/>
  <c r="S74" i="7"/>
  <c r="U75" i="7" a="1"/>
  <c r="U75" i="7"/>
  <c r="S75" i="7"/>
  <c r="U76" i="7" a="1"/>
  <c r="U76" i="7"/>
  <c r="S76" i="7"/>
  <c r="U77" i="7" a="1"/>
  <c r="U77" i="7"/>
  <c r="S77" i="7"/>
  <c r="U78" i="7" a="1"/>
  <c r="U78" i="7"/>
  <c r="S78" i="7"/>
  <c r="U79" i="7" a="1"/>
  <c r="U79" i="7"/>
  <c r="S79" i="7"/>
  <c r="U80" i="7" a="1"/>
  <c r="U80" i="7"/>
  <c r="S80" i="7"/>
  <c r="U81" i="7" a="1"/>
  <c r="U81" i="7"/>
  <c r="S81" i="7"/>
  <c r="U82" i="7" a="1"/>
  <c r="U82" i="7"/>
  <c r="S82" i="7"/>
  <c r="U83" i="7" a="1"/>
  <c r="U83" i="7"/>
  <c r="S83" i="7"/>
  <c r="U84" i="7" a="1"/>
  <c r="U84" i="7"/>
  <c r="S84" i="7"/>
  <c r="U85" i="7" a="1"/>
  <c r="U85" i="7"/>
  <c r="S85" i="7"/>
  <c r="U86" i="7" a="1"/>
  <c r="U86" i="7"/>
  <c r="S86" i="7"/>
  <c r="U87" i="7" a="1"/>
  <c r="U87" i="7"/>
  <c r="S87" i="7"/>
  <c r="U88" i="7" a="1"/>
  <c r="U88" i="7"/>
  <c r="S88" i="7"/>
  <c r="U89" i="7" a="1"/>
  <c r="U89" i="7"/>
  <c r="S89" i="7"/>
  <c r="U90" i="7" a="1"/>
  <c r="U90" i="7"/>
  <c r="S90" i="7"/>
  <c r="U91" i="7" a="1"/>
  <c r="U91" i="7"/>
  <c r="S91" i="7"/>
  <c r="U92" i="7" a="1"/>
  <c r="U92" i="7"/>
  <c r="S92" i="7"/>
  <c r="U93" i="7" a="1"/>
  <c r="U93" i="7"/>
  <c r="S93" i="7"/>
  <c r="U94" i="7" a="1"/>
  <c r="U94" i="7"/>
  <c r="S94" i="7"/>
  <c r="U95" i="7" a="1"/>
  <c r="U95" i="7"/>
  <c r="S95" i="7"/>
  <c r="U96" i="7" a="1"/>
  <c r="U96" i="7"/>
  <c r="S96" i="7"/>
  <c r="U97" i="7" a="1"/>
  <c r="U97" i="7"/>
  <c r="S97" i="7"/>
  <c r="U98" i="7" a="1"/>
  <c r="U98" i="7"/>
  <c r="S98" i="7"/>
  <c r="J98" i="7"/>
  <c r="V15" i="7" a="1"/>
  <c r="V15" i="7"/>
  <c r="T15" i="7"/>
  <c r="V16" i="7" a="1"/>
  <c r="V16" i="7"/>
  <c r="T16" i="7"/>
  <c r="V17" i="7" a="1"/>
  <c r="V17" i="7"/>
  <c r="T17" i="7"/>
  <c r="V18" i="7" a="1"/>
  <c r="V18" i="7"/>
  <c r="T18" i="7"/>
  <c r="V19" i="7" a="1"/>
  <c r="V19" i="7"/>
  <c r="T19" i="7"/>
  <c r="V20" i="7" a="1"/>
  <c r="V20" i="7"/>
  <c r="T20" i="7"/>
  <c r="V21" i="7" a="1"/>
  <c r="V21" i="7"/>
  <c r="T21" i="7"/>
  <c r="V22" i="7" a="1"/>
  <c r="V22" i="7"/>
  <c r="T22" i="7"/>
  <c r="V23" i="7" a="1"/>
  <c r="V23" i="7"/>
  <c r="T23" i="7"/>
  <c r="V24" i="7" a="1"/>
  <c r="V24" i="7"/>
  <c r="T24" i="7"/>
  <c r="V25" i="7" a="1"/>
  <c r="V25" i="7"/>
  <c r="T25" i="7"/>
  <c r="V26" i="7" a="1"/>
  <c r="V26" i="7"/>
  <c r="T26" i="7"/>
  <c r="V27" i="7" a="1"/>
  <c r="V27" i="7"/>
  <c r="T27" i="7"/>
  <c r="V28" i="7" a="1"/>
  <c r="V28" i="7"/>
  <c r="T28" i="7"/>
  <c r="V29" i="7" a="1"/>
  <c r="V29" i="7"/>
  <c r="T29" i="7"/>
  <c r="V30" i="7" a="1"/>
  <c r="V30" i="7"/>
  <c r="T30" i="7"/>
  <c r="V31" i="7" a="1"/>
  <c r="V31" i="7"/>
  <c r="T31" i="7"/>
  <c r="V32" i="7" a="1"/>
  <c r="V32" i="7"/>
  <c r="T32" i="7"/>
  <c r="V33" i="7" a="1"/>
  <c r="V33" i="7"/>
  <c r="T33" i="7"/>
  <c r="V34" i="7" a="1"/>
  <c r="V34" i="7"/>
  <c r="T34" i="7"/>
  <c r="V35" i="7" a="1"/>
  <c r="V35" i="7"/>
  <c r="T35" i="7"/>
  <c r="V36" i="7" a="1"/>
  <c r="V36" i="7"/>
  <c r="T36" i="7"/>
  <c r="V37" i="7" a="1"/>
  <c r="V37" i="7"/>
  <c r="T37" i="7"/>
  <c r="V38" i="7" a="1"/>
  <c r="V38" i="7"/>
  <c r="T38" i="7"/>
  <c r="V39" i="7" a="1"/>
  <c r="V39" i="7"/>
  <c r="T39" i="7"/>
  <c r="V40" i="7" a="1"/>
  <c r="V40" i="7"/>
  <c r="T40" i="7"/>
  <c r="V41" i="7" a="1"/>
  <c r="V41" i="7"/>
  <c r="T41" i="7"/>
  <c r="V42" i="7" a="1"/>
  <c r="V42" i="7"/>
  <c r="T42" i="7"/>
  <c r="V43" i="7" a="1"/>
  <c r="V43" i="7"/>
  <c r="T43" i="7"/>
  <c r="V44" i="7" a="1"/>
  <c r="V44" i="7"/>
  <c r="T44" i="7"/>
  <c r="V45" i="7" a="1"/>
  <c r="V45" i="7"/>
  <c r="T45" i="7"/>
  <c r="V46" i="7" a="1"/>
  <c r="V46" i="7"/>
  <c r="T46" i="7"/>
  <c r="V47" i="7" a="1"/>
  <c r="V47" i="7"/>
  <c r="T47" i="7"/>
  <c r="V48" i="7" a="1"/>
  <c r="V48" i="7"/>
  <c r="T48" i="7"/>
  <c r="V49" i="7" a="1"/>
  <c r="V49" i="7"/>
  <c r="T49" i="7"/>
  <c r="V50" i="7" a="1"/>
  <c r="V50" i="7"/>
  <c r="T50" i="7"/>
  <c r="V51" i="7" a="1"/>
  <c r="V51" i="7"/>
  <c r="T51" i="7"/>
  <c r="V52" i="7" a="1"/>
  <c r="V52" i="7"/>
  <c r="T52" i="7"/>
  <c r="V53" i="7" a="1"/>
  <c r="V53" i="7"/>
  <c r="T53" i="7"/>
  <c r="V54" i="7" a="1"/>
  <c r="V54" i="7"/>
  <c r="T54" i="7"/>
  <c r="V55" i="7" a="1"/>
  <c r="V55" i="7"/>
  <c r="T55" i="7"/>
  <c r="V56" i="7" a="1"/>
  <c r="V56" i="7"/>
  <c r="T56" i="7"/>
  <c r="V57" i="7" a="1"/>
  <c r="V57" i="7"/>
  <c r="T57" i="7"/>
  <c r="V58" i="7" a="1"/>
  <c r="V58" i="7"/>
  <c r="T58" i="7"/>
  <c r="V59" i="7" a="1"/>
  <c r="V59" i="7"/>
  <c r="T59" i="7"/>
  <c r="V60" i="7" a="1"/>
  <c r="V60" i="7"/>
  <c r="T60" i="7"/>
  <c r="V61" i="7" a="1"/>
  <c r="V61" i="7"/>
  <c r="T61" i="7"/>
  <c r="V62" i="7" a="1"/>
  <c r="V62" i="7"/>
  <c r="T62" i="7"/>
  <c r="V63" i="7" a="1"/>
  <c r="V63" i="7"/>
  <c r="T63" i="7"/>
  <c r="V64" i="7" a="1"/>
  <c r="V64" i="7"/>
  <c r="T64" i="7"/>
  <c r="V65" i="7" a="1"/>
  <c r="V65" i="7"/>
  <c r="T65" i="7"/>
  <c r="V66" i="7" a="1"/>
  <c r="V66" i="7"/>
  <c r="T66" i="7"/>
  <c r="V67" i="7" a="1"/>
  <c r="V67" i="7"/>
  <c r="T67" i="7"/>
  <c r="V68" i="7" a="1"/>
  <c r="V68" i="7"/>
  <c r="T68" i="7"/>
  <c r="V69" i="7" a="1"/>
  <c r="V69" i="7"/>
  <c r="T69" i="7"/>
  <c r="V70" i="7" a="1"/>
  <c r="V70" i="7"/>
  <c r="T70" i="7"/>
  <c r="V71" i="7" a="1"/>
  <c r="V71" i="7"/>
  <c r="T71" i="7"/>
  <c r="V72" i="7" a="1"/>
  <c r="V72" i="7"/>
  <c r="T72" i="7"/>
  <c r="V73" i="7" a="1"/>
  <c r="V73" i="7"/>
  <c r="T73" i="7"/>
  <c r="V74" i="7" a="1"/>
  <c r="V74" i="7"/>
  <c r="T74" i="7"/>
  <c r="V75" i="7" a="1"/>
  <c r="V75" i="7"/>
  <c r="T75" i="7"/>
  <c r="V76" i="7" a="1"/>
  <c r="V76" i="7"/>
  <c r="T76" i="7"/>
  <c r="V77" i="7" a="1"/>
  <c r="V77" i="7"/>
  <c r="T77" i="7"/>
  <c r="V78" i="7" a="1"/>
  <c r="V78" i="7"/>
  <c r="T78" i="7"/>
  <c r="V79" i="7" a="1"/>
  <c r="V79" i="7"/>
  <c r="T79" i="7"/>
  <c r="V80" i="7" a="1"/>
  <c r="V80" i="7"/>
  <c r="T80" i="7"/>
  <c r="V81" i="7" a="1"/>
  <c r="V81" i="7"/>
  <c r="T81" i="7"/>
  <c r="V82" i="7" a="1"/>
  <c r="V82" i="7"/>
  <c r="T82" i="7"/>
  <c r="V83" i="7" a="1"/>
  <c r="V83" i="7"/>
  <c r="T83" i="7"/>
  <c r="V84" i="7" a="1"/>
  <c r="V84" i="7"/>
  <c r="T84" i="7"/>
  <c r="V85" i="7" a="1"/>
  <c r="V85" i="7"/>
  <c r="T85" i="7"/>
  <c r="V86" i="7" a="1"/>
  <c r="V86" i="7"/>
  <c r="T86" i="7"/>
  <c r="V87" i="7" a="1"/>
  <c r="V87" i="7"/>
  <c r="T87" i="7"/>
  <c r="V88" i="7" a="1"/>
  <c r="V88" i="7"/>
  <c r="T88" i="7"/>
  <c r="V89" i="7" a="1"/>
  <c r="V89" i="7"/>
  <c r="T89" i="7"/>
  <c r="V90" i="7" a="1"/>
  <c r="V90" i="7"/>
  <c r="T90" i="7"/>
  <c r="V91" i="7" a="1"/>
  <c r="V91" i="7"/>
  <c r="T91" i="7"/>
  <c r="V92" i="7" a="1"/>
  <c r="V92" i="7"/>
  <c r="T92" i="7"/>
  <c r="V93" i="7" a="1"/>
  <c r="V93" i="7"/>
  <c r="T93" i="7"/>
  <c r="V94" i="7" a="1"/>
  <c r="V94" i="7"/>
  <c r="T94" i="7"/>
  <c r="V95" i="7" a="1"/>
  <c r="V95" i="7"/>
  <c r="T95" i="7"/>
  <c r="V96" i="7" a="1"/>
  <c r="V96" i="7"/>
  <c r="T96" i="7"/>
  <c r="V97" i="7" a="1"/>
  <c r="V97" i="7"/>
  <c r="T97" i="7"/>
  <c r="V98" i="7" a="1"/>
  <c r="V98" i="7"/>
  <c r="T98" i="7"/>
  <c r="L98" i="7"/>
  <c r="N98" i="7"/>
  <c r="P99" i="7"/>
  <c r="J97" i="7"/>
  <c r="K98" i="7"/>
  <c r="L97" i="7"/>
  <c r="M98" i="7"/>
  <c r="O98" i="7"/>
  <c r="R98" i="7"/>
  <c r="W98" i="7"/>
  <c r="Q98" i="7"/>
  <c r="P98" i="7"/>
  <c r="J96" i="7"/>
  <c r="K97" i="7"/>
  <c r="L96" i="7"/>
  <c r="M97" i="7"/>
  <c r="O97" i="7"/>
  <c r="R97" i="7"/>
  <c r="W97" i="7"/>
  <c r="N97" i="7"/>
  <c r="Q97" i="7"/>
  <c r="P97" i="7"/>
  <c r="J95" i="7"/>
  <c r="K96" i="7"/>
  <c r="L95" i="7"/>
  <c r="M96" i="7"/>
  <c r="O96" i="7"/>
  <c r="R96" i="7"/>
  <c r="W96" i="7"/>
  <c r="N96" i="7"/>
  <c r="Q96" i="7"/>
  <c r="P96" i="7"/>
  <c r="J94" i="7"/>
  <c r="K95" i="7"/>
  <c r="L94" i="7"/>
  <c r="M95" i="7"/>
  <c r="O95" i="7"/>
  <c r="R95" i="7"/>
  <c r="W95" i="7"/>
  <c r="N95" i="7"/>
  <c r="Q95" i="7"/>
  <c r="P95" i="7"/>
  <c r="J93" i="7"/>
  <c r="K94" i="7"/>
  <c r="L93" i="7"/>
  <c r="M94" i="7"/>
  <c r="O94" i="7"/>
  <c r="R94" i="7"/>
  <c r="W94" i="7"/>
  <c r="N94" i="7"/>
  <c r="Q94" i="7"/>
  <c r="P94" i="7"/>
  <c r="J92" i="7"/>
  <c r="K93" i="7"/>
  <c r="L92" i="7"/>
  <c r="M93" i="7"/>
  <c r="O93" i="7"/>
  <c r="R93" i="7"/>
  <c r="W93" i="7"/>
  <c r="N93" i="7"/>
  <c r="Q93" i="7"/>
  <c r="P93" i="7"/>
  <c r="J91" i="7"/>
  <c r="K92" i="7"/>
  <c r="L91" i="7"/>
  <c r="M92" i="7"/>
  <c r="O92" i="7"/>
  <c r="R92" i="7"/>
  <c r="W92" i="7"/>
  <c r="N92" i="7"/>
  <c r="Q92" i="7"/>
  <c r="P92" i="7"/>
  <c r="J90" i="7"/>
  <c r="K91" i="7"/>
  <c r="L90" i="7"/>
  <c r="M91" i="7"/>
  <c r="O91" i="7"/>
  <c r="R91" i="7"/>
  <c r="W91" i="7"/>
  <c r="N91" i="7"/>
  <c r="Q91" i="7"/>
  <c r="P91" i="7"/>
  <c r="J89" i="7"/>
  <c r="K90" i="7"/>
  <c r="L89" i="7"/>
  <c r="M90" i="7"/>
  <c r="O90" i="7"/>
  <c r="R90" i="7"/>
  <c r="W90" i="7"/>
  <c r="N90" i="7"/>
  <c r="Q90" i="7"/>
  <c r="P90" i="7"/>
  <c r="J88" i="7"/>
  <c r="K89" i="7"/>
  <c r="L88" i="7"/>
  <c r="M89" i="7"/>
  <c r="O89" i="7"/>
  <c r="R89" i="7"/>
  <c r="W89" i="7"/>
  <c r="N89" i="7"/>
  <c r="Q89" i="7"/>
  <c r="P89" i="7"/>
  <c r="J87" i="7"/>
  <c r="K88" i="7"/>
  <c r="L87" i="7"/>
  <c r="M88" i="7"/>
  <c r="O88" i="7"/>
  <c r="R88" i="7"/>
  <c r="W88" i="7"/>
  <c r="N88" i="7"/>
  <c r="Q88" i="7"/>
  <c r="P88" i="7"/>
  <c r="J86" i="7"/>
  <c r="K87" i="7"/>
  <c r="L86" i="7"/>
  <c r="M87" i="7"/>
  <c r="O87" i="7"/>
  <c r="R87" i="7"/>
  <c r="W87" i="7"/>
  <c r="N87" i="7"/>
  <c r="Q87" i="7"/>
  <c r="P87" i="7"/>
  <c r="J85" i="7"/>
  <c r="K86" i="7"/>
  <c r="L85" i="7"/>
  <c r="M86" i="7"/>
  <c r="O86" i="7"/>
  <c r="R86" i="7"/>
  <c r="W86" i="7"/>
  <c r="N86" i="7"/>
  <c r="Q86" i="7"/>
  <c r="P86" i="7"/>
  <c r="J84" i="7"/>
  <c r="K85" i="7"/>
  <c r="L84" i="7"/>
  <c r="M85" i="7"/>
  <c r="O85" i="7"/>
  <c r="R85" i="7"/>
  <c r="W85" i="7"/>
  <c r="N85" i="7"/>
  <c r="Q85" i="7"/>
  <c r="P85" i="7"/>
  <c r="J83" i="7"/>
  <c r="K84" i="7"/>
  <c r="L83" i="7"/>
  <c r="M84" i="7"/>
  <c r="O84" i="7"/>
  <c r="R84" i="7"/>
  <c r="W84" i="7"/>
  <c r="N84" i="7"/>
  <c r="Q84" i="7"/>
  <c r="P84" i="7"/>
  <c r="J82" i="7"/>
  <c r="K83" i="7"/>
  <c r="L82" i="7"/>
  <c r="M83" i="7"/>
  <c r="O83" i="7"/>
  <c r="R83" i="7"/>
  <c r="W83" i="7"/>
  <c r="N83" i="7"/>
  <c r="Q83" i="7"/>
  <c r="P83" i="7"/>
  <c r="J81" i="7"/>
  <c r="K82" i="7"/>
  <c r="L81" i="7"/>
  <c r="M82" i="7"/>
  <c r="O82" i="7"/>
  <c r="R82" i="7"/>
  <c r="W82" i="7"/>
  <c r="N82" i="7"/>
  <c r="Q82" i="7"/>
  <c r="P82" i="7"/>
  <c r="J80" i="7"/>
  <c r="K81" i="7"/>
  <c r="L80" i="7"/>
  <c r="M81" i="7"/>
  <c r="O81" i="7"/>
  <c r="R81" i="7"/>
  <c r="W81" i="7"/>
  <c r="N81" i="7"/>
  <c r="Q81" i="7"/>
  <c r="P81" i="7"/>
  <c r="J79" i="7"/>
  <c r="K80" i="7"/>
  <c r="L79" i="7"/>
  <c r="M80" i="7"/>
  <c r="O80" i="7"/>
  <c r="R80" i="7"/>
  <c r="W80" i="7"/>
  <c r="N80" i="7"/>
  <c r="Q80" i="7"/>
  <c r="P80" i="7"/>
  <c r="J78" i="7"/>
  <c r="K79" i="7"/>
  <c r="L78" i="7"/>
  <c r="M79" i="7"/>
  <c r="O79" i="7"/>
  <c r="R79" i="7"/>
  <c r="W79" i="7"/>
  <c r="N79" i="7"/>
  <c r="Q79" i="7"/>
  <c r="P79" i="7"/>
  <c r="J77" i="7"/>
  <c r="K78" i="7"/>
  <c r="L77" i="7"/>
  <c r="M78" i="7"/>
  <c r="O78" i="7"/>
  <c r="R78" i="7"/>
  <c r="W78" i="7"/>
  <c r="N78" i="7"/>
  <c r="Q78" i="7"/>
  <c r="P78" i="7"/>
  <c r="J76" i="7"/>
  <c r="K77" i="7"/>
  <c r="L76" i="7"/>
  <c r="M77" i="7"/>
  <c r="O77" i="7"/>
  <c r="R77" i="7"/>
  <c r="W77" i="7"/>
  <c r="N77" i="7"/>
  <c r="Q77" i="7"/>
  <c r="P77" i="7"/>
  <c r="J75" i="7"/>
  <c r="K76" i="7"/>
  <c r="L75" i="7"/>
  <c r="M76" i="7"/>
  <c r="O76" i="7"/>
  <c r="R76" i="7"/>
  <c r="W76" i="7"/>
  <c r="N76" i="7"/>
  <c r="Q76" i="7"/>
  <c r="P76" i="7"/>
  <c r="J74" i="7"/>
  <c r="K75" i="7"/>
  <c r="L74" i="7"/>
  <c r="M75" i="7"/>
  <c r="O75" i="7"/>
  <c r="R75" i="7"/>
  <c r="W75" i="7"/>
  <c r="N75" i="7"/>
  <c r="Q75" i="7"/>
  <c r="P75" i="7"/>
  <c r="J73" i="7"/>
  <c r="K74" i="7"/>
  <c r="L73" i="7"/>
  <c r="M74" i="7"/>
  <c r="O74" i="7"/>
  <c r="R74" i="7"/>
  <c r="W74" i="7"/>
  <c r="N74" i="7"/>
  <c r="Q74" i="7"/>
  <c r="P74" i="7"/>
  <c r="J72" i="7"/>
  <c r="K73" i="7"/>
  <c r="L72" i="7"/>
  <c r="M73" i="7"/>
  <c r="O73" i="7"/>
  <c r="R73" i="7"/>
  <c r="W73" i="7"/>
  <c r="N73" i="7"/>
  <c r="Q73" i="7"/>
  <c r="P73" i="7"/>
  <c r="J71" i="7"/>
  <c r="K72" i="7"/>
  <c r="L71" i="7"/>
  <c r="M72" i="7"/>
  <c r="O72" i="7"/>
  <c r="R72" i="7"/>
  <c r="W72" i="7"/>
  <c r="N72" i="7"/>
  <c r="Q72" i="7"/>
  <c r="P72" i="7"/>
  <c r="J70" i="7"/>
  <c r="K71" i="7"/>
  <c r="L70" i="7"/>
  <c r="M71" i="7"/>
  <c r="O71" i="7"/>
  <c r="R71" i="7"/>
  <c r="W71" i="7"/>
  <c r="N71" i="7"/>
  <c r="Q71" i="7"/>
  <c r="P71" i="7"/>
  <c r="J69" i="7"/>
  <c r="K70" i="7"/>
  <c r="L69" i="7"/>
  <c r="M70" i="7"/>
  <c r="O70" i="7"/>
  <c r="R70" i="7"/>
  <c r="W70" i="7"/>
  <c r="N70" i="7"/>
  <c r="Q70" i="7"/>
  <c r="P70" i="7"/>
  <c r="J68" i="7"/>
  <c r="K69" i="7"/>
  <c r="L68" i="7"/>
  <c r="M69" i="7"/>
  <c r="O69" i="7"/>
  <c r="R69" i="7"/>
  <c r="W69" i="7"/>
  <c r="N69" i="7"/>
  <c r="Q69" i="7"/>
  <c r="P69" i="7"/>
  <c r="J67" i="7"/>
  <c r="K68" i="7"/>
  <c r="L67" i="7"/>
  <c r="M68" i="7"/>
  <c r="O68" i="7"/>
  <c r="R68" i="7"/>
  <c r="W68" i="7"/>
  <c r="N68" i="7"/>
  <c r="Q68" i="7"/>
  <c r="P68" i="7"/>
  <c r="J66" i="7"/>
  <c r="K67" i="7"/>
  <c r="L66" i="7"/>
  <c r="M67" i="7"/>
  <c r="O67" i="7"/>
  <c r="R67" i="7"/>
  <c r="W67" i="7"/>
  <c r="N67" i="7"/>
  <c r="Q67" i="7"/>
  <c r="P67" i="7"/>
  <c r="J65" i="7"/>
  <c r="K66" i="7"/>
  <c r="L65" i="7"/>
  <c r="M66" i="7"/>
  <c r="O66" i="7"/>
  <c r="R66" i="7"/>
  <c r="W66" i="7"/>
  <c r="N66" i="7"/>
  <c r="Q66" i="7"/>
  <c r="P66" i="7"/>
  <c r="J64" i="7"/>
  <c r="K65" i="7"/>
  <c r="L64" i="7"/>
  <c r="M65" i="7"/>
  <c r="O65" i="7"/>
  <c r="R65" i="7"/>
  <c r="W65" i="7"/>
  <c r="N65" i="7"/>
  <c r="Q65" i="7"/>
  <c r="P65" i="7"/>
  <c r="J63" i="7"/>
  <c r="K64" i="7"/>
  <c r="L63" i="7"/>
  <c r="M64" i="7"/>
  <c r="O64" i="7"/>
  <c r="R64" i="7"/>
  <c r="W64" i="7"/>
  <c r="N64" i="7"/>
  <c r="Q64" i="7"/>
  <c r="P64" i="7"/>
  <c r="J62" i="7"/>
  <c r="K63" i="7"/>
  <c r="L62" i="7"/>
  <c r="M63" i="7"/>
  <c r="O63" i="7"/>
  <c r="R63" i="7"/>
  <c r="W63" i="7"/>
  <c r="N63" i="7"/>
  <c r="Q63" i="7"/>
  <c r="P63" i="7"/>
  <c r="J61" i="7"/>
  <c r="K62" i="7"/>
  <c r="L61" i="7"/>
  <c r="M62" i="7"/>
  <c r="O62" i="7"/>
  <c r="R62" i="7"/>
  <c r="W62" i="7"/>
  <c r="N62" i="7"/>
  <c r="Q62" i="7"/>
  <c r="P62" i="7"/>
  <c r="J60" i="7"/>
  <c r="K61" i="7"/>
  <c r="L60" i="7"/>
  <c r="M61" i="7"/>
  <c r="O61" i="7"/>
  <c r="R61" i="7"/>
  <c r="W61" i="7"/>
  <c r="N61" i="7"/>
  <c r="Q61" i="7"/>
  <c r="P61" i="7"/>
  <c r="J59" i="7"/>
  <c r="K60" i="7"/>
  <c r="L59" i="7"/>
  <c r="M60" i="7"/>
  <c r="O60" i="7"/>
  <c r="R60" i="7"/>
  <c r="W60" i="7"/>
  <c r="N60" i="7"/>
  <c r="Q60" i="7"/>
  <c r="P60" i="7"/>
  <c r="J58" i="7"/>
  <c r="K59" i="7"/>
  <c r="L58" i="7"/>
  <c r="M59" i="7"/>
  <c r="O59" i="7"/>
  <c r="R59" i="7"/>
  <c r="W59" i="7"/>
  <c r="N59" i="7"/>
  <c r="Q59" i="7"/>
  <c r="P59" i="7"/>
  <c r="J57" i="7"/>
  <c r="K58" i="7"/>
  <c r="L57" i="7"/>
  <c r="M58" i="7"/>
  <c r="O58" i="7"/>
  <c r="R58" i="7"/>
  <c r="W58" i="7"/>
  <c r="N58" i="7"/>
  <c r="Q58" i="7"/>
  <c r="P58" i="7"/>
  <c r="J56" i="7"/>
  <c r="K57" i="7"/>
  <c r="L56" i="7"/>
  <c r="M57" i="7"/>
  <c r="O57" i="7"/>
  <c r="R57" i="7"/>
  <c r="W57" i="7"/>
  <c r="N57" i="7"/>
  <c r="Q57" i="7"/>
  <c r="P57" i="7"/>
  <c r="J55" i="7"/>
  <c r="K56" i="7"/>
  <c r="L55" i="7"/>
  <c r="M56" i="7"/>
  <c r="O56" i="7"/>
  <c r="R56" i="7"/>
  <c r="W56" i="7"/>
  <c r="N56" i="7"/>
  <c r="Q56" i="7"/>
  <c r="P56" i="7"/>
  <c r="J54" i="7"/>
  <c r="K55" i="7"/>
  <c r="L54" i="7"/>
  <c r="M55" i="7"/>
  <c r="O55" i="7"/>
  <c r="R55" i="7"/>
  <c r="W55" i="7"/>
  <c r="N55" i="7"/>
  <c r="Q55" i="7"/>
  <c r="P55" i="7"/>
  <c r="J53" i="7"/>
  <c r="K54" i="7"/>
  <c r="L53" i="7"/>
  <c r="M54" i="7"/>
  <c r="O54" i="7"/>
  <c r="R54" i="7"/>
  <c r="W54" i="7"/>
  <c r="N54" i="7"/>
  <c r="Q54" i="7"/>
  <c r="P54" i="7"/>
  <c r="J52" i="7"/>
  <c r="K53" i="7"/>
  <c r="L52" i="7"/>
  <c r="M53" i="7"/>
  <c r="O53" i="7"/>
  <c r="R53" i="7"/>
  <c r="W53" i="7"/>
  <c r="N53" i="7"/>
  <c r="Q53" i="7"/>
  <c r="P53" i="7"/>
  <c r="J51" i="7"/>
  <c r="K52" i="7"/>
  <c r="L51" i="7"/>
  <c r="M52" i="7"/>
  <c r="O52" i="7"/>
  <c r="R52" i="7"/>
  <c r="W52" i="7"/>
  <c r="N52" i="7"/>
  <c r="Q52" i="7"/>
  <c r="P52" i="7"/>
  <c r="J50" i="7"/>
  <c r="K51" i="7"/>
  <c r="L50" i="7"/>
  <c r="M51" i="7"/>
  <c r="O51" i="7"/>
  <c r="R51" i="7"/>
  <c r="W51" i="7"/>
  <c r="N51" i="7"/>
  <c r="Q51" i="7"/>
  <c r="P51" i="7"/>
  <c r="J49" i="7"/>
  <c r="K50" i="7"/>
  <c r="L49" i="7"/>
  <c r="M50" i="7"/>
  <c r="O50" i="7"/>
  <c r="R50" i="7"/>
  <c r="W50" i="7"/>
  <c r="N50" i="7"/>
  <c r="Q50" i="7"/>
  <c r="P50" i="7"/>
  <c r="J48" i="7"/>
  <c r="K49" i="7"/>
  <c r="L48" i="7"/>
  <c r="M49" i="7"/>
  <c r="O49" i="7"/>
  <c r="R49" i="7"/>
  <c r="W49" i="7"/>
  <c r="N49" i="7"/>
  <c r="Q49" i="7"/>
  <c r="P49" i="7"/>
  <c r="J47" i="7"/>
  <c r="K48" i="7"/>
  <c r="L47" i="7"/>
  <c r="M48" i="7"/>
  <c r="O48" i="7"/>
  <c r="R48" i="7"/>
  <c r="W48" i="7"/>
  <c r="N48" i="7"/>
  <c r="Q48" i="7"/>
  <c r="P48" i="7"/>
  <c r="J46" i="7"/>
  <c r="K47" i="7"/>
  <c r="L46" i="7"/>
  <c r="M47" i="7"/>
  <c r="O47" i="7"/>
  <c r="R47" i="7"/>
  <c r="W47" i="7"/>
  <c r="N47" i="7"/>
  <c r="Q47" i="7"/>
  <c r="P47" i="7"/>
  <c r="J45" i="7"/>
  <c r="K46" i="7"/>
  <c r="L45" i="7"/>
  <c r="M46" i="7"/>
  <c r="O46" i="7"/>
  <c r="R46" i="7"/>
  <c r="W46" i="7"/>
  <c r="N46" i="7"/>
  <c r="Q46" i="7"/>
  <c r="P46" i="7"/>
  <c r="J44" i="7"/>
  <c r="K45" i="7"/>
  <c r="L44" i="7"/>
  <c r="M45" i="7"/>
  <c r="O45" i="7"/>
  <c r="R45" i="7"/>
  <c r="W45" i="7"/>
  <c r="N45" i="7"/>
  <c r="Q45" i="7"/>
  <c r="P45" i="7"/>
  <c r="J43" i="7"/>
  <c r="K44" i="7"/>
  <c r="L43" i="7"/>
  <c r="M44" i="7"/>
  <c r="O44" i="7"/>
  <c r="R44" i="7"/>
  <c r="W44" i="7"/>
  <c r="N44" i="7"/>
  <c r="Q44" i="7"/>
  <c r="P44" i="7"/>
  <c r="J42" i="7"/>
  <c r="K43" i="7"/>
  <c r="L42" i="7"/>
  <c r="M43" i="7"/>
  <c r="O43" i="7"/>
  <c r="R43" i="7"/>
  <c r="W43" i="7"/>
  <c r="N43" i="7"/>
  <c r="Q43" i="7"/>
  <c r="P43" i="7"/>
  <c r="J41" i="7"/>
  <c r="K42" i="7"/>
  <c r="L41" i="7"/>
  <c r="M42" i="7"/>
  <c r="O42" i="7"/>
  <c r="R42" i="7"/>
  <c r="W42" i="7"/>
  <c r="N42" i="7"/>
  <c r="Q42" i="7"/>
  <c r="P42" i="7"/>
  <c r="J40" i="7"/>
  <c r="K41" i="7"/>
  <c r="L40" i="7"/>
  <c r="M41" i="7"/>
  <c r="O41" i="7"/>
  <c r="R41" i="7"/>
  <c r="W41" i="7"/>
  <c r="N41" i="7"/>
  <c r="Q41" i="7"/>
  <c r="P41" i="7"/>
  <c r="J39" i="7"/>
  <c r="K40" i="7"/>
  <c r="L39" i="7"/>
  <c r="M40" i="7"/>
  <c r="O40" i="7"/>
  <c r="R40" i="7"/>
  <c r="W40" i="7"/>
  <c r="N40" i="7"/>
  <c r="Q40" i="7"/>
  <c r="P40" i="7"/>
  <c r="J38" i="7"/>
  <c r="K39" i="7"/>
  <c r="L38" i="7"/>
  <c r="M39" i="7"/>
  <c r="O39" i="7"/>
  <c r="R39" i="7"/>
  <c r="W39" i="7"/>
  <c r="N39" i="7"/>
  <c r="Q39" i="7"/>
  <c r="P39" i="7"/>
  <c r="J37" i="7"/>
  <c r="K38" i="7"/>
  <c r="L37" i="7"/>
  <c r="M38" i="7"/>
  <c r="O38" i="7"/>
  <c r="R38" i="7"/>
  <c r="W38" i="7"/>
  <c r="N38" i="7"/>
  <c r="Q38" i="7"/>
  <c r="P38" i="7"/>
  <c r="J36" i="7"/>
  <c r="K37" i="7"/>
  <c r="L36" i="7"/>
  <c r="M37" i="7"/>
  <c r="O37" i="7"/>
  <c r="R37" i="7"/>
  <c r="W37" i="7"/>
  <c r="N37" i="7"/>
  <c r="Q37" i="7"/>
  <c r="P37" i="7"/>
  <c r="J35" i="7"/>
  <c r="K36" i="7"/>
  <c r="L35" i="7"/>
  <c r="M36" i="7"/>
  <c r="O36" i="7"/>
  <c r="R36" i="7"/>
  <c r="W36" i="7"/>
  <c r="N36" i="7"/>
  <c r="Q36" i="7"/>
  <c r="P36" i="7"/>
  <c r="J34" i="7"/>
  <c r="K35" i="7"/>
  <c r="L34" i="7"/>
  <c r="M35" i="7"/>
  <c r="O35" i="7"/>
  <c r="R35" i="7"/>
  <c r="W35" i="7"/>
  <c r="N35" i="7"/>
  <c r="Q35" i="7"/>
  <c r="P35" i="7"/>
  <c r="J33" i="7"/>
  <c r="K34" i="7"/>
  <c r="L33" i="7"/>
  <c r="M34" i="7"/>
  <c r="O34" i="7"/>
  <c r="R34" i="7"/>
  <c r="W34" i="7"/>
  <c r="N34" i="7"/>
  <c r="Q34" i="7"/>
  <c r="P34" i="7"/>
  <c r="J32" i="7"/>
  <c r="K33" i="7"/>
  <c r="L32" i="7"/>
  <c r="M33" i="7"/>
  <c r="O33" i="7"/>
  <c r="R33" i="7"/>
  <c r="W33" i="7"/>
  <c r="N33" i="7"/>
  <c r="Q33" i="7"/>
  <c r="P33" i="7"/>
  <c r="J31" i="7"/>
  <c r="K32" i="7"/>
  <c r="L31" i="7"/>
  <c r="M32" i="7"/>
  <c r="O32" i="7"/>
  <c r="R32" i="7"/>
  <c r="W32" i="7"/>
  <c r="N32" i="7"/>
  <c r="Q32" i="7"/>
  <c r="P32" i="7"/>
  <c r="J30" i="7"/>
  <c r="K31" i="7"/>
  <c r="L30" i="7"/>
  <c r="M31" i="7"/>
  <c r="O31" i="7"/>
  <c r="R31" i="7"/>
  <c r="W31" i="7"/>
  <c r="N31" i="7"/>
  <c r="Q31" i="7"/>
  <c r="P31" i="7"/>
  <c r="J29" i="7"/>
  <c r="K30" i="7"/>
  <c r="L29" i="7"/>
  <c r="M30" i="7"/>
  <c r="O30" i="7"/>
  <c r="R30" i="7"/>
  <c r="W30" i="7"/>
  <c r="N30" i="7"/>
  <c r="Q30" i="7"/>
  <c r="P30" i="7"/>
  <c r="J28" i="7"/>
  <c r="K29" i="7"/>
  <c r="L28" i="7"/>
  <c r="M29" i="7"/>
  <c r="O29" i="7"/>
  <c r="R29" i="7"/>
  <c r="W29" i="7"/>
  <c r="N29" i="7"/>
  <c r="Q29" i="7"/>
  <c r="P29" i="7"/>
  <c r="J27" i="7"/>
  <c r="K28" i="7"/>
  <c r="L27" i="7"/>
  <c r="M28" i="7"/>
  <c r="O28" i="7"/>
  <c r="R28" i="7"/>
  <c r="W28" i="7"/>
  <c r="N28" i="7"/>
  <c r="Q28" i="7"/>
  <c r="P28" i="7"/>
  <c r="J26" i="7"/>
  <c r="K27" i="7"/>
  <c r="L26" i="7"/>
  <c r="M27" i="7"/>
  <c r="O27" i="7"/>
  <c r="R27" i="7"/>
  <c r="W27" i="7"/>
  <c r="N27" i="7"/>
  <c r="Q27" i="7"/>
  <c r="P27" i="7"/>
  <c r="J25" i="7"/>
  <c r="K26" i="7"/>
  <c r="L25" i="7"/>
  <c r="M26" i="7"/>
  <c r="O26" i="7"/>
  <c r="R26" i="7"/>
  <c r="W26" i="7"/>
  <c r="N26" i="7"/>
  <c r="Q26" i="7"/>
  <c r="P26" i="7"/>
  <c r="J24" i="7"/>
  <c r="K25" i="7"/>
  <c r="L24" i="7"/>
  <c r="M25" i="7"/>
  <c r="O25" i="7"/>
  <c r="R25" i="7"/>
  <c r="W25" i="7"/>
  <c r="N25" i="7"/>
  <c r="Q25" i="7"/>
  <c r="P25" i="7"/>
  <c r="J23" i="7"/>
  <c r="K24" i="7"/>
  <c r="L23" i="7"/>
  <c r="M24" i="7"/>
  <c r="O24" i="7"/>
  <c r="R24" i="7"/>
  <c r="W24" i="7"/>
  <c r="N24" i="7"/>
  <c r="Q24" i="7"/>
  <c r="P24" i="7"/>
  <c r="J22" i="7"/>
  <c r="K23" i="7"/>
  <c r="L22" i="7"/>
  <c r="M23" i="7"/>
  <c r="O23" i="7"/>
  <c r="R23" i="7"/>
  <c r="W23" i="7"/>
  <c r="N23" i="7"/>
  <c r="Q23" i="7"/>
  <c r="P23" i="7"/>
  <c r="J21" i="7"/>
  <c r="K22" i="7"/>
  <c r="L21" i="7"/>
  <c r="M22" i="7"/>
  <c r="O22" i="7"/>
  <c r="R22" i="7"/>
  <c r="W22" i="7"/>
  <c r="N22" i="7"/>
  <c r="Q22" i="7"/>
  <c r="P22" i="7"/>
  <c r="J20" i="7"/>
  <c r="K21" i="7"/>
  <c r="L20" i="7"/>
  <c r="M21" i="7"/>
  <c r="O21" i="7"/>
  <c r="R21" i="7"/>
  <c r="W21" i="7"/>
  <c r="N21" i="7"/>
  <c r="Q21" i="7"/>
  <c r="P21" i="7"/>
  <c r="J19" i="7"/>
  <c r="K20" i="7"/>
  <c r="L19" i="7"/>
  <c r="M20" i="7"/>
  <c r="O20" i="7"/>
  <c r="R20" i="7"/>
  <c r="W20" i="7"/>
  <c r="N20" i="7"/>
  <c r="Q20" i="7"/>
  <c r="P20" i="7"/>
  <c r="J18" i="7"/>
  <c r="K19" i="7"/>
  <c r="L18" i="7"/>
  <c r="M19" i="7"/>
  <c r="O19" i="7"/>
  <c r="R19" i="7"/>
  <c r="W19" i="7"/>
  <c r="N19" i="7"/>
  <c r="Q19" i="7"/>
  <c r="P19" i="7"/>
  <c r="J17" i="7"/>
  <c r="K18" i="7"/>
  <c r="L17" i="7"/>
  <c r="M18" i="7"/>
  <c r="O18" i="7"/>
  <c r="R18" i="7"/>
  <c r="W18" i="7"/>
  <c r="N18" i="7"/>
  <c r="Q18" i="7"/>
  <c r="P18" i="7"/>
  <c r="J16" i="7"/>
  <c r="K17" i="7"/>
  <c r="L16" i="7"/>
  <c r="M17" i="7"/>
  <c r="O17" i="7"/>
  <c r="R17" i="7"/>
  <c r="W17" i="7"/>
  <c r="N17" i="7"/>
  <c r="Q17" i="7"/>
  <c r="P17" i="7"/>
  <c r="J15" i="7"/>
  <c r="K16" i="7"/>
  <c r="L15" i="7" a="1"/>
  <c r="L15" i="7"/>
  <c r="M16" i="7"/>
  <c r="O16" i="7"/>
  <c r="R16" i="7"/>
  <c r="W16" i="7"/>
  <c r="N16" i="7"/>
  <c r="Q16" i="7"/>
  <c r="P16" i="7"/>
  <c r="K15" i="7"/>
  <c r="M15" i="7"/>
  <c r="O15" i="7"/>
  <c r="R15" i="7"/>
  <c r="W15" i="7" a="1"/>
  <c r="W15" i="7"/>
  <c r="N15" i="7"/>
  <c r="Q15" i="7"/>
  <c r="P15" i="7"/>
  <c r="U4" i="7"/>
  <c r="P4" i="7"/>
  <c r="U3" i="7"/>
  <c r="R3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U15" i="6" a="1"/>
  <c r="U15" i="6"/>
  <c r="S15" i="6" a="1"/>
  <c r="S15" i="6"/>
  <c r="U16" i="6" a="1"/>
  <c r="U16" i="6"/>
  <c r="S16" i="6"/>
  <c r="U17" i="6" a="1"/>
  <c r="U17" i="6"/>
  <c r="S17" i="6"/>
  <c r="U18" i="6" a="1"/>
  <c r="U18" i="6"/>
  <c r="S18" i="6"/>
  <c r="U19" i="6" a="1"/>
  <c r="U19" i="6"/>
  <c r="S19" i="6"/>
  <c r="U20" i="6" a="1"/>
  <c r="U20" i="6"/>
  <c r="S20" i="6"/>
  <c r="U21" i="6" a="1"/>
  <c r="U21" i="6"/>
  <c r="S21" i="6"/>
  <c r="U22" i="6" a="1"/>
  <c r="U22" i="6"/>
  <c r="S22" i="6"/>
  <c r="U23" i="6" a="1"/>
  <c r="U23" i="6"/>
  <c r="S23" i="6"/>
  <c r="U24" i="6" a="1"/>
  <c r="U24" i="6"/>
  <c r="S24" i="6"/>
  <c r="U25" i="6" a="1"/>
  <c r="U25" i="6"/>
  <c r="S25" i="6"/>
  <c r="U26" i="6" a="1"/>
  <c r="U26" i="6"/>
  <c r="S26" i="6"/>
  <c r="U27" i="6" a="1"/>
  <c r="U27" i="6"/>
  <c r="S27" i="6"/>
  <c r="U28" i="6" a="1"/>
  <c r="U28" i="6"/>
  <c r="S28" i="6"/>
  <c r="U29" i="6" a="1"/>
  <c r="U29" i="6"/>
  <c r="S29" i="6"/>
  <c r="U30" i="6" a="1"/>
  <c r="U30" i="6"/>
  <c r="S30" i="6"/>
  <c r="U31" i="6" a="1"/>
  <c r="U31" i="6"/>
  <c r="S31" i="6"/>
  <c r="U32" i="6" a="1"/>
  <c r="U32" i="6"/>
  <c r="S32" i="6"/>
  <c r="U33" i="6" a="1"/>
  <c r="U33" i="6"/>
  <c r="S33" i="6"/>
  <c r="U34" i="6" a="1"/>
  <c r="U34" i="6"/>
  <c r="S34" i="6"/>
  <c r="U35" i="6" a="1"/>
  <c r="U35" i="6"/>
  <c r="S35" i="6"/>
  <c r="U36" i="6" a="1"/>
  <c r="U36" i="6"/>
  <c r="S36" i="6"/>
  <c r="U37" i="6" a="1"/>
  <c r="U37" i="6"/>
  <c r="S37" i="6"/>
  <c r="U38" i="6" a="1"/>
  <c r="U38" i="6"/>
  <c r="S38" i="6"/>
  <c r="U39" i="6" a="1"/>
  <c r="U39" i="6"/>
  <c r="S39" i="6"/>
  <c r="U40" i="6" a="1"/>
  <c r="U40" i="6"/>
  <c r="S40" i="6"/>
  <c r="U41" i="6" a="1"/>
  <c r="U41" i="6"/>
  <c r="S41" i="6"/>
  <c r="U42" i="6" a="1"/>
  <c r="U42" i="6"/>
  <c r="S42" i="6"/>
  <c r="U43" i="6" a="1"/>
  <c r="U43" i="6"/>
  <c r="S43" i="6"/>
  <c r="U44" i="6" a="1"/>
  <c r="U44" i="6"/>
  <c r="S44" i="6"/>
  <c r="U45" i="6" a="1"/>
  <c r="U45" i="6"/>
  <c r="S45" i="6"/>
  <c r="U46" i="6" a="1"/>
  <c r="U46" i="6"/>
  <c r="S46" i="6"/>
  <c r="U47" i="6" a="1"/>
  <c r="U47" i="6"/>
  <c r="S47" i="6"/>
  <c r="U48" i="6" a="1"/>
  <c r="U48" i="6"/>
  <c r="S48" i="6"/>
  <c r="U49" i="6" a="1"/>
  <c r="U49" i="6"/>
  <c r="S49" i="6"/>
  <c r="U50" i="6" a="1"/>
  <c r="U50" i="6"/>
  <c r="S50" i="6"/>
  <c r="U51" i="6" a="1"/>
  <c r="U51" i="6"/>
  <c r="S51" i="6"/>
  <c r="U52" i="6" a="1"/>
  <c r="U52" i="6"/>
  <c r="S52" i="6"/>
  <c r="U53" i="6" a="1"/>
  <c r="U53" i="6"/>
  <c r="S53" i="6"/>
  <c r="U54" i="6" a="1"/>
  <c r="U54" i="6"/>
  <c r="S54" i="6"/>
  <c r="U55" i="6" a="1"/>
  <c r="U55" i="6"/>
  <c r="S55" i="6"/>
  <c r="U56" i="6" a="1"/>
  <c r="U56" i="6"/>
  <c r="S56" i="6"/>
  <c r="U57" i="6" a="1"/>
  <c r="U57" i="6"/>
  <c r="S57" i="6"/>
  <c r="U58" i="6" a="1"/>
  <c r="U58" i="6"/>
  <c r="S58" i="6"/>
  <c r="U59" i="6" a="1"/>
  <c r="U59" i="6"/>
  <c r="S59" i="6"/>
  <c r="U60" i="6" a="1"/>
  <c r="U60" i="6"/>
  <c r="S60" i="6"/>
  <c r="U61" i="6" a="1"/>
  <c r="U61" i="6"/>
  <c r="S61" i="6"/>
  <c r="U62" i="6" a="1"/>
  <c r="U62" i="6"/>
  <c r="S62" i="6"/>
  <c r="U63" i="6" a="1"/>
  <c r="U63" i="6"/>
  <c r="S63" i="6"/>
  <c r="U64" i="6" a="1"/>
  <c r="U64" i="6"/>
  <c r="S64" i="6"/>
  <c r="U65" i="6" a="1"/>
  <c r="U65" i="6"/>
  <c r="S65" i="6"/>
  <c r="U66" i="6" a="1"/>
  <c r="U66" i="6"/>
  <c r="S66" i="6"/>
  <c r="U67" i="6" a="1"/>
  <c r="U67" i="6"/>
  <c r="S67" i="6"/>
  <c r="U68" i="6" a="1"/>
  <c r="U68" i="6"/>
  <c r="S68" i="6"/>
  <c r="U69" i="6" a="1"/>
  <c r="U69" i="6"/>
  <c r="S69" i="6"/>
  <c r="U70" i="6" a="1"/>
  <c r="U70" i="6"/>
  <c r="S70" i="6"/>
  <c r="U71" i="6" a="1"/>
  <c r="U71" i="6"/>
  <c r="S71" i="6"/>
  <c r="U72" i="6" a="1"/>
  <c r="U72" i="6"/>
  <c r="S72" i="6"/>
  <c r="U73" i="6" a="1"/>
  <c r="U73" i="6"/>
  <c r="S73" i="6"/>
  <c r="U74" i="6" a="1"/>
  <c r="U74" i="6"/>
  <c r="S74" i="6"/>
  <c r="U75" i="6" a="1"/>
  <c r="U75" i="6"/>
  <c r="S75" i="6"/>
  <c r="U76" i="6" a="1"/>
  <c r="U76" i="6"/>
  <c r="S76" i="6"/>
  <c r="U77" i="6" a="1"/>
  <c r="U77" i="6"/>
  <c r="S77" i="6"/>
  <c r="U78" i="6" a="1"/>
  <c r="U78" i="6"/>
  <c r="S78" i="6"/>
  <c r="U79" i="6" a="1"/>
  <c r="U79" i="6"/>
  <c r="S79" i="6"/>
  <c r="U80" i="6" a="1"/>
  <c r="U80" i="6"/>
  <c r="S80" i="6"/>
  <c r="U81" i="6" a="1"/>
  <c r="U81" i="6"/>
  <c r="S81" i="6"/>
  <c r="U82" i="6" a="1"/>
  <c r="U82" i="6"/>
  <c r="S82" i="6"/>
  <c r="U83" i="6" a="1"/>
  <c r="U83" i="6"/>
  <c r="S83" i="6"/>
  <c r="U84" i="6" a="1"/>
  <c r="U84" i="6"/>
  <c r="S84" i="6"/>
  <c r="U85" i="6" a="1"/>
  <c r="U85" i="6"/>
  <c r="S85" i="6"/>
  <c r="U86" i="6" a="1"/>
  <c r="U86" i="6"/>
  <c r="S86" i="6"/>
  <c r="U87" i="6" a="1"/>
  <c r="U87" i="6"/>
  <c r="S87" i="6"/>
  <c r="U88" i="6" a="1"/>
  <c r="U88" i="6"/>
  <c r="S88" i="6"/>
  <c r="U89" i="6" a="1"/>
  <c r="U89" i="6"/>
  <c r="S89" i="6"/>
  <c r="U90" i="6" a="1"/>
  <c r="U90" i="6"/>
  <c r="S90" i="6"/>
  <c r="U91" i="6" a="1"/>
  <c r="U91" i="6"/>
  <c r="S91" i="6"/>
  <c r="U92" i="6" a="1"/>
  <c r="U92" i="6"/>
  <c r="S92" i="6"/>
  <c r="U93" i="6" a="1"/>
  <c r="U93" i="6"/>
  <c r="S93" i="6"/>
  <c r="U94" i="6" a="1"/>
  <c r="U94" i="6"/>
  <c r="S94" i="6"/>
  <c r="U95" i="6" a="1"/>
  <c r="U95" i="6"/>
  <c r="S95" i="6"/>
  <c r="U96" i="6" a="1"/>
  <c r="U96" i="6"/>
  <c r="S96" i="6"/>
  <c r="U97" i="6" a="1"/>
  <c r="U97" i="6"/>
  <c r="S97" i="6"/>
  <c r="U98" i="6" a="1"/>
  <c r="U98" i="6"/>
  <c r="S98" i="6"/>
  <c r="J98" i="6"/>
  <c r="V15" i="6" a="1"/>
  <c r="V15" i="6"/>
  <c r="T15" i="6"/>
  <c r="V16" i="6" a="1"/>
  <c r="V16" i="6"/>
  <c r="T16" i="6"/>
  <c r="V17" i="6" a="1"/>
  <c r="V17" i="6"/>
  <c r="T17" i="6"/>
  <c r="V18" i="6" a="1"/>
  <c r="V18" i="6"/>
  <c r="T18" i="6"/>
  <c r="V19" i="6" a="1"/>
  <c r="V19" i="6"/>
  <c r="T19" i="6"/>
  <c r="V20" i="6" a="1"/>
  <c r="V20" i="6"/>
  <c r="T20" i="6"/>
  <c r="V21" i="6" a="1"/>
  <c r="V21" i="6"/>
  <c r="T21" i="6"/>
  <c r="V22" i="6" a="1"/>
  <c r="V22" i="6"/>
  <c r="T22" i="6"/>
  <c r="V23" i="6" a="1"/>
  <c r="V23" i="6"/>
  <c r="T23" i="6"/>
  <c r="V24" i="6" a="1"/>
  <c r="V24" i="6"/>
  <c r="T24" i="6"/>
  <c r="V25" i="6" a="1"/>
  <c r="V25" i="6"/>
  <c r="T25" i="6"/>
  <c r="V26" i="6" a="1"/>
  <c r="V26" i="6"/>
  <c r="T26" i="6"/>
  <c r="V27" i="6" a="1"/>
  <c r="V27" i="6"/>
  <c r="T27" i="6"/>
  <c r="V28" i="6" a="1"/>
  <c r="V28" i="6"/>
  <c r="T28" i="6"/>
  <c r="V29" i="6" a="1"/>
  <c r="V29" i="6"/>
  <c r="T29" i="6"/>
  <c r="V30" i="6" a="1"/>
  <c r="V30" i="6"/>
  <c r="T30" i="6"/>
  <c r="V31" i="6" a="1"/>
  <c r="V31" i="6"/>
  <c r="T31" i="6"/>
  <c r="V32" i="6" a="1"/>
  <c r="V32" i="6"/>
  <c r="T32" i="6"/>
  <c r="V33" i="6" a="1"/>
  <c r="V33" i="6"/>
  <c r="T33" i="6"/>
  <c r="V34" i="6" a="1"/>
  <c r="V34" i="6"/>
  <c r="T34" i="6"/>
  <c r="V35" i="6" a="1"/>
  <c r="V35" i="6"/>
  <c r="T35" i="6"/>
  <c r="V36" i="6" a="1"/>
  <c r="V36" i="6"/>
  <c r="T36" i="6"/>
  <c r="V37" i="6" a="1"/>
  <c r="V37" i="6"/>
  <c r="T37" i="6"/>
  <c r="V38" i="6" a="1"/>
  <c r="V38" i="6"/>
  <c r="T38" i="6"/>
  <c r="V39" i="6" a="1"/>
  <c r="V39" i="6"/>
  <c r="T39" i="6"/>
  <c r="V40" i="6" a="1"/>
  <c r="V40" i="6"/>
  <c r="T40" i="6"/>
  <c r="V41" i="6" a="1"/>
  <c r="V41" i="6"/>
  <c r="T41" i="6"/>
  <c r="V42" i="6" a="1"/>
  <c r="V42" i="6"/>
  <c r="T42" i="6"/>
  <c r="V43" i="6" a="1"/>
  <c r="V43" i="6"/>
  <c r="T43" i="6"/>
  <c r="V44" i="6" a="1"/>
  <c r="V44" i="6"/>
  <c r="T44" i="6"/>
  <c r="V45" i="6" a="1"/>
  <c r="V45" i="6"/>
  <c r="T45" i="6"/>
  <c r="V46" i="6" a="1"/>
  <c r="V46" i="6"/>
  <c r="T46" i="6"/>
  <c r="V47" i="6" a="1"/>
  <c r="V47" i="6"/>
  <c r="T47" i="6"/>
  <c r="V48" i="6" a="1"/>
  <c r="V48" i="6"/>
  <c r="T48" i="6"/>
  <c r="V49" i="6" a="1"/>
  <c r="V49" i="6"/>
  <c r="T49" i="6"/>
  <c r="V50" i="6" a="1"/>
  <c r="V50" i="6"/>
  <c r="T50" i="6"/>
  <c r="V51" i="6" a="1"/>
  <c r="V51" i="6"/>
  <c r="T51" i="6"/>
  <c r="V52" i="6" a="1"/>
  <c r="V52" i="6"/>
  <c r="T52" i="6"/>
  <c r="V53" i="6" a="1"/>
  <c r="V53" i="6"/>
  <c r="T53" i="6"/>
  <c r="V54" i="6" a="1"/>
  <c r="V54" i="6"/>
  <c r="T54" i="6"/>
  <c r="V55" i="6" a="1"/>
  <c r="V55" i="6"/>
  <c r="T55" i="6"/>
  <c r="V56" i="6" a="1"/>
  <c r="V56" i="6"/>
  <c r="T56" i="6"/>
  <c r="V57" i="6" a="1"/>
  <c r="V57" i="6"/>
  <c r="T57" i="6"/>
  <c r="V58" i="6" a="1"/>
  <c r="V58" i="6"/>
  <c r="T58" i="6"/>
  <c r="V59" i="6" a="1"/>
  <c r="V59" i="6"/>
  <c r="T59" i="6"/>
  <c r="V60" i="6" a="1"/>
  <c r="V60" i="6"/>
  <c r="T60" i="6"/>
  <c r="V61" i="6" a="1"/>
  <c r="V61" i="6"/>
  <c r="T61" i="6"/>
  <c r="V62" i="6" a="1"/>
  <c r="V62" i="6"/>
  <c r="T62" i="6"/>
  <c r="V63" i="6" a="1"/>
  <c r="V63" i="6"/>
  <c r="T63" i="6"/>
  <c r="V64" i="6" a="1"/>
  <c r="V64" i="6"/>
  <c r="T64" i="6"/>
  <c r="V65" i="6" a="1"/>
  <c r="V65" i="6"/>
  <c r="T65" i="6"/>
  <c r="V66" i="6" a="1"/>
  <c r="V66" i="6"/>
  <c r="T66" i="6"/>
  <c r="V67" i="6" a="1"/>
  <c r="V67" i="6"/>
  <c r="T67" i="6"/>
  <c r="V68" i="6" a="1"/>
  <c r="V68" i="6"/>
  <c r="T68" i="6"/>
  <c r="V69" i="6" a="1"/>
  <c r="V69" i="6"/>
  <c r="T69" i="6"/>
  <c r="V70" i="6" a="1"/>
  <c r="V70" i="6"/>
  <c r="T70" i="6"/>
  <c r="V71" i="6" a="1"/>
  <c r="V71" i="6"/>
  <c r="T71" i="6"/>
  <c r="V72" i="6" a="1"/>
  <c r="V72" i="6"/>
  <c r="T72" i="6"/>
  <c r="V73" i="6" a="1"/>
  <c r="V73" i="6"/>
  <c r="T73" i="6"/>
  <c r="V74" i="6" a="1"/>
  <c r="V74" i="6"/>
  <c r="T74" i="6"/>
  <c r="V75" i="6" a="1"/>
  <c r="V75" i="6"/>
  <c r="T75" i="6"/>
  <c r="V76" i="6" a="1"/>
  <c r="V76" i="6"/>
  <c r="T76" i="6"/>
  <c r="V77" i="6" a="1"/>
  <c r="V77" i="6"/>
  <c r="T77" i="6"/>
  <c r="V78" i="6" a="1"/>
  <c r="V78" i="6"/>
  <c r="T78" i="6"/>
  <c r="V79" i="6" a="1"/>
  <c r="V79" i="6"/>
  <c r="T79" i="6"/>
  <c r="V80" i="6" a="1"/>
  <c r="V80" i="6"/>
  <c r="T80" i="6"/>
  <c r="V81" i="6" a="1"/>
  <c r="V81" i="6"/>
  <c r="T81" i="6"/>
  <c r="V82" i="6" a="1"/>
  <c r="V82" i="6"/>
  <c r="T82" i="6"/>
  <c r="V83" i="6" a="1"/>
  <c r="V83" i="6"/>
  <c r="T83" i="6"/>
  <c r="V84" i="6" a="1"/>
  <c r="V84" i="6"/>
  <c r="T84" i="6"/>
  <c r="V85" i="6" a="1"/>
  <c r="V85" i="6"/>
  <c r="T85" i="6"/>
  <c r="V86" i="6" a="1"/>
  <c r="V86" i="6"/>
  <c r="T86" i="6"/>
  <c r="V87" i="6" a="1"/>
  <c r="V87" i="6"/>
  <c r="T87" i="6"/>
  <c r="V88" i="6" a="1"/>
  <c r="V88" i="6"/>
  <c r="T88" i="6"/>
  <c r="V89" i="6" a="1"/>
  <c r="V89" i="6"/>
  <c r="T89" i="6"/>
  <c r="V90" i="6" a="1"/>
  <c r="V90" i="6"/>
  <c r="T90" i="6"/>
  <c r="V91" i="6" a="1"/>
  <c r="V91" i="6"/>
  <c r="T91" i="6"/>
  <c r="V92" i="6" a="1"/>
  <c r="V92" i="6"/>
  <c r="T92" i="6"/>
  <c r="V93" i="6" a="1"/>
  <c r="V93" i="6"/>
  <c r="T93" i="6"/>
  <c r="V94" i="6" a="1"/>
  <c r="V94" i="6"/>
  <c r="T94" i="6"/>
  <c r="V95" i="6" a="1"/>
  <c r="V95" i="6"/>
  <c r="T95" i="6"/>
  <c r="V96" i="6" a="1"/>
  <c r="V96" i="6"/>
  <c r="T96" i="6"/>
  <c r="V97" i="6" a="1"/>
  <c r="V97" i="6"/>
  <c r="T97" i="6"/>
  <c r="V98" i="6" a="1"/>
  <c r="V98" i="6"/>
  <c r="T98" i="6"/>
  <c r="L98" i="6"/>
  <c r="N98" i="6"/>
  <c r="P99" i="6"/>
  <c r="J97" i="6"/>
  <c r="K98" i="6"/>
  <c r="L97" i="6"/>
  <c r="M98" i="6"/>
  <c r="O98" i="6"/>
  <c r="R98" i="6"/>
  <c r="Q98" i="6"/>
  <c r="P98" i="6"/>
  <c r="J96" i="6"/>
  <c r="K97" i="6"/>
  <c r="L96" i="6"/>
  <c r="M97" i="6"/>
  <c r="O97" i="6"/>
  <c r="R97" i="6"/>
  <c r="N97" i="6"/>
  <c r="Q97" i="6"/>
  <c r="P97" i="6"/>
  <c r="J95" i="6"/>
  <c r="K96" i="6"/>
  <c r="L95" i="6"/>
  <c r="M96" i="6"/>
  <c r="O96" i="6"/>
  <c r="R96" i="6"/>
  <c r="N96" i="6"/>
  <c r="Q96" i="6"/>
  <c r="P96" i="6"/>
  <c r="J94" i="6"/>
  <c r="K95" i="6"/>
  <c r="L94" i="6"/>
  <c r="M95" i="6"/>
  <c r="O95" i="6"/>
  <c r="R95" i="6"/>
  <c r="N95" i="6"/>
  <c r="Q95" i="6"/>
  <c r="P95" i="6"/>
  <c r="J93" i="6"/>
  <c r="K94" i="6"/>
  <c r="L93" i="6"/>
  <c r="M94" i="6"/>
  <c r="O94" i="6"/>
  <c r="R94" i="6"/>
  <c r="N94" i="6"/>
  <c r="Q94" i="6"/>
  <c r="P94" i="6"/>
  <c r="J92" i="6"/>
  <c r="K93" i="6"/>
  <c r="L92" i="6"/>
  <c r="M93" i="6"/>
  <c r="O93" i="6"/>
  <c r="R93" i="6"/>
  <c r="N93" i="6"/>
  <c r="Q93" i="6"/>
  <c r="P93" i="6"/>
  <c r="J91" i="6"/>
  <c r="K92" i="6"/>
  <c r="L91" i="6"/>
  <c r="M92" i="6"/>
  <c r="O92" i="6"/>
  <c r="R92" i="6"/>
  <c r="N92" i="6"/>
  <c r="Q92" i="6"/>
  <c r="P92" i="6"/>
  <c r="J90" i="6"/>
  <c r="K91" i="6"/>
  <c r="L90" i="6"/>
  <c r="M91" i="6"/>
  <c r="O91" i="6"/>
  <c r="R91" i="6"/>
  <c r="N91" i="6"/>
  <c r="Q91" i="6"/>
  <c r="P91" i="6"/>
  <c r="J89" i="6"/>
  <c r="K90" i="6"/>
  <c r="L89" i="6"/>
  <c r="M90" i="6"/>
  <c r="O90" i="6"/>
  <c r="R90" i="6"/>
  <c r="N90" i="6"/>
  <c r="Q90" i="6"/>
  <c r="P90" i="6"/>
  <c r="J88" i="6"/>
  <c r="K89" i="6"/>
  <c r="L88" i="6"/>
  <c r="M89" i="6"/>
  <c r="O89" i="6"/>
  <c r="R89" i="6"/>
  <c r="N89" i="6"/>
  <c r="Q89" i="6"/>
  <c r="P89" i="6"/>
  <c r="J87" i="6"/>
  <c r="K88" i="6"/>
  <c r="L87" i="6"/>
  <c r="M88" i="6"/>
  <c r="O88" i="6"/>
  <c r="R88" i="6"/>
  <c r="N88" i="6"/>
  <c r="Q88" i="6"/>
  <c r="P88" i="6"/>
  <c r="J86" i="6"/>
  <c r="K87" i="6"/>
  <c r="L86" i="6"/>
  <c r="M87" i="6"/>
  <c r="O87" i="6"/>
  <c r="R87" i="6"/>
  <c r="N87" i="6"/>
  <c r="Q87" i="6"/>
  <c r="P87" i="6"/>
  <c r="J85" i="6"/>
  <c r="K86" i="6"/>
  <c r="L85" i="6"/>
  <c r="M86" i="6"/>
  <c r="O86" i="6"/>
  <c r="R86" i="6"/>
  <c r="N86" i="6"/>
  <c r="Q86" i="6"/>
  <c r="P86" i="6"/>
  <c r="J84" i="6"/>
  <c r="K85" i="6"/>
  <c r="L84" i="6"/>
  <c r="M85" i="6"/>
  <c r="O85" i="6"/>
  <c r="R85" i="6"/>
  <c r="N85" i="6"/>
  <c r="Q85" i="6"/>
  <c r="P85" i="6"/>
  <c r="J83" i="6"/>
  <c r="K84" i="6"/>
  <c r="L83" i="6"/>
  <c r="M84" i="6"/>
  <c r="O84" i="6"/>
  <c r="R84" i="6"/>
  <c r="N84" i="6"/>
  <c r="Q84" i="6"/>
  <c r="P84" i="6"/>
  <c r="J82" i="6"/>
  <c r="K83" i="6"/>
  <c r="L82" i="6"/>
  <c r="M83" i="6"/>
  <c r="O83" i="6"/>
  <c r="R83" i="6"/>
  <c r="N83" i="6"/>
  <c r="Q83" i="6"/>
  <c r="P83" i="6"/>
  <c r="J81" i="6"/>
  <c r="K82" i="6"/>
  <c r="L81" i="6"/>
  <c r="M82" i="6"/>
  <c r="O82" i="6"/>
  <c r="R82" i="6"/>
  <c r="N82" i="6"/>
  <c r="Q82" i="6"/>
  <c r="P82" i="6"/>
  <c r="J80" i="6"/>
  <c r="K81" i="6"/>
  <c r="L80" i="6"/>
  <c r="M81" i="6"/>
  <c r="O81" i="6"/>
  <c r="R81" i="6"/>
  <c r="N81" i="6"/>
  <c r="Q81" i="6"/>
  <c r="P81" i="6"/>
  <c r="J79" i="6"/>
  <c r="K80" i="6"/>
  <c r="L79" i="6"/>
  <c r="M80" i="6"/>
  <c r="O80" i="6"/>
  <c r="R80" i="6"/>
  <c r="N80" i="6"/>
  <c r="Q80" i="6"/>
  <c r="P80" i="6"/>
  <c r="J78" i="6"/>
  <c r="K79" i="6"/>
  <c r="L78" i="6"/>
  <c r="M79" i="6"/>
  <c r="O79" i="6"/>
  <c r="R79" i="6"/>
  <c r="N79" i="6"/>
  <c r="Q79" i="6"/>
  <c r="P79" i="6"/>
  <c r="J77" i="6"/>
  <c r="K78" i="6"/>
  <c r="L77" i="6"/>
  <c r="M78" i="6"/>
  <c r="O78" i="6"/>
  <c r="R78" i="6"/>
  <c r="N78" i="6"/>
  <c r="Q78" i="6"/>
  <c r="P78" i="6"/>
  <c r="J76" i="6"/>
  <c r="K77" i="6"/>
  <c r="L76" i="6"/>
  <c r="M77" i="6"/>
  <c r="O77" i="6"/>
  <c r="R77" i="6"/>
  <c r="N77" i="6"/>
  <c r="Q77" i="6"/>
  <c r="P77" i="6"/>
  <c r="J75" i="6"/>
  <c r="K76" i="6"/>
  <c r="L75" i="6"/>
  <c r="M76" i="6"/>
  <c r="O76" i="6"/>
  <c r="R76" i="6"/>
  <c r="N76" i="6"/>
  <c r="Q76" i="6"/>
  <c r="P76" i="6"/>
  <c r="J74" i="6"/>
  <c r="K75" i="6"/>
  <c r="L74" i="6"/>
  <c r="M75" i="6"/>
  <c r="O75" i="6"/>
  <c r="R75" i="6"/>
  <c r="N75" i="6"/>
  <c r="Q75" i="6"/>
  <c r="P75" i="6"/>
  <c r="J73" i="6"/>
  <c r="K74" i="6"/>
  <c r="L73" i="6"/>
  <c r="M74" i="6"/>
  <c r="O74" i="6"/>
  <c r="R74" i="6"/>
  <c r="N74" i="6"/>
  <c r="Q74" i="6"/>
  <c r="P74" i="6"/>
  <c r="J72" i="6"/>
  <c r="K73" i="6"/>
  <c r="L72" i="6"/>
  <c r="M73" i="6"/>
  <c r="O73" i="6"/>
  <c r="R73" i="6"/>
  <c r="N73" i="6"/>
  <c r="Q73" i="6"/>
  <c r="P73" i="6"/>
  <c r="J71" i="6"/>
  <c r="K72" i="6"/>
  <c r="L71" i="6"/>
  <c r="M72" i="6"/>
  <c r="O72" i="6"/>
  <c r="R72" i="6"/>
  <c r="N72" i="6"/>
  <c r="Q72" i="6"/>
  <c r="P72" i="6"/>
  <c r="J70" i="6"/>
  <c r="K71" i="6"/>
  <c r="L70" i="6"/>
  <c r="M71" i="6"/>
  <c r="O71" i="6"/>
  <c r="R71" i="6"/>
  <c r="N71" i="6"/>
  <c r="Q71" i="6"/>
  <c r="P71" i="6"/>
  <c r="J69" i="6"/>
  <c r="K70" i="6"/>
  <c r="L69" i="6"/>
  <c r="M70" i="6"/>
  <c r="O70" i="6"/>
  <c r="R70" i="6"/>
  <c r="N70" i="6"/>
  <c r="Q70" i="6"/>
  <c r="P70" i="6"/>
  <c r="J68" i="6"/>
  <c r="K69" i="6"/>
  <c r="L68" i="6"/>
  <c r="M69" i="6"/>
  <c r="O69" i="6"/>
  <c r="R69" i="6"/>
  <c r="N69" i="6"/>
  <c r="Q69" i="6"/>
  <c r="P69" i="6"/>
  <c r="J67" i="6"/>
  <c r="K68" i="6"/>
  <c r="L67" i="6"/>
  <c r="M68" i="6"/>
  <c r="O68" i="6"/>
  <c r="R68" i="6"/>
  <c r="N68" i="6"/>
  <c r="Q68" i="6"/>
  <c r="P68" i="6"/>
  <c r="J66" i="6"/>
  <c r="K67" i="6"/>
  <c r="L66" i="6"/>
  <c r="M67" i="6"/>
  <c r="O67" i="6"/>
  <c r="R67" i="6"/>
  <c r="N67" i="6"/>
  <c r="Q67" i="6"/>
  <c r="P67" i="6"/>
  <c r="J65" i="6"/>
  <c r="K66" i="6"/>
  <c r="L65" i="6"/>
  <c r="M66" i="6"/>
  <c r="O66" i="6"/>
  <c r="R66" i="6"/>
  <c r="N66" i="6"/>
  <c r="Q66" i="6"/>
  <c r="P66" i="6"/>
  <c r="J64" i="6"/>
  <c r="K65" i="6"/>
  <c r="L64" i="6"/>
  <c r="M65" i="6"/>
  <c r="O65" i="6"/>
  <c r="R65" i="6"/>
  <c r="N65" i="6"/>
  <c r="Q65" i="6"/>
  <c r="P65" i="6"/>
  <c r="J63" i="6"/>
  <c r="K64" i="6"/>
  <c r="L63" i="6"/>
  <c r="M64" i="6"/>
  <c r="O64" i="6"/>
  <c r="R64" i="6"/>
  <c r="N64" i="6"/>
  <c r="Q64" i="6"/>
  <c r="P64" i="6"/>
  <c r="J62" i="6"/>
  <c r="K63" i="6"/>
  <c r="L62" i="6"/>
  <c r="M63" i="6"/>
  <c r="O63" i="6"/>
  <c r="R63" i="6"/>
  <c r="N63" i="6"/>
  <c r="Q63" i="6"/>
  <c r="P63" i="6"/>
  <c r="J61" i="6"/>
  <c r="K62" i="6"/>
  <c r="L61" i="6"/>
  <c r="M62" i="6"/>
  <c r="O62" i="6"/>
  <c r="R62" i="6"/>
  <c r="N62" i="6"/>
  <c r="Q62" i="6"/>
  <c r="P62" i="6"/>
  <c r="J60" i="6"/>
  <c r="K61" i="6"/>
  <c r="L60" i="6"/>
  <c r="M61" i="6"/>
  <c r="O61" i="6"/>
  <c r="R61" i="6"/>
  <c r="N61" i="6"/>
  <c r="Q61" i="6"/>
  <c r="P61" i="6"/>
  <c r="J59" i="6"/>
  <c r="K60" i="6"/>
  <c r="L59" i="6"/>
  <c r="M60" i="6"/>
  <c r="O60" i="6"/>
  <c r="R60" i="6"/>
  <c r="N60" i="6"/>
  <c r="Q60" i="6"/>
  <c r="P60" i="6"/>
  <c r="J58" i="6"/>
  <c r="K59" i="6"/>
  <c r="L58" i="6"/>
  <c r="M59" i="6"/>
  <c r="O59" i="6"/>
  <c r="R59" i="6"/>
  <c r="N59" i="6"/>
  <c r="Q59" i="6"/>
  <c r="P59" i="6"/>
  <c r="J57" i="6"/>
  <c r="K58" i="6"/>
  <c r="L57" i="6"/>
  <c r="M58" i="6"/>
  <c r="O58" i="6"/>
  <c r="R58" i="6"/>
  <c r="N58" i="6"/>
  <c r="Q58" i="6"/>
  <c r="P58" i="6"/>
  <c r="J56" i="6"/>
  <c r="K57" i="6"/>
  <c r="L56" i="6"/>
  <c r="M57" i="6"/>
  <c r="O57" i="6"/>
  <c r="R57" i="6"/>
  <c r="N57" i="6"/>
  <c r="Q57" i="6"/>
  <c r="P57" i="6"/>
  <c r="J55" i="6"/>
  <c r="K56" i="6"/>
  <c r="L55" i="6"/>
  <c r="M56" i="6"/>
  <c r="O56" i="6"/>
  <c r="R56" i="6"/>
  <c r="N56" i="6"/>
  <c r="Q56" i="6"/>
  <c r="P56" i="6"/>
  <c r="J54" i="6"/>
  <c r="K55" i="6"/>
  <c r="L54" i="6"/>
  <c r="M55" i="6"/>
  <c r="O55" i="6"/>
  <c r="R55" i="6"/>
  <c r="N55" i="6"/>
  <c r="Q55" i="6"/>
  <c r="P55" i="6"/>
  <c r="J53" i="6"/>
  <c r="K54" i="6"/>
  <c r="L53" i="6"/>
  <c r="M54" i="6"/>
  <c r="O54" i="6"/>
  <c r="R54" i="6"/>
  <c r="N54" i="6"/>
  <c r="Q54" i="6"/>
  <c r="P54" i="6"/>
  <c r="J52" i="6"/>
  <c r="K53" i="6"/>
  <c r="L52" i="6"/>
  <c r="M53" i="6"/>
  <c r="O53" i="6"/>
  <c r="R53" i="6"/>
  <c r="N53" i="6"/>
  <c r="Q53" i="6"/>
  <c r="P53" i="6"/>
  <c r="J51" i="6"/>
  <c r="K52" i="6"/>
  <c r="L51" i="6"/>
  <c r="M52" i="6"/>
  <c r="O52" i="6"/>
  <c r="R52" i="6"/>
  <c r="N52" i="6"/>
  <c r="Q52" i="6"/>
  <c r="P52" i="6"/>
  <c r="J50" i="6"/>
  <c r="K51" i="6"/>
  <c r="L50" i="6"/>
  <c r="M51" i="6"/>
  <c r="O51" i="6"/>
  <c r="R51" i="6"/>
  <c r="N51" i="6"/>
  <c r="Q51" i="6"/>
  <c r="P51" i="6"/>
  <c r="J49" i="6"/>
  <c r="K50" i="6"/>
  <c r="L49" i="6"/>
  <c r="M50" i="6"/>
  <c r="O50" i="6"/>
  <c r="R50" i="6"/>
  <c r="N50" i="6"/>
  <c r="Q50" i="6"/>
  <c r="P50" i="6"/>
  <c r="J48" i="6"/>
  <c r="K49" i="6"/>
  <c r="L48" i="6"/>
  <c r="M49" i="6"/>
  <c r="O49" i="6"/>
  <c r="R49" i="6"/>
  <c r="N49" i="6"/>
  <c r="Q49" i="6"/>
  <c r="P49" i="6"/>
  <c r="J47" i="6"/>
  <c r="K48" i="6"/>
  <c r="L47" i="6"/>
  <c r="M48" i="6"/>
  <c r="O48" i="6"/>
  <c r="R48" i="6"/>
  <c r="N48" i="6"/>
  <c r="Q48" i="6"/>
  <c r="P48" i="6"/>
  <c r="J46" i="6"/>
  <c r="K47" i="6"/>
  <c r="L46" i="6"/>
  <c r="M47" i="6"/>
  <c r="O47" i="6"/>
  <c r="R47" i="6"/>
  <c r="N47" i="6"/>
  <c r="Q47" i="6"/>
  <c r="P47" i="6"/>
  <c r="J45" i="6"/>
  <c r="K46" i="6"/>
  <c r="L45" i="6"/>
  <c r="M46" i="6"/>
  <c r="O46" i="6"/>
  <c r="R46" i="6"/>
  <c r="N46" i="6"/>
  <c r="Q46" i="6"/>
  <c r="P46" i="6"/>
  <c r="J44" i="6"/>
  <c r="K45" i="6"/>
  <c r="L44" i="6"/>
  <c r="M45" i="6"/>
  <c r="O45" i="6"/>
  <c r="R45" i="6"/>
  <c r="N45" i="6"/>
  <c r="Q45" i="6"/>
  <c r="P45" i="6"/>
  <c r="J43" i="6"/>
  <c r="K44" i="6"/>
  <c r="L43" i="6"/>
  <c r="M44" i="6"/>
  <c r="O44" i="6"/>
  <c r="R44" i="6"/>
  <c r="N44" i="6"/>
  <c r="Q44" i="6"/>
  <c r="P44" i="6"/>
  <c r="J42" i="6"/>
  <c r="K43" i="6"/>
  <c r="L42" i="6"/>
  <c r="M43" i="6"/>
  <c r="O43" i="6"/>
  <c r="R43" i="6"/>
  <c r="N43" i="6"/>
  <c r="Q43" i="6"/>
  <c r="P43" i="6"/>
  <c r="J41" i="6"/>
  <c r="K42" i="6"/>
  <c r="L41" i="6"/>
  <c r="M42" i="6"/>
  <c r="O42" i="6"/>
  <c r="R42" i="6"/>
  <c r="N42" i="6"/>
  <c r="Q42" i="6"/>
  <c r="P42" i="6"/>
  <c r="J40" i="6"/>
  <c r="K41" i="6"/>
  <c r="L40" i="6"/>
  <c r="M41" i="6"/>
  <c r="O41" i="6"/>
  <c r="R41" i="6"/>
  <c r="N41" i="6"/>
  <c r="Q41" i="6"/>
  <c r="P41" i="6"/>
  <c r="J39" i="6"/>
  <c r="K40" i="6"/>
  <c r="L39" i="6"/>
  <c r="M40" i="6"/>
  <c r="O40" i="6"/>
  <c r="R40" i="6"/>
  <c r="N40" i="6"/>
  <c r="Q40" i="6"/>
  <c r="P40" i="6"/>
  <c r="J38" i="6"/>
  <c r="K39" i="6"/>
  <c r="L38" i="6"/>
  <c r="M39" i="6"/>
  <c r="O39" i="6"/>
  <c r="R39" i="6"/>
  <c r="N39" i="6"/>
  <c r="Q39" i="6"/>
  <c r="P39" i="6"/>
  <c r="J37" i="6"/>
  <c r="K38" i="6"/>
  <c r="L37" i="6"/>
  <c r="M38" i="6"/>
  <c r="O38" i="6"/>
  <c r="R38" i="6"/>
  <c r="N38" i="6"/>
  <c r="Q38" i="6"/>
  <c r="P38" i="6"/>
  <c r="J36" i="6"/>
  <c r="K37" i="6"/>
  <c r="L36" i="6"/>
  <c r="M37" i="6"/>
  <c r="O37" i="6"/>
  <c r="R37" i="6"/>
  <c r="N37" i="6"/>
  <c r="Q37" i="6"/>
  <c r="P37" i="6"/>
  <c r="J35" i="6"/>
  <c r="K36" i="6"/>
  <c r="L35" i="6"/>
  <c r="M36" i="6"/>
  <c r="O36" i="6"/>
  <c r="R36" i="6"/>
  <c r="N36" i="6"/>
  <c r="Q36" i="6"/>
  <c r="P36" i="6"/>
  <c r="J34" i="6"/>
  <c r="K35" i="6"/>
  <c r="L34" i="6"/>
  <c r="M35" i="6"/>
  <c r="O35" i="6"/>
  <c r="R35" i="6"/>
  <c r="N35" i="6"/>
  <c r="Q35" i="6"/>
  <c r="P35" i="6"/>
  <c r="J33" i="6"/>
  <c r="K34" i="6"/>
  <c r="L33" i="6"/>
  <c r="M34" i="6"/>
  <c r="O34" i="6"/>
  <c r="R34" i="6"/>
  <c r="N34" i="6"/>
  <c r="Q34" i="6"/>
  <c r="P34" i="6"/>
  <c r="J32" i="6"/>
  <c r="K33" i="6"/>
  <c r="L32" i="6"/>
  <c r="M33" i="6"/>
  <c r="O33" i="6"/>
  <c r="R33" i="6"/>
  <c r="N33" i="6"/>
  <c r="Q33" i="6"/>
  <c r="P33" i="6"/>
  <c r="J31" i="6"/>
  <c r="K32" i="6"/>
  <c r="L31" i="6"/>
  <c r="M32" i="6"/>
  <c r="O32" i="6"/>
  <c r="R32" i="6"/>
  <c r="N32" i="6"/>
  <c r="Q32" i="6"/>
  <c r="P32" i="6"/>
  <c r="J30" i="6"/>
  <c r="K31" i="6"/>
  <c r="L30" i="6"/>
  <c r="M31" i="6"/>
  <c r="O31" i="6"/>
  <c r="R31" i="6"/>
  <c r="N31" i="6"/>
  <c r="Q31" i="6"/>
  <c r="P31" i="6"/>
  <c r="J29" i="6"/>
  <c r="K30" i="6"/>
  <c r="L29" i="6"/>
  <c r="M30" i="6"/>
  <c r="O30" i="6"/>
  <c r="R30" i="6"/>
  <c r="N30" i="6"/>
  <c r="Q30" i="6"/>
  <c r="P30" i="6"/>
  <c r="J28" i="6"/>
  <c r="K29" i="6"/>
  <c r="L28" i="6"/>
  <c r="M29" i="6"/>
  <c r="O29" i="6"/>
  <c r="R29" i="6"/>
  <c r="N29" i="6"/>
  <c r="Q29" i="6"/>
  <c r="P29" i="6"/>
  <c r="J27" i="6"/>
  <c r="K28" i="6"/>
  <c r="L27" i="6"/>
  <c r="M28" i="6"/>
  <c r="O28" i="6"/>
  <c r="R28" i="6"/>
  <c r="N28" i="6"/>
  <c r="Q28" i="6"/>
  <c r="P28" i="6"/>
  <c r="J26" i="6"/>
  <c r="K27" i="6"/>
  <c r="L26" i="6"/>
  <c r="M27" i="6"/>
  <c r="O27" i="6"/>
  <c r="R27" i="6"/>
  <c r="N27" i="6"/>
  <c r="Q27" i="6"/>
  <c r="P27" i="6"/>
  <c r="J25" i="6"/>
  <c r="K26" i="6"/>
  <c r="L25" i="6"/>
  <c r="M26" i="6"/>
  <c r="O26" i="6"/>
  <c r="R26" i="6"/>
  <c r="N26" i="6"/>
  <c r="Q26" i="6"/>
  <c r="P26" i="6"/>
  <c r="J24" i="6"/>
  <c r="K25" i="6"/>
  <c r="L24" i="6"/>
  <c r="M25" i="6"/>
  <c r="O25" i="6"/>
  <c r="R25" i="6"/>
  <c r="N25" i="6"/>
  <c r="Q25" i="6"/>
  <c r="P25" i="6"/>
  <c r="J23" i="6"/>
  <c r="K24" i="6"/>
  <c r="L23" i="6"/>
  <c r="M24" i="6"/>
  <c r="O24" i="6"/>
  <c r="R24" i="6"/>
  <c r="N24" i="6"/>
  <c r="Q24" i="6"/>
  <c r="P24" i="6"/>
  <c r="J22" i="6"/>
  <c r="K23" i="6"/>
  <c r="L22" i="6"/>
  <c r="M23" i="6"/>
  <c r="O23" i="6"/>
  <c r="R23" i="6"/>
  <c r="N23" i="6"/>
  <c r="Q23" i="6"/>
  <c r="P23" i="6"/>
  <c r="J21" i="6"/>
  <c r="K22" i="6"/>
  <c r="L21" i="6"/>
  <c r="M22" i="6"/>
  <c r="O22" i="6"/>
  <c r="R22" i="6"/>
  <c r="N22" i="6"/>
  <c r="Q22" i="6"/>
  <c r="P22" i="6"/>
  <c r="J20" i="6"/>
  <c r="K21" i="6"/>
  <c r="L20" i="6"/>
  <c r="M21" i="6"/>
  <c r="O21" i="6"/>
  <c r="R21" i="6"/>
  <c r="N21" i="6"/>
  <c r="Q21" i="6"/>
  <c r="P21" i="6"/>
  <c r="J19" i="6"/>
  <c r="K20" i="6"/>
  <c r="L19" i="6"/>
  <c r="M20" i="6"/>
  <c r="O20" i="6"/>
  <c r="R20" i="6"/>
  <c r="N20" i="6"/>
  <c r="Q20" i="6"/>
  <c r="P20" i="6"/>
  <c r="J18" i="6"/>
  <c r="K19" i="6"/>
  <c r="L18" i="6"/>
  <c r="M19" i="6"/>
  <c r="O19" i="6"/>
  <c r="R19" i="6"/>
  <c r="N19" i="6"/>
  <c r="Q19" i="6"/>
  <c r="P19" i="6"/>
  <c r="J17" i="6"/>
  <c r="K18" i="6"/>
  <c r="L17" i="6"/>
  <c r="M18" i="6"/>
  <c r="O18" i="6"/>
  <c r="R18" i="6"/>
  <c r="N18" i="6"/>
  <c r="Q18" i="6"/>
  <c r="P18" i="6"/>
  <c r="J16" i="6"/>
  <c r="K17" i="6"/>
  <c r="L16" i="6"/>
  <c r="M17" i="6"/>
  <c r="O17" i="6"/>
  <c r="R17" i="6"/>
  <c r="N17" i="6"/>
  <c r="Q17" i="6"/>
  <c r="P17" i="6"/>
  <c r="J15" i="6"/>
  <c r="K16" i="6"/>
  <c r="L15" i="6" a="1"/>
  <c r="L15" i="6"/>
  <c r="M16" i="6"/>
  <c r="O16" i="6"/>
  <c r="R16" i="6"/>
  <c r="N16" i="6"/>
  <c r="Q16" i="6"/>
  <c r="P16" i="6"/>
  <c r="K15" i="6"/>
  <c r="M15" i="6"/>
  <c r="O15" i="6"/>
  <c r="R15" i="6"/>
  <c r="N15" i="6"/>
  <c r="Q15" i="6"/>
  <c r="P15" i="6"/>
  <c r="P4" i="6"/>
  <c r="U3" i="6"/>
  <c r="R3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U15" i="5" a="1"/>
  <c r="U15" i="5"/>
  <c r="S15" i="5" a="1"/>
  <c r="S15" i="5"/>
  <c r="U16" i="5" a="1"/>
  <c r="U16" i="5"/>
  <c r="S16" i="5"/>
  <c r="U17" i="5" a="1"/>
  <c r="U17" i="5"/>
  <c r="S17" i="5"/>
  <c r="U18" i="5" a="1"/>
  <c r="U18" i="5"/>
  <c r="S18" i="5"/>
  <c r="U19" i="5" a="1"/>
  <c r="U19" i="5"/>
  <c r="S19" i="5"/>
  <c r="U20" i="5" a="1"/>
  <c r="U20" i="5"/>
  <c r="S20" i="5"/>
  <c r="U21" i="5" a="1"/>
  <c r="U21" i="5"/>
  <c r="S21" i="5"/>
  <c r="U22" i="5" a="1"/>
  <c r="U22" i="5"/>
  <c r="S22" i="5"/>
  <c r="U23" i="5" a="1"/>
  <c r="U23" i="5"/>
  <c r="S23" i="5"/>
  <c r="U24" i="5" a="1"/>
  <c r="U24" i="5"/>
  <c r="S24" i="5"/>
  <c r="U25" i="5" a="1"/>
  <c r="U25" i="5"/>
  <c r="S25" i="5"/>
  <c r="U26" i="5" a="1"/>
  <c r="U26" i="5"/>
  <c r="S26" i="5"/>
  <c r="U27" i="5" a="1"/>
  <c r="U27" i="5"/>
  <c r="S27" i="5"/>
  <c r="U28" i="5" a="1"/>
  <c r="U28" i="5"/>
  <c r="S28" i="5"/>
  <c r="U29" i="5" a="1"/>
  <c r="U29" i="5"/>
  <c r="S29" i="5"/>
  <c r="U30" i="5" a="1"/>
  <c r="U30" i="5"/>
  <c r="S30" i="5"/>
  <c r="U31" i="5" a="1"/>
  <c r="U31" i="5"/>
  <c r="S31" i="5"/>
  <c r="U32" i="5" a="1"/>
  <c r="U32" i="5"/>
  <c r="S32" i="5"/>
  <c r="U33" i="5" a="1"/>
  <c r="U33" i="5"/>
  <c r="S33" i="5"/>
  <c r="U34" i="5" a="1"/>
  <c r="U34" i="5"/>
  <c r="S34" i="5"/>
  <c r="U35" i="5" a="1"/>
  <c r="U35" i="5"/>
  <c r="S35" i="5"/>
  <c r="U36" i="5" a="1"/>
  <c r="U36" i="5"/>
  <c r="S36" i="5"/>
  <c r="U37" i="5" a="1"/>
  <c r="U37" i="5"/>
  <c r="S37" i="5"/>
  <c r="U38" i="5" a="1"/>
  <c r="U38" i="5"/>
  <c r="S38" i="5"/>
  <c r="U39" i="5" a="1"/>
  <c r="U39" i="5"/>
  <c r="S39" i="5"/>
  <c r="U40" i="5" a="1"/>
  <c r="U40" i="5"/>
  <c r="S40" i="5"/>
  <c r="U41" i="5" a="1"/>
  <c r="U41" i="5"/>
  <c r="S41" i="5"/>
  <c r="U42" i="5" a="1"/>
  <c r="U42" i="5"/>
  <c r="S42" i="5"/>
  <c r="U43" i="5" a="1"/>
  <c r="U43" i="5"/>
  <c r="S43" i="5"/>
  <c r="U44" i="5" a="1"/>
  <c r="U44" i="5"/>
  <c r="S44" i="5"/>
  <c r="U45" i="5" a="1"/>
  <c r="U45" i="5"/>
  <c r="S45" i="5"/>
  <c r="U46" i="5" a="1"/>
  <c r="U46" i="5"/>
  <c r="S46" i="5"/>
  <c r="U47" i="5" a="1"/>
  <c r="U47" i="5"/>
  <c r="S47" i="5"/>
  <c r="U48" i="5" a="1"/>
  <c r="U48" i="5"/>
  <c r="S48" i="5"/>
  <c r="U49" i="5" a="1"/>
  <c r="U49" i="5"/>
  <c r="S49" i="5"/>
  <c r="U50" i="5" a="1"/>
  <c r="U50" i="5"/>
  <c r="S50" i="5"/>
  <c r="U51" i="5" a="1"/>
  <c r="U51" i="5"/>
  <c r="S51" i="5"/>
  <c r="U52" i="5" a="1"/>
  <c r="U52" i="5"/>
  <c r="S52" i="5"/>
  <c r="U53" i="5" a="1"/>
  <c r="U53" i="5"/>
  <c r="S53" i="5"/>
  <c r="U54" i="5" a="1"/>
  <c r="U54" i="5"/>
  <c r="S54" i="5"/>
  <c r="U55" i="5" a="1"/>
  <c r="U55" i="5"/>
  <c r="S55" i="5"/>
  <c r="U56" i="5" a="1"/>
  <c r="U56" i="5"/>
  <c r="S56" i="5"/>
  <c r="U57" i="5" a="1"/>
  <c r="U57" i="5"/>
  <c r="S57" i="5"/>
  <c r="U58" i="5" a="1"/>
  <c r="U58" i="5"/>
  <c r="S58" i="5"/>
  <c r="U59" i="5" a="1"/>
  <c r="U59" i="5"/>
  <c r="S59" i="5"/>
  <c r="U60" i="5" a="1"/>
  <c r="U60" i="5"/>
  <c r="S60" i="5"/>
  <c r="U61" i="5" a="1"/>
  <c r="U61" i="5"/>
  <c r="S61" i="5"/>
  <c r="U62" i="5" a="1"/>
  <c r="U62" i="5"/>
  <c r="S62" i="5"/>
  <c r="U63" i="5" a="1"/>
  <c r="U63" i="5"/>
  <c r="S63" i="5"/>
  <c r="U64" i="5" a="1"/>
  <c r="U64" i="5"/>
  <c r="S64" i="5"/>
  <c r="U65" i="5" a="1"/>
  <c r="U65" i="5"/>
  <c r="S65" i="5"/>
  <c r="U66" i="5" a="1"/>
  <c r="U66" i="5"/>
  <c r="S66" i="5"/>
  <c r="U67" i="5" a="1"/>
  <c r="U67" i="5"/>
  <c r="S67" i="5"/>
  <c r="U68" i="5" a="1"/>
  <c r="U68" i="5"/>
  <c r="S68" i="5"/>
  <c r="U69" i="5" a="1"/>
  <c r="U69" i="5"/>
  <c r="S69" i="5"/>
  <c r="U70" i="5" a="1"/>
  <c r="U70" i="5"/>
  <c r="S70" i="5"/>
  <c r="U71" i="5" a="1"/>
  <c r="U71" i="5"/>
  <c r="S71" i="5"/>
  <c r="U72" i="5" a="1"/>
  <c r="U72" i="5"/>
  <c r="S72" i="5"/>
  <c r="U73" i="5" a="1"/>
  <c r="U73" i="5"/>
  <c r="S73" i="5"/>
  <c r="U74" i="5" a="1"/>
  <c r="U74" i="5"/>
  <c r="S74" i="5"/>
  <c r="U75" i="5" a="1"/>
  <c r="U75" i="5"/>
  <c r="S75" i="5"/>
  <c r="U76" i="5" a="1"/>
  <c r="U76" i="5"/>
  <c r="S76" i="5"/>
  <c r="U77" i="5" a="1"/>
  <c r="U77" i="5"/>
  <c r="S77" i="5"/>
  <c r="U78" i="5" a="1"/>
  <c r="U78" i="5"/>
  <c r="S78" i="5"/>
  <c r="U79" i="5" a="1"/>
  <c r="U79" i="5"/>
  <c r="S79" i="5"/>
  <c r="U80" i="5" a="1"/>
  <c r="U80" i="5"/>
  <c r="S80" i="5"/>
  <c r="U81" i="5" a="1"/>
  <c r="U81" i="5"/>
  <c r="S81" i="5"/>
  <c r="U82" i="5" a="1"/>
  <c r="U82" i="5"/>
  <c r="S82" i="5"/>
  <c r="U83" i="5" a="1"/>
  <c r="U83" i="5"/>
  <c r="S83" i="5"/>
  <c r="U84" i="5" a="1"/>
  <c r="U84" i="5"/>
  <c r="S84" i="5"/>
  <c r="U85" i="5" a="1"/>
  <c r="U85" i="5"/>
  <c r="S85" i="5"/>
  <c r="U86" i="5" a="1"/>
  <c r="U86" i="5"/>
  <c r="S86" i="5"/>
  <c r="U87" i="5" a="1"/>
  <c r="U87" i="5"/>
  <c r="S87" i="5"/>
  <c r="U88" i="5" a="1"/>
  <c r="U88" i="5"/>
  <c r="S88" i="5"/>
  <c r="U89" i="5" a="1"/>
  <c r="U89" i="5"/>
  <c r="S89" i="5"/>
  <c r="U90" i="5" a="1"/>
  <c r="U90" i="5"/>
  <c r="S90" i="5"/>
  <c r="U91" i="5" a="1"/>
  <c r="U91" i="5"/>
  <c r="S91" i="5"/>
  <c r="U92" i="5" a="1"/>
  <c r="U92" i="5"/>
  <c r="S92" i="5"/>
  <c r="U93" i="5" a="1"/>
  <c r="U93" i="5"/>
  <c r="S93" i="5"/>
  <c r="U94" i="5" a="1"/>
  <c r="U94" i="5"/>
  <c r="S94" i="5"/>
  <c r="U95" i="5" a="1"/>
  <c r="U95" i="5"/>
  <c r="S95" i="5"/>
  <c r="U96" i="5" a="1"/>
  <c r="U96" i="5"/>
  <c r="S96" i="5"/>
  <c r="U97" i="5" a="1"/>
  <c r="U97" i="5"/>
  <c r="S97" i="5"/>
  <c r="U98" i="5" a="1"/>
  <c r="U98" i="5"/>
  <c r="S98" i="5"/>
  <c r="J98" i="5"/>
  <c r="V15" i="5" a="1"/>
  <c r="V15" i="5"/>
  <c r="T15" i="5"/>
  <c r="V16" i="5" a="1"/>
  <c r="V16" i="5"/>
  <c r="T16" i="5"/>
  <c r="V17" i="5" a="1"/>
  <c r="V17" i="5"/>
  <c r="T17" i="5"/>
  <c r="V18" i="5" a="1"/>
  <c r="V18" i="5"/>
  <c r="T18" i="5"/>
  <c r="V19" i="5" a="1"/>
  <c r="V19" i="5"/>
  <c r="T19" i="5"/>
  <c r="V20" i="5" a="1"/>
  <c r="V20" i="5"/>
  <c r="T20" i="5"/>
  <c r="V21" i="5" a="1"/>
  <c r="V21" i="5"/>
  <c r="T21" i="5"/>
  <c r="V22" i="5" a="1"/>
  <c r="V22" i="5"/>
  <c r="T22" i="5"/>
  <c r="V23" i="5" a="1"/>
  <c r="V23" i="5"/>
  <c r="T23" i="5"/>
  <c r="V24" i="5" a="1"/>
  <c r="V24" i="5"/>
  <c r="T24" i="5"/>
  <c r="V25" i="5" a="1"/>
  <c r="V25" i="5"/>
  <c r="T25" i="5"/>
  <c r="V26" i="5" a="1"/>
  <c r="V26" i="5"/>
  <c r="T26" i="5"/>
  <c r="V27" i="5" a="1"/>
  <c r="V27" i="5"/>
  <c r="T27" i="5"/>
  <c r="V28" i="5" a="1"/>
  <c r="V28" i="5"/>
  <c r="T28" i="5"/>
  <c r="V29" i="5" a="1"/>
  <c r="V29" i="5"/>
  <c r="T29" i="5"/>
  <c r="V30" i="5" a="1"/>
  <c r="V30" i="5"/>
  <c r="T30" i="5"/>
  <c r="V31" i="5" a="1"/>
  <c r="V31" i="5"/>
  <c r="T31" i="5"/>
  <c r="V32" i="5" a="1"/>
  <c r="V32" i="5"/>
  <c r="T32" i="5"/>
  <c r="V33" i="5" a="1"/>
  <c r="V33" i="5"/>
  <c r="T33" i="5"/>
  <c r="V34" i="5" a="1"/>
  <c r="V34" i="5"/>
  <c r="T34" i="5"/>
  <c r="V35" i="5" a="1"/>
  <c r="V35" i="5"/>
  <c r="T35" i="5"/>
  <c r="V36" i="5" a="1"/>
  <c r="V36" i="5"/>
  <c r="T36" i="5"/>
  <c r="V37" i="5" a="1"/>
  <c r="V37" i="5"/>
  <c r="T37" i="5"/>
  <c r="V38" i="5" a="1"/>
  <c r="V38" i="5"/>
  <c r="T38" i="5"/>
  <c r="V39" i="5" a="1"/>
  <c r="V39" i="5"/>
  <c r="T39" i="5"/>
  <c r="V40" i="5" a="1"/>
  <c r="V40" i="5"/>
  <c r="T40" i="5"/>
  <c r="V41" i="5" a="1"/>
  <c r="V41" i="5"/>
  <c r="T41" i="5"/>
  <c r="V42" i="5" a="1"/>
  <c r="V42" i="5"/>
  <c r="T42" i="5"/>
  <c r="V43" i="5" a="1"/>
  <c r="V43" i="5"/>
  <c r="T43" i="5"/>
  <c r="V44" i="5" a="1"/>
  <c r="V44" i="5"/>
  <c r="T44" i="5"/>
  <c r="V45" i="5" a="1"/>
  <c r="V45" i="5"/>
  <c r="T45" i="5"/>
  <c r="V46" i="5" a="1"/>
  <c r="V46" i="5"/>
  <c r="T46" i="5"/>
  <c r="V47" i="5" a="1"/>
  <c r="V47" i="5"/>
  <c r="T47" i="5"/>
  <c r="V48" i="5" a="1"/>
  <c r="V48" i="5"/>
  <c r="T48" i="5"/>
  <c r="V49" i="5" a="1"/>
  <c r="V49" i="5"/>
  <c r="T49" i="5"/>
  <c r="V50" i="5" a="1"/>
  <c r="V50" i="5"/>
  <c r="T50" i="5"/>
  <c r="V51" i="5" a="1"/>
  <c r="V51" i="5"/>
  <c r="T51" i="5"/>
  <c r="V52" i="5" a="1"/>
  <c r="V52" i="5"/>
  <c r="T52" i="5"/>
  <c r="V53" i="5" a="1"/>
  <c r="V53" i="5"/>
  <c r="T53" i="5"/>
  <c r="V54" i="5" a="1"/>
  <c r="V54" i="5"/>
  <c r="T54" i="5"/>
  <c r="V55" i="5" a="1"/>
  <c r="V55" i="5"/>
  <c r="T55" i="5"/>
  <c r="V56" i="5" a="1"/>
  <c r="V56" i="5"/>
  <c r="T56" i="5"/>
  <c r="V57" i="5" a="1"/>
  <c r="V57" i="5"/>
  <c r="T57" i="5"/>
  <c r="V58" i="5" a="1"/>
  <c r="V58" i="5"/>
  <c r="T58" i="5"/>
  <c r="V59" i="5" a="1"/>
  <c r="V59" i="5"/>
  <c r="T59" i="5"/>
  <c r="V60" i="5" a="1"/>
  <c r="V60" i="5"/>
  <c r="T60" i="5"/>
  <c r="V61" i="5" a="1"/>
  <c r="V61" i="5"/>
  <c r="T61" i="5"/>
  <c r="V62" i="5" a="1"/>
  <c r="V62" i="5"/>
  <c r="T62" i="5"/>
  <c r="V63" i="5" a="1"/>
  <c r="V63" i="5"/>
  <c r="T63" i="5"/>
  <c r="V64" i="5" a="1"/>
  <c r="V64" i="5"/>
  <c r="T64" i="5"/>
  <c r="V65" i="5" a="1"/>
  <c r="V65" i="5"/>
  <c r="T65" i="5"/>
  <c r="V66" i="5" a="1"/>
  <c r="V66" i="5"/>
  <c r="T66" i="5"/>
  <c r="V67" i="5" a="1"/>
  <c r="V67" i="5"/>
  <c r="T67" i="5"/>
  <c r="V68" i="5" a="1"/>
  <c r="V68" i="5"/>
  <c r="T68" i="5"/>
  <c r="V69" i="5" a="1"/>
  <c r="V69" i="5"/>
  <c r="T69" i="5"/>
  <c r="V70" i="5" a="1"/>
  <c r="V70" i="5"/>
  <c r="T70" i="5"/>
  <c r="V71" i="5" a="1"/>
  <c r="V71" i="5"/>
  <c r="T71" i="5"/>
  <c r="V72" i="5" a="1"/>
  <c r="V72" i="5"/>
  <c r="T72" i="5"/>
  <c r="V73" i="5" a="1"/>
  <c r="V73" i="5"/>
  <c r="T73" i="5"/>
  <c r="V74" i="5" a="1"/>
  <c r="V74" i="5"/>
  <c r="T74" i="5"/>
  <c r="V75" i="5" a="1"/>
  <c r="V75" i="5"/>
  <c r="T75" i="5"/>
  <c r="V76" i="5" a="1"/>
  <c r="V76" i="5"/>
  <c r="T76" i="5"/>
  <c r="V77" i="5" a="1"/>
  <c r="V77" i="5"/>
  <c r="T77" i="5"/>
  <c r="V78" i="5" a="1"/>
  <c r="V78" i="5"/>
  <c r="T78" i="5"/>
  <c r="V79" i="5" a="1"/>
  <c r="V79" i="5"/>
  <c r="T79" i="5"/>
  <c r="V80" i="5" a="1"/>
  <c r="V80" i="5"/>
  <c r="T80" i="5"/>
  <c r="V81" i="5" a="1"/>
  <c r="V81" i="5"/>
  <c r="T81" i="5"/>
  <c r="V82" i="5" a="1"/>
  <c r="V82" i="5"/>
  <c r="T82" i="5"/>
  <c r="V83" i="5" a="1"/>
  <c r="V83" i="5"/>
  <c r="T83" i="5"/>
  <c r="V84" i="5" a="1"/>
  <c r="V84" i="5"/>
  <c r="T84" i="5"/>
  <c r="V85" i="5" a="1"/>
  <c r="V85" i="5"/>
  <c r="T85" i="5"/>
  <c r="V86" i="5" a="1"/>
  <c r="V86" i="5"/>
  <c r="T86" i="5"/>
  <c r="V87" i="5" a="1"/>
  <c r="V87" i="5"/>
  <c r="T87" i="5"/>
  <c r="V88" i="5" a="1"/>
  <c r="V88" i="5"/>
  <c r="T88" i="5"/>
  <c r="V89" i="5" a="1"/>
  <c r="V89" i="5"/>
  <c r="T89" i="5"/>
  <c r="V90" i="5" a="1"/>
  <c r="V90" i="5"/>
  <c r="T90" i="5"/>
  <c r="V91" i="5" a="1"/>
  <c r="V91" i="5"/>
  <c r="T91" i="5"/>
  <c r="V92" i="5" a="1"/>
  <c r="V92" i="5"/>
  <c r="T92" i="5"/>
  <c r="V93" i="5" a="1"/>
  <c r="V93" i="5"/>
  <c r="T93" i="5"/>
  <c r="V94" i="5" a="1"/>
  <c r="V94" i="5"/>
  <c r="T94" i="5"/>
  <c r="V95" i="5" a="1"/>
  <c r="V95" i="5"/>
  <c r="T95" i="5"/>
  <c r="V96" i="5" a="1"/>
  <c r="V96" i="5"/>
  <c r="T96" i="5"/>
  <c r="V97" i="5" a="1"/>
  <c r="V97" i="5"/>
  <c r="T97" i="5"/>
  <c r="V98" i="5" a="1"/>
  <c r="V98" i="5"/>
  <c r="T98" i="5"/>
  <c r="L98" i="5"/>
  <c r="N98" i="5"/>
  <c r="P99" i="5"/>
  <c r="J97" i="5"/>
  <c r="K98" i="5"/>
  <c r="L97" i="5"/>
  <c r="M98" i="5"/>
  <c r="O98" i="5"/>
  <c r="R98" i="5"/>
  <c r="Q98" i="5"/>
  <c r="P98" i="5"/>
  <c r="J96" i="5"/>
  <c r="K97" i="5"/>
  <c r="L96" i="5"/>
  <c r="M97" i="5"/>
  <c r="O97" i="5"/>
  <c r="R97" i="5"/>
  <c r="N97" i="5"/>
  <c r="Q97" i="5"/>
  <c r="P97" i="5"/>
  <c r="J95" i="5"/>
  <c r="K96" i="5"/>
  <c r="L95" i="5"/>
  <c r="M96" i="5"/>
  <c r="O96" i="5"/>
  <c r="R96" i="5"/>
  <c r="N96" i="5"/>
  <c r="Q96" i="5"/>
  <c r="P96" i="5"/>
  <c r="J94" i="5"/>
  <c r="K95" i="5"/>
  <c r="L94" i="5"/>
  <c r="M95" i="5"/>
  <c r="O95" i="5"/>
  <c r="R95" i="5"/>
  <c r="N95" i="5"/>
  <c r="Q95" i="5"/>
  <c r="P95" i="5"/>
  <c r="J93" i="5"/>
  <c r="K94" i="5"/>
  <c r="L93" i="5"/>
  <c r="M94" i="5"/>
  <c r="O94" i="5"/>
  <c r="R94" i="5"/>
  <c r="N94" i="5"/>
  <c r="Q94" i="5"/>
  <c r="P94" i="5"/>
  <c r="J92" i="5"/>
  <c r="K93" i="5"/>
  <c r="L92" i="5"/>
  <c r="M93" i="5"/>
  <c r="O93" i="5"/>
  <c r="R93" i="5"/>
  <c r="N93" i="5"/>
  <c r="Q93" i="5"/>
  <c r="P93" i="5"/>
  <c r="J91" i="5"/>
  <c r="K92" i="5"/>
  <c r="L91" i="5"/>
  <c r="M92" i="5"/>
  <c r="O92" i="5"/>
  <c r="R92" i="5"/>
  <c r="N92" i="5"/>
  <c r="Q92" i="5"/>
  <c r="P92" i="5"/>
  <c r="J90" i="5"/>
  <c r="K91" i="5"/>
  <c r="L90" i="5"/>
  <c r="M91" i="5"/>
  <c r="O91" i="5"/>
  <c r="R91" i="5"/>
  <c r="N91" i="5"/>
  <c r="Q91" i="5"/>
  <c r="P91" i="5"/>
  <c r="J89" i="5"/>
  <c r="K90" i="5"/>
  <c r="L89" i="5"/>
  <c r="M90" i="5"/>
  <c r="O90" i="5"/>
  <c r="R90" i="5"/>
  <c r="N90" i="5"/>
  <c r="Q90" i="5"/>
  <c r="P90" i="5"/>
  <c r="J88" i="5"/>
  <c r="K89" i="5"/>
  <c r="L88" i="5"/>
  <c r="M89" i="5"/>
  <c r="O89" i="5"/>
  <c r="R89" i="5"/>
  <c r="N89" i="5"/>
  <c r="Q89" i="5"/>
  <c r="P89" i="5"/>
  <c r="J87" i="5"/>
  <c r="K88" i="5"/>
  <c r="L87" i="5"/>
  <c r="M88" i="5"/>
  <c r="O88" i="5"/>
  <c r="R88" i="5"/>
  <c r="N88" i="5"/>
  <c r="Q88" i="5"/>
  <c r="P88" i="5"/>
  <c r="J86" i="5"/>
  <c r="K87" i="5"/>
  <c r="L86" i="5"/>
  <c r="M87" i="5"/>
  <c r="O87" i="5"/>
  <c r="R87" i="5"/>
  <c r="N87" i="5"/>
  <c r="Q87" i="5"/>
  <c r="P87" i="5"/>
  <c r="J85" i="5"/>
  <c r="K86" i="5"/>
  <c r="L85" i="5"/>
  <c r="M86" i="5"/>
  <c r="O86" i="5"/>
  <c r="R86" i="5"/>
  <c r="N86" i="5"/>
  <c r="Q86" i="5"/>
  <c r="P86" i="5"/>
  <c r="J84" i="5"/>
  <c r="K85" i="5"/>
  <c r="L84" i="5"/>
  <c r="M85" i="5"/>
  <c r="O85" i="5"/>
  <c r="R85" i="5"/>
  <c r="N85" i="5"/>
  <c r="Q85" i="5"/>
  <c r="P85" i="5"/>
  <c r="J83" i="5"/>
  <c r="K84" i="5"/>
  <c r="L83" i="5"/>
  <c r="M84" i="5"/>
  <c r="O84" i="5"/>
  <c r="R84" i="5"/>
  <c r="N84" i="5"/>
  <c r="Q84" i="5"/>
  <c r="P84" i="5"/>
  <c r="J82" i="5"/>
  <c r="K83" i="5"/>
  <c r="L82" i="5"/>
  <c r="M83" i="5"/>
  <c r="O83" i="5"/>
  <c r="R83" i="5"/>
  <c r="N83" i="5"/>
  <c r="Q83" i="5"/>
  <c r="P83" i="5"/>
  <c r="J81" i="5"/>
  <c r="K82" i="5"/>
  <c r="L81" i="5"/>
  <c r="M82" i="5"/>
  <c r="O82" i="5"/>
  <c r="R82" i="5"/>
  <c r="N82" i="5"/>
  <c r="Q82" i="5"/>
  <c r="P82" i="5"/>
  <c r="J80" i="5"/>
  <c r="K81" i="5"/>
  <c r="L80" i="5"/>
  <c r="M81" i="5"/>
  <c r="O81" i="5"/>
  <c r="R81" i="5"/>
  <c r="N81" i="5"/>
  <c r="Q81" i="5"/>
  <c r="P81" i="5"/>
  <c r="J79" i="5"/>
  <c r="K80" i="5"/>
  <c r="L79" i="5"/>
  <c r="M80" i="5"/>
  <c r="O80" i="5"/>
  <c r="R80" i="5"/>
  <c r="N80" i="5"/>
  <c r="Q80" i="5"/>
  <c r="P80" i="5"/>
  <c r="J78" i="5"/>
  <c r="K79" i="5"/>
  <c r="L78" i="5"/>
  <c r="M79" i="5"/>
  <c r="O79" i="5"/>
  <c r="R79" i="5"/>
  <c r="N79" i="5"/>
  <c r="Q79" i="5"/>
  <c r="P79" i="5"/>
  <c r="J77" i="5"/>
  <c r="K78" i="5"/>
  <c r="L77" i="5"/>
  <c r="M78" i="5"/>
  <c r="O78" i="5"/>
  <c r="R78" i="5"/>
  <c r="N78" i="5"/>
  <c r="Q78" i="5"/>
  <c r="P78" i="5"/>
  <c r="J76" i="5"/>
  <c r="K77" i="5"/>
  <c r="L76" i="5"/>
  <c r="M77" i="5"/>
  <c r="O77" i="5"/>
  <c r="R77" i="5"/>
  <c r="N77" i="5"/>
  <c r="Q77" i="5"/>
  <c r="P77" i="5"/>
  <c r="J75" i="5"/>
  <c r="K76" i="5"/>
  <c r="L75" i="5"/>
  <c r="M76" i="5"/>
  <c r="O76" i="5"/>
  <c r="R76" i="5"/>
  <c r="N76" i="5"/>
  <c r="Q76" i="5"/>
  <c r="P76" i="5"/>
  <c r="J74" i="5"/>
  <c r="K75" i="5"/>
  <c r="L74" i="5"/>
  <c r="M75" i="5"/>
  <c r="O75" i="5"/>
  <c r="R75" i="5"/>
  <c r="N75" i="5"/>
  <c r="Q75" i="5"/>
  <c r="P75" i="5"/>
  <c r="J73" i="5"/>
  <c r="K74" i="5"/>
  <c r="L73" i="5"/>
  <c r="M74" i="5"/>
  <c r="O74" i="5"/>
  <c r="R74" i="5"/>
  <c r="N74" i="5"/>
  <c r="Q74" i="5"/>
  <c r="P74" i="5"/>
  <c r="J72" i="5"/>
  <c r="K73" i="5"/>
  <c r="L72" i="5"/>
  <c r="M73" i="5"/>
  <c r="O73" i="5"/>
  <c r="R73" i="5"/>
  <c r="N73" i="5"/>
  <c r="Q73" i="5"/>
  <c r="P73" i="5"/>
  <c r="J71" i="5"/>
  <c r="K72" i="5"/>
  <c r="L71" i="5"/>
  <c r="M72" i="5"/>
  <c r="O72" i="5"/>
  <c r="R72" i="5"/>
  <c r="N72" i="5"/>
  <c r="Q72" i="5"/>
  <c r="P72" i="5"/>
  <c r="J70" i="5"/>
  <c r="K71" i="5"/>
  <c r="L70" i="5"/>
  <c r="M71" i="5"/>
  <c r="O71" i="5"/>
  <c r="R71" i="5"/>
  <c r="N71" i="5"/>
  <c r="Q71" i="5"/>
  <c r="P71" i="5"/>
  <c r="J69" i="5"/>
  <c r="K70" i="5"/>
  <c r="L69" i="5"/>
  <c r="M70" i="5"/>
  <c r="O70" i="5"/>
  <c r="R70" i="5"/>
  <c r="N70" i="5"/>
  <c r="Q70" i="5"/>
  <c r="P70" i="5"/>
  <c r="J68" i="5"/>
  <c r="K69" i="5"/>
  <c r="L68" i="5"/>
  <c r="M69" i="5"/>
  <c r="O69" i="5"/>
  <c r="R69" i="5"/>
  <c r="N69" i="5"/>
  <c r="Q69" i="5"/>
  <c r="P69" i="5"/>
  <c r="J67" i="5"/>
  <c r="K68" i="5"/>
  <c r="L67" i="5"/>
  <c r="M68" i="5"/>
  <c r="O68" i="5"/>
  <c r="R68" i="5"/>
  <c r="N68" i="5"/>
  <c r="Q68" i="5"/>
  <c r="P68" i="5"/>
  <c r="J66" i="5"/>
  <c r="K67" i="5"/>
  <c r="L66" i="5"/>
  <c r="M67" i="5"/>
  <c r="O67" i="5"/>
  <c r="R67" i="5"/>
  <c r="N67" i="5"/>
  <c r="Q67" i="5"/>
  <c r="P67" i="5"/>
  <c r="J65" i="5"/>
  <c r="K66" i="5"/>
  <c r="L65" i="5"/>
  <c r="M66" i="5"/>
  <c r="O66" i="5"/>
  <c r="R66" i="5"/>
  <c r="N66" i="5"/>
  <c r="Q66" i="5"/>
  <c r="P66" i="5"/>
  <c r="J64" i="5"/>
  <c r="K65" i="5"/>
  <c r="L64" i="5"/>
  <c r="M65" i="5"/>
  <c r="O65" i="5"/>
  <c r="R65" i="5"/>
  <c r="N65" i="5"/>
  <c r="Q65" i="5"/>
  <c r="P65" i="5"/>
  <c r="J63" i="5"/>
  <c r="K64" i="5"/>
  <c r="L63" i="5"/>
  <c r="M64" i="5"/>
  <c r="O64" i="5"/>
  <c r="R64" i="5"/>
  <c r="N64" i="5"/>
  <c r="Q64" i="5"/>
  <c r="P64" i="5"/>
  <c r="J62" i="5"/>
  <c r="K63" i="5"/>
  <c r="L62" i="5"/>
  <c r="M63" i="5"/>
  <c r="O63" i="5"/>
  <c r="R63" i="5"/>
  <c r="N63" i="5"/>
  <c r="Q63" i="5"/>
  <c r="P63" i="5"/>
  <c r="J61" i="5"/>
  <c r="K62" i="5"/>
  <c r="L61" i="5"/>
  <c r="M62" i="5"/>
  <c r="O62" i="5"/>
  <c r="R62" i="5"/>
  <c r="N62" i="5"/>
  <c r="Q62" i="5"/>
  <c r="P62" i="5"/>
  <c r="J60" i="5"/>
  <c r="K61" i="5"/>
  <c r="L60" i="5"/>
  <c r="M61" i="5"/>
  <c r="O61" i="5"/>
  <c r="R61" i="5"/>
  <c r="N61" i="5"/>
  <c r="Q61" i="5"/>
  <c r="P61" i="5"/>
  <c r="J59" i="5"/>
  <c r="K60" i="5"/>
  <c r="L59" i="5"/>
  <c r="M60" i="5"/>
  <c r="O60" i="5"/>
  <c r="R60" i="5"/>
  <c r="N60" i="5"/>
  <c r="Q60" i="5"/>
  <c r="P60" i="5"/>
  <c r="J58" i="5"/>
  <c r="K59" i="5"/>
  <c r="L58" i="5"/>
  <c r="M59" i="5"/>
  <c r="O59" i="5"/>
  <c r="R59" i="5"/>
  <c r="N59" i="5"/>
  <c r="Q59" i="5"/>
  <c r="P59" i="5"/>
  <c r="J57" i="5"/>
  <c r="K58" i="5"/>
  <c r="L57" i="5"/>
  <c r="M58" i="5"/>
  <c r="O58" i="5"/>
  <c r="R58" i="5"/>
  <c r="N58" i="5"/>
  <c r="Q58" i="5"/>
  <c r="P58" i="5"/>
  <c r="J56" i="5"/>
  <c r="K57" i="5"/>
  <c r="L56" i="5"/>
  <c r="M57" i="5"/>
  <c r="O57" i="5"/>
  <c r="R57" i="5"/>
  <c r="N57" i="5"/>
  <c r="Q57" i="5"/>
  <c r="P57" i="5"/>
  <c r="J55" i="5"/>
  <c r="K56" i="5"/>
  <c r="L55" i="5"/>
  <c r="M56" i="5"/>
  <c r="O56" i="5"/>
  <c r="R56" i="5"/>
  <c r="N56" i="5"/>
  <c r="Q56" i="5"/>
  <c r="P56" i="5"/>
  <c r="J54" i="5"/>
  <c r="K55" i="5"/>
  <c r="L54" i="5"/>
  <c r="M55" i="5"/>
  <c r="O55" i="5"/>
  <c r="R55" i="5"/>
  <c r="N55" i="5"/>
  <c r="Q55" i="5"/>
  <c r="P55" i="5"/>
  <c r="J53" i="5"/>
  <c r="K54" i="5"/>
  <c r="L53" i="5"/>
  <c r="M54" i="5"/>
  <c r="O54" i="5"/>
  <c r="R54" i="5"/>
  <c r="N54" i="5"/>
  <c r="Q54" i="5"/>
  <c r="P54" i="5"/>
  <c r="J52" i="5"/>
  <c r="K53" i="5"/>
  <c r="L52" i="5"/>
  <c r="M53" i="5"/>
  <c r="O53" i="5"/>
  <c r="R53" i="5"/>
  <c r="N53" i="5"/>
  <c r="Q53" i="5"/>
  <c r="P53" i="5"/>
  <c r="J51" i="5"/>
  <c r="K52" i="5"/>
  <c r="L51" i="5"/>
  <c r="M52" i="5"/>
  <c r="O52" i="5"/>
  <c r="R52" i="5"/>
  <c r="N52" i="5"/>
  <c r="Q52" i="5"/>
  <c r="P52" i="5"/>
  <c r="J50" i="5"/>
  <c r="K51" i="5"/>
  <c r="L50" i="5"/>
  <c r="M51" i="5"/>
  <c r="O51" i="5"/>
  <c r="R51" i="5"/>
  <c r="N51" i="5"/>
  <c r="Q51" i="5"/>
  <c r="P51" i="5"/>
  <c r="J49" i="5"/>
  <c r="K50" i="5"/>
  <c r="L49" i="5"/>
  <c r="M50" i="5"/>
  <c r="O50" i="5"/>
  <c r="R50" i="5"/>
  <c r="N50" i="5"/>
  <c r="Q50" i="5"/>
  <c r="P50" i="5"/>
  <c r="J48" i="5"/>
  <c r="K49" i="5"/>
  <c r="L48" i="5"/>
  <c r="M49" i="5"/>
  <c r="O49" i="5"/>
  <c r="R49" i="5"/>
  <c r="N49" i="5"/>
  <c r="Q49" i="5"/>
  <c r="P49" i="5"/>
  <c r="J47" i="5"/>
  <c r="K48" i="5"/>
  <c r="L47" i="5"/>
  <c r="M48" i="5"/>
  <c r="O48" i="5"/>
  <c r="R48" i="5"/>
  <c r="N48" i="5"/>
  <c r="Q48" i="5"/>
  <c r="P48" i="5"/>
  <c r="J46" i="5"/>
  <c r="K47" i="5"/>
  <c r="L46" i="5"/>
  <c r="M47" i="5"/>
  <c r="O47" i="5"/>
  <c r="R47" i="5"/>
  <c r="N47" i="5"/>
  <c r="Q47" i="5"/>
  <c r="P47" i="5"/>
  <c r="J45" i="5"/>
  <c r="K46" i="5"/>
  <c r="L45" i="5"/>
  <c r="M46" i="5"/>
  <c r="O46" i="5"/>
  <c r="R46" i="5"/>
  <c r="N46" i="5"/>
  <c r="Q46" i="5"/>
  <c r="P46" i="5"/>
  <c r="J44" i="5"/>
  <c r="K45" i="5"/>
  <c r="L44" i="5"/>
  <c r="M45" i="5"/>
  <c r="O45" i="5"/>
  <c r="R45" i="5"/>
  <c r="N45" i="5"/>
  <c r="Q45" i="5"/>
  <c r="P45" i="5"/>
  <c r="J43" i="5"/>
  <c r="K44" i="5"/>
  <c r="L43" i="5"/>
  <c r="M44" i="5"/>
  <c r="O44" i="5"/>
  <c r="R44" i="5"/>
  <c r="N44" i="5"/>
  <c r="Q44" i="5"/>
  <c r="P44" i="5"/>
  <c r="J42" i="5"/>
  <c r="K43" i="5"/>
  <c r="L42" i="5"/>
  <c r="M43" i="5"/>
  <c r="O43" i="5"/>
  <c r="R43" i="5"/>
  <c r="N43" i="5"/>
  <c r="Q43" i="5"/>
  <c r="P43" i="5"/>
  <c r="J41" i="5"/>
  <c r="K42" i="5"/>
  <c r="L41" i="5"/>
  <c r="M42" i="5"/>
  <c r="O42" i="5"/>
  <c r="R42" i="5"/>
  <c r="N42" i="5"/>
  <c r="Q42" i="5"/>
  <c r="P42" i="5"/>
  <c r="J40" i="5"/>
  <c r="K41" i="5"/>
  <c r="L40" i="5"/>
  <c r="M41" i="5"/>
  <c r="O41" i="5"/>
  <c r="R41" i="5"/>
  <c r="N41" i="5"/>
  <c r="Q41" i="5"/>
  <c r="P41" i="5"/>
  <c r="J39" i="5"/>
  <c r="K40" i="5"/>
  <c r="L39" i="5"/>
  <c r="M40" i="5"/>
  <c r="O40" i="5"/>
  <c r="R40" i="5"/>
  <c r="N40" i="5"/>
  <c r="Q40" i="5"/>
  <c r="P40" i="5"/>
  <c r="J38" i="5"/>
  <c r="K39" i="5"/>
  <c r="L38" i="5"/>
  <c r="M39" i="5"/>
  <c r="O39" i="5"/>
  <c r="R39" i="5"/>
  <c r="N39" i="5"/>
  <c r="Q39" i="5"/>
  <c r="P39" i="5"/>
  <c r="J37" i="5"/>
  <c r="K38" i="5"/>
  <c r="L37" i="5"/>
  <c r="M38" i="5"/>
  <c r="O38" i="5"/>
  <c r="R38" i="5"/>
  <c r="N38" i="5"/>
  <c r="Q38" i="5"/>
  <c r="P38" i="5"/>
  <c r="J36" i="5"/>
  <c r="K37" i="5"/>
  <c r="L36" i="5"/>
  <c r="M37" i="5"/>
  <c r="O37" i="5"/>
  <c r="R37" i="5"/>
  <c r="N37" i="5"/>
  <c r="Q37" i="5"/>
  <c r="P37" i="5"/>
  <c r="J35" i="5"/>
  <c r="K36" i="5"/>
  <c r="L35" i="5"/>
  <c r="M36" i="5"/>
  <c r="O36" i="5"/>
  <c r="R36" i="5"/>
  <c r="N36" i="5"/>
  <c r="Q36" i="5"/>
  <c r="P36" i="5"/>
  <c r="J34" i="5"/>
  <c r="K35" i="5"/>
  <c r="L34" i="5"/>
  <c r="M35" i="5"/>
  <c r="O35" i="5"/>
  <c r="R35" i="5"/>
  <c r="N35" i="5"/>
  <c r="Q35" i="5"/>
  <c r="P35" i="5"/>
  <c r="J33" i="5"/>
  <c r="K34" i="5"/>
  <c r="L33" i="5"/>
  <c r="M34" i="5"/>
  <c r="O34" i="5"/>
  <c r="R34" i="5"/>
  <c r="N34" i="5"/>
  <c r="Q34" i="5"/>
  <c r="P34" i="5"/>
  <c r="J32" i="5"/>
  <c r="K33" i="5"/>
  <c r="L32" i="5"/>
  <c r="M33" i="5"/>
  <c r="O33" i="5"/>
  <c r="R33" i="5"/>
  <c r="N33" i="5"/>
  <c r="Q33" i="5"/>
  <c r="P33" i="5"/>
  <c r="J31" i="5"/>
  <c r="K32" i="5"/>
  <c r="L31" i="5"/>
  <c r="M32" i="5"/>
  <c r="O32" i="5"/>
  <c r="R32" i="5"/>
  <c r="N32" i="5"/>
  <c r="Q32" i="5"/>
  <c r="P32" i="5"/>
  <c r="J30" i="5"/>
  <c r="K31" i="5"/>
  <c r="L30" i="5"/>
  <c r="M31" i="5"/>
  <c r="O31" i="5"/>
  <c r="R31" i="5"/>
  <c r="N31" i="5"/>
  <c r="Q31" i="5"/>
  <c r="P31" i="5"/>
  <c r="J29" i="5"/>
  <c r="K30" i="5"/>
  <c r="L29" i="5"/>
  <c r="M30" i="5"/>
  <c r="O30" i="5"/>
  <c r="R30" i="5"/>
  <c r="N30" i="5"/>
  <c r="Q30" i="5"/>
  <c r="P30" i="5"/>
  <c r="J28" i="5"/>
  <c r="K29" i="5"/>
  <c r="L28" i="5"/>
  <c r="M29" i="5"/>
  <c r="O29" i="5"/>
  <c r="R29" i="5"/>
  <c r="N29" i="5"/>
  <c r="Q29" i="5"/>
  <c r="P29" i="5"/>
  <c r="J27" i="5"/>
  <c r="K28" i="5"/>
  <c r="L27" i="5"/>
  <c r="M28" i="5"/>
  <c r="O28" i="5"/>
  <c r="R28" i="5"/>
  <c r="N28" i="5"/>
  <c r="Q28" i="5"/>
  <c r="P28" i="5"/>
  <c r="J26" i="5"/>
  <c r="K27" i="5"/>
  <c r="L26" i="5"/>
  <c r="M27" i="5"/>
  <c r="O27" i="5"/>
  <c r="R27" i="5"/>
  <c r="N27" i="5"/>
  <c r="Q27" i="5"/>
  <c r="P27" i="5"/>
  <c r="J25" i="5"/>
  <c r="K26" i="5"/>
  <c r="L25" i="5"/>
  <c r="M26" i="5"/>
  <c r="O26" i="5"/>
  <c r="R26" i="5"/>
  <c r="N26" i="5"/>
  <c r="Q26" i="5"/>
  <c r="P26" i="5"/>
  <c r="J24" i="5"/>
  <c r="K25" i="5"/>
  <c r="L24" i="5"/>
  <c r="M25" i="5"/>
  <c r="O25" i="5"/>
  <c r="R25" i="5"/>
  <c r="N25" i="5"/>
  <c r="Q25" i="5"/>
  <c r="P25" i="5"/>
  <c r="J23" i="5"/>
  <c r="K24" i="5"/>
  <c r="L23" i="5"/>
  <c r="M24" i="5"/>
  <c r="O24" i="5"/>
  <c r="R24" i="5"/>
  <c r="N24" i="5"/>
  <c r="Q24" i="5"/>
  <c r="P24" i="5"/>
  <c r="J22" i="5"/>
  <c r="K23" i="5"/>
  <c r="L22" i="5"/>
  <c r="M23" i="5"/>
  <c r="O23" i="5"/>
  <c r="R23" i="5"/>
  <c r="N23" i="5"/>
  <c r="Q23" i="5"/>
  <c r="P23" i="5"/>
  <c r="J21" i="5"/>
  <c r="K22" i="5"/>
  <c r="L21" i="5"/>
  <c r="M22" i="5"/>
  <c r="O22" i="5"/>
  <c r="R22" i="5"/>
  <c r="N22" i="5"/>
  <c r="Q22" i="5"/>
  <c r="P22" i="5"/>
  <c r="J20" i="5"/>
  <c r="K21" i="5"/>
  <c r="L20" i="5"/>
  <c r="M21" i="5"/>
  <c r="O21" i="5"/>
  <c r="R21" i="5"/>
  <c r="N21" i="5"/>
  <c r="Q21" i="5"/>
  <c r="P21" i="5"/>
  <c r="J19" i="5"/>
  <c r="K20" i="5"/>
  <c r="L19" i="5"/>
  <c r="M20" i="5"/>
  <c r="O20" i="5"/>
  <c r="R20" i="5"/>
  <c r="N20" i="5"/>
  <c r="Q20" i="5"/>
  <c r="P20" i="5"/>
  <c r="J18" i="5"/>
  <c r="K19" i="5"/>
  <c r="L18" i="5"/>
  <c r="M19" i="5"/>
  <c r="O19" i="5"/>
  <c r="R19" i="5"/>
  <c r="N19" i="5"/>
  <c r="Q19" i="5"/>
  <c r="P19" i="5"/>
  <c r="J17" i="5"/>
  <c r="K18" i="5"/>
  <c r="L17" i="5"/>
  <c r="M18" i="5"/>
  <c r="O18" i="5"/>
  <c r="R18" i="5"/>
  <c r="N18" i="5"/>
  <c r="Q18" i="5"/>
  <c r="P18" i="5"/>
  <c r="J16" i="5"/>
  <c r="K17" i="5"/>
  <c r="L16" i="5"/>
  <c r="M17" i="5"/>
  <c r="O17" i="5"/>
  <c r="R17" i="5"/>
  <c r="N17" i="5"/>
  <c r="Q17" i="5"/>
  <c r="P17" i="5"/>
  <c r="J15" i="5"/>
  <c r="K16" i="5"/>
  <c r="L15" i="5" a="1"/>
  <c r="L15" i="5"/>
  <c r="M16" i="5"/>
  <c r="O16" i="5"/>
  <c r="R16" i="5"/>
  <c r="N16" i="5"/>
  <c r="Q16" i="5"/>
  <c r="P16" i="5"/>
  <c r="K15" i="5"/>
  <c r="M15" i="5"/>
  <c r="O15" i="5"/>
  <c r="R15" i="5"/>
  <c r="N15" i="5"/>
  <c r="Q15" i="5"/>
  <c r="P15" i="5"/>
  <c r="P4" i="5"/>
  <c r="U3" i="5"/>
  <c r="N3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P15" i="4" a="1"/>
  <c r="P15" i="4"/>
  <c r="O15" i="4" a="1"/>
  <c r="O15" i="4"/>
  <c r="P16" i="4" a="1"/>
  <c r="P16" i="4"/>
  <c r="O16" i="4" a="1"/>
  <c r="O16" i="4"/>
  <c r="P17" i="4" a="1"/>
  <c r="P17" i="4"/>
  <c r="O17" i="4"/>
  <c r="P18" i="4" a="1"/>
  <c r="P18" i="4"/>
  <c r="O18" i="4"/>
  <c r="P19" i="4" a="1"/>
  <c r="P19" i="4"/>
  <c r="O19" i="4"/>
  <c r="P20" i="4" a="1"/>
  <c r="P20" i="4"/>
  <c r="O20" i="4"/>
  <c r="P21" i="4" a="1"/>
  <c r="P21" i="4"/>
  <c r="O21" i="4"/>
  <c r="P22" i="4" a="1"/>
  <c r="P22" i="4"/>
  <c r="O22" i="4"/>
  <c r="P23" i="4" a="1"/>
  <c r="P23" i="4"/>
  <c r="O23" i="4"/>
  <c r="P24" i="4" a="1"/>
  <c r="P24" i="4"/>
  <c r="O24" i="4"/>
  <c r="P25" i="4" a="1"/>
  <c r="P25" i="4"/>
  <c r="O25" i="4"/>
  <c r="P26" i="4" a="1"/>
  <c r="P26" i="4"/>
  <c r="O26" i="4"/>
  <c r="P27" i="4" a="1"/>
  <c r="P27" i="4"/>
  <c r="O27" i="4"/>
  <c r="P28" i="4" a="1"/>
  <c r="P28" i="4"/>
  <c r="O28" i="4"/>
  <c r="P29" i="4" a="1"/>
  <c r="P29" i="4"/>
  <c r="O29" i="4"/>
  <c r="P30" i="4" a="1"/>
  <c r="P30" i="4"/>
  <c r="O30" i="4"/>
  <c r="P31" i="4" a="1"/>
  <c r="P31" i="4"/>
  <c r="O31" i="4"/>
  <c r="P32" i="4" a="1"/>
  <c r="P32" i="4"/>
  <c r="O32" i="4"/>
  <c r="P33" i="4" a="1"/>
  <c r="P33" i="4"/>
  <c r="O33" i="4"/>
  <c r="P34" i="4" a="1"/>
  <c r="P34" i="4"/>
  <c r="O34" i="4"/>
  <c r="P35" i="4" a="1"/>
  <c r="P35" i="4"/>
  <c r="O35" i="4"/>
  <c r="P36" i="4" a="1"/>
  <c r="P36" i="4"/>
  <c r="O36" i="4"/>
  <c r="P37" i="4" a="1"/>
  <c r="P37" i="4"/>
  <c r="O37" i="4"/>
  <c r="P38" i="4" a="1"/>
  <c r="P38" i="4"/>
  <c r="O38" i="4"/>
  <c r="P39" i="4" a="1"/>
  <c r="P39" i="4"/>
  <c r="O39" i="4"/>
  <c r="P40" i="4" a="1"/>
  <c r="P40" i="4"/>
  <c r="O40" i="4"/>
  <c r="P41" i="4" a="1"/>
  <c r="P41" i="4"/>
  <c r="O41" i="4"/>
  <c r="P42" i="4" a="1"/>
  <c r="P42" i="4"/>
  <c r="O42" i="4"/>
  <c r="P43" i="4" a="1"/>
  <c r="P43" i="4"/>
  <c r="O43" i="4"/>
  <c r="P44" i="4" a="1"/>
  <c r="P44" i="4"/>
  <c r="O44" i="4"/>
  <c r="P45" i="4" a="1"/>
  <c r="P45" i="4"/>
  <c r="O45" i="4"/>
  <c r="P46" i="4" a="1"/>
  <c r="P46" i="4"/>
  <c r="O46" i="4"/>
  <c r="P47" i="4" a="1"/>
  <c r="P47" i="4"/>
  <c r="O47" i="4"/>
  <c r="P48" i="4" a="1"/>
  <c r="P48" i="4"/>
  <c r="O48" i="4"/>
  <c r="P49" i="4" a="1"/>
  <c r="P49" i="4"/>
  <c r="O49" i="4"/>
  <c r="P50" i="4" a="1"/>
  <c r="P50" i="4"/>
  <c r="O50" i="4"/>
  <c r="P51" i="4" a="1"/>
  <c r="P51" i="4"/>
  <c r="O51" i="4"/>
  <c r="P52" i="4" a="1"/>
  <c r="P52" i="4"/>
  <c r="O52" i="4"/>
  <c r="P53" i="4" a="1"/>
  <c r="P53" i="4"/>
  <c r="O53" i="4"/>
  <c r="P54" i="4" a="1"/>
  <c r="P54" i="4"/>
  <c r="O54" i="4"/>
  <c r="P55" i="4" a="1"/>
  <c r="P55" i="4"/>
  <c r="O55" i="4"/>
  <c r="P56" i="4" a="1"/>
  <c r="P56" i="4"/>
  <c r="O56" i="4"/>
  <c r="P57" i="4" a="1"/>
  <c r="P57" i="4"/>
  <c r="O57" i="4"/>
  <c r="P58" i="4" a="1"/>
  <c r="P58" i="4"/>
  <c r="O58" i="4"/>
  <c r="P59" i="4" a="1"/>
  <c r="P59" i="4"/>
  <c r="O59" i="4"/>
  <c r="P60" i="4" a="1"/>
  <c r="P60" i="4"/>
  <c r="O60" i="4"/>
  <c r="P61" i="4" a="1"/>
  <c r="P61" i="4"/>
  <c r="O61" i="4"/>
  <c r="P62" i="4" a="1"/>
  <c r="P62" i="4"/>
  <c r="O62" i="4"/>
  <c r="P63" i="4" a="1"/>
  <c r="P63" i="4"/>
  <c r="O63" i="4"/>
  <c r="P64" i="4" a="1"/>
  <c r="P64" i="4"/>
  <c r="O64" i="4"/>
  <c r="P65" i="4" a="1"/>
  <c r="P65" i="4"/>
  <c r="O65" i="4"/>
  <c r="P66" i="4" a="1"/>
  <c r="P66" i="4"/>
  <c r="O66" i="4"/>
  <c r="P67" i="4" a="1"/>
  <c r="P67" i="4"/>
  <c r="O67" i="4"/>
  <c r="P68" i="4" a="1"/>
  <c r="P68" i="4"/>
  <c r="O68" i="4"/>
  <c r="P69" i="4" a="1"/>
  <c r="P69" i="4"/>
  <c r="O69" i="4"/>
  <c r="P70" i="4" a="1"/>
  <c r="P70" i="4"/>
  <c r="O70" i="4"/>
  <c r="P71" i="4" a="1"/>
  <c r="P71" i="4"/>
  <c r="O71" i="4"/>
  <c r="P72" i="4" a="1"/>
  <c r="P72" i="4"/>
  <c r="O72" i="4"/>
  <c r="P73" i="4" a="1"/>
  <c r="P73" i="4"/>
  <c r="O73" i="4"/>
  <c r="P74" i="4" a="1"/>
  <c r="P74" i="4"/>
  <c r="O74" i="4"/>
  <c r="P75" i="4" a="1"/>
  <c r="P75" i="4"/>
  <c r="O75" i="4"/>
  <c r="P76" i="4" a="1"/>
  <c r="P76" i="4"/>
  <c r="O76" i="4"/>
  <c r="P77" i="4" a="1"/>
  <c r="P77" i="4"/>
  <c r="O77" i="4"/>
  <c r="P78" i="4" a="1"/>
  <c r="P78" i="4"/>
  <c r="O78" i="4"/>
  <c r="P79" i="4" a="1"/>
  <c r="P79" i="4"/>
  <c r="O79" i="4"/>
  <c r="P80" i="4" a="1"/>
  <c r="P80" i="4"/>
  <c r="O80" i="4"/>
  <c r="P81" i="4" a="1"/>
  <c r="P81" i="4"/>
  <c r="O81" i="4"/>
  <c r="P82" i="4" a="1"/>
  <c r="P82" i="4"/>
  <c r="O82" i="4"/>
  <c r="P83" i="4" a="1"/>
  <c r="P83" i="4"/>
  <c r="O83" i="4"/>
  <c r="P84" i="4" a="1"/>
  <c r="P84" i="4"/>
  <c r="O84" i="4"/>
  <c r="P85" i="4" a="1"/>
  <c r="P85" i="4"/>
  <c r="O85" i="4"/>
  <c r="P86" i="4" a="1"/>
  <c r="P86" i="4"/>
  <c r="O86" i="4"/>
  <c r="P87" i="4" a="1"/>
  <c r="P87" i="4"/>
  <c r="O87" i="4"/>
  <c r="P88" i="4" a="1"/>
  <c r="P88" i="4"/>
  <c r="O88" i="4"/>
  <c r="P89" i="4" a="1"/>
  <c r="P89" i="4"/>
  <c r="O89" i="4"/>
  <c r="P90" i="4" a="1"/>
  <c r="P90" i="4"/>
  <c r="O90" i="4"/>
  <c r="P91" i="4" a="1"/>
  <c r="P91" i="4"/>
  <c r="O91" i="4"/>
  <c r="P92" i="4" a="1"/>
  <c r="P92" i="4"/>
  <c r="O92" i="4"/>
  <c r="P93" i="4" a="1"/>
  <c r="P93" i="4"/>
  <c r="O93" i="4"/>
  <c r="P94" i="4" a="1"/>
  <c r="P94" i="4"/>
  <c r="O94" i="4"/>
  <c r="P95" i="4" a="1"/>
  <c r="P95" i="4"/>
  <c r="O95" i="4"/>
  <c r="P96" i="4" a="1"/>
  <c r="P96" i="4"/>
  <c r="O96" i="4"/>
  <c r="P97" i="4" a="1"/>
  <c r="P97" i="4"/>
  <c r="O97" i="4"/>
  <c r="P98" i="4" a="1"/>
  <c r="P98" i="4"/>
  <c r="O98" i="4"/>
  <c r="J98" i="4"/>
  <c r="L99" i="4"/>
  <c r="J97" i="4"/>
  <c r="K98" i="4"/>
  <c r="N98" i="4"/>
  <c r="M98" i="4"/>
  <c r="L98" i="4"/>
  <c r="J96" i="4"/>
  <c r="K97" i="4"/>
  <c r="N97" i="4"/>
  <c r="M97" i="4"/>
  <c r="L97" i="4"/>
  <c r="J95" i="4"/>
  <c r="K96" i="4"/>
  <c r="N96" i="4"/>
  <c r="M96" i="4"/>
  <c r="L96" i="4"/>
  <c r="J94" i="4"/>
  <c r="K95" i="4"/>
  <c r="N95" i="4"/>
  <c r="M95" i="4"/>
  <c r="L95" i="4"/>
  <c r="J93" i="4"/>
  <c r="K94" i="4"/>
  <c r="N94" i="4"/>
  <c r="M94" i="4"/>
  <c r="L94" i="4"/>
  <c r="J92" i="4"/>
  <c r="K93" i="4"/>
  <c r="N93" i="4"/>
  <c r="M93" i="4"/>
  <c r="L93" i="4"/>
  <c r="J91" i="4"/>
  <c r="K92" i="4"/>
  <c r="N92" i="4"/>
  <c r="M92" i="4"/>
  <c r="L92" i="4"/>
  <c r="J90" i="4"/>
  <c r="K91" i="4"/>
  <c r="N91" i="4"/>
  <c r="M91" i="4"/>
  <c r="L91" i="4"/>
  <c r="J89" i="4"/>
  <c r="K90" i="4"/>
  <c r="N90" i="4"/>
  <c r="M90" i="4"/>
  <c r="L90" i="4"/>
  <c r="J88" i="4"/>
  <c r="K89" i="4"/>
  <c r="N89" i="4"/>
  <c r="M89" i="4"/>
  <c r="L89" i="4"/>
  <c r="J87" i="4"/>
  <c r="K88" i="4"/>
  <c r="N88" i="4"/>
  <c r="M88" i="4"/>
  <c r="L88" i="4"/>
  <c r="J86" i="4"/>
  <c r="K87" i="4"/>
  <c r="N87" i="4"/>
  <c r="M87" i="4"/>
  <c r="L87" i="4"/>
  <c r="J85" i="4"/>
  <c r="K86" i="4"/>
  <c r="N86" i="4"/>
  <c r="M86" i="4"/>
  <c r="L86" i="4"/>
  <c r="J84" i="4"/>
  <c r="K85" i="4"/>
  <c r="N85" i="4"/>
  <c r="M85" i="4"/>
  <c r="L85" i="4"/>
  <c r="J83" i="4"/>
  <c r="K84" i="4"/>
  <c r="N84" i="4"/>
  <c r="M84" i="4"/>
  <c r="L84" i="4"/>
  <c r="J82" i="4"/>
  <c r="K83" i="4"/>
  <c r="N83" i="4"/>
  <c r="M83" i="4"/>
  <c r="L83" i="4"/>
  <c r="J81" i="4"/>
  <c r="K82" i="4"/>
  <c r="N82" i="4"/>
  <c r="M82" i="4"/>
  <c r="L82" i="4"/>
  <c r="J80" i="4"/>
  <c r="K81" i="4"/>
  <c r="N81" i="4"/>
  <c r="M81" i="4"/>
  <c r="L81" i="4"/>
  <c r="J79" i="4"/>
  <c r="K80" i="4"/>
  <c r="N80" i="4"/>
  <c r="M80" i="4"/>
  <c r="L80" i="4"/>
  <c r="J78" i="4"/>
  <c r="K79" i="4"/>
  <c r="N79" i="4"/>
  <c r="M79" i="4"/>
  <c r="L79" i="4"/>
  <c r="J77" i="4"/>
  <c r="K78" i="4"/>
  <c r="N78" i="4"/>
  <c r="M78" i="4"/>
  <c r="L78" i="4"/>
  <c r="J76" i="4"/>
  <c r="K77" i="4"/>
  <c r="N77" i="4"/>
  <c r="M77" i="4"/>
  <c r="L77" i="4"/>
  <c r="J75" i="4"/>
  <c r="K76" i="4"/>
  <c r="N76" i="4"/>
  <c r="M76" i="4"/>
  <c r="L76" i="4"/>
  <c r="J74" i="4"/>
  <c r="K75" i="4"/>
  <c r="N75" i="4"/>
  <c r="M75" i="4"/>
  <c r="L75" i="4"/>
  <c r="J73" i="4"/>
  <c r="K74" i="4"/>
  <c r="N74" i="4"/>
  <c r="M74" i="4"/>
  <c r="L74" i="4"/>
  <c r="J72" i="4"/>
  <c r="K73" i="4"/>
  <c r="N73" i="4"/>
  <c r="M73" i="4"/>
  <c r="L73" i="4"/>
  <c r="J71" i="4"/>
  <c r="K72" i="4"/>
  <c r="N72" i="4"/>
  <c r="M72" i="4"/>
  <c r="L72" i="4"/>
  <c r="J70" i="4"/>
  <c r="K71" i="4"/>
  <c r="N71" i="4"/>
  <c r="M71" i="4"/>
  <c r="L71" i="4"/>
  <c r="J69" i="4"/>
  <c r="K70" i="4"/>
  <c r="N70" i="4"/>
  <c r="M70" i="4"/>
  <c r="L70" i="4"/>
  <c r="J68" i="4"/>
  <c r="K69" i="4"/>
  <c r="N69" i="4"/>
  <c r="M69" i="4"/>
  <c r="L69" i="4"/>
  <c r="J67" i="4"/>
  <c r="K68" i="4"/>
  <c r="N68" i="4"/>
  <c r="M68" i="4"/>
  <c r="L68" i="4"/>
  <c r="J66" i="4"/>
  <c r="K67" i="4"/>
  <c r="N67" i="4"/>
  <c r="M67" i="4"/>
  <c r="L67" i="4"/>
  <c r="J65" i="4"/>
  <c r="K66" i="4"/>
  <c r="N66" i="4"/>
  <c r="M66" i="4"/>
  <c r="L66" i="4"/>
  <c r="J64" i="4"/>
  <c r="K65" i="4"/>
  <c r="N65" i="4"/>
  <c r="M65" i="4"/>
  <c r="L65" i="4"/>
  <c r="J63" i="4"/>
  <c r="K64" i="4"/>
  <c r="N64" i="4"/>
  <c r="M64" i="4"/>
  <c r="L64" i="4"/>
  <c r="J62" i="4"/>
  <c r="K63" i="4"/>
  <c r="N63" i="4"/>
  <c r="M63" i="4"/>
  <c r="L63" i="4"/>
  <c r="J61" i="4"/>
  <c r="K62" i="4"/>
  <c r="N62" i="4"/>
  <c r="M62" i="4"/>
  <c r="L62" i="4"/>
  <c r="J60" i="4"/>
  <c r="K61" i="4"/>
  <c r="N61" i="4"/>
  <c r="M61" i="4"/>
  <c r="L61" i="4"/>
  <c r="J59" i="4"/>
  <c r="K60" i="4"/>
  <c r="N60" i="4"/>
  <c r="M60" i="4"/>
  <c r="L60" i="4"/>
  <c r="J58" i="4"/>
  <c r="K59" i="4"/>
  <c r="N59" i="4"/>
  <c r="M59" i="4"/>
  <c r="L59" i="4"/>
  <c r="J57" i="4"/>
  <c r="K58" i="4"/>
  <c r="N58" i="4"/>
  <c r="M58" i="4"/>
  <c r="L58" i="4"/>
  <c r="J56" i="4"/>
  <c r="K57" i="4"/>
  <c r="N57" i="4"/>
  <c r="M57" i="4"/>
  <c r="L57" i="4"/>
  <c r="J55" i="4"/>
  <c r="K56" i="4"/>
  <c r="N56" i="4"/>
  <c r="M56" i="4"/>
  <c r="L56" i="4"/>
  <c r="J54" i="4"/>
  <c r="K55" i="4"/>
  <c r="N55" i="4"/>
  <c r="M55" i="4"/>
  <c r="L55" i="4"/>
  <c r="J53" i="4"/>
  <c r="K54" i="4"/>
  <c r="N54" i="4"/>
  <c r="M54" i="4"/>
  <c r="L54" i="4"/>
  <c r="J52" i="4"/>
  <c r="K53" i="4"/>
  <c r="N53" i="4"/>
  <c r="M53" i="4"/>
  <c r="L53" i="4"/>
  <c r="J51" i="4"/>
  <c r="K52" i="4"/>
  <c r="N52" i="4"/>
  <c r="M52" i="4"/>
  <c r="L52" i="4"/>
  <c r="J50" i="4"/>
  <c r="K51" i="4"/>
  <c r="N51" i="4"/>
  <c r="M51" i="4"/>
  <c r="L51" i="4"/>
  <c r="J49" i="4"/>
  <c r="K50" i="4"/>
  <c r="N50" i="4"/>
  <c r="M50" i="4"/>
  <c r="L50" i="4"/>
  <c r="J48" i="4"/>
  <c r="K49" i="4"/>
  <c r="N49" i="4"/>
  <c r="M49" i="4"/>
  <c r="L49" i="4"/>
  <c r="J47" i="4"/>
  <c r="K48" i="4"/>
  <c r="N48" i="4"/>
  <c r="M48" i="4"/>
  <c r="L48" i="4"/>
  <c r="J46" i="4"/>
  <c r="K47" i="4"/>
  <c r="N47" i="4"/>
  <c r="M47" i="4"/>
  <c r="L47" i="4"/>
  <c r="J45" i="4"/>
  <c r="K46" i="4"/>
  <c r="N46" i="4"/>
  <c r="M46" i="4"/>
  <c r="L46" i="4"/>
  <c r="J44" i="4"/>
  <c r="K45" i="4"/>
  <c r="N45" i="4"/>
  <c r="M45" i="4"/>
  <c r="L45" i="4"/>
  <c r="J43" i="4"/>
  <c r="K44" i="4"/>
  <c r="N44" i="4"/>
  <c r="M44" i="4"/>
  <c r="L44" i="4"/>
  <c r="J42" i="4"/>
  <c r="K43" i="4"/>
  <c r="N43" i="4"/>
  <c r="M43" i="4"/>
  <c r="L43" i="4"/>
  <c r="J41" i="4"/>
  <c r="K42" i="4"/>
  <c r="N42" i="4"/>
  <c r="M42" i="4"/>
  <c r="L42" i="4"/>
  <c r="J40" i="4"/>
  <c r="K41" i="4"/>
  <c r="N41" i="4"/>
  <c r="M41" i="4"/>
  <c r="L41" i="4"/>
  <c r="J39" i="4"/>
  <c r="K40" i="4"/>
  <c r="N40" i="4"/>
  <c r="M40" i="4"/>
  <c r="L40" i="4"/>
  <c r="J38" i="4"/>
  <c r="K39" i="4"/>
  <c r="N39" i="4"/>
  <c r="M39" i="4"/>
  <c r="L39" i="4"/>
  <c r="J37" i="4"/>
  <c r="K38" i="4"/>
  <c r="N38" i="4"/>
  <c r="M38" i="4"/>
  <c r="L38" i="4"/>
  <c r="J36" i="4"/>
  <c r="K37" i="4"/>
  <c r="N37" i="4"/>
  <c r="M37" i="4"/>
  <c r="L37" i="4"/>
  <c r="J35" i="4"/>
  <c r="K36" i="4"/>
  <c r="N36" i="4"/>
  <c r="M36" i="4"/>
  <c r="L36" i="4"/>
  <c r="J34" i="4"/>
  <c r="K35" i="4"/>
  <c r="N35" i="4"/>
  <c r="M35" i="4"/>
  <c r="L35" i="4"/>
  <c r="J33" i="4"/>
  <c r="K34" i="4"/>
  <c r="N34" i="4"/>
  <c r="M34" i="4"/>
  <c r="L34" i="4"/>
  <c r="J32" i="4"/>
  <c r="K33" i="4"/>
  <c r="N33" i="4"/>
  <c r="M33" i="4"/>
  <c r="L33" i="4"/>
  <c r="J31" i="4"/>
  <c r="K32" i="4"/>
  <c r="N32" i="4"/>
  <c r="M32" i="4"/>
  <c r="L32" i="4"/>
  <c r="J30" i="4"/>
  <c r="K31" i="4"/>
  <c r="N31" i="4"/>
  <c r="M31" i="4"/>
  <c r="L31" i="4"/>
  <c r="J29" i="4"/>
  <c r="K30" i="4"/>
  <c r="N30" i="4"/>
  <c r="M30" i="4"/>
  <c r="L30" i="4"/>
  <c r="J28" i="4"/>
  <c r="K29" i="4"/>
  <c r="N29" i="4"/>
  <c r="M29" i="4"/>
  <c r="L29" i="4"/>
  <c r="J27" i="4"/>
  <c r="K28" i="4"/>
  <c r="N28" i="4"/>
  <c r="M28" i="4"/>
  <c r="L28" i="4"/>
  <c r="J26" i="4"/>
  <c r="K27" i="4"/>
  <c r="N27" i="4"/>
  <c r="M27" i="4"/>
  <c r="L27" i="4"/>
  <c r="J25" i="4"/>
  <c r="K26" i="4"/>
  <c r="N26" i="4"/>
  <c r="M26" i="4"/>
  <c r="L26" i="4"/>
  <c r="J24" i="4"/>
  <c r="K25" i="4"/>
  <c r="N25" i="4"/>
  <c r="M25" i="4"/>
  <c r="L25" i="4"/>
  <c r="J23" i="4"/>
  <c r="K24" i="4"/>
  <c r="N24" i="4"/>
  <c r="M24" i="4"/>
  <c r="L24" i="4"/>
  <c r="J22" i="4"/>
  <c r="K23" i="4"/>
  <c r="N23" i="4"/>
  <c r="M23" i="4"/>
  <c r="L23" i="4"/>
  <c r="J21" i="4"/>
  <c r="K22" i="4"/>
  <c r="N22" i="4"/>
  <c r="M22" i="4"/>
  <c r="L22" i="4"/>
  <c r="J20" i="4"/>
  <c r="K21" i="4"/>
  <c r="N21" i="4"/>
  <c r="M21" i="4"/>
  <c r="L21" i="4"/>
  <c r="J19" i="4"/>
  <c r="K20" i="4"/>
  <c r="N20" i="4"/>
  <c r="M20" i="4"/>
  <c r="L20" i="4"/>
  <c r="J18" i="4"/>
  <c r="K19" i="4"/>
  <c r="N19" i="4"/>
  <c r="M19" i="4"/>
  <c r="L19" i="4"/>
  <c r="J17" i="4"/>
  <c r="K18" i="4"/>
  <c r="N18" i="4"/>
  <c r="M18" i="4"/>
  <c r="L18" i="4"/>
  <c r="J16" i="4"/>
  <c r="K17" i="4"/>
  <c r="N17" i="4"/>
  <c r="M17" i="4"/>
  <c r="L17" i="4"/>
  <c r="J15" i="4"/>
  <c r="K16" i="4"/>
  <c r="N16" i="4"/>
  <c r="M16" i="4"/>
  <c r="L16" i="4"/>
  <c r="K15" i="4"/>
  <c r="N15" i="4"/>
  <c r="M15" i="4"/>
  <c r="L15" i="4"/>
  <c r="L4" i="4"/>
  <c r="P3" i="4" a="1"/>
  <c r="P3" i="4"/>
  <c r="Q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T14" i="3" a="1"/>
  <c r="T14" i="3"/>
  <c r="R14" i="3" a="1"/>
  <c r="R14" i="3"/>
  <c r="T15" i="3" a="1"/>
  <c r="T15" i="3"/>
  <c r="R15" i="3"/>
  <c r="T16" i="3" a="1"/>
  <c r="T16" i="3"/>
  <c r="R16" i="3"/>
  <c r="T17" i="3" a="1"/>
  <c r="T17" i="3"/>
  <c r="R17" i="3"/>
  <c r="T18" i="3" a="1"/>
  <c r="T18" i="3"/>
  <c r="R18" i="3"/>
  <c r="T19" i="3" a="1"/>
  <c r="T19" i="3"/>
  <c r="R19" i="3"/>
  <c r="T20" i="3" a="1"/>
  <c r="T20" i="3"/>
  <c r="R20" i="3"/>
  <c r="T21" i="3" a="1"/>
  <c r="T21" i="3"/>
  <c r="R21" i="3"/>
  <c r="T22" i="3" a="1"/>
  <c r="T22" i="3"/>
  <c r="R22" i="3"/>
  <c r="T23" i="3" a="1"/>
  <c r="T23" i="3"/>
  <c r="R23" i="3"/>
  <c r="T24" i="3" a="1"/>
  <c r="T24" i="3"/>
  <c r="R24" i="3"/>
  <c r="T25" i="3" a="1"/>
  <c r="T25" i="3"/>
  <c r="R25" i="3"/>
  <c r="T26" i="3" a="1"/>
  <c r="T26" i="3"/>
  <c r="R26" i="3"/>
  <c r="T27" i="3" a="1"/>
  <c r="T27" i="3"/>
  <c r="R27" i="3"/>
  <c r="T28" i="3" a="1"/>
  <c r="T28" i="3"/>
  <c r="R28" i="3"/>
  <c r="T29" i="3" a="1"/>
  <c r="T29" i="3"/>
  <c r="R29" i="3"/>
  <c r="T30" i="3" a="1"/>
  <c r="T30" i="3"/>
  <c r="R30" i="3"/>
  <c r="T31" i="3" a="1"/>
  <c r="T31" i="3"/>
  <c r="R31" i="3"/>
  <c r="T32" i="3" a="1"/>
  <c r="T32" i="3"/>
  <c r="R32" i="3"/>
  <c r="T33" i="3" a="1"/>
  <c r="T33" i="3"/>
  <c r="R33" i="3"/>
  <c r="T34" i="3" a="1"/>
  <c r="T34" i="3"/>
  <c r="R34" i="3"/>
  <c r="T35" i="3" a="1"/>
  <c r="T35" i="3"/>
  <c r="R35" i="3"/>
  <c r="T36" i="3" a="1"/>
  <c r="T36" i="3"/>
  <c r="R36" i="3"/>
  <c r="T37" i="3" a="1"/>
  <c r="T37" i="3"/>
  <c r="R37" i="3"/>
  <c r="T38" i="3" a="1"/>
  <c r="T38" i="3"/>
  <c r="R38" i="3"/>
  <c r="T39" i="3" a="1"/>
  <c r="T39" i="3"/>
  <c r="R39" i="3"/>
  <c r="T40" i="3" a="1"/>
  <c r="T40" i="3"/>
  <c r="R40" i="3"/>
  <c r="T41" i="3" a="1"/>
  <c r="T41" i="3"/>
  <c r="R41" i="3"/>
  <c r="T42" i="3" a="1"/>
  <c r="T42" i="3"/>
  <c r="R42" i="3"/>
  <c r="T43" i="3" a="1"/>
  <c r="T43" i="3"/>
  <c r="R43" i="3"/>
  <c r="T44" i="3" a="1"/>
  <c r="T44" i="3"/>
  <c r="R44" i="3"/>
  <c r="T45" i="3" a="1"/>
  <c r="T45" i="3"/>
  <c r="R45" i="3"/>
  <c r="T46" i="3" a="1"/>
  <c r="T46" i="3"/>
  <c r="R46" i="3"/>
  <c r="T47" i="3" a="1"/>
  <c r="T47" i="3"/>
  <c r="R47" i="3"/>
  <c r="T48" i="3" a="1"/>
  <c r="T48" i="3"/>
  <c r="R48" i="3"/>
  <c r="T49" i="3" a="1"/>
  <c r="T49" i="3"/>
  <c r="R49" i="3"/>
  <c r="T50" i="3" a="1"/>
  <c r="T50" i="3"/>
  <c r="R50" i="3"/>
  <c r="T51" i="3" a="1"/>
  <c r="T51" i="3"/>
  <c r="R51" i="3"/>
  <c r="T52" i="3" a="1"/>
  <c r="T52" i="3"/>
  <c r="R52" i="3"/>
  <c r="T53" i="3" a="1"/>
  <c r="T53" i="3"/>
  <c r="R53" i="3"/>
  <c r="T54" i="3" a="1"/>
  <c r="T54" i="3"/>
  <c r="R54" i="3"/>
  <c r="T55" i="3" a="1"/>
  <c r="T55" i="3"/>
  <c r="R55" i="3"/>
  <c r="T56" i="3" a="1"/>
  <c r="T56" i="3"/>
  <c r="R56" i="3"/>
  <c r="T57" i="3" a="1"/>
  <c r="T57" i="3"/>
  <c r="R57" i="3"/>
  <c r="T58" i="3" a="1"/>
  <c r="T58" i="3"/>
  <c r="R58" i="3"/>
  <c r="T59" i="3" a="1"/>
  <c r="T59" i="3"/>
  <c r="R59" i="3"/>
  <c r="T60" i="3" a="1"/>
  <c r="T60" i="3"/>
  <c r="R60" i="3"/>
  <c r="T61" i="3" a="1"/>
  <c r="T61" i="3"/>
  <c r="R61" i="3"/>
  <c r="T62" i="3" a="1"/>
  <c r="T62" i="3"/>
  <c r="R62" i="3"/>
  <c r="T63" i="3" a="1"/>
  <c r="T63" i="3"/>
  <c r="R63" i="3"/>
  <c r="T64" i="3" a="1"/>
  <c r="T64" i="3"/>
  <c r="R64" i="3"/>
  <c r="T65" i="3" a="1"/>
  <c r="T65" i="3"/>
  <c r="R65" i="3"/>
  <c r="T66" i="3" a="1"/>
  <c r="T66" i="3"/>
  <c r="R66" i="3"/>
  <c r="T67" i="3" a="1"/>
  <c r="T67" i="3"/>
  <c r="R67" i="3"/>
  <c r="T68" i="3" a="1"/>
  <c r="T68" i="3"/>
  <c r="R68" i="3"/>
  <c r="T69" i="3" a="1"/>
  <c r="T69" i="3"/>
  <c r="R69" i="3"/>
  <c r="T70" i="3" a="1"/>
  <c r="T70" i="3"/>
  <c r="R70" i="3"/>
  <c r="T71" i="3" a="1"/>
  <c r="T71" i="3"/>
  <c r="R71" i="3"/>
  <c r="T72" i="3" a="1"/>
  <c r="T72" i="3"/>
  <c r="R72" i="3"/>
  <c r="T73" i="3" a="1"/>
  <c r="T73" i="3"/>
  <c r="R73" i="3"/>
  <c r="T74" i="3" a="1"/>
  <c r="T74" i="3"/>
  <c r="R74" i="3"/>
  <c r="T75" i="3" a="1"/>
  <c r="T75" i="3"/>
  <c r="R75" i="3"/>
  <c r="T76" i="3" a="1"/>
  <c r="T76" i="3"/>
  <c r="R76" i="3"/>
  <c r="T77" i="3" a="1"/>
  <c r="T77" i="3"/>
  <c r="R77" i="3"/>
  <c r="T78" i="3" a="1"/>
  <c r="T78" i="3"/>
  <c r="R78" i="3"/>
  <c r="T79" i="3" a="1"/>
  <c r="T79" i="3"/>
  <c r="R79" i="3"/>
  <c r="T80" i="3" a="1"/>
  <c r="T80" i="3"/>
  <c r="R80" i="3"/>
  <c r="T81" i="3" a="1"/>
  <c r="T81" i="3"/>
  <c r="R81" i="3"/>
  <c r="T82" i="3" a="1"/>
  <c r="T82" i="3"/>
  <c r="R82" i="3"/>
  <c r="T83" i="3" a="1"/>
  <c r="T83" i="3"/>
  <c r="R83" i="3"/>
  <c r="T84" i="3" a="1"/>
  <c r="T84" i="3"/>
  <c r="R84" i="3"/>
  <c r="T85" i="3" a="1"/>
  <c r="T85" i="3"/>
  <c r="R85" i="3"/>
  <c r="T86" i="3" a="1"/>
  <c r="T86" i="3"/>
  <c r="R86" i="3"/>
  <c r="T87" i="3" a="1"/>
  <c r="T87" i="3"/>
  <c r="R87" i="3"/>
  <c r="T88" i="3" a="1"/>
  <c r="T88" i="3"/>
  <c r="R88" i="3"/>
  <c r="T89" i="3" a="1"/>
  <c r="T89" i="3"/>
  <c r="R89" i="3"/>
  <c r="T90" i="3" a="1"/>
  <c r="T90" i="3"/>
  <c r="R90" i="3"/>
  <c r="T91" i="3" a="1"/>
  <c r="T91" i="3"/>
  <c r="R91" i="3"/>
  <c r="T92" i="3" a="1"/>
  <c r="T92" i="3"/>
  <c r="R92" i="3"/>
  <c r="T93" i="3" a="1"/>
  <c r="T93" i="3"/>
  <c r="R93" i="3"/>
  <c r="T94" i="3" a="1"/>
  <c r="T94" i="3"/>
  <c r="R94" i="3"/>
  <c r="T95" i="3" a="1"/>
  <c r="T95" i="3"/>
  <c r="R95" i="3"/>
  <c r="T96" i="3" a="1"/>
  <c r="T96" i="3"/>
  <c r="R96" i="3"/>
  <c r="T97" i="3" a="1"/>
  <c r="T97" i="3"/>
  <c r="R97" i="3"/>
  <c r="I97" i="3"/>
  <c r="U14" i="3" a="1"/>
  <c r="U14" i="3"/>
  <c r="S14" i="3"/>
  <c r="U15" i="3" a="1"/>
  <c r="U15" i="3"/>
  <c r="S15" i="3"/>
  <c r="U16" i="3" a="1"/>
  <c r="U16" i="3"/>
  <c r="S16" i="3"/>
  <c r="U17" i="3" a="1"/>
  <c r="U17" i="3"/>
  <c r="S17" i="3"/>
  <c r="U18" i="3" a="1"/>
  <c r="U18" i="3"/>
  <c r="S18" i="3"/>
  <c r="U19" i="3" a="1"/>
  <c r="U19" i="3"/>
  <c r="S19" i="3"/>
  <c r="U20" i="3" a="1"/>
  <c r="U20" i="3"/>
  <c r="S20" i="3"/>
  <c r="U21" i="3" a="1"/>
  <c r="U21" i="3"/>
  <c r="S21" i="3"/>
  <c r="U22" i="3" a="1"/>
  <c r="U22" i="3"/>
  <c r="S22" i="3"/>
  <c r="U23" i="3" a="1"/>
  <c r="U23" i="3"/>
  <c r="S23" i="3"/>
  <c r="U24" i="3" a="1"/>
  <c r="U24" i="3"/>
  <c r="S24" i="3"/>
  <c r="U25" i="3" a="1"/>
  <c r="U25" i="3"/>
  <c r="S25" i="3"/>
  <c r="U26" i="3" a="1"/>
  <c r="U26" i="3"/>
  <c r="S26" i="3"/>
  <c r="U27" i="3" a="1"/>
  <c r="U27" i="3"/>
  <c r="S27" i="3"/>
  <c r="U28" i="3" a="1"/>
  <c r="U28" i="3"/>
  <c r="S28" i="3"/>
  <c r="U29" i="3" a="1"/>
  <c r="U29" i="3"/>
  <c r="S29" i="3"/>
  <c r="U30" i="3" a="1"/>
  <c r="U30" i="3"/>
  <c r="S30" i="3"/>
  <c r="U31" i="3" a="1"/>
  <c r="U31" i="3"/>
  <c r="S31" i="3"/>
  <c r="U32" i="3" a="1"/>
  <c r="U32" i="3"/>
  <c r="S32" i="3"/>
  <c r="U33" i="3" a="1"/>
  <c r="U33" i="3"/>
  <c r="S33" i="3"/>
  <c r="U34" i="3" a="1"/>
  <c r="U34" i="3"/>
  <c r="S34" i="3"/>
  <c r="U35" i="3" a="1"/>
  <c r="U35" i="3"/>
  <c r="S35" i="3"/>
  <c r="U36" i="3" a="1"/>
  <c r="U36" i="3"/>
  <c r="S36" i="3"/>
  <c r="U37" i="3" a="1"/>
  <c r="U37" i="3"/>
  <c r="S37" i="3"/>
  <c r="U38" i="3" a="1"/>
  <c r="U38" i="3"/>
  <c r="S38" i="3"/>
  <c r="U39" i="3" a="1"/>
  <c r="U39" i="3"/>
  <c r="S39" i="3"/>
  <c r="U40" i="3" a="1"/>
  <c r="U40" i="3"/>
  <c r="S40" i="3"/>
  <c r="U41" i="3" a="1"/>
  <c r="U41" i="3"/>
  <c r="S41" i="3"/>
  <c r="U42" i="3" a="1"/>
  <c r="U42" i="3"/>
  <c r="S42" i="3"/>
  <c r="U43" i="3" a="1"/>
  <c r="U43" i="3"/>
  <c r="S43" i="3"/>
  <c r="U44" i="3" a="1"/>
  <c r="U44" i="3"/>
  <c r="S44" i="3"/>
  <c r="U45" i="3" a="1"/>
  <c r="U45" i="3"/>
  <c r="S45" i="3"/>
  <c r="U46" i="3" a="1"/>
  <c r="U46" i="3"/>
  <c r="S46" i="3"/>
  <c r="U47" i="3" a="1"/>
  <c r="U47" i="3"/>
  <c r="S47" i="3"/>
  <c r="U48" i="3" a="1"/>
  <c r="U48" i="3"/>
  <c r="S48" i="3"/>
  <c r="U49" i="3" a="1"/>
  <c r="U49" i="3"/>
  <c r="S49" i="3"/>
  <c r="U50" i="3" a="1"/>
  <c r="U50" i="3"/>
  <c r="S50" i="3"/>
  <c r="U51" i="3" a="1"/>
  <c r="U51" i="3"/>
  <c r="S51" i="3"/>
  <c r="U52" i="3" a="1"/>
  <c r="U52" i="3"/>
  <c r="S52" i="3"/>
  <c r="U53" i="3" a="1"/>
  <c r="U53" i="3"/>
  <c r="S53" i="3"/>
  <c r="U54" i="3" a="1"/>
  <c r="U54" i="3"/>
  <c r="S54" i="3"/>
  <c r="U55" i="3" a="1"/>
  <c r="U55" i="3"/>
  <c r="S55" i="3"/>
  <c r="U56" i="3" a="1"/>
  <c r="U56" i="3"/>
  <c r="S56" i="3"/>
  <c r="U57" i="3" a="1"/>
  <c r="U57" i="3"/>
  <c r="S57" i="3"/>
  <c r="U58" i="3" a="1"/>
  <c r="U58" i="3"/>
  <c r="S58" i="3"/>
  <c r="U59" i="3" a="1"/>
  <c r="U59" i="3"/>
  <c r="S59" i="3"/>
  <c r="U60" i="3" a="1"/>
  <c r="U60" i="3"/>
  <c r="S60" i="3"/>
  <c r="U61" i="3" a="1"/>
  <c r="U61" i="3"/>
  <c r="S61" i="3"/>
  <c r="U62" i="3" a="1"/>
  <c r="U62" i="3"/>
  <c r="S62" i="3"/>
  <c r="U63" i="3" a="1"/>
  <c r="U63" i="3"/>
  <c r="S63" i="3"/>
  <c r="U64" i="3" a="1"/>
  <c r="U64" i="3"/>
  <c r="S64" i="3"/>
  <c r="U65" i="3" a="1"/>
  <c r="U65" i="3"/>
  <c r="S65" i="3"/>
  <c r="U66" i="3" a="1"/>
  <c r="U66" i="3"/>
  <c r="S66" i="3"/>
  <c r="U67" i="3" a="1"/>
  <c r="U67" i="3"/>
  <c r="S67" i="3"/>
  <c r="U68" i="3" a="1"/>
  <c r="U68" i="3"/>
  <c r="S68" i="3"/>
  <c r="U69" i="3" a="1"/>
  <c r="U69" i="3"/>
  <c r="S69" i="3"/>
  <c r="U70" i="3" a="1"/>
  <c r="U70" i="3"/>
  <c r="S70" i="3"/>
  <c r="U71" i="3" a="1"/>
  <c r="U71" i="3"/>
  <c r="S71" i="3"/>
  <c r="U72" i="3" a="1"/>
  <c r="U72" i="3"/>
  <c r="S72" i="3"/>
  <c r="U73" i="3" a="1"/>
  <c r="U73" i="3"/>
  <c r="S73" i="3"/>
  <c r="U74" i="3" a="1"/>
  <c r="U74" i="3"/>
  <c r="S74" i="3"/>
  <c r="U75" i="3" a="1"/>
  <c r="U75" i="3"/>
  <c r="S75" i="3"/>
  <c r="U76" i="3" a="1"/>
  <c r="U76" i="3"/>
  <c r="S76" i="3"/>
  <c r="U77" i="3" a="1"/>
  <c r="U77" i="3"/>
  <c r="S77" i="3"/>
  <c r="U78" i="3" a="1"/>
  <c r="U78" i="3"/>
  <c r="S78" i="3"/>
  <c r="U79" i="3" a="1"/>
  <c r="U79" i="3"/>
  <c r="S79" i="3"/>
  <c r="U80" i="3" a="1"/>
  <c r="U80" i="3"/>
  <c r="S80" i="3"/>
  <c r="U81" i="3" a="1"/>
  <c r="U81" i="3"/>
  <c r="S81" i="3"/>
  <c r="U82" i="3" a="1"/>
  <c r="U82" i="3"/>
  <c r="S82" i="3"/>
  <c r="U83" i="3" a="1"/>
  <c r="U83" i="3"/>
  <c r="S83" i="3"/>
  <c r="U84" i="3" a="1"/>
  <c r="U84" i="3"/>
  <c r="S84" i="3"/>
  <c r="U85" i="3" a="1"/>
  <c r="U85" i="3"/>
  <c r="S85" i="3"/>
  <c r="U86" i="3" a="1"/>
  <c r="U86" i="3"/>
  <c r="S86" i="3"/>
  <c r="U87" i="3" a="1"/>
  <c r="U87" i="3"/>
  <c r="S87" i="3"/>
  <c r="U88" i="3" a="1"/>
  <c r="U88" i="3"/>
  <c r="S88" i="3"/>
  <c r="U89" i="3" a="1"/>
  <c r="U89" i="3"/>
  <c r="S89" i="3"/>
  <c r="U90" i="3" a="1"/>
  <c r="U90" i="3"/>
  <c r="S90" i="3"/>
  <c r="U91" i="3" a="1"/>
  <c r="U91" i="3"/>
  <c r="S91" i="3"/>
  <c r="U92" i="3" a="1"/>
  <c r="U92" i="3"/>
  <c r="S92" i="3"/>
  <c r="U93" i="3" a="1"/>
  <c r="U93" i="3"/>
  <c r="S93" i="3"/>
  <c r="U94" i="3" a="1"/>
  <c r="U94" i="3"/>
  <c r="S94" i="3"/>
  <c r="U95" i="3" a="1"/>
  <c r="U95" i="3"/>
  <c r="S95" i="3"/>
  <c r="U96" i="3" a="1"/>
  <c r="U96" i="3"/>
  <c r="S96" i="3"/>
  <c r="U97" i="3" a="1"/>
  <c r="U97" i="3"/>
  <c r="S97" i="3"/>
  <c r="K97" i="3"/>
  <c r="M97" i="3"/>
  <c r="O98" i="3"/>
  <c r="I96" i="3"/>
  <c r="J97" i="3"/>
  <c r="K96" i="3"/>
  <c r="L97" i="3"/>
  <c r="N97" i="3"/>
  <c r="Q97" i="3"/>
  <c r="P97" i="3"/>
  <c r="O97" i="3"/>
  <c r="I95" i="3"/>
  <c r="J96" i="3"/>
  <c r="K95" i="3"/>
  <c r="L96" i="3"/>
  <c r="N96" i="3"/>
  <c r="Q96" i="3"/>
  <c r="M96" i="3"/>
  <c r="P96" i="3"/>
  <c r="O96" i="3"/>
  <c r="I94" i="3"/>
  <c r="J95" i="3"/>
  <c r="K94" i="3"/>
  <c r="L95" i="3"/>
  <c r="N95" i="3"/>
  <c r="Q95" i="3"/>
  <c r="M95" i="3"/>
  <c r="P95" i="3"/>
  <c r="O95" i="3"/>
  <c r="I93" i="3"/>
  <c r="J94" i="3"/>
  <c r="K93" i="3"/>
  <c r="L94" i="3"/>
  <c r="N94" i="3"/>
  <c r="Q94" i="3"/>
  <c r="M94" i="3"/>
  <c r="P94" i="3"/>
  <c r="O94" i="3"/>
  <c r="I92" i="3"/>
  <c r="J93" i="3"/>
  <c r="K92" i="3"/>
  <c r="L93" i="3"/>
  <c r="N93" i="3"/>
  <c r="Q93" i="3"/>
  <c r="M93" i="3"/>
  <c r="P93" i="3"/>
  <c r="O93" i="3"/>
  <c r="I91" i="3"/>
  <c r="J92" i="3"/>
  <c r="K91" i="3"/>
  <c r="L92" i="3"/>
  <c r="N92" i="3"/>
  <c r="Q92" i="3"/>
  <c r="M92" i="3"/>
  <c r="P92" i="3"/>
  <c r="O92" i="3"/>
  <c r="I90" i="3"/>
  <c r="J91" i="3"/>
  <c r="K90" i="3"/>
  <c r="L91" i="3"/>
  <c r="N91" i="3"/>
  <c r="Q91" i="3"/>
  <c r="M91" i="3"/>
  <c r="P91" i="3"/>
  <c r="O91" i="3"/>
  <c r="I89" i="3"/>
  <c r="J90" i="3"/>
  <c r="K89" i="3"/>
  <c r="L90" i="3"/>
  <c r="N90" i="3"/>
  <c r="Q90" i="3"/>
  <c r="M90" i="3"/>
  <c r="P90" i="3"/>
  <c r="O90" i="3"/>
  <c r="I88" i="3"/>
  <c r="J89" i="3"/>
  <c r="K88" i="3"/>
  <c r="L89" i="3"/>
  <c r="N89" i="3"/>
  <c r="Q89" i="3"/>
  <c r="M89" i="3"/>
  <c r="P89" i="3"/>
  <c r="O89" i="3"/>
  <c r="I87" i="3"/>
  <c r="J88" i="3"/>
  <c r="K87" i="3"/>
  <c r="L88" i="3"/>
  <c r="N88" i="3"/>
  <c r="Q88" i="3"/>
  <c r="M88" i="3"/>
  <c r="P88" i="3"/>
  <c r="O88" i="3"/>
  <c r="I86" i="3"/>
  <c r="J87" i="3"/>
  <c r="K86" i="3"/>
  <c r="L87" i="3"/>
  <c r="N87" i="3"/>
  <c r="Q87" i="3"/>
  <c r="M87" i="3"/>
  <c r="P87" i="3"/>
  <c r="O87" i="3"/>
  <c r="I85" i="3"/>
  <c r="J86" i="3"/>
  <c r="K85" i="3"/>
  <c r="L86" i="3"/>
  <c r="N86" i="3"/>
  <c r="Q86" i="3"/>
  <c r="M86" i="3"/>
  <c r="P86" i="3"/>
  <c r="O86" i="3"/>
  <c r="I84" i="3"/>
  <c r="J85" i="3"/>
  <c r="K84" i="3"/>
  <c r="L85" i="3"/>
  <c r="N85" i="3"/>
  <c r="Q85" i="3"/>
  <c r="M85" i="3"/>
  <c r="P85" i="3"/>
  <c r="O85" i="3"/>
  <c r="I83" i="3"/>
  <c r="J84" i="3"/>
  <c r="K83" i="3"/>
  <c r="L84" i="3"/>
  <c r="N84" i="3"/>
  <c r="Q84" i="3"/>
  <c r="M84" i="3"/>
  <c r="P84" i="3"/>
  <c r="O84" i="3"/>
  <c r="I82" i="3"/>
  <c r="J83" i="3"/>
  <c r="K82" i="3"/>
  <c r="L83" i="3"/>
  <c r="N83" i="3"/>
  <c r="Q83" i="3"/>
  <c r="M83" i="3"/>
  <c r="P83" i="3"/>
  <c r="O83" i="3"/>
  <c r="I81" i="3"/>
  <c r="J82" i="3"/>
  <c r="K81" i="3"/>
  <c r="L82" i="3"/>
  <c r="N82" i="3"/>
  <c r="Q82" i="3"/>
  <c r="M82" i="3"/>
  <c r="P82" i="3"/>
  <c r="O82" i="3"/>
  <c r="I80" i="3"/>
  <c r="J81" i="3"/>
  <c r="K80" i="3"/>
  <c r="L81" i="3"/>
  <c r="N81" i="3"/>
  <c r="Q81" i="3"/>
  <c r="M81" i="3"/>
  <c r="P81" i="3"/>
  <c r="O81" i="3"/>
  <c r="I79" i="3"/>
  <c r="J80" i="3"/>
  <c r="K79" i="3"/>
  <c r="L80" i="3"/>
  <c r="N80" i="3"/>
  <c r="Q80" i="3"/>
  <c r="M80" i="3"/>
  <c r="P80" i="3"/>
  <c r="O80" i="3"/>
  <c r="I78" i="3"/>
  <c r="J79" i="3"/>
  <c r="K78" i="3"/>
  <c r="L79" i="3"/>
  <c r="N79" i="3"/>
  <c r="Q79" i="3"/>
  <c r="M79" i="3"/>
  <c r="P79" i="3"/>
  <c r="O79" i="3"/>
  <c r="I77" i="3"/>
  <c r="J78" i="3"/>
  <c r="K77" i="3"/>
  <c r="L78" i="3"/>
  <c r="N78" i="3"/>
  <c r="Q78" i="3"/>
  <c r="M78" i="3"/>
  <c r="P78" i="3"/>
  <c r="O78" i="3"/>
  <c r="I76" i="3"/>
  <c r="J77" i="3"/>
  <c r="K76" i="3"/>
  <c r="L77" i="3"/>
  <c r="N77" i="3"/>
  <c r="Q77" i="3"/>
  <c r="M77" i="3"/>
  <c r="P77" i="3"/>
  <c r="O77" i="3"/>
  <c r="I75" i="3"/>
  <c r="J76" i="3"/>
  <c r="K75" i="3"/>
  <c r="L76" i="3"/>
  <c r="N76" i="3"/>
  <c r="Q76" i="3"/>
  <c r="M76" i="3"/>
  <c r="P76" i="3"/>
  <c r="O76" i="3"/>
  <c r="I74" i="3"/>
  <c r="J75" i="3"/>
  <c r="K74" i="3"/>
  <c r="L75" i="3"/>
  <c r="N75" i="3"/>
  <c r="Q75" i="3"/>
  <c r="M75" i="3"/>
  <c r="P75" i="3"/>
  <c r="O75" i="3"/>
  <c r="I73" i="3"/>
  <c r="J74" i="3"/>
  <c r="K73" i="3"/>
  <c r="L74" i="3"/>
  <c r="N74" i="3"/>
  <c r="Q74" i="3"/>
  <c r="M74" i="3"/>
  <c r="P74" i="3"/>
  <c r="O74" i="3"/>
  <c r="I72" i="3"/>
  <c r="J73" i="3"/>
  <c r="K72" i="3"/>
  <c r="L73" i="3"/>
  <c r="N73" i="3"/>
  <c r="Q73" i="3"/>
  <c r="M73" i="3"/>
  <c r="P73" i="3"/>
  <c r="O73" i="3"/>
  <c r="I71" i="3"/>
  <c r="J72" i="3"/>
  <c r="K71" i="3"/>
  <c r="L72" i="3"/>
  <c r="N72" i="3"/>
  <c r="Q72" i="3"/>
  <c r="M72" i="3"/>
  <c r="P72" i="3"/>
  <c r="O72" i="3"/>
  <c r="I70" i="3"/>
  <c r="J71" i="3"/>
  <c r="K70" i="3"/>
  <c r="L71" i="3"/>
  <c r="N71" i="3"/>
  <c r="Q71" i="3"/>
  <c r="M71" i="3"/>
  <c r="P71" i="3"/>
  <c r="O71" i="3"/>
  <c r="I69" i="3"/>
  <c r="J70" i="3"/>
  <c r="K69" i="3"/>
  <c r="L70" i="3"/>
  <c r="N70" i="3"/>
  <c r="Q70" i="3"/>
  <c r="M70" i="3"/>
  <c r="P70" i="3"/>
  <c r="O70" i="3"/>
  <c r="I68" i="3"/>
  <c r="J69" i="3"/>
  <c r="K68" i="3"/>
  <c r="L69" i="3"/>
  <c r="N69" i="3"/>
  <c r="Q69" i="3"/>
  <c r="M69" i="3"/>
  <c r="P69" i="3"/>
  <c r="O69" i="3"/>
  <c r="I67" i="3"/>
  <c r="J68" i="3"/>
  <c r="K67" i="3"/>
  <c r="L68" i="3"/>
  <c r="N68" i="3"/>
  <c r="Q68" i="3"/>
  <c r="M68" i="3"/>
  <c r="P68" i="3"/>
  <c r="O68" i="3"/>
  <c r="I66" i="3"/>
  <c r="J67" i="3"/>
  <c r="K66" i="3"/>
  <c r="L67" i="3"/>
  <c r="N67" i="3"/>
  <c r="Q67" i="3"/>
  <c r="M67" i="3"/>
  <c r="P67" i="3"/>
  <c r="O67" i="3"/>
  <c r="I65" i="3"/>
  <c r="J66" i="3"/>
  <c r="K65" i="3"/>
  <c r="L66" i="3"/>
  <c r="N66" i="3"/>
  <c r="Q66" i="3"/>
  <c r="M66" i="3"/>
  <c r="P66" i="3"/>
  <c r="O66" i="3"/>
  <c r="I64" i="3"/>
  <c r="J65" i="3"/>
  <c r="K64" i="3"/>
  <c r="L65" i="3"/>
  <c r="N65" i="3"/>
  <c r="Q65" i="3"/>
  <c r="M65" i="3"/>
  <c r="P65" i="3"/>
  <c r="O65" i="3"/>
  <c r="I63" i="3"/>
  <c r="J64" i="3"/>
  <c r="K63" i="3"/>
  <c r="L64" i="3"/>
  <c r="N64" i="3"/>
  <c r="Q64" i="3"/>
  <c r="M64" i="3"/>
  <c r="P64" i="3"/>
  <c r="O64" i="3"/>
  <c r="I62" i="3"/>
  <c r="J63" i="3"/>
  <c r="K62" i="3"/>
  <c r="L63" i="3"/>
  <c r="N63" i="3"/>
  <c r="Q63" i="3"/>
  <c r="M63" i="3"/>
  <c r="P63" i="3"/>
  <c r="O63" i="3"/>
  <c r="I61" i="3"/>
  <c r="J62" i="3"/>
  <c r="K61" i="3"/>
  <c r="L62" i="3"/>
  <c r="N62" i="3"/>
  <c r="Q62" i="3"/>
  <c r="M62" i="3"/>
  <c r="P62" i="3"/>
  <c r="O62" i="3"/>
  <c r="I60" i="3"/>
  <c r="J61" i="3"/>
  <c r="K60" i="3"/>
  <c r="L61" i="3"/>
  <c r="N61" i="3"/>
  <c r="Q61" i="3"/>
  <c r="M61" i="3"/>
  <c r="P61" i="3"/>
  <c r="O61" i="3"/>
  <c r="I59" i="3"/>
  <c r="J60" i="3"/>
  <c r="K59" i="3"/>
  <c r="L60" i="3"/>
  <c r="N60" i="3"/>
  <c r="Q60" i="3"/>
  <c r="M60" i="3"/>
  <c r="P60" i="3"/>
  <c r="O60" i="3"/>
  <c r="I58" i="3"/>
  <c r="J59" i="3"/>
  <c r="K58" i="3"/>
  <c r="L59" i="3"/>
  <c r="N59" i="3"/>
  <c r="Q59" i="3"/>
  <c r="M59" i="3"/>
  <c r="P59" i="3"/>
  <c r="O59" i="3"/>
  <c r="I57" i="3"/>
  <c r="J58" i="3"/>
  <c r="K57" i="3"/>
  <c r="L58" i="3"/>
  <c r="N58" i="3"/>
  <c r="Q58" i="3"/>
  <c r="M58" i="3"/>
  <c r="P58" i="3"/>
  <c r="O58" i="3"/>
  <c r="I56" i="3"/>
  <c r="J57" i="3"/>
  <c r="K56" i="3"/>
  <c r="L57" i="3"/>
  <c r="N57" i="3"/>
  <c r="Q57" i="3"/>
  <c r="M57" i="3"/>
  <c r="P57" i="3"/>
  <c r="O57" i="3"/>
  <c r="I55" i="3"/>
  <c r="J56" i="3"/>
  <c r="K55" i="3"/>
  <c r="L56" i="3"/>
  <c r="N56" i="3"/>
  <c r="Q56" i="3"/>
  <c r="M56" i="3"/>
  <c r="P56" i="3"/>
  <c r="O56" i="3"/>
  <c r="I54" i="3"/>
  <c r="J55" i="3"/>
  <c r="K54" i="3"/>
  <c r="L55" i="3"/>
  <c r="N55" i="3"/>
  <c r="Q55" i="3"/>
  <c r="M55" i="3"/>
  <c r="P55" i="3"/>
  <c r="O55" i="3"/>
  <c r="I53" i="3"/>
  <c r="J54" i="3"/>
  <c r="K53" i="3"/>
  <c r="L54" i="3"/>
  <c r="N54" i="3"/>
  <c r="Q54" i="3"/>
  <c r="M54" i="3"/>
  <c r="P54" i="3"/>
  <c r="O54" i="3"/>
  <c r="I52" i="3"/>
  <c r="J53" i="3"/>
  <c r="K52" i="3"/>
  <c r="L53" i="3"/>
  <c r="N53" i="3"/>
  <c r="Q53" i="3"/>
  <c r="M53" i="3"/>
  <c r="P53" i="3"/>
  <c r="O53" i="3"/>
  <c r="I51" i="3"/>
  <c r="J52" i="3"/>
  <c r="K51" i="3"/>
  <c r="L52" i="3"/>
  <c r="N52" i="3"/>
  <c r="Q52" i="3"/>
  <c r="M52" i="3"/>
  <c r="P52" i="3"/>
  <c r="O52" i="3"/>
  <c r="I50" i="3"/>
  <c r="J51" i="3"/>
  <c r="K50" i="3"/>
  <c r="L51" i="3"/>
  <c r="N51" i="3"/>
  <c r="Q51" i="3"/>
  <c r="M51" i="3"/>
  <c r="P51" i="3"/>
  <c r="O51" i="3"/>
  <c r="I49" i="3"/>
  <c r="J50" i="3"/>
  <c r="K49" i="3"/>
  <c r="L50" i="3"/>
  <c r="N50" i="3"/>
  <c r="Q50" i="3"/>
  <c r="M50" i="3"/>
  <c r="P50" i="3"/>
  <c r="O50" i="3"/>
  <c r="I48" i="3"/>
  <c r="J49" i="3"/>
  <c r="K48" i="3"/>
  <c r="L49" i="3"/>
  <c r="N49" i="3"/>
  <c r="Q49" i="3"/>
  <c r="M49" i="3"/>
  <c r="P49" i="3"/>
  <c r="O49" i="3"/>
  <c r="I47" i="3"/>
  <c r="J48" i="3"/>
  <c r="K47" i="3"/>
  <c r="L48" i="3"/>
  <c r="N48" i="3"/>
  <c r="Q48" i="3"/>
  <c r="M48" i="3"/>
  <c r="P48" i="3"/>
  <c r="O48" i="3"/>
  <c r="I46" i="3"/>
  <c r="J47" i="3"/>
  <c r="K46" i="3"/>
  <c r="L47" i="3"/>
  <c r="N47" i="3"/>
  <c r="Q47" i="3"/>
  <c r="M47" i="3"/>
  <c r="P47" i="3"/>
  <c r="O47" i="3"/>
  <c r="I45" i="3"/>
  <c r="J46" i="3"/>
  <c r="K45" i="3"/>
  <c r="L46" i="3"/>
  <c r="N46" i="3"/>
  <c r="Q46" i="3"/>
  <c r="M46" i="3"/>
  <c r="P46" i="3"/>
  <c r="O46" i="3"/>
  <c r="I44" i="3"/>
  <c r="J45" i="3"/>
  <c r="K44" i="3"/>
  <c r="L45" i="3"/>
  <c r="N45" i="3"/>
  <c r="Q45" i="3"/>
  <c r="M45" i="3"/>
  <c r="P45" i="3"/>
  <c r="O45" i="3"/>
  <c r="I43" i="3"/>
  <c r="J44" i="3"/>
  <c r="K43" i="3"/>
  <c r="L44" i="3"/>
  <c r="N44" i="3"/>
  <c r="Q44" i="3"/>
  <c r="M44" i="3"/>
  <c r="P44" i="3"/>
  <c r="O44" i="3"/>
  <c r="I42" i="3"/>
  <c r="J43" i="3"/>
  <c r="K42" i="3"/>
  <c r="L43" i="3"/>
  <c r="N43" i="3"/>
  <c r="Q43" i="3"/>
  <c r="M43" i="3"/>
  <c r="P43" i="3"/>
  <c r="O43" i="3"/>
  <c r="I41" i="3"/>
  <c r="J42" i="3"/>
  <c r="K41" i="3"/>
  <c r="L42" i="3"/>
  <c r="N42" i="3"/>
  <c r="Q42" i="3"/>
  <c r="M42" i="3"/>
  <c r="P42" i="3"/>
  <c r="O42" i="3"/>
  <c r="I40" i="3"/>
  <c r="J41" i="3"/>
  <c r="K40" i="3"/>
  <c r="L41" i="3"/>
  <c r="N41" i="3"/>
  <c r="Q41" i="3"/>
  <c r="M41" i="3"/>
  <c r="P41" i="3"/>
  <c r="O41" i="3"/>
  <c r="I39" i="3"/>
  <c r="J40" i="3"/>
  <c r="K39" i="3"/>
  <c r="L40" i="3"/>
  <c r="N40" i="3"/>
  <c r="Q40" i="3"/>
  <c r="M40" i="3"/>
  <c r="P40" i="3"/>
  <c r="O40" i="3"/>
  <c r="I38" i="3"/>
  <c r="J39" i="3"/>
  <c r="K38" i="3"/>
  <c r="L39" i="3"/>
  <c r="N39" i="3"/>
  <c r="Q39" i="3"/>
  <c r="M39" i="3"/>
  <c r="P39" i="3"/>
  <c r="O39" i="3"/>
  <c r="I37" i="3"/>
  <c r="J38" i="3"/>
  <c r="K37" i="3"/>
  <c r="L38" i="3"/>
  <c r="N38" i="3"/>
  <c r="Q38" i="3"/>
  <c r="M38" i="3"/>
  <c r="P38" i="3"/>
  <c r="O38" i="3"/>
  <c r="I36" i="3"/>
  <c r="J37" i="3"/>
  <c r="K36" i="3"/>
  <c r="L37" i="3"/>
  <c r="N37" i="3"/>
  <c r="Q37" i="3"/>
  <c r="M37" i="3"/>
  <c r="P37" i="3"/>
  <c r="O37" i="3"/>
  <c r="I35" i="3"/>
  <c r="J36" i="3"/>
  <c r="K35" i="3"/>
  <c r="L36" i="3"/>
  <c r="N36" i="3"/>
  <c r="Q36" i="3"/>
  <c r="M36" i="3"/>
  <c r="P36" i="3"/>
  <c r="O36" i="3"/>
  <c r="I34" i="3"/>
  <c r="J35" i="3"/>
  <c r="K34" i="3"/>
  <c r="L35" i="3"/>
  <c r="N35" i="3"/>
  <c r="Q35" i="3"/>
  <c r="M35" i="3"/>
  <c r="P35" i="3"/>
  <c r="O35" i="3"/>
  <c r="I33" i="3"/>
  <c r="J34" i="3"/>
  <c r="K33" i="3"/>
  <c r="L34" i="3"/>
  <c r="N34" i="3"/>
  <c r="Q34" i="3"/>
  <c r="M34" i="3"/>
  <c r="P34" i="3"/>
  <c r="O34" i="3"/>
  <c r="I32" i="3"/>
  <c r="J33" i="3"/>
  <c r="K32" i="3"/>
  <c r="L33" i="3"/>
  <c r="N33" i="3"/>
  <c r="Q33" i="3"/>
  <c r="M33" i="3"/>
  <c r="P33" i="3"/>
  <c r="O33" i="3"/>
  <c r="I31" i="3"/>
  <c r="J32" i="3"/>
  <c r="K31" i="3"/>
  <c r="L32" i="3"/>
  <c r="N32" i="3"/>
  <c r="Q32" i="3"/>
  <c r="M32" i="3"/>
  <c r="P32" i="3"/>
  <c r="O32" i="3"/>
  <c r="I30" i="3"/>
  <c r="J31" i="3"/>
  <c r="K30" i="3"/>
  <c r="L31" i="3"/>
  <c r="N31" i="3"/>
  <c r="Q31" i="3"/>
  <c r="M31" i="3"/>
  <c r="P31" i="3"/>
  <c r="O31" i="3"/>
  <c r="I29" i="3"/>
  <c r="J30" i="3"/>
  <c r="K29" i="3"/>
  <c r="L30" i="3"/>
  <c r="N30" i="3"/>
  <c r="Q30" i="3"/>
  <c r="M30" i="3"/>
  <c r="P30" i="3"/>
  <c r="O30" i="3"/>
  <c r="I28" i="3"/>
  <c r="J29" i="3"/>
  <c r="K28" i="3"/>
  <c r="L29" i="3"/>
  <c r="N29" i="3"/>
  <c r="Q29" i="3"/>
  <c r="M29" i="3"/>
  <c r="P29" i="3"/>
  <c r="O29" i="3"/>
  <c r="I27" i="3"/>
  <c r="J28" i="3"/>
  <c r="K27" i="3"/>
  <c r="L28" i="3"/>
  <c r="N28" i="3"/>
  <c r="Q28" i="3"/>
  <c r="M28" i="3"/>
  <c r="P28" i="3"/>
  <c r="O28" i="3"/>
  <c r="I26" i="3"/>
  <c r="J27" i="3"/>
  <c r="K26" i="3"/>
  <c r="L27" i="3"/>
  <c r="N27" i="3"/>
  <c r="Q27" i="3"/>
  <c r="M27" i="3"/>
  <c r="P27" i="3"/>
  <c r="O27" i="3"/>
  <c r="I25" i="3"/>
  <c r="J26" i="3"/>
  <c r="K25" i="3"/>
  <c r="L26" i="3"/>
  <c r="N26" i="3"/>
  <c r="Q26" i="3"/>
  <c r="M26" i="3"/>
  <c r="P26" i="3"/>
  <c r="O26" i="3"/>
  <c r="I24" i="3"/>
  <c r="J25" i="3"/>
  <c r="K24" i="3"/>
  <c r="L25" i="3"/>
  <c r="N25" i="3"/>
  <c r="Q25" i="3"/>
  <c r="M25" i="3"/>
  <c r="P25" i="3"/>
  <c r="O25" i="3"/>
  <c r="I23" i="3"/>
  <c r="J24" i="3"/>
  <c r="K23" i="3"/>
  <c r="L24" i="3"/>
  <c r="N24" i="3"/>
  <c r="Q24" i="3"/>
  <c r="M24" i="3"/>
  <c r="P24" i="3"/>
  <c r="O24" i="3"/>
  <c r="I22" i="3"/>
  <c r="J23" i="3"/>
  <c r="K22" i="3"/>
  <c r="L23" i="3"/>
  <c r="N23" i="3"/>
  <c r="Q23" i="3"/>
  <c r="M23" i="3"/>
  <c r="P23" i="3"/>
  <c r="O23" i="3"/>
  <c r="I21" i="3"/>
  <c r="J22" i="3"/>
  <c r="K21" i="3"/>
  <c r="L22" i="3"/>
  <c r="N22" i="3"/>
  <c r="Q22" i="3"/>
  <c r="M22" i="3"/>
  <c r="P22" i="3"/>
  <c r="O22" i="3"/>
  <c r="I20" i="3"/>
  <c r="J21" i="3"/>
  <c r="K20" i="3"/>
  <c r="L21" i="3"/>
  <c r="N21" i="3"/>
  <c r="Q21" i="3"/>
  <c r="M21" i="3"/>
  <c r="P21" i="3"/>
  <c r="O21" i="3"/>
  <c r="I19" i="3"/>
  <c r="J20" i="3"/>
  <c r="K19" i="3"/>
  <c r="L20" i="3"/>
  <c r="N20" i="3"/>
  <c r="Q20" i="3"/>
  <c r="M20" i="3"/>
  <c r="P20" i="3"/>
  <c r="O20" i="3"/>
  <c r="I18" i="3"/>
  <c r="J19" i="3"/>
  <c r="K18" i="3"/>
  <c r="L19" i="3"/>
  <c r="N19" i="3"/>
  <c r="Q19" i="3"/>
  <c r="M19" i="3"/>
  <c r="P19" i="3"/>
  <c r="O19" i="3"/>
  <c r="I17" i="3"/>
  <c r="J18" i="3"/>
  <c r="K17" i="3"/>
  <c r="L18" i="3"/>
  <c r="N18" i="3"/>
  <c r="Q18" i="3"/>
  <c r="M18" i="3"/>
  <c r="P18" i="3"/>
  <c r="O18" i="3"/>
  <c r="I16" i="3"/>
  <c r="J17" i="3"/>
  <c r="K16" i="3"/>
  <c r="L17" i="3"/>
  <c r="N17" i="3"/>
  <c r="Q17" i="3"/>
  <c r="M17" i="3"/>
  <c r="P17" i="3"/>
  <c r="O17" i="3"/>
  <c r="I15" i="3"/>
  <c r="J16" i="3"/>
  <c r="K15" i="3"/>
  <c r="L16" i="3"/>
  <c r="N16" i="3"/>
  <c r="Q16" i="3"/>
  <c r="M16" i="3"/>
  <c r="P16" i="3"/>
  <c r="O16" i="3"/>
  <c r="I14" i="3"/>
  <c r="J15" i="3"/>
  <c r="K14" i="3" a="1"/>
  <c r="K14" i="3"/>
  <c r="L15" i="3"/>
  <c r="N15" i="3"/>
  <c r="Q15" i="3"/>
  <c r="M15" i="3"/>
  <c r="P15" i="3"/>
  <c r="O15" i="3"/>
  <c r="J14" i="3"/>
  <c r="L14" i="3"/>
  <c r="N14" i="3"/>
  <c r="Q14" i="3"/>
  <c r="M14" i="3"/>
  <c r="P14" i="3"/>
  <c r="O14" i="3"/>
  <c r="O4" i="3"/>
  <c r="T3" i="3"/>
  <c r="Q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T14" i="2" a="1"/>
  <c r="T14" i="2"/>
  <c r="R14" i="2"/>
  <c r="T15" i="2" a="1"/>
  <c r="T15" i="2"/>
  <c r="R15" i="2"/>
  <c r="T16" i="2" a="1"/>
  <c r="T16" i="2"/>
  <c r="R16" i="2"/>
  <c r="T17" i="2" a="1"/>
  <c r="T17" i="2"/>
  <c r="R17" i="2"/>
  <c r="T18" i="2" a="1"/>
  <c r="T18" i="2"/>
  <c r="R18" i="2"/>
  <c r="T19" i="2" a="1"/>
  <c r="T19" i="2"/>
  <c r="R19" i="2"/>
  <c r="T20" i="2" a="1"/>
  <c r="T20" i="2"/>
  <c r="R20" i="2"/>
  <c r="T21" i="2" a="1"/>
  <c r="T21" i="2"/>
  <c r="R21" i="2"/>
  <c r="T22" i="2" a="1"/>
  <c r="T22" i="2"/>
  <c r="R22" i="2"/>
  <c r="T23" i="2" a="1"/>
  <c r="T23" i="2"/>
  <c r="R23" i="2"/>
  <c r="T24" i="2" a="1"/>
  <c r="T24" i="2"/>
  <c r="R24" i="2"/>
  <c r="T25" i="2" a="1"/>
  <c r="T25" i="2"/>
  <c r="R25" i="2"/>
  <c r="T26" i="2" a="1"/>
  <c r="T26" i="2"/>
  <c r="R26" i="2"/>
  <c r="T27" i="2" a="1"/>
  <c r="T27" i="2"/>
  <c r="R27" i="2"/>
  <c r="T28" i="2" a="1"/>
  <c r="T28" i="2"/>
  <c r="R28" i="2"/>
  <c r="T29" i="2" a="1"/>
  <c r="T29" i="2"/>
  <c r="R29" i="2"/>
  <c r="T30" i="2" a="1"/>
  <c r="T30" i="2"/>
  <c r="R30" i="2"/>
  <c r="T31" i="2" a="1"/>
  <c r="T31" i="2"/>
  <c r="R31" i="2"/>
  <c r="T32" i="2" a="1"/>
  <c r="T32" i="2"/>
  <c r="R32" i="2"/>
  <c r="T33" i="2" a="1"/>
  <c r="T33" i="2"/>
  <c r="R33" i="2"/>
  <c r="T34" i="2" a="1"/>
  <c r="T34" i="2"/>
  <c r="R34" i="2"/>
  <c r="T35" i="2" a="1"/>
  <c r="T35" i="2"/>
  <c r="R35" i="2"/>
  <c r="T36" i="2" a="1"/>
  <c r="T36" i="2"/>
  <c r="R36" i="2"/>
  <c r="T37" i="2" a="1"/>
  <c r="T37" i="2"/>
  <c r="R37" i="2"/>
  <c r="T38" i="2" a="1"/>
  <c r="T38" i="2"/>
  <c r="R38" i="2"/>
  <c r="T39" i="2" a="1"/>
  <c r="T39" i="2"/>
  <c r="R39" i="2"/>
  <c r="T40" i="2" a="1"/>
  <c r="T40" i="2"/>
  <c r="R40" i="2"/>
  <c r="T41" i="2" a="1"/>
  <c r="T41" i="2"/>
  <c r="R41" i="2"/>
  <c r="T42" i="2" a="1"/>
  <c r="T42" i="2"/>
  <c r="R42" i="2"/>
  <c r="T43" i="2" a="1"/>
  <c r="T43" i="2"/>
  <c r="R43" i="2"/>
  <c r="T44" i="2" a="1"/>
  <c r="T44" i="2"/>
  <c r="R44" i="2"/>
  <c r="T45" i="2" a="1"/>
  <c r="T45" i="2"/>
  <c r="R45" i="2"/>
  <c r="T46" i="2" a="1"/>
  <c r="T46" i="2"/>
  <c r="R46" i="2"/>
  <c r="T47" i="2" a="1"/>
  <c r="T47" i="2"/>
  <c r="R47" i="2"/>
  <c r="T48" i="2" a="1"/>
  <c r="T48" i="2"/>
  <c r="R48" i="2"/>
  <c r="T49" i="2" a="1"/>
  <c r="T49" i="2"/>
  <c r="R49" i="2"/>
  <c r="T50" i="2" a="1"/>
  <c r="T50" i="2"/>
  <c r="R50" i="2"/>
  <c r="T51" i="2" a="1"/>
  <c r="T51" i="2"/>
  <c r="R51" i="2"/>
  <c r="T52" i="2" a="1"/>
  <c r="T52" i="2"/>
  <c r="R52" i="2"/>
  <c r="T53" i="2" a="1"/>
  <c r="T53" i="2"/>
  <c r="R53" i="2"/>
  <c r="T54" i="2" a="1"/>
  <c r="T54" i="2"/>
  <c r="R54" i="2"/>
  <c r="T55" i="2" a="1"/>
  <c r="T55" i="2"/>
  <c r="R55" i="2"/>
  <c r="T56" i="2" a="1"/>
  <c r="T56" i="2"/>
  <c r="R56" i="2"/>
  <c r="T57" i="2" a="1"/>
  <c r="T57" i="2"/>
  <c r="R57" i="2"/>
  <c r="T58" i="2" a="1"/>
  <c r="T58" i="2"/>
  <c r="R58" i="2"/>
  <c r="T59" i="2" a="1"/>
  <c r="T59" i="2"/>
  <c r="R59" i="2"/>
  <c r="T60" i="2" a="1"/>
  <c r="T60" i="2"/>
  <c r="R60" i="2"/>
  <c r="T61" i="2" a="1"/>
  <c r="T61" i="2"/>
  <c r="R61" i="2"/>
  <c r="T62" i="2" a="1"/>
  <c r="T62" i="2"/>
  <c r="R62" i="2"/>
  <c r="T63" i="2" a="1"/>
  <c r="T63" i="2"/>
  <c r="R63" i="2"/>
  <c r="T64" i="2" a="1"/>
  <c r="T64" i="2"/>
  <c r="R64" i="2"/>
  <c r="T65" i="2" a="1"/>
  <c r="T65" i="2"/>
  <c r="R65" i="2"/>
  <c r="T66" i="2" a="1"/>
  <c r="T66" i="2"/>
  <c r="R66" i="2"/>
  <c r="T67" i="2" a="1"/>
  <c r="T67" i="2"/>
  <c r="R67" i="2"/>
  <c r="T68" i="2" a="1"/>
  <c r="T68" i="2"/>
  <c r="R68" i="2"/>
  <c r="T69" i="2" a="1"/>
  <c r="T69" i="2"/>
  <c r="R69" i="2"/>
  <c r="T70" i="2" a="1"/>
  <c r="T70" i="2"/>
  <c r="R70" i="2"/>
  <c r="T71" i="2" a="1"/>
  <c r="T71" i="2"/>
  <c r="R71" i="2"/>
  <c r="T72" i="2" a="1"/>
  <c r="T72" i="2"/>
  <c r="R72" i="2"/>
  <c r="T73" i="2" a="1"/>
  <c r="T73" i="2"/>
  <c r="R73" i="2"/>
  <c r="T74" i="2" a="1"/>
  <c r="T74" i="2"/>
  <c r="R74" i="2"/>
  <c r="T75" i="2" a="1"/>
  <c r="T75" i="2"/>
  <c r="R75" i="2"/>
  <c r="T76" i="2" a="1"/>
  <c r="T76" i="2"/>
  <c r="R76" i="2"/>
  <c r="T77" i="2" a="1"/>
  <c r="T77" i="2"/>
  <c r="R77" i="2"/>
  <c r="T78" i="2" a="1"/>
  <c r="T78" i="2"/>
  <c r="R78" i="2"/>
  <c r="T79" i="2" a="1"/>
  <c r="T79" i="2"/>
  <c r="R79" i="2"/>
  <c r="T80" i="2" a="1"/>
  <c r="T80" i="2"/>
  <c r="R80" i="2"/>
  <c r="T81" i="2" a="1"/>
  <c r="T81" i="2"/>
  <c r="R81" i="2"/>
  <c r="T82" i="2" a="1"/>
  <c r="T82" i="2"/>
  <c r="R82" i="2"/>
  <c r="T83" i="2" a="1"/>
  <c r="T83" i="2"/>
  <c r="R83" i="2"/>
  <c r="T84" i="2" a="1"/>
  <c r="T84" i="2"/>
  <c r="R84" i="2"/>
  <c r="T85" i="2" a="1"/>
  <c r="T85" i="2"/>
  <c r="R85" i="2"/>
  <c r="T86" i="2" a="1"/>
  <c r="T86" i="2"/>
  <c r="R86" i="2"/>
  <c r="T87" i="2" a="1"/>
  <c r="T87" i="2"/>
  <c r="R87" i="2"/>
  <c r="T88" i="2" a="1"/>
  <c r="T88" i="2"/>
  <c r="R88" i="2"/>
  <c r="T89" i="2" a="1"/>
  <c r="T89" i="2"/>
  <c r="R89" i="2"/>
  <c r="T90" i="2" a="1"/>
  <c r="T90" i="2"/>
  <c r="R90" i="2"/>
  <c r="T91" i="2" a="1"/>
  <c r="T91" i="2"/>
  <c r="R91" i="2"/>
  <c r="T92" i="2" a="1"/>
  <c r="T92" i="2"/>
  <c r="R92" i="2"/>
  <c r="T93" i="2" a="1"/>
  <c r="T93" i="2"/>
  <c r="R93" i="2"/>
  <c r="T94" i="2" a="1"/>
  <c r="T94" i="2"/>
  <c r="R94" i="2"/>
  <c r="T95" i="2" a="1"/>
  <c r="T95" i="2"/>
  <c r="R95" i="2"/>
  <c r="T96" i="2" a="1"/>
  <c r="T96" i="2"/>
  <c r="R96" i="2"/>
  <c r="T97" i="2" a="1"/>
  <c r="T97" i="2"/>
  <c r="R97" i="2"/>
  <c r="I97" i="2"/>
  <c r="U14" i="2" a="1"/>
  <c r="U14" i="2"/>
  <c r="S14" i="2"/>
  <c r="U15" i="2" a="1"/>
  <c r="U15" i="2"/>
  <c r="S15" i="2"/>
  <c r="U16" i="2" a="1"/>
  <c r="U16" i="2"/>
  <c r="S16" i="2"/>
  <c r="U17" i="2" a="1"/>
  <c r="U17" i="2"/>
  <c r="S17" i="2"/>
  <c r="U18" i="2" a="1"/>
  <c r="U18" i="2"/>
  <c r="S18" i="2"/>
  <c r="U19" i="2" a="1"/>
  <c r="U19" i="2"/>
  <c r="S19" i="2"/>
  <c r="U20" i="2" a="1"/>
  <c r="U20" i="2"/>
  <c r="S20" i="2"/>
  <c r="U21" i="2" a="1"/>
  <c r="U21" i="2"/>
  <c r="S21" i="2"/>
  <c r="U22" i="2" a="1"/>
  <c r="U22" i="2"/>
  <c r="S22" i="2"/>
  <c r="U23" i="2" a="1"/>
  <c r="U23" i="2"/>
  <c r="S23" i="2"/>
  <c r="U24" i="2" a="1"/>
  <c r="U24" i="2"/>
  <c r="S24" i="2"/>
  <c r="U25" i="2" a="1"/>
  <c r="U25" i="2"/>
  <c r="S25" i="2"/>
  <c r="U26" i="2" a="1"/>
  <c r="U26" i="2"/>
  <c r="S26" i="2"/>
  <c r="U27" i="2" a="1"/>
  <c r="U27" i="2"/>
  <c r="S27" i="2"/>
  <c r="U28" i="2" a="1"/>
  <c r="U28" i="2"/>
  <c r="S28" i="2"/>
  <c r="U29" i="2" a="1"/>
  <c r="U29" i="2"/>
  <c r="S29" i="2"/>
  <c r="U30" i="2" a="1"/>
  <c r="U30" i="2"/>
  <c r="S30" i="2"/>
  <c r="U31" i="2" a="1"/>
  <c r="U31" i="2"/>
  <c r="S31" i="2"/>
  <c r="U32" i="2" a="1"/>
  <c r="U32" i="2"/>
  <c r="S32" i="2"/>
  <c r="U33" i="2" a="1"/>
  <c r="U33" i="2"/>
  <c r="S33" i="2"/>
  <c r="U34" i="2" a="1"/>
  <c r="U34" i="2"/>
  <c r="S34" i="2"/>
  <c r="U35" i="2" a="1"/>
  <c r="U35" i="2"/>
  <c r="S35" i="2"/>
  <c r="U36" i="2" a="1"/>
  <c r="U36" i="2"/>
  <c r="S36" i="2"/>
  <c r="U37" i="2" a="1"/>
  <c r="U37" i="2"/>
  <c r="S37" i="2"/>
  <c r="U38" i="2" a="1"/>
  <c r="U38" i="2"/>
  <c r="S38" i="2"/>
  <c r="U39" i="2" a="1"/>
  <c r="U39" i="2"/>
  <c r="S39" i="2"/>
  <c r="U40" i="2" a="1"/>
  <c r="U40" i="2"/>
  <c r="S40" i="2"/>
  <c r="U41" i="2" a="1"/>
  <c r="U41" i="2"/>
  <c r="S41" i="2"/>
  <c r="U42" i="2" a="1"/>
  <c r="U42" i="2"/>
  <c r="S42" i="2"/>
  <c r="U43" i="2" a="1"/>
  <c r="U43" i="2"/>
  <c r="S43" i="2"/>
  <c r="U44" i="2" a="1"/>
  <c r="U44" i="2"/>
  <c r="S44" i="2"/>
  <c r="U45" i="2" a="1"/>
  <c r="U45" i="2"/>
  <c r="S45" i="2"/>
  <c r="U46" i="2" a="1"/>
  <c r="U46" i="2"/>
  <c r="S46" i="2"/>
  <c r="U47" i="2" a="1"/>
  <c r="U47" i="2"/>
  <c r="S47" i="2"/>
  <c r="U48" i="2" a="1"/>
  <c r="U48" i="2"/>
  <c r="S48" i="2"/>
  <c r="U49" i="2" a="1"/>
  <c r="U49" i="2"/>
  <c r="S49" i="2"/>
  <c r="U50" i="2" a="1"/>
  <c r="U50" i="2"/>
  <c r="S50" i="2"/>
  <c r="U51" i="2" a="1"/>
  <c r="U51" i="2"/>
  <c r="S51" i="2"/>
  <c r="U52" i="2" a="1"/>
  <c r="U52" i="2"/>
  <c r="S52" i="2"/>
  <c r="U53" i="2" a="1"/>
  <c r="U53" i="2"/>
  <c r="S53" i="2"/>
  <c r="U54" i="2" a="1"/>
  <c r="U54" i="2"/>
  <c r="S54" i="2"/>
  <c r="U55" i="2" a="1"/>
  <c r="U55" i="2"/>
  <c r="S55" i="2"/>
  <c r="U56" i="2" a="1"/>
  <c r="U56" i="2"/>
  <c r="S56" i="2"/>
  <c r="U57" i="2" a="1"/>
  <c r="U57" i="2"/>
  <c r="S57" i="2"/>
  <c r="U58" i="2" a="1"/>
  <c r="U58" i="2"/>
  <c r="S58" i="2"/>
  <c r="U59" i="2" a="1"/>
  <c r="U59" i="2"/>
  <c r="S59" i="2"/>
  <c r="U60" i="2" a="1"/>
  <c r="U60" i="2"/>
  <c r="S60" i="2"/>
  <c r="U61" i="2" a="1"/>
  <c r="U61" i="2"/>
  <c r="S61" i="2"/>
  <c r="U62" i="2" a="1"/>
  <c r="U62" i="2"/>
  <c r="S62" i="2"/>
  <c r="U63" i="2" a="1"/>
  <c r="U63" i="2"/>
  <c r="S63" i="2"/>
  <c r="U64" i="2" a="1"/>
  <c r="U64" i="2"/>
  <c r="S64" i="2"/>
  <c r="U65" i="2" a="1"/>
  <c r="U65" i="2"/>
  <c r="S65" i="2"/>
  <c r="U66" i="2" a="1"/>
  <c r="U66" i="2"/>
  <c r="S66" i="2"/>
  <c r="U67" i="2" a="1"/>
  <c r="U67" i="2"/>
  <c r="S67" i="2"/>
  <c r="U68" i="2" a="1"/>
  <c r="U68" i="2"/>
  <c r="S68" i="2"/>
  <c r="U69" i="2" a="1"/>
  <c r="U69" i="2"/>
  <c r="S69" i="2"/>
  <c r="U70" i="2" a="1"/>
  <c r="U70" i="2"/>
  <c r="S70" i="2"/>
  <c r="U71" i="2" a="1"/>
  <c r="U71" i="2"/>
  <c r="S71" i="2"/>
  <c r="U72" i="2" a="1"/>
  <c r="U72" i="2"/>
  <c r="S72" i="2"/>
  <c r="U73" i="2" a="1"/>
  <c r="U73" i="2"/>
  <c r="S73" i="2"/>
  <c r="U74" i="2" a="1"/>
  <c r="U74" i="2"/>
  <c r="S74" i="2"/>
  <c r="U75" i="2" a="1"/>
  <c r="U75" i="2"/>
  <c r="S75" i="2"/>
  <c r="U76" i="2" a="1"/>
  <c r="U76" i="2"/>
  <c r="S76" i="2"/>
  <c r="U77" i="2" a="1"/>
  <c r="U77" i="2"/>
  <c r="S77" i="2"/>
  <c r="U78" i="2" a="1"/>
  <c r="U78" i="2"/>
  <c r="S78" i="2"/>
  <c r="U79" i="2" a="1"/>
  <c r="U79" i="2"/>
  <c r="S79" i="2"/>
  <c r="U80" i="2" a="1"/>
  <c r="U80" i="2"/>
  <c r="S80" i="2"/>
  <c r="U81" i="2" a="1"/>
  <c r="U81" i="2"/>
  <c r="S81" i="2"/>
  <c r="U82" i="2" a="1"/>
  <c r="U82" i="2"/>
  <c r="S82" i="2"/>
  <c r="U83" i="2" a="1"/>
  <c r="U83" i="2"/>
  <c r="S83" i="2"/>
  <c r="U84" i="2" a="1"/>
  <c r="U84" i="2"/>
  <c r="S84" i="2"/>
  <c r="U85" i="2" a="1"/>
  <c r="U85" i="2"/>
  <c r="S85" i="2"/>
  <c r="U86" i="2" a="1"/>
  <c r="U86" i="2"/>
  <c r="S86" i="2"/>
  <c r="U87" i="2" a="1"/>
  <c r="U87" i="2"/>
  <c r="S87" i="2"/>
  <c r="U88" i="2" a="1"/>
  <c r="U88" i="2"/>
  <c r="S88" i="2"/>
  <c r="U89" i="2" a="1"/>
  <c r="U89" i="2"/>
  <c r="S89" i="2"/>
  <c r="U90" i="2" a="1"/>
  <c r="U90" i="2"/>
  <c r="S90" i="2"/>
  <c r="U91" i="2" a="1"/>
  <c r="U91" i="2"/>
  <c r="S91" i="2"/>
  <c r="U92" i="2" a="1"/>
  <c r="U92" i="2"/>
  <c r="S92" i="2"/>
  <c r="U93" i="2" a="1"/>
  <c r="U93" i="2"/>
  <c r="S93" i="2"/>
  <c r="U94" i="2" a="1"/>
  <c r="U94" i="2"/>
  <c r="S94" i="2"/>
  <c r="U95" i="2" a="1"/>
  <c r="U95" i="2"/>
  <c r="S95" i="2"/>
  <c r="U96" i="2" a="1"/>
  <c r="U96" i="2"/>
  <c r="S96" i="2"/>
  <c r="U97" i="2" a="1"/>
  <c r="U97" i="2"/>
  <c r="S97" i="2"/>
  <c r="K97" i="2"/>
  <c r="M97" i="2"/>
  <c r="O98" i="2"/>
  <c r="I96" i="2"/>
  <c r="J97" i="2"/>
  <c r="K96" i="2"/>
  <c r="L97" i="2"/>
  <c r="N97" i="2"/>
  <c r="Q97" i="2"/>
  <c r="P97" i="2"/>
  <c r="O97" i="2"/>
  <c r="I95" i="2"/>
  <c r="J96" i="2"/>
  <c r="K95" i="2"/>
  <c r="L96" i="2"/>
  <c r="N96" i="2"/>
  <c r="Q96" i="2"/>
  <c r="M96" i="2"/>
  <c r="P96" i="2"/>
  <c r="O96" i="2"/>
  <c r="I94" i="2"/>
  <c r="J95" i="2"/>
  <c r="K94" i="2"/>
  <c r="L95" i="2"/>
  <c r="N95" i="2"/>
  <c r="Q95" i="2"/>
  <c r="M95" i="2"/>
  <c r="P95" i="2"/>
  <c r="O95" i="2"/>
  <c r="I93" i="2"/>
  <c r="J94" i="2"/>
  <c r="K93" i="2"/>
  <c r="L94" i="2"/>
  <c r="N94" i="2"/>
  <c r="Q94" i="2"/>
  <c r="M94" i="2"/>
  <c r="P94" i="2"/>
  <c r="O94" i="2"/>
  <c r="I92" i="2"/>
  <c r="J93" i="2"/>
  <c r="K92" i="2"/>
  <c r="L93" i="2"/>
  <c r="N93" i="2"/>
  <c r="Q93" i="2"/>
  <c r="M93" i="2"/>
  <c r="P93" i="2"/>
  <c r="O93" i="2"/>
  <c r="I91" i="2"/>
  <c r="J92" i="2"/>
  <c r="K91" i="2"/>
  <c r="L92" i="2"/>
  <c r="N92" i="2"/>
  <c r="Q92" i="2"/>
  <c r="M92" i="2"/>
  <c r="P92" i="2"/>
  <c r="O92" i="2"/>
  <c r="I90" i="2"/>
  <c r="J91" i="2"/>
  <c r="K90" i="2"/>
  <c r="L91" i="2"/>
  <c r="N91" i="2"/>
  <c r="Q91" i="2"/>
  <c r="M91" i="2"/>
  <c r="P91" i="2"/>
  <c r="O91" i="2"/>
  <c r="I89" i="2"/>
  <c r="J90" i="2"/>
  <c r="K89" i="2"/>
  <c r="L90" i="2"/>
  <c r="N90" i="2"/>
  <c r="Q90" i="2"/>
  <c r="M90" i="2"/>
  <c r="P90" i="2"/>
  <c r="O90" i="2"/>
  <c r="I88" i="2"/>
  <c r="J89" i="2"/>
  <c r="K88" i="2"/>
  <c r="L89" i="2"/>
  <c r="N89" i="2"/>
  <c r="Q89" i="2"/>
  <c r="M89" i="2"/>
  <c r="P89" i="2"/>
  <c r="O89" i="2"/>
  <c r="I87" i="2"/>
  <c r="J88" i="2"/>
  <c r="K87" i="2"/>
  <c r="L88" i="2"/>
  <c r="N88" i="2"/>
  <c r="Q88" i="2"/>
  <c r="M88" i="2"/>
  <c r="P88" i="2"/>
  <c r="O88" i="2"/>
  <c r="I86" i="2"/>
  <c r="J87" i="2"/>
  <c r="K86" i="2"/>
  <c r="L87" i="2"/>
  <c r="N87" i="2"/>
  <c r="Q87" i="2"/>
  <c r="M87" i="2"/>
  <c r="P87" i="2"/>
  <c r="O87" i="2"/>
  <c r="I85" i="2"/>
  <c r="J86" i="2"/>
  <c r="K85" i="2"/>
  <c r="L86" i="2"/>
  <c r="N86" i="2"/>
  <c r="Q86" i="2"/>
  <c r="M86" i="2"/>
  <c r="P86" i="2"/>
  <c r="O86" i="2"/>
  <c r="I84" i="2"/>
  <c r="J85" i="2"/>
  <c r="K84" i="2"/>
  <c r="L85" i="2"/>
  <c r="N85" i="2"/>
  <c r="Q85" i="2"/>
  <c r="M85" i="2"/>
  <c r="P85" i="2"/>
  <c r="O85" i="2"/>
  <c r="I83" i="2"/>
  <c r="J84" i="2"/>
  <c r="K83" i="2"/>
  <c r="L84" i="2"/>
  <c r="N84" i="2"/>
  <c r="Q84" i="2"/>
  <c r="M84" i="2"/>
  <c r="P84" i="2"/>
  <c r="O84" i="2"/>
  <c r="I82" i="2"/>
  <c r="J83" i="2"/>
  <c r="K82" i="2"/>
  <c r="L83" i="2"/>
  <c r="N83" i="2"/>
  <c r="Q83" i="2"/>
  <c r="M83" i="2"/>
  <c r="P83" i="2"/>
  <c r="O83" i="2"/>
  <c r="I81" i="2"/>
  <c r="J82" i="2"/>
  <c r="K81" i="2"/>
  <c r="L82" i="2"/>
  <c r="N82" i="2"/>
  <c r="Q82" i="2"/>
  <c r="M82" i="2"/>
  <c r="P82" i="2"/>
  <c r="O82" i="2"/>
  <c r="I80" i="2"/>
  <c r="J81" i="2"/>
  <c r="K80" i="2"/>
  <c r="L81" i="2"/>
  <c r="N81" i="2"/>
  <c r="Q81" i="2"/>
  <c r="M81" i="2"/>
  <c r="P81" i="2"/>
  <c r="O81" i="2"/>
  <c r="I79" i="2"/>
  <c r="J80" i="2"/>
  <c r="K79" i="2"/>
  <c r="L80" i="2"/>
  <c r="N80" i="2"/>
  <c r="Q80" i="2"/>
  <c r="M80" i="2"/>
  <c r="P80" i="2"/>
  <c r="O80" i="2"/>
  <c r="I78" i="2"/>
  <c r="J79" i="2"/>
  <c r="K78" i="2"/>
  <c r="L79" i="2"/>
  <c r="N79" i="2"/>
  <c r="Q79" i="2"/>
  <c r="M79" i="2"/>
  <c r="P79" i="2"/>
  <c r="O79" i="2"/>
  <c r="I77" i="2"/>
  <c r="J78" i="2"/>
  <c r="K77" i="2"/>
  <c r="L78" i="2"/>
  <c r="N78" i="2"/>
  <c r="Q78" i="2"/>
  <c r="M78" i="2"/>
  <c r="P78" i="2"/>
  <c r="O78" i="2"/>
  <c r="I76" i="2"/>
  <c r="J77" i="2"/>
  <c r="K76" i="2"/>
  <c r="L77" i="2"/>
  <c r="N77" i="2"/>
  <c r="Q77" i="2"/>
  <c r="M77" i="2"/>
  <c r="P77" i="2"/>
  <c r="O77" i="2"/>
  <c r="I75" i="2"/>
  <c r="J76" i="2"/>
  <c r="K75" i="2"/>
  <c r="L76" i="2"/>
  <c r="N76" i="2"/>
  <c r="Q76" i="2"/>
  <c r="M76" i="2"/>
  <c r="P76" i="2"/>
  <c r="O76" i="2"/>
  <c r="I74" i="2"/>
  <c r="J75" i="2"/>
  <c r="K74" i="2"/>
  <c r="L75" i="2"/>
  <c r="N75" i="2"/>
  <c r="Q75" i="2"/>
  <c r="M75" i="2"/>
  <c r="P75" i="2"/>
  <c r="O75" i="2"/>
  <c r="I73" i="2"/>
  <c r="J74" i="2"/>
  <c r="K73" i="2"/>
  <c r="L74" i="2"/>
  <c r="N74" i="2"/>
  <c r="Q74" i="2"/>
  <c r="M74" i="2"/>
  <c r="P74" i="2"/>
  <c r="O74" i="2"/>
  <c r="I72" i="2"/>
  <c r="J73" i="2"/>
  <c r="K72" i="2"/>
  <c r="L73" i="2"/>
  <c r="N73" i="2"/>
  <c r="Q73" i="2"/>
  <c r="M73" i="2"/>
  <c r="P73" i="2"/>
  <c r="O73" i="2"/>
  <c r="I71" i="2"/>
  <c r="J72" i="2"/>
  <c r="K71" i="2"/>
  <c r="L72" i="2"/>
  <c r="N72" i="2"/>
  <c r="Q72" i="2"/>
  <c r="M72" i="2"/>
  <c r="P72" i="2"/>
  <c r="O72" i="2"/>
  <c r="I70" i="2"/>
  <c r="J71" i="2"/>
  <c r="K70" i="2"/>
  <c r="L71" i="2"/>
  <c r="N71" i="2"/>
  <c r="Q71" i="2"/>
  <c r="M71" i="2"/>
  <c r="P71" i="2"/>
  <c r="O71" i="2"/>
  <c r="I69" i="2"/>
  <c r="J70" i="2"/>
  <c r="K69" i="2"/>
  <c r="L70" i="2"/>
  <c r="N70" i="2"/>
  <c r="Q70" i="2"/>
  <c r="M70" i="2"/>
  <c r="P70" i="2"/>
  <c r="O70" i="2"/>
  <c r="I68" i="2"/>
  <c r="J69" i="2"/>
  <c r="K68" i="2"/>
  <c r="L69" i="2"/>
  <c r="N69" i="2"/>
  <c r="Q69" i="2"/>
  <c r="M69" i="2"/>
  <c r="P69" i="2"/>
  <c r="O69" i="2"/>
  <c r="I67" i="2"/>
  <c r="J68" i="2"/>
  <c r="K67" i="2"/>
  <c r="L68" i="2"/>
  <c r="N68" i="2"/>
  <c r="Q68" i="2"/>
  <c r="M68" i="2"/>
  <c r="P68" i="2"/>
  <c r="O68" i="2"/>
  <c r="I66" i="2"/>
  <c r="J67" i="2"/>
  <c r="K66" i="2"/>
  <c r="L67" i="2"/>
  <c r="N67" i="2"/>
  <c r="Q67" i="2"/>
  <c r="M67" i="2"/>
  <c r="P67" i="2"/>
  <c r="O67" i="2"/>
  <c r="I65" i="2"/>
  <c r="J66" i="2"/>
  <c r="K65" i="2"/>
  <c r="L66" i="2"/>
  <c r="N66" i="2"/>
  <c r="Q66" i="2"/>
  <c r="M66" i="2"/>
  <c r="P66" i="2"/>
  <c r="O66" i="2"/>
  <c r="I64" i="2"/>
  <c r="J65" i="2"/>
  <c r="K64" i="2"/>
  <c r="L65" i="2"/>
  <c r="N65" i="2"/>
  <c r="Q65" i="2"/>
  <c r="M65" i="2"/>
  <c r="P65" i="2"/>
  <c r="O65" i="2"/>
  <c r="I63" i="2"/>
  <c r="J64" i="2"/>
  <c r="K63" i="2"/>
  <c r="L64" i="2"/>
  <c r="N64" i="2"/>
  <c r="Q64" i="2"/>
  <c r="M64" i="2"/>
  <c r="P64" i="2"/>
  <c r="O64" i="2"/>
  <c r="I62" i="2"/>
  <c r="J63" i="2"/>
  <c r="K62" i="2"/>
  <c r="L63" i="2"/>
  <c r="N63" i="2"/>
  <c r="Q63" i="2"/>
  <c r="M63" i="2"/>
  <c r="P63" i="2"/>
  <c r="O63" i="2"/>
  <c r="I61" i="2"/>
  <c r="J62" i="2"/>
  <c r="K61" i="2"/>
  <c r="L62" i="2"/>
  <c r="N62" i="2"/>
  <c r="Q62" i="2"/>
  <c r="M62" i="2"/>
  <c r="P62" i="2"/>
  <c r="O62" i="2"/>
  <c r="I60" i="2"/>
  <c r="J61" i="2"/>
  <c r="K60" i="2"/>
  <c r="L61" i="2"/>
  <c r="N61" i="2"/>
  <c r="Q61" i="2"/>
  <c r="M61" i="2"/>
  <c r="P61" i="2"/>
  <c r="O61" i="2"/>
  <c r="I59" i="2"/>
  <c r="J60" i="2"/>
  <c r="K59" i="2"/>
  <c r="L60" i="2"/>
  <c r="N60" i="2"/>
  <c r="Q60" i="2"/>
  <c r="M60" i="2"/>
  <c r="P60" i="2"/>
  <c r="O60" i="2"/>
  <c r="I58" i="2"/>
  <c r="J59" i="2"/>
  <c r="K58" i="2"/>
  <c r="L59" i="2"/>
  <c r="N59" i="2"/>
  <c r="Q59" i="2"/>
  <c r="M59" i="2"/>
  <c r="P59" i="2"/>
  <c r="O59" i="2"/>
  <c r="I57" i="2"/>
  <c r="J58" i="2"/>
  <c r="K57" i="2"/>
  <c r="L58" i="2"/>
  <c r="N58" i="2"/>
  <c r="Q58" i="2"/>
  <c r="M58" i="2"/>
  <c r="P58" i="2"/>
  <c r="O58" i="2"/>
  <c r="I56" i="2"/>
  <c r="J57" i="2"/>
  <c r="K56" i="2"/>
  <c r="L57" i="2"/>
  <c r="N57" i="2"/>
  <c r="Q57" i="2"/>
  <c r="M57" i="2"/>
  <c r="P57" i="2"/>
  <c r="O57" i="2"/>
  <c r="I55" i="2"/>
  <c r="J56" i="2"/>
  <c r="K55" i="2"/>
  <c r="L56" i="2"/>
  <c r="N56" i="2"/>
  <c r="Q56" i="2"/>
  <c r="M56" i="2"/>
  <c r="P56" i="2"/>
  <c r="O56" i="2"/>
  <c r="I54" i="2"/>
  <c r="J55" i="2"/>
  <c r="K54" i="2"/>
  <c r="L55" i="2"/>
  <c r="N55" i="2"/>
  <c r="Q55" i="2"/>
  <c r="M55" i="2"/>
  <c r="P55" i="2"/>
  <c r="O55" i="2"/>
  <c r="I53" i="2"/>
  <c r="J54" i="2"/>
  <c r="K53" i="2"/>
  <c r="L54" i="2"/>
  <c r="N54" i="2"/>
  <c r="Q54" i="2"/>
  <c r="M54" i="2"/>
  <c r="P54" i="2"/>
  <c r="O54" i="2"/>
  <c r="I52" i="2"/>
  <c r="J53" i="2"/>
  <c r="K52" i="2"/>
  <c r="L53" i="2"/>
  <c r="N53" i="2"/>
  <c r="Q53" i="2"/>
  <c r="M53" i="2"/>
  <c r="P53" i="2"/>
  <c r="O53" i="2"/>
  <c r="I51" i="2"/>
  <c r="J52" i="2"/>
  <c r="K51" i="2"/>
  <c r="L52" i="2"/>
  <c r="N52" i="2"/>
  <c r="Q52" i="2"/>
  <c r="M52" i="2"/>
  <c r="P52" i="2"/>
  <c r="O52" i="2"/>
  <c r="I50" i="2"/>
  <c r="J51" i="2"/>
  <c r="K50" i="2"/>
  <c r="L51" i="2"/>
  <c r="N51" i="2"/>
  <c r="Q51" i="2"/>
  <c r="M51" i="2"/>
  <c r="P51" i="2"/>
  <c r="O51" i="2"/>
  <c r="I49" i="2"/>
  <c r="J50" i="2"/>
  <c r="K49" i="2"/>
  <c r="L50" i="2"/>
  <c r="N50" i="2"/>
  <c r="Q50" i="2"/>
  <c r="M50" i="2"/>
  <c r="P50" i="2"/>
  <c r="O50" i="2"/>
  <c r="I48" i="2"/>
  <c r="J49" i="2"/>
  <c r="K48" i="2"/>
  <c r="L49" i="2"/>
  <c r="N49" i="2"/>
  <c r="Q49" i="2"/>
  <c r="M49" i="2"/>
  <c r="P49" i="2"/>
  <c r="O49" i="2"/>
  <c r="I47" i="2"/>
  <c r="J48" i="2"/>
  <c r="K47" i="2"/>
  <c r="L48" i="2"/>
  <c r="N48" i="2"/>
  <c r="Q48" i="2"/>
  <c r="M48" i="2"/>
  <c r="P48" i="2"/>
  <c r="O48" i="2"/>
  <c r="I46" i="2"/>
  <c r="J47" i="2"/>
  <c r="K46" i="2"/>
  <c r="L47" i="2"/>
  <c r="N47" i="2"/>
  <c r="Q47" i="2"/>
  <c r="M47" i="2"/>
  <c r="P47" i="2"/>
  <c r="O47" i="2"/>
  <c r="I45" i="2"/>
  <c r="J46" i="2"/>
  <c r="K45" i="2"/>
  <c r="L46" i="2"/>
  <c r="N46" i="2"/>
  <c r="Q46" i="2"/>
  <c r="M46" i="2"/>
  <c r="P46" i="2"/>
  <c r="O46" i="2"/>
  <c r="I44" i="2"/>
  <c r="J45" i="2"/>
  <c r="K44" i="2"/>
  <c r="L45" i="2"/>
  <c r="N45" i="2"/>
  <c r="Q45" i="2"/>
  <c r="M45" i="2"/>
  <c r="P45" i="2"/>
  <c r="O45" i="2"/>
  <c r="I43" i="2"/>
  <c r="J44" i="2"/>
  <c r="K43" i="2"/>
  <c r="L44" i="2"/>
  <c r="N44" i="2"/>
  <c r="Q44" i="2"/>
  <c r="M44" i="2"/>
  <c r="P44" i="2"/>
  <c r="O44" i="2"/>
  <c r="I42" i="2"/>
  <c r="J43" i="2"/>
  <c r="K42" i="2"/>
  <c r="L43" i="2"/>
  <c r="N43" i="2"/>
  <c r="Q43" i="2"/>
  <c r="M43" i="2"/>
  <c r="P43" i="2"/>
  <c r="O43" i="2"/>
  <c r="I41" i="2"/>
  <c r="J42" i="2"/>
  <c r="K41" i="2"/>
  <c r="L42" i="2"/>
  <c r="N42" i="2"/>
  <c r="Q42" i="2"/>
  <c r="M42" i="2"/>
  <c r="P42" i="2"/>
  <c r="O42" i="2"/>
  <c r="I40" i="2"/>
  <c r="J41" i="2"/>
  <c r="K40" i="2"/>
  <c r="L41" i="2"/>
  <c r="N41" i="2"/>
  <c r="Q41" i="2"/>
  <c r="M41" i="2"/>
  <c r="P41" i="2"/>
  <c r="O41" i="2"/>
  <c r="I39" i="2"/>
  <c r="J40" i="2"/>
  <c r="K39" i="2"/>
  <c r="L40" i="2"/>
  <c r="N40" i="2"/>
  <c r="Q40" i="2"/>
  <c r="M40" i="2"/>
  <c r="P40" i="2"/>
  <c r="O40" i="2"/>
  <c r="I38" i="2"/>
  <c r="J39" i="2"/>
  <c r="K38" i="2"/>
  <c r="L39" i="2"/>
  <c r="N39" i="2"/>
  <c r="Q39" i="2"/>
  <c r="M39" i="2"/>
  <c r="P39" i="2"/>
  <c r="O39" i="2"/>
  <c r="I37" i="2"/>
  <c r="J38" i="2"/>
  <c r="K37" i="2"/>
  <c r="L38" i="2"/>
  <c r="N38" i="2"/>
  <c r="Q38" i="2"/>
  <c r="M38" i="2"/>
  <c r="P38" i="2"/>
  <c r="O38" i="2"/>
  <c r="I36" i="2"/>
  <c r="J37" i="2"/>
  <c r="K36" i="2"/>
  <c r="L37" i="2"/>
  <c r="N37" i="2"/>
  <c r="Q37" i="2"/>
  <c r="M37" i="2"/>
  <c r="P37" i="2"/>
  <c r="O37" i="2"/>
  <c r="I35" i="2"/>
  <c r="J36" i="2"/>
  <c r="K35" i="2"/>
  <c r="L36" i="2"/>
  <c r="N36" i="2"/>
  <c r="Q36" i="2"/>
  <c r="M36" i="2"/>
  <c r="P36" i="2"/>
  <c r="O36" i="2"/>
  <c r="I34" i="2"/>
  <c r="J35" i="2"/>
  <c r="K34" i="2"/>
  <c r="L35" i="2"/>
  <c r="N35" i="2"/>
  <c r="Q35" i="2"/>
  <c r="M35" i="2"/>
  <c r="P35" i="2"/>
  <c r="O35" i="2"/>
  <c r="I33" i="2"/>
  <c r="J34" i="2"/>
  <c r="K33" i="2"/>
  <c r="L34" i="2"/>
  <c r="N34" i="2"/>
  <c r="Q34" i="2"/>
  <c r="M34" i="2"/>
  <c r="P34" i="2"/>
  <c r="O34" i="2"/>
  <c r="I32" i="2"/>
  <c r="J33" i="2"/>
  <c r="K32" i="2"/>
  <c r="L33" i="2"/>
  <c r="N33" i="2"/>
  <c r="Q33" i="2"/>
  <c r="M33" i="2"/>
  <c r="P33" i="2"/>
  <c r="O33" i="2"/>
  <c r="I31" i="2"/>
  <c r="J32" i="2"/>
  <c r="K31" i="2"/>
  <c r="L32" i="2"/>
  <c r="N32" i="2"/>
  <c r="Q32" i="2"/>
  <c r="M32" i="2"/>
  <c r="P32" i="2"/>
  <c r="O32" i="2"/>
  <c r="I30" i="2"/>
  <c r="J31" i="2"/>
  <c r="K30" i="2"/>
  <c r="L31" i="2"/>
  <c r="N31" i="2"/>
  <c r="Q31" i="2"/>
  <c r="M31" i="2"/>
  <c r="P31" i="2"/>
  <c r="O31" i="2"/>
  <c r="I29" i="2"/>
  <c r="J30" i="2"/>
  <c r="K29" i="2"/>
  <c r="L30" i="2"/>
  <c r="N30" i="2"/>
  <c r="Q30" i="2"/>
  <c r="M30" i="2"/>
  <c r="P30" i="2"/>
  <c r="O30" i="2"/>
  <c r="I28" i="2"/>
  <c r="J29" i="2"/>
  <c r="K28" i="2"/>
  <c r="L29" i="2"/>
  <c r="N29" i="2"/>
  <c r="Q29" i="2"/>
  <c r="M29" i="2"/>
  <c r="P29" i="2"/>
  <c r="O29" i="2"/>
  <c r="I27" i="2"/>
  <c r="J28" i="2"/>
  <c r="K27" i="2"/>
  <c r="L28" i="2"/>
  <c r="N28" i="2"/>
  <c r="Q28" i="2"/>
  <c r="M28" i="2"/>
  <c r="P28" i="2"/>
  <c r="O28" i="2"/>
  <c r="I26" i="2"/>
  <c r="J27" i="2"/>
  <c r="K26" i="2"/>
  <c r="L27" i="2"/>
  <c r="N27" i="2"/>
  <c r="Q27" i="2"/>
  <c r="M27" i="2"/>
  <c r="P27" i="2"/>
  <c r="O27" i="2"/>
  <c r="I25" i="2"/>
  <c r="J26" i="2"/>
  <c r="K25" i="2"/>
  <c r="L26" i="2"/>
  <c r="N26" i="2"/>
  <c r="Q26" i="2"/>
  <c r="M26" i="2"/>
  <c r="P26" i="2"/>
  <c r="O26" i="2"/>
  <c r="I24" i="2"/>
  <c r="J25" i="2"/>
  <c r="K24" i="2"/>
  <c r="L25" i="2"/>
  <c r="N25" i="2"/>
  <c r="Q25" i="2"/>
  <c r="M25" i="2"/>
  <c r="P25" i="2"/>
  <c r="O25" i="2"/>
  <c r="I23" i="2"/>
  <c r="J24" i="2"/>
  <c r="K23" i="2"/>
  <c r="L24" i="2"/>
  <c r="N24" i="2"/>
  <c r="Q24" i="2"/>
  <c r="M24" i="2"/>
  <c r="P24" i="2"/>
  <c r="O24" i="2"/>
  <c r="I22" i="2"/>
  <c r="J23" i="2"/>
  <c r="K22" i="2"/>
  <c r="L23" i="2"/>
  <c r="N23" i="2"/>
  <c r="Q23" i="2"/>
  <c r="M23" i="2"/>
  <c r="P23" i="2"/>
  <c r="O23" i="2"/>
  <c r="I21" i="2"/>
  <c r="J22" i="2"/>
  <c r="K21" i="2"/>
  <c r="L22" i="2"/>
  <c r="N22" i="2"/>
  <c r="Q22" i="2"/>
  <c r="M22" i="2"/>
  <c r="P22" i="2"/>
  <c r="O22" i="2"/>
  <c r="I20" i="2"/>
  <c r="J21" i="2"/>
  <c r="K20" i="2"/>
  <c r="L21" i="2"/>
  <c r="N21" i="2"/>
  <c r="Q21" i="2"/>
  <c r="M21" i="2"/>
  <c r="P21" i="2"/>
  <c r="O21" i="2"/>
  <c r="I19" i="2"/>
  <c r="J20" i="2"/>
  <c r="K19" i="2"/>
  <c r="L20" i="2"/>
  <c r="N20" i="2"/>
  <c r="Q20" i="2"/>
  <c r="M20" i="2"/>
  <c r="P20" i="2"/>
  <c r="O20" i="2"/>
  <c r="I18" i="2"/>
  <c r="J19" i="2"/>
  <c r="K18" i="2"/>
  <c r="L19" i="2"/>
  <c r="N19" i="2"/>
  <c r="Q19" i="2"/>
  <c r="M19" i="2"/>
  <c r="P19" i="2"/>
  <c r="O19" i="2"/>
  <c r="I17" i="2"/>
  <c r="J18" i="2"/>
  <c r="K17" i="2"/>
  <c r="L18" i="2"/>
  <c r="N18" i="2"/>
  <c r="Q18" i="2"/>
  <c r="M18" i="2"/>
  <c r="P18" i="2"/>
  <c r="O18" i="2"/>
  <c r="I16" i="2"/>
  <c r="J17" i="2"/>
  <c r="K16" i="2"/>
  <c r="L17" i="2"/>
  <c r="N17" i="2"/>
  <c r="Q17" i="2"/>
  <c r="M17" i="2"/>
  <c r="P17" i="2"/>
  <c r="O17" i="2"/>
  <c r="I15" i="2"/>
  <c r="J16" i="2"/>
  <c r="K15" i="2"/>
  <c r="L16" i="2"/>
  <c r="N16" i="2"/>
  <c r="Q16" i="2"/>
  <c r="M16" i="2"/>
  <c r="P16" i="2"/>
  <c r="O16" i="2"/>
  <c r="I14" i="2"/>
  <c r="J15" i="2"/>
  <c r="K14" i="2" a="1"/>
  <c r="K14" i="2"/>
  <c r="L15" i="2"/>
  <c r="N15" i="2"/>
  <c r="Q15" i="2"/>
  <c r="M15" i="2"/>
  <c r="P15" i="2"/>
  <c r="O15" i="2"/>
  <c r="J14" i="2"/>
  <c r="L14" i="2"/>
  <c r="N14" i="2"/>
  <c r="Q14" i="2"/>
  <c r="M14" i="2"/>
  <c r="P14" i="2"/>
  <c r="O14" i="2"/>
  <c r="O4" i="2"/>
  <c r="T3" i="2"/>
  <c r="P3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S13" i="1" a="1"/>
  <c r="S13" i="1"/>
  <c r="Q13" i="1"/>
  <c r="S14" i="1" a="1"/>
  <c r="S14" i="1"/>
  <c r="Q14" i="1"/>
  <c r="S15" i="1" a="1"/>
  <c r="S15" i="1"/>
  <c r="Q15" i="1"/>
  <c r="S16" i="1" a="1"/>
  <c r="S16" i="1"/>
  <c r="Q16" i="1"/>
  <c r="S17" i="1" a="1"/>
  <c r="S17" i="1"/>
  <c r="Q17" i="1"/>
  <c r="S18" i="1" a="1"/>
  <c r="S18" i="1"/>
  <c r="Q18" i="1"/>
  <c r="S19" i="1" a="1"/>
  <c r="S19" i="1"/>
  <c r="Q19" i="1"/>
  <c r="S20" i="1" a="1"/>
  <c r="S20" i="1"/>
  <c r="Q20" i="1"/>
  <c r="S21" i="1" a="1"/>
  <c r="S21" i="1"/>
  <c r="Q21" i="1"/>
  <c r="S22" i="1" a="1"/>
  <c r="S22" i="1"/>
  <c r="Q22" i="1"/>
  <c r="S23" i="1" a="1"/>
  <c r="S23" i="1"/>
  <c r="Q23" i="1"/>
  <c r="S24" i="1" a="1"/>
  <c r="S24" i="1"/>
  <c r="Q24" i="1"/>
  <c r="S25" i="1" a="1"/>
  <c r="S25" i="1"/>
  <c r="Q25" i="1"/>
  <c r="S26" i="1" a="1"/>
  <c r="S26" i="1"/>
  <c r="Q26" i="1"/>
  <c r="S27" i="1" a="1"/>
  <c r="S27" i="1"/>
  <c r="Q27" i="1"/>
  <c r="S28" i="1" a="1"/>
  <c r="S28" i="1"/>
  <c r="Q28" i="1"/>
  <c r="S29" i="1" a="1"/>
  <c r="S29" i="1"/>
  <c r="Q29" i="1"/>
  <c r="S30" i="1" a="1"/>
  <c r="S30" i="1"/>
  <c r="Q30" i="1"/>
  <c r="S31" i="1" a="1"/>
  <c r="S31" i="1"/>
  <c r="Q31" i="1"/>
  <c r="S32" i="1" a="1"/>
  <c r="S32" i="1"/>
  <c r="Q32" i="1"/>
  <c r="S33" i="1" a="1"/>
  <c r="S33" i="1"/>
  <c r="Q33" i="1"/>
  <c r="S34" i="1" a="1"/>
  <c r="S34" i="1"/>
  <c r="Q34" i="1"/>
  <c r="S35" i="1" a="1"/>
  <c r="S35" i="1"/>
  <c r="Q35" i="1"/>
  <c r="S36" i="1" a="1"/>
  <c r="S36" i="1"/>
  <c r="Q36" i="1"/>
  <c r="S37" i="1" a="1"/>
  <c r="S37" i="1"/>
  <c r="Q37" i="1"/>
  <c r="S38" i="1" a="1"/>
  <c r="S38" i="1"/>
  <c r="Q38" i="1"/>
  <c r="S39" i="1" a="1"/>
  <c r="S39" i="1"/>
  <c r="Q39" i="1"/>
  <c r="S40" i="1" a="1"/>
  <c r="S40" i="1"/>
  <c r="Q40" i="1"/>
  <c r="S41" i="1" a="1"/>
  <c r="S41" i="1"/>
  <c r="Q41" i="1"/>
  <c r="S42" i="1" a="1"/>
  <c r="S42" i="1"/>
  <c r="Q42" i="1"/>
  <c r="S43" i="1" a="1"/>
  <c r="S43" i="1"/>
  <c r="Q43" i="1"/>
  <c r="S44" i="1" a="1"/>
  <c r="S44" i="1"/>
  <c r="Q44" i="1"/>
  <c r="S45" i="1" a="1"/>
  <c r="S45" i="1"/>
  <c r="Q45" i="1"/>
  <c r="S46" i="1" a="1"/>
  <c r="S46" i="1"/>
  <c r="Q46" i="1"/>
  <c r="S47" i="1" a="1"/>
  <c r="S47" i="1"/>
  <c r="Q47" i="1"/>
  <c r="S48" i="1" a="1"/>
  <c r="S48" i="1"/>
  <c r="Q48" i="1"/>
  <c r="S49" i="1" a="1"/>
  <c r="S49" i="1"/>
  <c r="Q49" i="1"/>
  <c r="S50" i="1" a="1"/>
  <c r="S50" i="1"/>
  <c r="Q50" i="1"/>
  <c r="S51" i="1" a="1"/>
  <c r="S51" i="1"/>
  <c r="Q51" i="1"/>
  <c r="S52" i="1" a="1"/>
  <c r="S52" i="1"/>
  <c r="Q52" i="1"/>
  <c r="S53" i="1" a="1"/>
  <c r="S53" i="1"/>
  <c r="Q53" i="1"/>
  <c r="S54" i="1" a="1"/>
  <c r="S54" i="1"/>
  <c r="Q54" i="1"/>
  <c r="S55" i="1" a="1"/>
  <c r="S55" i="1"/>
  <c r="Q55" i="1"/>
  <c r="S56" i="1" a="1"/>
  <c r="S56" i="1"/>
  <c r="Q56" i="1"/>
  <c r="S57" i="1" a="1"/>
  <c r="S57" i="1"/>
  <c r="Q57" i="1"/>
  <c r="S58" i="1" a="1"/>
  <c r="S58" i="1"/>
  <c r="Q58" i="1"/>
  <c r="S59" i="1" a="1"/>
  <c r="S59" i="1"/>
  <c r="Q59" i="1"/>
  <c r="S60" i="1" a="1"/>
  <c r="S60" i="1"/>
  <c r="Q60" i="1"/>
  <c r="S61" i="1" a="1"/>
  <c r="S61" i="1"/>
  <c r="Q61" i="1"/>
  <c r="S62" i="1" a="1"/>
  <c r="S62" i="1"/>
  <c r="Q62" i="1"/>
  <c r="S63" i="1" a="1"/>
  <c r="S63" i="1"/>
  <c r="Q63" i="1"/>
  <c r="S64" i="1" a="1"/>
  <c r="S64" i="1"/>
  <c r="Q64" i="1"/>
  <c r="S65" i="1" a="1"/>
  <c r="S65" i="1"/>
  <c r="Q65" i="1"/>
  <c r="S66" i="1" a="1"/>
  <c r="S66" i="1"/>
  <c r="Q66" i="1"/>
  <c r="S67" i="1" a="1"/>
  <c r="S67" i="1"/>
  <c r="Q67" i="1"/>
  <c r="S68" i="1" a="1"/>
  <c r="S68" i="1"/>
  <c r="Q68" i="1"/>
  <c r="S69" i="1" a="1"/>
  <c r="S69" i="1"/>
  <c r="Q69" i="1"/>
  <c r="S70" i="1" a="1"/>
  <c r="S70" i="1"/>
  <c r="Q70" i="1"/>
  <c r="S71" i="1" a="1"/>
  <c r="S71" i="1"/>
  <c r="Q71" i="1"/>
  <c r="S72" i="1" a="1"/>
  <c r="S72" i="1"/>
  <c r="Q72" i="1"/>
  <c r="S73" i="1" a="1"/>
  <c r="S73" i="1"/>
  <c r="Q73" i="1"/>
  <c r="S74" i="1" a="1"/>
  <c r="S74" i="1"/>
  <c r="Q74" i="1"/>
  <c r="S75" i="1" a="1"/>
  <c r="S75" i="1"/>
  <c r="Q75" i="1"/>
  <c r="S76" i="1" a="1"/>
  <c r="S76" i="1"/>
  <c r="Q76" i="1"/>
  <c r="S77" i="1" a="1"/>
  <c r="S77" i="1"/>
  <c r="Q77" i="1"/>
  <c r="S78" i="1" a="1"/>
  <c r="S78" i="1"/>
  <c r="Q78" i="1"/>
  <c r="S79" i="1" a="1"/>
  <c r="S79" i="1"/>
  <c r="Q79" i="1"/>
  <c r="S80" i="1" a="1"/>
  <c r="S80" i="1"/>
  <c r="Q80" i="1"/>
  <c r="S81" i="1" a="1"/>
  <c r="S81" i="1"/>
  <c r="Q81" i="1"/>
  <c r="S82" i="1" a="1"/>
  <c r="S82" i="1"/>
  <c r="Q82" i="1"/>
  <c r="S83" i="1" a="1"/>
  <c r="S83" i="1"/>
  <c r="Q83" i="1"/>
  <c r="S84" i="1" a="1"/>
  <c r="S84" i="1"/>
  <c r="Q84" i="1"/>
  <c r="S85" i="1" a="1"/>
  <c r="S85" i="1"/>
  <c r="Q85" i="1"/>
  <c r="S86" i="1" a="1"/>
  <c r="S86" i="1"/>
  <c r="Q86" i="1"/>
  <c r="S87" i="1" a="1"/>
  <c r="S87" i="1"/>
  <c r="Q87" i="1"/>
  <c r="S88" i="1" a="1"/>
  <c r="S88" i="1"/>
  <c r="Q88" i="1"/>
  <c r="S89" i="1" a="1"/>
  <c r="S89" i="1"/>
  <c r="Q89" i="1"/>
  <c r="S90" i="1" a="1"/>
  <c r="S90" i="1"/>
  <c r="Q90" i="1"/>
  <c r="S91" i="1" a="1"/>
  <c r="S91" i="1"/>
  <c r="Q91" i="1"/>
  <c r="S92" i="1" a="1"/>
  <c r="S92" i="1"/>
  <c r="Q92" i="1"/>
  <c r="S93" i="1" a="1"/>
  <c r="S93" i="1"/>
  <c r="Q93" i="1"/>
  <c r="S94" i="1" a="1"/>
  <c r="S94" i="1"/>
  <c r="Q94" i="1"/>
  <c r="S95" i="1" a="1"/>
  <c r="S95" i="1"/>
  <c r="Q95" i="1"/>
  <c r="S96" i="1" a="1"/>
  <c r="S96" i="1"/>
  <c r="Q96" i="1"/>
  <c r="H96" i="1"/>
  <c r="T13" i="1" a="1"/>
  <c r="T13" i="1"/>
  <c r="R13" i="1"/>
  <c r="T14" i="1" a="1"/>
  <c r="T14" i="1"/>
  <c r="R14" i="1"/>
  <c r="T15" i="1" a="1"/>
  <c r="T15" i="1"/>
  <c r="R15" i="1"/>
  <c r="T16" i="1" a="1"/>
  <c r="T16" i="1"/>
  <c r="R16" i="1"/>
  <c r="T17" i="1" a="1"/>
  <c r="T17" i="1"/>
  <c r="R17" i="1"/>
  <c r="T18" i="1" a="1"/>
  <c r="T18" i="1"/>
  <c r="R18" i="1"/>
  <c r="T19" i="1" a="1"/>
  <c r="T19" i="1"/>
  <c r="R19" i="1"/>
  <c r="T20" i="1" a="1"/>
  <c r="T20" i="1"/>
  <c r="R20" i="1"/>
  <c r="T21" i="1" a="1"/>
  <c r="T21" i="1"/>
  <c r="R21" i="1"/>
  <c r="T22" i="1" a="1"/>
  <c r="T22" i="1"/>
  <c r="R22" i="1"/>
  <c r="T23" i="1" a="1"/>
  <c r="T23" i="1"/>
  <c r="R23" i="1"/>
  <c r="T24" i="1" a="1"/>
  <c r="T24" i="1"/>
  <c r="R24" i="1"/>
  <c r="T25" i="1" a="1"/>
  <c r="T25" i="1"/>
  <c r="R25" i="1"/>
  <c r="T26" i="1" a="1"/>
  <c r="T26" i="1"/>
  <c r="R26" i="1"/>
  <c r="T27" i="1" a="1"/>
  <c r="T27" i="1"/>
  <c r="R27" i="1"/>
  <c r="T28" i="1" a="1"/>
  <c r="T28" i="1"/>
  <c r="R28" i="1"/>
  <c r="T29" i="1" a="1"/>
  <c r="T29" i="1"/>
  <c r="R29" i="1"/>
  <c r="T30" i="1" a="1"/>
  <c r="T30" i="1"/>
  <c r="R30" i="1"/>
  <c r="T31" i="1" a="1"/>
  <c r="T31" i="1"/>
  <c r="R31" i="1"/>
  <c r="T32" i="1" a="1"/>
  <c r="T32" i="1"/>
  <c r="R32" i="1"/>
  <c r="T33" i="1" a="1"/>
  <c r="T33" i="1"/>
  <c r="R33" i="1"/>
  <c r="T34" i="1" a="1"/>
  <c r="T34" i="1"/>
  <c r="R34" i="1"/>
  <c r="T35" i="1" a="1"/>
  <c r="T35" i="1"/>
  <c r="R35" i="1"/>
  <c r="T36" i="1" a="1"/>
  <c r="T36" i="1"/>
  <c r="R36" i="1"/>
  <c r="T37" i="1" a="1"/>
  <c r="T37" i="1"/>
  <c r="R37" i="1"/>
  <c r="T38" i="1" a="1"/>
  <c r="T38" i="1"/>
  <c r="R38" i="1"/>
  <c r="T39" i="1" a="1"/>
  <c r="T39" i="1"/>
  <c r="R39" i="1"/>
  <c r="T40" i="1" a="1"/>
  <c r="T40" i="1"/>
  <c r="R40" i="1"/>
  <c r="T41" i="1" a="1"/>
  <c r="T41" i="1"/>
  <c r="R41" i="1"/>
  <c r="T42" i="1" a="1"/>
  <c r="T42" i="1"/>
  <c r="R42" i="1"/>
  <c r="T43" i="1" a="1"/>
  <c r="T43" i="1"/>
  <c r="R43" i="1"/>
  <c r="T44" i="1" a="1"/>
  <c r="T44" i="1"/>
  <c r="R44" i="1"/>
  <c r="T45" i="1" a="1"/>
  <c r="T45" i="1"/>
  <c r="R45" i="1"/>
  <c r="T46" i="1" a="1"/>
  <c r="T46" i="1"/>
  <c r="R46" i="1"/>
  <c r="T47" i="1" a="1"/>
  <c r="T47" i="1"/>
  <c r="R47" i="1"/>
  <c r="T48" i="1" a="1"/>
  <c r="T48" i="1"/>
  <c r="R48" i="1"/>
  <c r="T49" i="1" a="1"/>
  <c r="T49" i="1"/>
  <c r="R49" i="1"/>
  <c r="T50" i="1" a="1"/>
  <c r="T50" i="1"/>
  <c r="R50" i="1"/>
  <c r="T51" i="1" a="1"/>
  <c r="T51" i="1"/>
  <c r="R51" i="1"/>
  <c r="T52" i="1" a="1"/>
  <c r="T52" i="1"/>
  <c r="R52" i="1"/>
  <c r="T53" i="1" a="1"/>
  <c r="T53" i="1"/>
  <c r="R53" i="1"/>
  <c r="T54" i="1" a="1"/>
  <c r="T54" i="1"/>
  <c r="R54" i="1"/>
  <c r="T55" i="1" a="1"/>
  <c r="T55" i="1"/>
  <c r="R55" i="1"/>
  <c r="T56" i="1" a="1"/>
  <c r="T56" i="1"/>
  <c r="R56" i="1"/>
  <c r="T57" i="1" a="1"/>
  <c r="T57" i="1"/>
  <c r="R57" i="1"/>
  <c r="T58" i="1" a="1"/>
  <c r="T58" i="1"/>
  <c r="R58" i="1"/>
  <c r="T59" i="1" a="1"/>
  <c r="T59" i="1"/>
  <c r="R59" i="1"/>
  <c r="T60" i="1" a="1"/>
  <c r="T60" i="1"/>
  <c r="R60" i="1"/>
  <c r="T61" i="1" a="1"/>
  <c r="T61" i="1"/>
  <c r="R61" i="1"/>
  <c r="T62" i="1" a="1"/>
  <c r="T62" i="1"/>
  <c r="R62" i="1"/>
  <c r="T63" i="1" a="1"/>
  <c r="T63" i="1"/>
  <c r="R63" i="1"/>
  <c r="T64" i="1" a="1"/>
  <c r="T64" i="1"/>
  <c r="R64" i="1"/>
  <c r="T65" i="1" a="1"/>
  <c r="T65" i="1"/>
  <c r="R65" i="1"/>
  <c r="T66" i="1" a="1"/>
  <c r="T66" i="1"/>
  <c r="R66" i="1"/>
  <c r="T67" i="1" a="1"/>
  <c r="T67" i="1"/>
  <c r="R67" i="1"/>
  <c r="T68" i="1" a="1"/>
  <c r="T68" i="1"/>
  <c r="R68" i="1"/>
  <c r="T69" i="1" a="1"/>
  <c r="T69" i="1"/>
  <c r="R69" i="1"/>
  <c r="T70" i="1" a="1"/>
  <c r="T70" i="1"/>
  <c r="R70" i="1"/>
  <c r="T71" i="1" a="1"/>
  <c r="T71" i="1"/>
  <c r="R71" i="1"/>
  <c r="T72" i="1" a="1"/>
  <c r="T72" i="1"/>
  <c r="R72" i="1"/>
  <c r="T73" i="1" a="1"/>
  <c r="T73" i="1"/>
  <c r="R73" i="1"/>
  <c r="T74" i="1" a="1"/>
  <c r="T74" i="1"/>
  <c r="R74" i="1"/>
  <c r="T75" i="1" a="1"/>
  <c r="T75" i="1"/>
  <c r="R75" i="1"/>
  <c r="T76" i="1" a="1"/>
  <c r="T76" i="1"/>
  <c r="R76" i="1"/>
  <c r="T77" i="1" a="1"/>
  <c r="T77" i="1"/>
  <c r="R77" i="1"/>
  <c r="T78" i="1" a="1"/>
  <c r="T78" i="1"/>
  <c r="R78" i="1"/>
  <c r="T79" i="1" a="1"/>
  <c r="T79" i="1"/>
  <c r="R79" i="1"/>
  <c r="T80" i="1" a="1"/>
  <c r="T80" i="1"/>
  <c r="R80" i="1"/>
  <c r="T81" i="1" a="1"/>
  <c r="T81" i="1"/>
  <c r="R81" i="1"/>
  <c r="T82" i="1" a="1"/>
  <c r="T82" i="1"/>
  <c r="R82" i="1"/>
  <c r="T83" i="1" a="1"/>
  <c r="T83" i="1"/>
  <c r="R83" i="1"/>
  <c r="T84" i="1" a="1"/>
  <c r="T84" i="1"/>
  <c r="R84" i="1"/>
  <c r="T85" i="1" a="1"/>
  <c r="T85" i="1"/>
  <c r="R85" i="1"/>
  <c r="T86" i="1" a="1"/>
  <c r="T86" i="1"/>
  <c r="R86" i="1"/>
  <c r="T87" i="1" a="1"/>
  <c r="T87" i="1"/>
  <c r="R87" i="1"/>
  <c r="T88" i="1" a="1"/>
  <c r="T88" i="1"/>
  <c r="R88" i="1"/>
  <c r="T89" i="1" a="1"/>
  <c r="T89" i="1"/>
  <c r="R89" i="1"/>
  <c r="T90" i="1" a="1"/>
  <c r="T90" i="1"/>
  <c r="R90" i="1"/>
  <c r="T91" i="1" a="1"/>
  <c r="T91" i="1"/>
  <c r="R91" i="1"/>
  <c r="T92" i="1" a="1"/>
  <c r="T92" i="1"/>
  <c r="R92" i="1"/>
  <c r="T93" i="1" a="1"/>
  <c r="T93" i="1"/>
  <c r="R93" i="1"/>
  <c r="T94" i="1" a="1"/>
  <c r="T94" i="1"/>
  <c r="R94" i="1"/>
  <c r="T95" i="1" a="1"/>
  <c r="T95" i="1"/>
  <c r="R95" i="1"/>
  <c r="T96" i="1" a="1"/>
  <c r="T96" i="1"/>
  <c r="R96" i="1"/>
  <c r="J96" i="1"/>
  <c r="L96" i="1"/>
  <c r="N97" i="1"/>
  <c r="H95" i="1"/>
  <c r="I96" i="1"/>
  <c r="J95" i="1"/>
  <c r="K96" i="1"/>
  <c r="M96" i="1"/>
  <c r="P96" i="1"/>
  <c r="O96" i="1"/>
  <c r="N96" i="1"/>
  <c r="H94" i="1"/>
  <c r="I95" i="1"/>
  <c r="J94" i="1"/>
  <c r="K95" i="1"/>
  <c r="M95" i="1"/>
  <c r="P95" i="1"/>
  <c r="L95" i="1"/>
  <c r="O95" i="1"/>
  <c r="N95" i="1"/>
  <c r="H93" i="1"/>
  <c r="I94" i="1"/>
  <c r="J93" i="1"/>
  <c r="K94" i="1"/>
  <c r="M94" i="1"/>
  <c r="P94" i="1"/>
  <c r="L94" i="1"/>
  <c r="O94" i="1"/>
  <c r="N94" i="1"/>
  <c r="H92" i="1"/>
  <c r="I93" i="1"/>
  <c r="J92" i="1"/>
  <c r="K93" i="1"/>
  <c r="M93" i="1"/>
  <c r="P93" i="1"/>
  <c r="L93" i="1"/>
  <c r="O93" i="1"/>
  <c r="N93" i="1"/>
  <c r="H91" i="1"/>
  <c r="I92" i="1"/>
  <c r="J91" i="1"/>
  <c r="K92" i="1"/>
  <c r="M92" i="1"/>
  <c r="P92" i="1"/>
  <c r="L92" i="1"/>
  <c r="O92" i="1"/>
  <c r="N92" i="1"/>
  <c r="H90" i="1"/>
  <c r="I91" i="1"/>
  <c r="J90" i="1"/>
  <c r="K91" i="1"/>
  <c r="M91" i="1"/>
  <c r="P91" i="1"/>
  <c r="L91" i="1"/>
  <c r="O91" i="1"/>
  <c r="N91" i="1"/>
  <c r="H89" i="1"/>
  <c r="I90" i="1"/>
  <c r="J89" i="1"/>
  <c r="K90" i="1"/>
  <c r="M90" i="1"/>
  <c r="P90" i="1"/>
  <c r="L90" i="1"/>
  <c r="O90" i="1"/>
  <c r="N90" i="1"/>
  <c r="H88" i="1"/>
  <c r="I89" i="1"/>
  <c r="J88" i="1"/>
  <c r="K89" i="1"/>
  <c r="M89" i="1"/>
  <c r="P89" i="1"/>
  <c r="L89" i="1"/>
  <c r="O89" i="1"/>
  <c r="N89" i="1"/>
  <c r="H87" i="1"/>
  <c r="I88" i="1"/>
  <c r="J87" i="1"/>
  <c r="K88" i="1"/>
  <c r="M88" i="1"/>
  <c r="P88" i="1"/>
  <c r="L88" i="1"/>
  <c r="O88" i="1"/>
  <c r="N88" i="1"/>
  <c r="H86" i="1"/>
  <c r="I87" i="1"/>
  <c r="J86" i="1"/>
  <c r="K87" i="1"/>
  <c r="M87" i="1"/>
  <c r="P87" i="1"/>
  <c r="L87" i="1"/>
  <c r="O87" i="1"/>
  <c r="N87" i="1"/>
  <c r="H85" i="1"/>
  <c r="I86" i="1"/>
  <c r="J85" i="1"/>
  <c r="K86" i="1"/>
  <c r="M86" i="1"/>
  <c r="P86" i="1"/>
  <c r="L86" i="1"/>
  <c r="O86" i="1"/>
  <c r="N86" i="1"/>
  <c r="H84" i="1"/>
  <c r="I85" i="1"/>
  <c r="J84" i="1"/>
  <c r="K85" i="1"/>
  <c r="M85" i="1"/>
  <c r="P85" i="1"/>
  <c r="L85" i="1"/>
  <c r="O85" i="1"/>
  <c r="N85" i="1"/>
  <c r="H83" i="1"/>
  <c r="I84" i="1"/>
  <c r="J83" i="1"/>
  <c r="K84" i="1"/>
  <c r="M84" i="1"/>
  <c r="P84" i="1"/>
  <c r="L84" i="1"/>
  <c r="O84" i="1"/>
  <c r="N84" i="1"/>
  <c r="H82" i="1"/>
  <c r="I83" i="1"/>
  <c r="J82" i="1"/>
  <c r="K83" i="1"/>
  <c r="M83" i="1"/>
  <c r="P83" i="1"/>
  <c r="L83" i="1"/>
  <c r="O83" i="1"/>
  <c r="N83" i="1"/>
  <c r="H81" i="1"/>
  <c r="I82" i="1"/>
  <c r="J81" i="1"/>
  <c r="K82" i="1"/>
  <c r="M82" i="1"/>
  <c r="P82" i="1"/>
  <c r="L82" i="1"/>
  <c r="O82" i="1"/>
  <c r="N82" i="1"/>
  <c r="H80" i="1"/>
  <c r="I81" i="1"/>
  <c r="J80" i="1"/>
  <c r="K81" i="1"/>
  <c r="M81" i="1"/>
  <c r="P81" i="1"/>
  <c r="L81" i="1"/>
  <c r="O81" i="1"/>
  <c r="N81" i="1"/>
  <c r="H79" i="1"/>
  <c r="I80" i="1"/>
  <c r="J79" i="1"/>
  <c r="K80" i="1"/>
  <c r="M80" i="1"/>
  <c r="P80" i="1"/>
  <c r="L80" i="1"/>
  <c r="O80" i="1"/>
  <c r="N80" i="1"/>
  <c r="H78" i="1"/>
  <c r="I79" i="1"/>
  <c r="J78" i="1"/>
  <c r="K79" i="1"/>
  <c r="M79" i="1"/>
  <c r="P79" i="1"/>
  <c r="L79" i="1"/>
  <c r="O79" i="1"/>
  <c r="N79" i="1"/>
  <c r="H77" i="1"/>
  <c r="I78" i="1"/>
  <c r="J77" i="1"/>
  <c r="K78" i="1"/>
  <c r="M78" i="1"/>
  <c r="P78" i="1"/>
  <c r="L78" i="1"/>
  <c r="O78" i="1"/>
  <c r="N78" i="1"/>
  <c r="H76" i="1"/>
  <c r="I77" i="1"/>
  <c r="J76" i="1"/>
  <c r="K77" i="1"/>
  <c r="M77" i="1"/>
  <c r="P77" i="1"/>
  <c r="L77" i="1"/>
  <c r="O77" i="1"/>
  <c r="N77" i="1"/>
  <c r="H75" i="1"/>
  <c r="I76" i="1"/>
  <c r="J75" i="1"/>
  <c r="K76" i="1"/>
  <c r="M76" i="1"/>
  <c r="P76" i="1"/>
  <c r="L76" i="1"/>
  <c r="O76" i="1"/>
  <c r="N76" i="1"/>
  <c r="H74" i="1"/>
  <c r="I75" i="1"/>
  <c r="J74" i="1"/>
  <c r="K75" i="1"/>
  <c r="M75" i="1"/>
  <c r="P75" i="1"/>
  <c r="L75" i="1"/>
  <c r="O75" i="1"/>
  <c r="N75" i="1"/>
  <c r="H73" i="1"/>
  <c r="I74" i="1"/>
  <c r="J73" i="1"/>
  <c r="K74" i="1"/>
  <c r="M74" i="1"/>
  <c r="P74" i="1"/>
  <c r="L74" i="1"/>
  <c r="O74" i="1"/>
  <c r="N74" i="1"/>
  <c r="H72" i="1"/>
  <c r="I73" i="1"/>
  <c r="J72" i="1"/>
  <c r="K73" i="1"/>
  <c r="M73" i="1"/>
  <c r="P73" i="1"/>
  <c r="L73" i="1"/>
  <c r="O73" i="1"/>
  <c r="N73" i="1"/>
  <c r="H71" i="1"/>
  <c r="I72" i="1"/>
  <c r="J71" i="1"/>
  <c r="K72" i="1"/>
  <c r="M72" i="1"/>
  <c r="P72" i="1"/>
  <c r="L72" i="1"/>
  <c r="O72" i="1"/>
  <c r="N72" i="1"/>
  <c r="H70" i="1"/>
  <c r="I71" i="1"/>
  <c r="J70" i="1"/>
  <c r="K71" i="1"/>
  <c r="M71" i="1"/>
  <c r="P71" i="1"/>
  <c r="L71" i="1"/>
  <c r="O71" i="1"/>
  <c r="N71" i="1"/>
  <c r="H69" i="1"/>
  <c r="I70" i="1"/>
  <c r="J69" i="1"/>
  <c r="K70" i="1"/>
  <c r="M70" i="1"/>
  <c r="P70" i="1"/>
  <c r="L70" i="1"/>
  <c r="O70" i="1"/>
  <c r="N70" i="1"/>
  <c r="H68" i="1"/>
  <c r="I69" i="1"/>
  <c r="J68" i="1"/>
  <c r="K69" i="1"/>
  <c r="M69" i="1"/>
  <c r="P69" i="1"/>
  <c r="L69" i="1"/>
  <c r="O69" i="1"/>
  <c r="N69" i="1"/>
  <c r="H67" i="1"/>
  <c r="I68" i="1"/>
  <c r="J67" i="1"/>
  <c r="K68" i="1"/>
  <c r="M68" i="1"/>
  <c r="P68" i="1"/>
  <c r="L68" i="1"/>
  <c r="O68" i="1"/>
  <c r="N68" i="1"/>
  <c r="H66" i="1"/>
  <c r="I67" i="1"/>
  <c r="J66" i="1"/>
  <c r="K67" i="1"/>
  <c r="M67" i="1"/>
  <c r="P67" i="1"/>
  <c r="L67" i="1"/>
  <c r="O67" i="1"/>
  <c r="N67" i="1"/>
  <c r="H65" i="1"/>
  <c r="I66" i="1"/>
  <c r="J65" i="1"/>
  <c r="K66" i="1"/>
  <c r="M66" i="1"/>
  <c r="P66" i="1"/>
  <c r="L66" i="1"/>
  <c r="O66" i="1"/>
  <c r="N66" i="1"/>
  <c r="H64" i="1"/>
  <c r="I65" i="1"/>
  <c r="J64" i="1"/>
  <c r="K65" i="1"/>
  <c r="M65" i="1"/>
  <c r="P65" i="1"/>
  <c r="L65" i="1"/>
  <c r="O65" i="1"/>
  <c r="N65" i="1"/>
  <c r="H63" i="1"/>
  <c r="I64" i="1"/>
  <c r="J63" i="1"/>
  <c r="K64" i="1"/>
  <c r="M64" i="1"/>
  <c r="P64" i="1"/>
  <c r="L64" i="1"/>
  <c r="O64" i="1"/>
  <c r="N64" i="1"/>
  <c r="H62" i="1"/>
  <c r="I63" i="1"/>
  <c r="J62" i="1"/>
  <c r="K63" i="1"/>
  <c r="M63" i="1"/>
  <c r="P63" i="1"/>
  <c r="L63" i="1"/>
  <c r="O63" i="1"/>
  <c r="N63" i="1"/>
  <c r="H61" i="1"/>
  <c r="I62" i="1"/>
  <c r="J61" i="1"/>
  <c r="K62" i="1"/>
  <c r="M62" i="1"/>
  <c r="P62" i="1"/>
  <c r="L62" i="1"/>
  <c r="O62" i="1"/>
  <c r="N62" i="1"/>
  <c r="H60" i="1"/>
  <c r="I61" i="1"/>
  <c r="J60" i="1"/>
  <c r="K61" i="1"/>
  <c r="M61" i="1"/>
  <c r="P61" i="1"/>
  <c r="L61" i="1"/>
  <c r="O61" i="1"/>
  <c r="N61" i="1"/>
  <c r="H59" i="1"/>
  <c r="I60" i="1"/>
  <c r="J59" i="1"/>
  <c r="K60" i="1"/>
  <c r="M60" i="1"/>
  <c r="P60" i="1"/>
  <c r="L60" i="1"/>
  <c r="O60" i="1"/>
  <c r="N60" i="1"/>
  <c r="H58" i="1"/>
  <c r="I59" i="1"/>
  <c r="J58" i="1"/>
  <c r="K59" i="1"/>
  <c r="M59" i="1"/>
  <c r="P59" i="1"/>
  <c r="L59" i="1"/>
  <c r="O59" i="1"/>
  <c r="N59" i="1"/>
  <c r="H57" i="1"/>
  <c r="I58" i="1"/>
  <c r="J57" i="1"/>
  <c r="K58" i="1"/>
  <c r="M58" i="1"/>
  <c r="P58" i="1"/>
  <c r="L58" i="1"/>
  <c r="O58" i="1"/>
  <c r="N58" i="1"/>
  <c r="H56" i="1"/>
  <c r="I57" i="1"/>
  <c r="J56" i="1"/>
  <c r="K57" i="1"/>
  <c r="M57" i="1"/>
  <c r="P57" i="1"/>
  <c r="L57" i="1"/>
  <c r="O57" i="1"/>
  <c r="N57" i="1"/>
  <c r="H55" i="1"/>
  <c r="I56" i="1"/>
  <c r="J55" i="1"/>
  <c r="K56" i="1"/>
  <c r="M56" i="1"/>
  <c r="P56" i="1"/>
  <c r="L56" i="1"/>
  <c r="O56" i="1"/>
  <c r="N56" i="1"/>
  <c r="H54" i="1"/>
  <c r="I55" i="1"/>
  <c r="J54" i="1"/>
  <c r="K55" i="1"/>
  <c r="M55" i="1"/>
  <c r="P55" i="1"/>
  <c r="L55" i="1"/>
  <c r="O55" i="1"/>
  <c r="N55" i="1"/>
  <c r="H53" i="1"/>
  <c r="I54" i="1"/>
  <c r="J53" i="1"/>
  <c r="K54" i="1"/>
  <c r="M54" i="1"/>
  <c r="P54" i="1"/>
  <c r="L54" i="1"/>
  <c r="O54" i="1"/>
  <c r="N54" i="1"/>
  <c r="H52" i="1"/>
  <c r="I53" i="1"/>
  <c r="J52" i="1"/>
  <c r="K53" i="1"/>
  <c r="M53" i="1"/>
  <c r="P53" i="1"/>
  <c r="L53" i="1"/>
  <c r="O53" i="1"/>
  <c r="N53" i="1"/>
  <c r="H51" i="1"/>
  <c r="I52" i="1"/>
  <c r="J51" i="1"/>
  <c r="K52" i="1"/>
  <c r="M52" i="1"/>
  <c r="P52" i="1"/>
  <c r="L52" i="1"/>
  <c r="O52" i="1"/>
  <c r="N52" i="1"/>
  <c r="H50" i="1"/>
  <c r="I51" i="1"/>
  <c r="J50" i="1"/>
  <c r="K51" i="1"/>
  <c r="M51" i="1"/>
  <c r="P51" i="1"/>
  <c r="L51" i="1"/>
  <c r="O51" i="1"/>
  <c r="N51" i="1"/>
  <c r="H49" i="1"/>
  <c r="I50" i="1"/>
  <c r="J49" i="1"/>
  <c r="K50" i="1"/>
  <c r="M50" i="1"/>
  <c r="P50" i="1"/>
  <c r="L50" i="1"/>
  <c r="O50" i="1"/>
  <c r="N50" i="1"/>
  <c r="H48" i="1"/>
  <c r="I49" i="1"/>
  <c r="J48" i="1"/>
  <c r="K49" i="1"/>
  <c r="M49" i="1"/>
  <c r="P49" i="1"/>
  <c r="L49" i="1"/>
  <c r="O49" i="1"/>
  <c r="N49" i="1"/>
  <c r="H47" i="1"/>
  <c r="I48" i="1"/>
  <c r="J47" i="1"/>
  <c r="K48" i="1"/>
  <c r="M48" i="1"/>
  <c r="P48" i="1"/>
  <c r="L48" i="1"/>
  <c r="O48" i="1"/>
  <c r="N48" i="1"/>
  <c r="H46" i="1"/>
  <c r="I47" i="1"/>
  <c r="J46" i="1"/>
  <c r="K47" i="1"/>
  <c r="M47" i="1"/>
  <c r="P47" i="1"/>
  <c r="L47" i="1"/>
  <c r="O47" i="1"/>
  <c r="N47" i="1"/>
  <c r="H45" i="1"/>
  <c r="I46" i="1"/>
  <c r="J45" i="1"/>
  <c r="K46" i="1"/>
  <c r="M46" i="1"/>
  <c r="P46" i="1"/>
  <c r="L46" i="1"/>
  <c r="O46" i="1"/>
  <c r="N46" i="1"/>
  <c r="H44" i="1"/>
  <c r="I45" i="1"/>
  <c r="J44" i="1"/>
  <c r="K45" i="1"/>
  <c r="M45" i="1"/>
  <c r="P45" i="1"/>
  <c r="L45" i="1"/>
  <c r="O45" i="1"/>
  <c r="N45" i="1"/>
  <c r="H43" i="1"/>
  <c r="I44" i="1"/>
  <c r="J43" i="1"/>
  <c r="K44" i="1"/>
  <c r="M44" i="1"/>
  <c r="P44" i="1"/>
  <c r="L44" i="1"/>
  <c r="O44" i="1"/>
  <c r="N44" i="1"/>
  <c r="H42" i="1"/>
  <c r="I43" i="1"/>
  <c r="J42" i="1"/>
  <c r="K43" i="1"/>
  <c r="M43" i="1"/>
  <c r="P43" i="1"/>
  <c r="L43" i="1"/>
  <c r="O43" i="1"/>
  <c r="N43" i="1"/>
  <c r="H41" i="1"/>
  <c r="I42" i="1"/>
  <c r="J41" i="1"/>
  <c r="K42" i="1"/>
  <c r="M42" i="1"/>
  <c r="P42" i="1"/>
  <c r="L42" i="1"/>
  <c r="O42" i="1"/>
  <c r="N42" i="1"/>
  <c r="H40" i="1"/>
  <c r="I41" i="1"/>
  <c r="J40" i="1"/>
  <c r="K41" i="1"/>
  <c r="M41" i="1"/>
  <c r="P41" i="1"/>
  <c r="L41" i="1"/>
  <c r="O41" i="1"/>
  <c r="N41" i="1"/>
  <c r="H39" i="1"/>
  <c r="I40" i="1"/>
  <c r="J39" i="1"/>
  <c r="K40" i="1"/>
  <c r="M40" i="1"/>
  <c r="P40" i="1"/>
  <c r="L40" i="1"/>
  <c r="O40" i="1"/>
  <c r="N40" i="1"/>
  <c r="H38" i="1"/>
  <c r="I39" i="1"/>
  <c r="J38" i="1"/>
  <c r="K39" i="1"/>
  <c r="M39" i="1"/>
  <c r="P39" i="1"/>
  <c r="L39" i="1"/>
  <c r="O39" i="1"/>
  <c r="N39" i="1"/>
  <c r="H37" i="1"/>
  <c r="I38" i="1"/>
  <c r="J37" i="1"/>
  <c r="K38" i="1"/>
  <c r="M38" i="1"/>
  <c r="P38" i="1"/>
  <c r="L38" i="1"/>
  <c r="O38" i="1"/>
  <c r="N38" i="1"/>
  <c r="H36" i="1"/>
  <c r="I37" i="1"/>
  <c r="J36" i="1"/>
  <c r="K37" i="1"/>
  <c r="M37" i="1"/>
  <c r="P37" i="1"/>
  <c r="L37" i="1"/>
  <c r="O37" i="1"/>
  <c r="N37" i="1"/>
  <c r="H35" i="1"/>
  <c r="I36" i="1"/>
  <c r="J35" i="1"/>
  <c r="K36" i="1"/>
  <c r="M36" i="1"/>
  <c r="P36" i="1"/>
  <c r="L36" i="1"/>
  <c r="O36" i="1"/>
  <c r="N36" i="1"/>
  <c r="H34" i="1"/>
  <c r="I35" i="1"/>
  <c r="J34" i="1"/>
  <c r="K35" i="1"/>
  <c r="M35" i="1"/>
  <c r="P35" i="1"/>
  <c r="L35" i="1"/>
  <c r="O35" i="1"/>
  <c r="N35" i="1"/>
  <c r="H33" i="1"/>
  <c r="I34" i="1"/>
  <c r="J33" i="1"/>
  <c r="K34" i="1"/>
  <c r="M34" i="1"/>
  <c r="P34" i="1"/>
  <c r="L34" i="1"/>
  <c r="O34" i="1"/>
  <c r="N34" i="1"/>
  <c r="H32" i="1"/>
  <c r="I33" i="1"/>
  <c r="J32" i="1"/>
  <c r="K33" i="1"/>
  <c r="M33" i="1"/>
  <c r="P33" i="1"/>
  <c r="L33" i="1"/>
  <c r="O33" i="1"/>
  <c r="N33" i="1"/>
  <c r="H31" i="1"/>
  <c r="I32" i="1"/>
  <c r="J31" i="1"/>
  <c r="K32" i="1"/>
  <c r="M32" i="1"/>
  <c r="P32" i="1"/>
  <c r="L32" i="1"/>
  <c r="O32" i="1"/>
  <c r="N32" i="1"/>
  <c r="H30" i="1"/>
  <c r="I31" i="1"/>
  <c r="J30" i="1"/>
  <c r="K31" i="1"/>
  <c r="M31" i="1"/>
  <c r="P31" i="1"/>
  <c r="L31" i="1"/>
  <c r="O31" i="1"/>
  <c r="N31" i="1"/>
  <c r="H29" i="1"/>
  <c r="I30" i="1"/>
  <c r="J29" i="1"/>
  <c r="K30" i="1"/>
  <c r="M30" i="1"/>
  <c r="P30" i="1"/>
  <c r="L30" i="1"/>
  <c r="O30" i="1"/>
  <c r="N30" i="1"/>
  <c r="H28" i="1"/>
  <c r="I29" i="1"/>
  <c r="J28" i="1"/>
  <c r="K29" i="1"/>
  <c r="M29" i="1"/>
  <c r="P29" i="1"/>
  <c r="L29" i="1"/>
  <c r="O29" i="1"/>
  <c r="N29" i="1"/>
  <c r="H27" i="1"/>
  <c r="I28" i="1"/>
  <c r="J27" i="1"/>
  <c r="K28" i="1"/>
  <c r="M28" i="1"/>
  <c r="P28" i="1"/>
  <c r="L28" i="1"/>
  <c r="O28" i="1"/>
  <c r="N28" i="1"/>
  <c r="H26" i="1"/>
  <c r="I27" i="1"/>
  <c r="J26" i="1"/>
  <c r="K27" i="1"/>
  <c r="M27" i="1"/>
  <c r="P27" i="1"/>
  <c r="L27" i="1"/>
  <c r="O27" i="1"/>
  <c r="N27" i="1"/>
  <c r="H25" i="1"/>
  <c r="I26" i="1"/>
  <c r="J25" i="1"/>
  <c r="K26" i="1"/>
  <c r="M26" i="1"/>
  <c r="P26" i="1"/>
  <c r="L26" i="1"/>
  <c r="O26" i="1"/>
  <c r="N26" i="1"/>
  <c r="H24" i="1"/>
  <c r="I25" i="1"/>
  <c r="J24" i="1"/>
  <c r="K25" i="1"/>
  <c r="M25" i="1"/>
  <c r="P25" i="1"/>
  <c r="L25" i="1"/>
  <c r="O25" i="1"/>
  <c r="N25" i="1"/>
  <c r="H23" i="1"/>
  <c r="I24" i="1"/>
  <c r="J23" i="1"/>
  <c r="K24" i="1"/>
  <c r="M24" i="1"/>
  <c r="P24" i="1"/>
  <c r="L24" i="1"/>
  <c r="O24" i="1"/>
  <c r="N24" i="1"/>
  <c r="H22" i="1"/>
  <c r="I23" i="1"/>
  <c r="J22" i="1"/>
  <c r="K23" i="1"/>
  <c r="M23" i="1"/>
  <c r="P23" i="1"/>
  <c r="L23" i="1"/>
  <c r="O23" i="1"/>
  <c r="N23" i="1"/>
  <c r="H21" i="1"/>
  <c r="I22" i="1"/>
  <c r="J21" i="1"/>
  <c r="K22" i="1"/>
  <c r="M22" i="1"/>
  <c r="P22" i="1"/>
  <c r="L22" i="1"/>
  <c r="O22" i="1"/>
  <c r="N22" i="1"/>
  <c r="H20" i="1"/>
  <c r="I21" i="1"/>
  <c r="J20" i="1"/>
  <c r="K21" i="1"/>
  <c r="M21" i="1"/>
  <c r="P21" i="1"/>
  <c r="L21" i="1"/>
  <c r="O21" i="1"/>
  <c r="N21" i="1"/>
  <c r="H19" i="1"/>
  <c r="I20" i="1"/>
  <c r="J19" i="1"/>
  <c r="K20" i="1"/>
  <c r="M20" i="1"/>
  <c r="P20" i="1"/>
  <c r="L20" i="1"/>
  <c r="O20" i="1"/>
  <c r="N20" i="1"/>
  <c r="H18" i="1"/>
  <c r="I19" i="1"/>
  <c r="J18" i="1"/>
  <c r="K19" i="1"/>
  <c r="M19" i="1"/>
  <c r="P19" i="1"/>
  <c r="L19" i="1"/>
  <c r="O19" i="1"/>
  <c r="N19" i="1"/>
  <c r="H17" i="1"/>
  <c r="I18" i="1"/>
  <c r="J17" i="1"/>
  <c r="K18" i="1"/>
  <c r="M18" i="1"/>
  <c r="P18" i="1"/>
  <c r="L18" i="1"/>
  <c r="O18" i="1"/>
  <c r="N18" i="1"/>
  <c r="H16" i="1"/>
  <c r="I17" i="1"/>
  <c r="J16" i="1"/>
  <c r="K17" i="1"/>
  <c r="M17" i="1"/>
  <c r="P17" i="1"/>
  <c r="L17" i="1"/>
  <c r="O17" i="1"/>
  <c r="N17" i="1"/>
  <c r="H15" i="1"/>
  <c r="I16" i="1"/>
  <c r="J15" i="1"/>
  <c r="K16" i="1"/>
  <c r="M16" i="1"/>
  <c r="P16" i="1"/>
  <c r="L16" i="1"/>
  <c r="O16" i="1"/>
  <c r="N16" i="1"/>
  <c r="H14" i="1"/>
  <c r="I15" i="1"/>
  <c r="J14" i="1"/>
  <c r="K15" i="1"/>
  <c r="M15" i="1"/>
  <c r="P15" i="1"/>
  <c r="L15" i="1"/>
  <c r="O15" i="1"/>
  <c r="N15" i="1"/>
  <c r="H13" i="1"/>
  <c r="I14" i="1"/>
  <c r="J13" i="1" a="1"/>
  <c r="J13" i="1"/>
  <c r="K14" i="1"/>
  <c r="M14" i="1"/>
  <c r="P14" i="1"/>
  <c r="L14" i="1"/>
  <c r="O14" i="1"/>
  <c r="N14" i="1"/>
  <c r="I13" i="1"/>
  <c r="K13" i="1"/>
  <c r="M13" i="1"/>
  <c r="P13" i="1"/>
  <c r="L13" i="1"/>
  <c r="O13" i="1"/>
  <c r="N13" i="1"/>
  <c r="N4" i="1"/>
  <c r="S3" i="1"/>
</calcChain>
</file>

<file path=xl/sharedStrings.xml><?xml version="1.0" encoding="utf-8"?>
<sst xmlns="http://schemas.openxmlformats.org/spreadsheetml/2006/main" count="844" uniqueCount="125">
  <si>
    <t>r</t>
  </si>
  <si>
    <t>alpha</t>
  </si>
  <si>
    <t>c</t>
  </si>
  <si>
    <t>N</t>
  </si>
  <si>
    <t>N/1000</t>
  </si>
  <si>
    <t>R^2</t>
  </si>
  <si>
    <t>pi</t>
  </si>
  <si>
    <t>LL</t>
  </si>
  <si>
    <t>beta_disputes</t>
  </si>
  <si>
    <t>beta_emp</t>
  </si>
  <si>
    <t>beta_sznhigh</t>
  </si>
  <si>
    <t>segment 1</t>
  </si>
  <si>
    <t>segment 2</t>
  </si>
  <si>
    <t>both segments</t>
  </si>
  <si>
    <t>#</t>
  </si>
  <si>
    <t>Year / Quarter</t>
  </si>
  <si>
    <t>Customers Acquired</t>
  </si>
  <si>
    <t>Cumulative Customers Acquired</t>
  </si>
  <si>
    <t>disputes</t>
  </si>
  <si>
    <t>unemp rate</t>
  </si>
  <si>
    <t>season_high</t>
  </si>
  <si>
    <t>P(T&lt;=t)</t>
  </si>
  <si>
    <t>P(T=t)</t>
  </si>
  <si>
    <t>P(T &lt;= t)</t>
  </si>
  <si>
    <t>P(T = t)</t>
  </si>
  <si>
    <t>Exp Cumulative</t>
  </si>
  <si>
    <t>Exp Incremental</t>
  </si>
  <si>
    <t>B(t)_1</t>
  </si>
  <si>
    <t>B(t)_2</t>
  </si>
  <si>
    <t>exp(beta1*x)</t>
  </si>
  <si>
    <t>exp(beta2*x)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</si>
  <si>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</si>
  <si>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</si>
  <si>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</si>
  <si>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</si>
  <si>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</si>
  <si>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</si>
  <si>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</si>
  <si>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</si>
  <si>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</si>
  <si>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</si>
  <si>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</si>
  <si>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</si>
  <si>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</si>
  <si>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</si>
  <si>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</si>
  <si>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</si>
  <si>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</si>
  <si>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</si>
  <si>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</si>
  <si>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</si>
  <si>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</si>
  <si>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</si>
  <si>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</si>
  <si>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</si>
  <si>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</si>
  <si>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</si>
  <si>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</si>
  <si>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</si>
  <si>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</si>
  <si>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</si>
  <si>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</si>
  <si>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</si>
  <si>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</si>
  <si>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</si>
  <si>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</si>
  <si>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</si>
  <si>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</si>
  <si>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</si>
  <si>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</si>
  <si>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</si>
  <si>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</si>
  <si>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</si>
  <si>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</si>
  <si>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</si>
  <si>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</si>
  <si>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</si>
  <si>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</si>
  <si>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</si>
  <si>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</si>
  <si>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</si>
  <si>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</si>
  <si>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</si>
  <si>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</si>
  <si>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</si>
  <si>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</si>
  <si>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</si>
  <si>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</si>
  <si>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</si>
  <si>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</si>
  <si>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</si>
  <si>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</si>
  <si>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</si>
  <si>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</si>
  <si>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</si>
  <si>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</si>
  <si>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</si>
  <si>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</si>
  <si>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</si>
  <si>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</si>
  <si>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</si>
  <si>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</si>
  <si>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</si>
  <si>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</si>
  <si>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</si>
  <si>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</si>
  <si>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</si>
  <si>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</si>
  <si>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</si>
  <si>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</si>
  <si>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</si>
  <si>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</si>
  <si>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</si>
  <si>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</si>
  <si>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</si>
  <si>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85+</t>
  </si>
  <si>
    <t>beta_cc</t>
  </si>
  <si>
    <t>cc</t>
  </si>
  <si>
    <t>beta_dispute</t>
  </si>
  <si>
    <t>beta_CA</t>
  </si>
  <si>
    <t>CA</t>
  </si>
  <si>
    <t>B(t)</t>
  </si>
  <si>
    <t>exp(beta*x)</t>
  </si>
  <si>
    <t>MAPE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</si>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</sst>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3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DISH Network,</a:t>
            </a:r>
            <a:r>
              <a:rPr lang="en-US" baseline="0"/>
              <a:t> Quarterly Customers Acquired, Q1 1996-Q4 2016</a:t>
            </a:r>
            <a:endParaRPr lang="en-US"/>
          </a:p>
        </c:rich>
      </c:tx>
      <c:layout>
        <c:manualLayout>
          <c:xMode val="edge"/>
          <c:yMode val="edge"/>
          <c:x val="0.206106268212536"/>
          <c:y val="0.02089552238805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WG_UDS!$C$12</c:f>
              <c:strCache>
                <c:ptCount val="1"/>
                <c:pt idx="0">
                  <c:v>Customers Acquired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WG_UDS!$A$13:$B$96</c:f>
              <c:multiLvlStrCache>
                <c:ptCount val="84"/>
                <c:lvl>
                  <c:pt idx="0">
                    <c:v>1996Q1</c:v>
                  </c:pt>
                  <c:pt idx="1">
                    <c:v>1996Q2</c:v>
                  </c:pt>
                  <c:pt idx="2">
                    <c:v>1996Q3</c:v>
                  </c:pt>
                  <c:pt idx="3">
                    <c:v>1996Q4</c:v>
                  </c:pt>
                  <c:pt idx="4">
                    <c:v>1997Q1</c:v>
                  </c:pt>
                  <c:pt idx="5">
                    <c:v>1997Q2</c:v>
                  </c:pt>
                  <c:pt idx="6">
                    <c:v>1997Q3</c:v>
                  </c:pt>
                  <c:pt idx="7">
                    <c:v>1997Q4</c:v>
                  </c:pt>
                  <c:pt idx="8">
                    <c:v>1998Q1</c:v>
                  </c:pt>
                  <c:pt idx="9">
                    <c:v>1998Q2</c:v>
                  </c:pt>
                  <c:pt idx="10">
                    <c:v>1998Q3</c:v>
                  </c:pt>
                  <c:pt idx="11">
                    <c:v>1998Q4</c:v>
                  </c:pt>
                  <c:pt idx="12">
                    <c:v>1999Q1</c:v>
                  </c:pt>
                  <c:pt idx="13">
                    <c:v>1999Q2</c:v>
                  </c:pt>
                  <c:pt idx="14">
                    <c:v>1999Q3</c:v>
                  </c:pt>
                  <c:pt idx="15">
                    <c:v>1999Q4</c:v>
                  </c:pt>
                  <c:pt idx="16">
                    <c:v>2000Q1</c:v>
                  </c:pt>
                  <c:pt idx="17">
                    <c:v>2000Q2</c:v>
                  </c:pt>
                  <c:pt idx="18">
                    <c:v>2000Q3</c:v>
                  </c:pt>
                  <c:pt idx="19">
                    <c:v>2000Q4</c:v>
                  </c:pt>
                  <c:pt idx="20">
                    <c:v>2001Q1</c:v>
                  </c:pt>
                  <c:pt idx="21">
                    <c:v>2001Q2</c:v>
                  </c:pt>
                  <c:pt idx="22">
                    <c:v>2001Q3</c:v>
                  </c:pt>
                  <c:pt idx="23">
                    <c:v>2001Q4</c:v>
                  </c:pt>
                  <c:pt idx="24">
                    <c:v>2002Q1</c:v>
                  </c:pt>
                  <c:pt idx="25">
                    <c:v>2002Q2</c:v>
                  </c:pt>
                  <c:pt idx="26">
                    <c:v>2002Q3</c:v>
                  </c:pt>
                  <c:pt idx="27">
                    <c:v>2002Q4</c:v>
                  </c:pt>
                  <c:pt idx="28">
                    <c:v>2003Q1</c:v>
                  </c:pt>
                  <c:pt idx="29">
                    <c:v>2003Q2</c:v>
                  </c:pt>
                  <c:pt idx="30">
                    <c:v>2003Q3</c:v>
                  </c:pt>
                  <c:pt idx="31">
                    <c:v>2003Q4</c:v>
                  </c:pt>
                  <c:pt idx="32">
                    <c:v>2004Q1</c:v>
                  </c:pt>
                  <c:pt idx="33">
                    <c:v>2004Q2</c:v>
                  </c:pt>
                  <c:pt idx="34">
                    <c:v>2004Q3</c:v>
                  </c:pt>
                  <c:pt idx="35">
                    <c:v>2004Q4</c:v>
                  </c:pt>
                  <c:pt idx="36">
                    <c:v>2005Q1</c:v>
                  </c:pt>
                  <c:pt idx="37">
                    <c:v>2005Q2</c:v>
                  </c:pt>
                  <c:pt idx="38">
                    <c:v>2005Q3</c:v>
                  </c:pt>
                  <c:pt idx="39">
                    <c:v>2005Q4</c:v>
                  </c:pt>
                  <c:pt idx="40">
                    <c:v>2006Q1</c:v>
                  </c:pt>
                  <c:pt idx="41">
                    <c:v>2006Q2</c:v>
                  </c:pt>
                  <c:pt idx="42">
                    <c:v>2006Q3</c:v>
                  </c:pt>
                  <c:pt idx="43">
                    <c:v>2006Q4</c:v>
                  </c:pt>
                  <c:pt idx="44">
                    <c:v>2007Q1</c:v>
                  </c:pt>
                  <c:pt idx="45">
                    <c:v>2007Q2</c:v>
                  </c:pt>
                  <c:pt idx="46">
                    <c:v>2007Q3</c:v>
                  </c:pt>
                  <c:pt idx="47">
                    <c:v>2007Q4</c:v>
                  </c:pt>
                  <c:pt idx="48">
                    <c:v>2008Q1</c:v>
                  </c:pt>
                  <c:pt idx="49">
                    <c:v>2008Q2</c:v>
                  </c:pt>
                  <c:pt idx="50">
                    <c:v>2008Q3</c:v>
                  </c:pt>
                  <c:pt idx="51">
                    <c:v>2008Q4</c:v>
                  </c:pt>
                  <c:pt idx="52">
                    <c:v>2009Q1</c:v>
                  </c:pt>
                  <c:pt idx="53">
                    <c:v>2009Q2</c:v>
                  </c:pt>
                  <c:pt idx="54">
                    <c:v>2009Q3</c:v>
                  </c:pt>
                  <c:pt idx="55">
                    <c:v>2009Q4</c:v>
                  </c:pt>
                  <c:pt idx="56">
                    <c:v>2010Q1</c:v>
                  </c:pt>
                  <c:pt idx="57">
                    <c:v>2010Q2</c:v>
                  </c:pt>
                  <c:pt idx="58">
                    <c:v>2010Q3</c:v>
                  </c:pt>
                  <c:pt idx="59">
                    <c:v>2010Q4</c:v>
                  </c:pt>
                  <c:pt idx="60">
                    <c:v>2011Q1</c:v>
                  </c:pt>
                  <c:pt idx="61">
                    <c:v>2011Q2</c:v>
                  </c:pt>
                  <c:pt idx="62">
                    <c:v>2011Q3</c:v>
                  </c:pt>
                  <c:pt idx="63">
                    <c:v>2011Q4</c:v>
                  </c:pt>
                  <c:pt idx="64">
                    <c:v>2012Q1</c:v>
                  </c:pt>
                  <c:pt idx="65">
                    <c:v>2012Q2</c:v>
                  </c:pt>
                  <c:pt idx="66">
                    <c:v>2012Q3</c:v>
                  </c:pt>
                  <c:pt idx="67">
                    <c:v>2012Q4</c:v>
                  </c:pt>
                  <c:pt idx="68">
                    <c:v>2013Q1</c:v>
                  </c:pt>
                  <c:pt idx="69">
                    <c:v>2013Q2</c:v>
                  </c:pt>
                  <c:pt idx="70">
                    <c:v>2013Q3</c:v>
                  </c:pt>
                  <c:pt idx="71">
                    <c:v>2013Q4</c:v>
                  </c:pt>
                  <c:pt idx="72">
                    <c:v>2014Q1</c:v>
                  </c:pt>
                  <c:pt idx="73">
                    <c:v>2014Q2</c:v>
                  </c:pt>
                  <c:pt idx="74">
                    <c:v>2014Q3</c:v>
                  </c:pt>
                  <c:pt idx="75">
                    <c:v>2014Q4</c:v>
                  </c:pt>
                  <c:pt idx="76">
                    <c:v>2015Q1</c:v>
                  </c:pt>
                  <c:pt idx="77">
                    <c:v>2015Q2</c:v>
                  </c:pt>
                  <c:pt idx="78">
                    <c:v>2015Q3</c:v>
                  </c:pt>
                  <c:pt idx="79">
                    <c:v>2015Q4</c:v>
                  </c:pt>
                  <c:pt idx="80">
                    <c:v>2016Q1</c:v>
                  </c:pt>
                  <c:pt idx="81">
                    <c:v>2016Q2</c:v>
                  </c:pt>
                  <c:pt idx="82">
                    <c:v>2016Q3</c:v>
                  </c:pt>
                  <c:pt idx="83">
                    <c:v>2016Q4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</c:lvl>
              </c:multiLvlStrCache>
            </c:multiLvlStrRef>
          </c:cat>
          <c:val>
            <c:numRef>
              <c:f>WG_UDS!$C$13:$C$96</c:f>
              <c:numCache>
                <c:formatCode>General</c:formatCode>
                <c:ptCount val="84"/>
                <c:pt idx="0">
                  <c:v>2.0</c:v>
                </c:pt>
                <c:pt idx="1">
                  <c:v>29.0</c:v>
                </c:pt>
                <c:pt idx="2">
                  <c:v>70.0</c:v>
                </c:pt>
                <c:pt idx="3">
                  <c:v>104.0</c:v>
                </c:pt>
                <c:pt idx="4">
                  <c:v>133.0</c:v>
                </c:pt>
                <c:pt idx="5">
                  <c:v>167.0</c:v>
                </c:pt>
                <c:pt idx="6">
                  <c:v>221.0</c:v>
                </c:pt>
                <c:pt idx="7">
                  <c:v>249.0</c:v>
                </c:pt>
                <c:pt idx="8">
                  <c:v>204.0</c:v>
                </c:pt>
                <c:pt idx="9">
                  <c:v>236.0</c:v>
                </c:pt>
                <c:pt idx="10">
                  <c:v>267.0</c:v>
                </c:pt>
                <c:pt idx="11">
                  <c:v>395.0</c:v>
                </c:pt>
                <c:pt idx="12">
                  <c:v>400.0</c:v>
                </c:pt>
                <c:pt idx="13">
                  <c:v>414.0</c:v>
                </c:pt>
                <c:pt idx="14">
                  <c:v>500.0</c:v>
                </c:pt>
                <c:pt idx="15">
                  <c:v>580.0</c:v>
                </c:pt>
                <c:pt idx="16">
                  <c:v>585.0</c:v>
                </c:pt>
                <c:pt idx="17">
                  <c:v>618.0</c:v>
                </c:pt>
                <c:pt idx="18">
                  <c:v>648.0</c:v>
                </c:pt>
                <c:pt idx="19">
                  <c:v>705.0</c:v>
                </c:pt>
                <c:pt idx="20">
                  <c:v>688.0</c:v>
                </c:pt>
                <c:pt idx="21">
                  <c:v>656.0</c:v>
                </c:pt>
                <c:pt idx="22">
                  <c:v>684.0</c:v>
                </c:pt>
                <c:pt idx="23">
                  <c:v>692.0</c:v>
                </c:pt>
                <c:pt idx="24">
                  <c:v>619.0</c:v>
                </c:pt>
                <c:pt idx="25">
                  <c:v>642.0</c:v>
                </c:pt>
                <c:pt idx="26">
                  <c:v>722.0</c:v>
                </c:pt>
                <c:pt idx="27">
                  <c:v>804.0</c:v>
                </c:pt>
                <c:pt idx="28">
                  <c:v>687.0</c:v>
                </c:pt>
                <c:pt idx="29">
                  <c:v>701.0</c:v>
                </c:pt>
                <c:pt idx="30">
                  <c:v>746.0</c:v>
                </c:pt>
                <c:pt idx="31">
                  <c:v>759.0</c:v>
                </c:pt>
                <c:pt idx="32">
                  <c:v>785.0</c:v>
                </c:pt>
                <c:pt idx="33">
                  <c:v>851.0</c:v>
                </c:pt>
                <c:pt idx="34">
                  <c:v>897.0</c:v>
                </c:pt>
                <c:pt idx="35">
                  <c:v>907.0</c:v>
                </c:pt>
                <c:pt idx="36">
                  <c:v>801.0</c:v>
                </c:pt>
                <c:pt idx="37">
                  <c:v>799.0</c:v>
                </c:pt>
                <c:pt idx="38">
                  <c:v>900.0</c:v>
                </c:pt>
                <c:pt idx="39">
                  <c:v>897.0</c:v>
                </c:pt>
                <c:pt idx="40">
                  <c:v>794.0</c:v>
                </c:pt>
                <c:pt idx="41">
                  <c:v>824.0</c:v>
                </c:pt>
                <c:pt idx="42">
                  <c:v>958.0</c:v>
                </c:pt>
                <c:pt idx="43">
                  <c:v>940.0</c:v>
                </c:pt>
                <c:pt idx="44">
                  <c:v>890.0</c:v>
                </c:pt>
                <c:pt idx="45">
                  <c:v>850.0</c:v>
                </c:pt>
                <c:pt idx="46">
                  <c:v>904.0</c:v>
                </c:pt>
                <c:pt idx="47">
                  <c:v>790.0</c:v>
                </c:pt>
                <c:pt idx="48">
                  <c:v>730.0</c:v>
                </c:pt>
                <c:pt idx="49">
                  <c:v>752.0</c:v>
                </c:pt>
                <c:pt idx="50">
                  <c:v>825.0</c:v>
                </c:pt>
                <c:pt idx="51">
                  <c:v>659.0</c:v>
                </c:pt>
                <c:pt idx="52">
                  <c:v>653.0</c:v>
                </c:pt>
                <c:pt idx="53">
                  <c:v>731.0</c:v>
                </c:pt>
                <c:pt idx="54">
                  <c:v>887.0</c:v>
                </c:pt>
                <c:pt idx="55">
                  <c:v>847.0</c:v>
                </c:pt>
                <c:pt idx="56">
                  <c:v>833.0</c:v>
                </c:pt>
                <c:pt idx="57">
                  <c:v>747.0</c:v>
                </c:pt>
                <c:pt idx="58">
                  <c:v>819.0</c:v>
                </c:pt>
                <c:pt idx="59">
                  <c:v>653.0</c:v>
                </c:pt>
                <c:pt idx="60">
                  <c:v>681.0</c:v>
                </c:pt>
                <c:pt idx="61">
                  <c:v>572.0</c:v>
                </c:pt>
                <c:pt idx="62">
                  <c:v>656.0</c:v>
                </c:pt>
                <c:pt idx="63">
                  <c:v>667.0</c:v>
                </c:pt>
                <c:pt idx="64">
                  <c:v>673.0</c:v>
                </c:pt>
                <c:pt idx="65">
                  <c:v>665.0</c:v>
                </c:pt>
                <c:pt idx="66">
                  <c:v>739.0</c:v>
                </c:pt>
                <c:pt idx="67">
                  <c:v>662.0</c:v>
                </c:pt>
                <c:pt idx="68">
                  <c:v>654.0</c:v>
                </c:pt>
                <c:pt idx="69">
                  <c:v>624.0</c:v>
                </c:pt>
                <c:pt idx="70">
                  <c:v>734.0</c:v>
                </c:pt>
                <c:pt idx="71">
                  <c:v>654.0</c:v>
                </c:pt>
                <c:pt idx="72">
                  <c:v>639.0</c:v>
                </c:pt>
                <c:pt idx="73">
                  <c:v>656.0</c:v>
                </c:pt>
                <c:pt idx="74">
                  <c:v>691.0</c:v>
                </c:pt>
                <c:pt idx="75">
                  <c:v>615.0</c:v>
                </c:pt>
                <c:pt idx="76">
                  <c:v>554.0</c:v>
                </c:pt>
                <c:pt idx="77">
                  <c:v>638.0</c:v>
                </c:pt>
                <c:pt idx="78">
                  <c:v>751.0</c:v>
                </c:pt>
                <c:pt idx="79">
                  <c:v>830.0</c:v>
                </c:pt>
                <c:pt idx="80">
                  <c:v>657.0</c:v>
                </c:pt>
                <c:pt idx="81">
                  <c:v>527.0</c:v>
                </c:pt>
                <c:pt idx="82">
                  <c:v>736.0</c:v>
                </c:pt>
                <c:pt idx="83">
                  <c:v>694.0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4C9-4E5D-B7C6-1DD2F0210926}"/>
            </c:ext>
          </c:extLst>
        </c:ser>
        <c:ser>
          <c:idx val="12"/>
          <c:order val="12"/>
          <c:tx>
            <c:strRef>
              <c:f>WG_UDS!$P$12</c:f>
              <c:strCache>
                <c:ptCount val="1"/>
                <c:pt idx="0">
                  <c:v>Exp Incremental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WG_UDS!$A$13:$B$96</c:f>
              <c:multiLvlStrCache>
                <c:ptCount val="84"/>
                <c:lvl>
                  <c:pt idx="0">
                    <c:v>1996Q1</c:v>
                  </c:pt>
                  <c:pt idx="1">
                    <c:v>1996Q2</c:v>
                  </c:pt>
                  <c:pt idx="2">
                    <c:v>1996Q3</c:v>
                  </c:pt>
                  <c:pt idx="3">
                    <c:v>1996Q4</c:v>
                  </c:pt>
                  <c:pt idx="4">
                    <c:v>1997Q1</c:v>
                  </c:pt>
                  <c:pt idx="5">
                    <c:v>1997Q2</c:v>
                  </c:pt>
                  <c:pt idx="6">
                    <c:v>1997Q3</c:v>
                  </c:pt>
                  <c:pt idx="7">
                    <c:v>1997Q4</c:v>
                  </c:pt>
                  <c:pt idx="8">
                    <c:v>1998Q1</c:v>
                  </c:pt>
                  <c:pt idx="9">
                    <c:v>1998Q2</c:v>
                  </c:pt>
                  <c:pt idx="10">
                    <c:v>1998Q3</c:v>
                  </c:pt>
                  <c:pt idx="11">
                    <c:v>1998Q4</c:v>
                  </c:pt>
                  <c:pt idx="12">
                    <c:v>1999Q1</c:v>
                  </c:pt>
                  <c:pt idx="13">
                    <c:v>1999Q2</c:v>
                  </c:pt>
                  <c:pt idx="14">
                    <c:v>1999Q3</c:v>
                  </c:pt>
                  <c:pt idx="15">
                    <c:v>1999Q4</c:v>
                  </c:pt>
                  <c:pt idx="16">
                    <c:v>2000Q1</c:v>
                  </c:pt>
                  <c:pt idx="17">
                    <c:v>2000Q2</c:v>
                  </c:pt>
                  <c:pt idx="18">
                    <c:v>2000Q3</c:v>
                  </c:pt>
                  <c:pt idx="19">
                    <c:v>2000Q4</c:v>
                  </c:pt>
                  <c:pt idx="20">
                    <c:v>2001Q1</c:v>
                  </c:pt>
                  <c:pt idx="21">
                    <c:v>2001Q2</c:v>
                  </c:pt>
                  <c:pt idx="22">
                    <c:v>2001Q3</c:v>
                  </c:pt>
                  <c:pt idx="23">
                    <c:v>2001Q4</c:v>
                  </c:pt>
                  <c:pt idx="24">
                    <c:v>2002Q1</c:v>
                  </c:pt>
                  <c:pt idx="25">
                    <c:v>2002Q2</c:v>
                  </c:pt>
                  <c:pt idx="26">
                    <c:v>2002Q3</c:v>
                  </c:pt>
                  <c:pt idx="27">
                    <c:v>2002Q4</c:v>
                  </c:pt>
                  <c:pt idx="28">
                    <c:v>2003Q1</c:v>
                  </c:pt>
                  <c:pt idx="29">
                    <c:v>2003Q2</c:v>
                  </c:pt>
                  <c:pt idx="30">
                    <c:v>2003Q3</c:v>
                  </c:pt>
                  <c:pt idx="31">
                    <c:v>2003Q4</c:v>
                  </c:pt>
                  <c:pt idx="32">
                    <c:v>2004Q1</c:v>
                  </c:pt>
                  <c:pt idx="33">
                    <c:v>2004Q2</c:v>
                  </c:pt>
                  <c:pt idx="34">
                    <c:v>2004Q3</c:v>
                  </c:pt>
                  <c:pt idx="35">
                    <c:v>2004Q4</c:v>
                  </c:pt>
                  <c:pt idx="36">
                    <c:v>2005Q1</c:v>
                  </c:pt>
                  <c:pt idx="37">
                    <c:v>2005Q2</c:v>
                  </c:pt>
                  <c:pt idx="38">
                    <c:v>2005Q3</c:v>
                  </c:pt>
                  <c:pt idx="39">
                    <c:v>2005Q4</c:v>
                  </c:pt>
                  <c:pt idx="40">
                    <c:v>2006Q1</c:v>
                  </c:pt>
                  <c:pt idx="41">
                    <c:v>2006Q2</c:v>
                  </c:pt>
                  <c:pt idx="42">
                    <c:v>2006Q3</c:v>
                  </c:pt>
                  <c:pt idx="43">
                    <c:v>2006Q4</c:v>
                  </c:pt>
                  <c:pt idx="44">
                    <c:v>2007Q1</c:v>
                  </c:pt>
                  <c:pt idx="45">
                    <c:v>2007Q2</c:v>
                  </c:pt>
                  <c:pt idx="46">
                    <c:v>2007Q3</c:v>
                  </c:pt>
                  <c:pt idx="47">
                    <c:v>2007Q4</c:v>
                  </c:pt>
                  <c:pt idx="48">
                    <c:v>2008Q1</c:v>
                  </c:pt>
                  <c:pt idx="49">
                    <c:v>2008Q2</c:v>
                  </c:pt>
                  <c:pt idx="50">
                    <c:v>2008Q3</c:v>
                  </c:pt>
                  <c:pt idx="51">
                    <c:v>2008Q4</c:v>
                  </c:pt>
                  <c:pt idx="52">
                    <c:v>2009Q1</c:v>
                  </c:pt>
                  <c:pt idx="53">
                    <c:v>2009Q2</c:v>
                  </c:pt>
                  <c:pt idx="54">
                    <c:v>2009Q3</c:v>
                  </c:pt>
                  <c:pt idx="55">
                    <c:v>2009Q4</c:v>
                  </c:pt>
                  <c:pt idx="56">
                    <c:v>2010Q1</c:v>
                  </c:pt>
                  <c:pt idx="57">
                    <c:v>2010Q2</c:v>
                  </c:pt>
                  <c:pt idx="58">
                    <c:v>2010Q3</c:v>
                  </c:pt>
                  <c:pt idx="59">
                    <c:v>2010Q4</c:v>
                  </c:pt>
                  <c:pt idx="60">
                    <c:v>2011Q1</c:v>
                  </c:pt>
                  <c:pt idx="61">
                    <c:v>2011Q2</c:v>
                  </c:pt>
                  <c:pt idx="62">
                    <c:v>2011Q3</c:v>
                  </c:pt>
                  <c:pt idx="63">
                    <c:v>2011Q4</c:v>
                  </c:pt>
                  <c:pt idx="64">
                    <c:v>2012Q1</c:v>
                  </c:pt>
                  <c:pt idx="65">
                    <c:v>2012Q2</c:v>
                  </c:pt>
                  <c:pt idx="66">
                    <c:v>2012Q3</c:v>
                  </c:pt>
                  <c:pt idx="67">
                    <c:v>2012Q4</c:v>
                  </c:pt>
                  <c:pt idx="68">
                    <c:v>2013Q1</c:v>
                  </c:pt>
                  <c:pt idx="69">
                    <c:v>2013Q2</c:v>
                  </c:pt>
                  <c:pt idx="70">
                    <c:v>2013Q3</c:v>
                  </c:pt>
                  <c:pt idx="71">
                    <c:v>2013Q4</c:v>
                  </c:pt>
                  <c:pt idx="72">
                    <c:v>2014Q1</c:v>
                  </c:pt>
                  <c:pt idx="73">
                    <c:v>2014Q2</c:v>
                  </c:pt>
                  <c:pt idx="74">
                    <c:v>2014Q3</c:v>
                  </c:pt>
                  <c:pt idx="75">
                    <c:v>2014Q4</c:v>
                  </c:pt>
                  <c:pt idx="76">
                    <c:v>2015Q1</c:v>
                  </c:pt>
                  <c:pt idx="77">
                    <c:v>2015Q2</c:v>
                  </c:pt>
                  <c:pt idx="78">
                    <c:v>2015Q3</c:v>
                  </c:pt>
                  <c:pt idx="79">
                    <c:v>2015Q4</c:v>
                  </c:pt>
                  <c:pt idx="80">
                    <c:v>2016Q1</c:v>
                  </c:pt>
                  <c:pt idx="81">
                    <c:v>2016Q2</c:v>
                  </c:pt>
                  <c:pt idx="82">
                    <c:v>2016Q3</c:v>
                  </c:pt>
                  <c:pt idx="83">
                    <c:v>2016Q4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</c:lvl>
              </c:multiLvlStrCache>
            </c:multiLvlStrRef>
          </c:cat>
          <c:val>
            <c:numRef>
              <c:f>WG_UDS!$P$13:$P$96</c:f>
              <c:numCache>
                <c:formatCode>General</c:formatCode>
                <c:ptCount val="84"/>
                <c:pt idx="0">
                  <c:v>12.32884783093802</c:v>
                </c:pt>
                <c:pt idx="1">
                  <c:v>40.1289577945786</c:v>
                </c:pt>
                <c:pt idx="2">
                  <c:v>75.30884006845316</c:v>
                </c:pt>
                <c:pt idx="3">
                  <c:v>108.4832890997823</c:v>
                </c:pt>
                <c:pt idx="4">
                  <c:v>131.6801727510917</c:v>
                </c:pt>
                <c:pt idx="5">
                  <c:v>163.0825721645892</c:v>
                </c:pt>
                <c:pt idx="6">
                  <c:v>210.2301549765664</c:v>
                </c:pt>
                <c:pt idx="7">
                  <c:v>244.184087301718</c:v>
                </c:pt>
                <c:pt idx="8">
                  <c:v>257.7551650363992</c:v>
                </c:pt>
                <c:pt idx="9">
                  <c:v>288.8048969869031</c:v>
                </c:pt>
                <c:pt idx="10">
                  <c:v>345.7879909381272</c:v>
                </c:pt>
                <c:pt idx="11">
                  <c:v>378.6073110993427</c:v>
                </c:pt>
                <c:pt idx="12">
                  <c:v>380.4934188342938</c:v>
                </c:pt>
                <c:pt idx="13">
                  <c:v>410.1651553145002</c:v>
                </c:pt>
                <c:pt idx="14">
                  <c:v>474.0704501724767</c:v>
                </c:pt>
                <c:pt idx="15">
                  <c:v>503.774508804652</c:v>
                </c:pt>
                <c:pt idx="16">
                  <c:v>493.8506257502449</c:v>
                </c:pt>
                <c:pt idx="17">
                  <c:v>520.2937792097764</c:v>
                </c:pt>
                <c:pt idx="18">
                  <c:v>589.7744394197667</c:v>
                </c:pt>
                <c:pt idx="19">
                  <c:v>615.7073149556493</c:v>
                </c:pt>
                <c:pt idx="20">
                  <c:v>595.1784764465708</c:v>
                </c:pt>
                <c:pt idx="21">
                  <c:v>618.8262706440329</c:v>
                </c:pt>
                <c:pt idx="22">
                  <c:v>693.3612840271099</c:v>
                </c:pt>
                <c:pt idx="23">
                  <c:v>717.9043379938488</c:v>
                </c:pt>
                <c:pt idx="24">
                  <c:v>684.8417953202173</c:v>
                </c:pt>
                <c:pt idx="25">
                  <c:v>703.810446817087</c:v>
                </c:pt>
                <c:pt idx="26">
                  <c:v>777.4944626640083</c:v>
                </c:pt>
                <c:pt idx="27">
                  <c:v>794.1210993021049</c:v>
                </c:pt>
                <c:pt idx="28">
                  <c:v>749.5552025057784</c:v>
                </c:pt>
                <c:pt idx="29">
                  <c:v>764.1015802864308</c:v>
                </c:pt>
                <c:pt idx="30">
                  <c:v>837.5230550992721</c:v>
                </c:pt>
                <c:pt idx="31">
                  <c:v>846.721999022876</c:v>
                </c:pt>
                <c:pt idx="32">
                  <c:v>778.6659256533342</c:v>
                </c:pt>
                <c:pt idx="33">
                  <c:v>801.692186544995</c:v>
                </c:pt>
                <c:pt idx="34">
                  <c:v>855.9812148056901</c:v>
                </c:pt>
                <c:pt idx="35">
                  <c:v>878.6148864957411</c:v>
                </c:pt>
                <c:pt idx="36">
                  <c:v>801.4034226432707</c:v>
                </c:pt>
                <c:pt idx="37">
                  <c:v>823.5022705962473</c:v>
                </c:pt>
                <c:pt idx="38">
                  <c:v>892.7251218072009</c:v>
                </c:pt>
                <c:pt idx="39">
                  <c:v>894.299648535435</c:v>
                </c:pt>
                <c:pt idx="40">
                  <c:v>830.4317774014343</c:v>
                </c:pt>
                <c:pt idx="41">
                  <c:v>832.8721944968163</c:v>
                </c:pt>
                <c:pt idx="42">
                  <c:v>899.8520008196723</c:v>
                </c:pt>
                <c:pt idx="43">
                  <c:v>900.1520873259358</c:v>
                </c:pt>
                <c:pt idx="44">
                  <c:v>832.6458604399285</c:v>
                </c:pt>
                <c:pt idx="45">
                  <c:v>832.6822196325559</c:v>
                </c:pt>
                <c:pt idx="46">
                  <c:v>895.4852317419043</c:v>
                </c:pt>
                <c:pt idx="47">
                  <c:v>890.200434088572</c:v>
                </c:pt>
                <c:pt idx="48">
                  <c:v>818.9456338056827</c:v>
                </c:pt>
                <c:pt idx="49">
                  <c:v>811.817641980094</c:v>
                </c:pt>
                <c:pt idx="50">
                  <c:v>861.6718446274114</c:v>
                </c:pt>
                <c:pt idx="51">
                  <c:v>842.0814736994605</c:v>
                </c:pt>
                <c:pt idx="52">
                  <c:v>757.5409190657628</c:v>
                </c:pt>
                <c:pt idx="53">
                  <c:v>740.3940612328406</c:v>
                </c:pt>
                <c:pt idx="54">
                  <c:v>784.5617276938528</c:v>
                </c:pt>
                <c:pt idx="55">
                  <c:v>767.9554077532937</c:v>
                </c:pt>
                <c:pt idx="56">
                  <c:v>699.8069260167126</c:v>
                </c:pt>
                <c:pt idx="57">
                  <c:v>690.8539789870526</c:v>
                </c:pt>
                <c:pt idx="58">
                  <c:v>735.333340317285</c:v>
                </c:pt>
                <c:pt idx="59">
                  <c:v>721.0569689352876</c:v>
                </c:pt>
                <c:pt idx="60">
                  <c:v>631.2832286479866</c:v>
                </c:pt>
                <c:pt idx="61">
                  <c:v>620.3869105005335</c:v>
                </c:pt>
                <c:pt idx="62">
                  <c:v>697.4493824194366</c:v>
                </c:pt>
                <c:pt idx="63">
                  <c:v>694.6202235289641</c:v>
                </c:pt>
                <c:pt idx="64">
                  <c:v>644.0608685714078</c:v>
                </c:pt>
                <c:pt idx="65">
                  <c:v>592.0492118481096</c:v>
                </c:pt>
                <c:pt idx="66">
                  <c:v>687.9266488532679</c:v>
                </c:pt>
                <c:pt idx="67">
                  <c:v>687.659081606368</c:v>
                </c:pt>
                <c:pt idx="68">
                  <c:v>632.044747097888</c:v>
                </c:pt>
                <c:pt idx="69">
                  <c:v>634.558216020299</c:v>
                </c:pt>
                <c:pt idx="70">
                  <c:v>691.1559122948554</c:v>
                </c:pt>
                <c:pt idx="71">
                  <c:v>701.0080640702427</c:v>
                </c:pt>
                <c:pt idx="72">
                  <c:v>656.9227949972068</c:v>
                </c:pt>
                <c:pt idx="73">
                  <c:v>679.6601585779316</c:v>
                </c:pt>
                <c:pt idx="74">
                  <c:v>635.1958274428501</c:v>
                </c:pt>
                <c:pt idx="75">
                  <c:v>649.5481528793344</c:v>
                </c:pt>
                <c:pt idx="76">
                  <c:v>602.1491928864872</c:v>
                </c:pt>
                <c:pt idx="77">
                  <c:v>704.0810276549291</c:v>
                </c:pt>
                <c:pt idx="78">
                  <c:v>765.2607624179926</c:v>
                </c:pt>
                <c:pt idx="79">
                  <c:v>744.902239862628</c:v>
                </c:pt>
                <c:pt idx="80">
                  <c:v>667.3945318209616</c:v>
                </c:pt>
                <c:pt idx="81">
                  <c:v>545.1646337109139</c:v>
                </c:pt>
                <c:pt idx="82">
                  <c:v>668.6363296554549</c:v>
                </c:pt>
                <c:pt idx="83">
                  <c:v>645.584741460861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4C9-4E5D-B7C6-1DD2F0210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86458384"/>
        <c:axId val="-1186486976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9"/>
                <c:order val="1"/>
                <c:tx>
                  <c:strRef>
                    <c:extLst>
                      <c:ext uri="{02D57815-91ED-43cb-92C2-25804820EDAC}">
                        <c15:formulaRef>
                          <c15:sqref>WG_UDS!$D$12</c15:sqref>
                        </c15:formulaRef>
                      </c:ext>
                    </c:extLst>
                    <c:strCache>
                      <c:ptCount val="1"/>
                      <c:pt idx="0">
                        <c:v>Cumulative Customers Acquired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WG_UDS!$A$13:$B$96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WG_UDS!$D$13:$D$96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2.0</c:v>
                      </c:pt>
                      <c:pt idx="1">
                        <c:v>31.0</c:v>
                      </c:pt>
                      <c:pt idx="2">
                        <c:v>101.0</c:v>
                      </c:pt>
                      <c:pt idx="3">
                        <c:v>205.0</c:v>
                      </c:pt>
                      <c:pt idx="4">
                        <c:v>338.0</c:v>
                      </c:pt>
                      <c:pt idx="5">
                        <c:v>505.0</c:v>
                      </c:pt>
                      <c:pt idx="6">
                        <c:v>726.0</c:v>
                      </c:pt>
                      <c:pt idx="7">
                        <c:v>975.0</c:v>
                      </c:pt>
                      <c:pt idx="8">
                        <c:v>1179.0</c:v>
                      </c:pt>
                      <c:pt idx="9">
                        <c:v>1415.0</c:v>
                      </c:pt>
                      <c:pt idx="10">
                        <c:v>1682.0</c:v>
                      </c:pt>
                      <c:pt idx="11">
                        <c:v>2077.0</c:v>
                      </c:pt>
                      <c:pt idx="12">
                        <c:v>2477.0</c:v>
                      </c:pt>
                      <c:pt idx="13">
                        <c:v>2891.0</c:v>
                      </c:pt>
                      <c:pt idx="14">
                        <c:v>3391.0</c:v>
                      </c:pt>
                      <c:pt idx="15">
                        <c:v>3971.0</c:v>
                      </c:pt>
                      <c:pt idx="16">
                        <c:v>4556.0</c:v>
                      </c:pt>
                      <c:pt idx="17">
                        <c:v>5174.0</c:v>
                      </c:pt>
                      <c:pt idx="18">
                        <c:v>5822.0</c:v>
                      </c:pt>
                      <c:pt idx="19">
                        <c:v>6527.0</c:v>
                      </c:pt>
                      <c:pt idx="20">
                        <c:v>7215.0</c:v>
                      </c:pt>
                      <c:pt idx="21">
                        <c:v>7871.0</c:v>
                      </c:pt>
                      <c:pt idx="22">
                        <c:v>8555.0</c:v>
                      </c:pt>
                      <c:pt idx="23">
                        <c:v>9247.0</c:v>
                      </c:pt>
                      <c:pt idx="24">
                        <c:v>9866.0</c:v>
                      </c:pt>
                      <c:pt idx="25">
                        <c:v>10508.0</c:v>
                      </c:pt>
                      <c:pt idx="26">
                        <c:v>11230.0</c:v>
                      </c:pt>
                      <c:pt idx="27">
                        <c:v>12034.0</c:v>
                      </c:pt>
                      <c:pt idx="28">
                        <c:v>12721.0</c:v>
                      </c:pt>
                      <c:pt idx="29">
                        <c:v>13422.0</c:v>
                      </c:pt>
                      <c:pt idx="30">
                        <c:v>14168.0</c:v>
                      </c:pt>
                      <c:pt idx="31">
                        <c:v>14927.0</c:v>
                      </c:pt>
                      <c:pt idx="32">
                        <c:v>15712.0</c:v>
                      </c:pt>
                      <c:pt idx="33">
                        <c:v>16563.0</c:v>
                      </c:pt>
                      <c:pt idx="34">
                        <c:v>17460.0</c:v>
                      </c:pt>
                      <c:pt idx="35">
                        <c:v>18367.0</c:v>
                      </c:pt>
                      <c:pt idx="36">
                        <c:v>19168.0</c:v>
                      </c:pt>
                      <c:pt idx="37">
                        <c:v>19967.0</c:v>
                      </c:pt>
                      <c:pt idx="38">
                        <c:v>20867.0</c:v>
                      </c:pt>
                      <c:pt idx="39">
                        <c:v>21764.0</c:v>
                      </c:pt>
                      <c:pt idx="40">
                        <c:v>22558.0</c:v>
                      </c:pt>
                      <c:pt idx="41">
                        <c:v>23382.0</c:v>
                      </c:pt>
                      <c:pt idx="42">
                        <c:v>24340.0</c:v>
                      </c:pt>
                      <c:pt idx="43">
                        <c:v>25280.0</c:v>
                      </c:pt>
                      <c:pt idx="44">
                        <c:v>26170.0</c:v>
                      </c:pt>
                      <c:pt idx="45">
                        <c:v>27020.0</c:v>
                      </c:pt>
                      <c:pt idx="46">
                        <c:v>27924.0</c:v>
                      </c:pt>
                      <c:pt idx="47">
                        <c:v>28714.0</c:v>
                      </c:pt>
                      <c:pt idx="48">
                        <c:v>29444.0</c:v>
                      </c:pt>
                      <c:pt idx="49">
                        <c:v>30196.0</c:v>
                      </c:pt>
                      <c:pt idx="50">
                        <c:v>31021.0</c:v>
                      </c:pt>
                      <c:pt idx="51">
                        <c:v>31680.0</c:v>
                      </c:pt>
                      <c:pt idx="52">
                        <c:v>32333.0</c:v>
                      </c:pt>
                      <c:pt idx="53">
                        <c:v>33064.0</c:v>
                      </c:pt>
                      <c:pt idx="54">
                        <c:v>33951.0</c:v>
                      </c:pt>
                      <c:pt idx="55">
                        <c:v>34798.0</c:v>
                      </c:pt>
                      <c:pt idx="56">
                        <c:v>35631.0</c:v>
                      </c:pt>
                      <c:pt idx="57">
                        <c:v>36378.0</c:v>
                      </c:pt>
                      <c:pt idx="58">
                        <c:v>37197.0</c:v>
                      </c:pt>
                      <c:pt idx="59">
                        <c:v>37850.0</c:v>
                      </c:pt>
                      <c:pt idx="60">
                        <c:v>38531.0</c:v>
                      </c:pt>
                      <c:pt idx="61">
                        <c:v>39103.0</c:v>
                      </c:pt>
                      <c:pt idx="62">
                        <c:v>39759.0</c:v>
                      </c:pt>
                      <c:pt idx="63">
                        <c:v>40426.0</c:v>
                      </c:pt>
                      <c:pt idx="64">
                        <c:v>41099.0</c:v>
                      </c:pt>
                      <c:pt idx="65">
                        <c:v>41764.0</c:v>
                      </c:pt>
                      <c:pt idx="66">
                        <c:v>42503.0</c:v>
                      </c:pt>
                      <c:pt idx="67">
                        <c:v>43165.0</c:v>
                      </c:pt>
                      <c:pt idx="68">
                        <c:v>43819.0</c:v>
                      </c:pt>
                      <c:pt idx="69">
                        <c:v>44443.0</c:v>
                      </c:pt>
                      <c:pt idx="70">
                        <c:v>45177.0</c:v>
                      </c:pt>
                      <c:pt idx="71">
                        <c:v>45831.0</c:v>
                      </c:pt>
                      <c:pt idx="72">
                        <c:v>46470.0</c:v>
                      </c:pt>
                      <c:pt idx="73">
                        <c:v>47126.0</c:v>
                      </c:pt>
                      <c:pt idx="74">
                        <c:v>47817.0</c:v>
                      </c:pt>
                      <c:pt idx="75">
                        <c:v>48432.0</c:v>
                      </c:pt>
                      <c:pt idx="76">
                        <c:v>48986.0</c:v>
                      </c:pt>
                      <c:pt idx="77">
                        <c:v>49624.0</c:v>
                      </c:pt>
                      <c:pt idx="78">
                        <c:v>50375.0</c:v>
                      </c:pt>
                      <c:pt idx="79">
                        <c:v>51205.0</c:v>
                      </c:pt>
                      <c:pt idx="80">
                        <c:v>51862.0</c:v>
                      </c:pt>
                      <c:pt idx="81">
                        <c:v>52389.0</c:v>
                      </c:pt>
                      <c:pt idx="82">
                        <c:v>53125.0</c:v>
                      </c:pt>
                      <c:pt idx="83">
                        <c:v>53819.0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84C9-4E5D-B7C6-1DD2F0210926}"/>
                  </c:ext>
                </c:extLst>
              </c15:ser>
            </c15:filteredLineSeries>
            <c15:filteredLineSeries>
              <c15:ser>
                <c:idx val="1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WG_UDS!$E$12</c15:sqref>
                        </c15:formulaRef>
                      </c:ext>
                    </c:extLst>
                    <c:strCache>
                      <c:ptCount val="1"/>
                      <c:pt idx="0">
                        <c:v>disputes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WG_UDS!$A$13:$B$96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WG_UDS!$E$13:$E$96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0.0</c:v>
                      </c:pt>
                      <c:pt idx="1">
                        <c:v>0.0</c:v>
                      </c:pt>
                      <c:pt idx="2">
                        <c:v>0.0</c:v>
                      </c:pt>
                      <c:pt idx="3">
                        <c:v>0.0</c:v>
                      </c:pt>
                      <c:pt idx="4">
                        <c:v>0.0</c:v>
                      </c:pt>
                      <c:pt idx="5">
                        <c:v>0.0</c:v>
                      </c:pt>
                      <c:pt idx="6">
                        <c:v>0.0</c:v>
                      </c:pt>
                      <c:pt idx="7">
                        <c:v>0.0</c:v>
                      </c:pt>
                      <c:pt idx="8">
                        <c:v>0.0</c:v>
                      </c:pt>
                      <c:pt idx="9">
                        <c:v>0.0</c:v>
                      </c:pt>
                      <c:pt idx="10">
                        <c:v>0.0</c:v>
                      </c:pt>
                      <c:pt idx="11">
                        <c:v>0.0</c:v>
                      </c:pt>
                      <c:pt idx="12">
                        <c:v>0.0</c:v>
                      </c:pt>
                      <c:pt idx="13">
                        <c:v>0.0</c:v>
                      </c:pt>
                      <c:pt idx="14">
                        <c:v>0.0</c:v>
                      </c:pt>
                      <c:pt idx="15">
                        <c:v>0.0</c:v>
                      </c:pt>
                      <c:pt idx="16">
                        <c:v>0.0</c:v>
                      </c:pt>
                      <c:pt idx="17">
                        <c:v>0.0</c:v>
                      </c:pt>
                      <c:pt idx="18">
                        <c:v>0.0</c:v>
                      </c:pt>
                      <c:pt idx="19">
                        <c:v>0.0</c:v>
                      </c:pt>
                      <c:pt idx="20">
                        <c:v>0.0</c:v>
                      </c:pt>
                      <c:pt idx="21">
                        <c:v>0.0</c:v>
                      </c:pt>
                      <c:pt idx="22">
                        <c:v>0.0</c:v>
                      </c:pt>
                      <c:pt idx="23">
                        <c:v>0.0</c:v>
                      </c:pt>
                      <c:pt idx="24">
                        <c:v>0.0</c:v>
                      </c:pt>
                      <c:pt idx="25">
                        <c:v>0.0</c:v>
                      </c:pt>
                      <c:pt idx="26">
                        <c:v>0.0</c:v>
                      </c:pt>
                      <c:pt idx="27">
                        <c:v>0.0</c:v>
                      </c:pt>
                      <c:pt idx="28">
                        <c:v>0.0</c:v>
                      </c:pt>
                      <c:pt idx="29">
                        <c:v>0.0</c:v>
                      </c:pt>
                      <c:pt idx="30">
                        <c:v>0.0</c:v>
                      </c:pt>
                      <c:pt idx="31">
                        <c:v>0.0</c:v>
                      </c:pt>
                      <c:pt idx="32">
                        <c:v>1.0</c:v>
                      </c:pt>
                      <c:pt idx="33">
                        <c:v>0.0</c:v>
                      </c:pt>
                      <c:pt idx="34">
                        <c:v>1.0</c:v>
                      </c:pt>
                      <c:pt idx="35">
                        <c:v>0.0</c:v>
                      </c:pt>
                      <c:pt idx="36">
                        <c:v>1.0</c:v>
                      </c:pt>
                      <c:pt idx="37">
                        <c:v>0.0</c:v>
                      </c:pt>
                      <c:pt idx="38">
                        <c:v>0.0</c:v>
                      </c:pt>
                      <c:pt idx="39">
                        <c:v>0.0</c:v>
                      </c:pt>
                      <c:pt idx="40">
                        <c:v>0.0</c:v>
                      </c:pt>
                      <c:pt idx="41">
                        <c:v>0.0</c:v>
                      </c:pt>
                      <c:pt idx="42">
                        <c:v>0.0</c:v>
                      </c:pt>
                      <c:pt idx="43">
                        <c:v>0.0</c:v>
                      </c:pt>
                      <c:pt idx="44">
                        <c:v>0.0</c:v>
                      </c:pt>
                      <c:pt idx="45">
                        <c:v>0.0</c:v>
                      </c:pt>
                      <c:pt idx="46">
                        <c:v>0.0</c:v>
                      </c:pt>
                      <c:pt idx="47">
                        <c:v>0.0</c:v>
                      </c:pt>
                      <c:pt idx="48">
                        <c:v>0.0</c:v>
                      </c:pt>
                      <c:pt idx="49">
                        <c:v>0.0</c:v>
                      </c:pt>
                      <c:pt idx="50">
                        <c:v>0.0</c:v>
                      </c:pt>
                      <c:pt idx="51">
                        <c:v>0.0</c:v>
                      </c:pt>
                      <c:pt idx="52">
                        <c:v>0.0</c:v>
                      </c:pt>
                      <c:pt idx="53">
                        <c:v>0.0</c:v>
                      </c:pt>
                      <c:pt idx="54">
                        <c:v>0.0</c:v>
                      </c:pt>
                      <c:pt idx="55">
                        <c:v>0.0</c:v>
                      </c:pt>
                      <c:pt idx="56">
                        <c:v>0.0</c:v>
                      </c:pt>
                      <c:pt idx="57">
                        <c:v>0.0</c:v>
                      </c:pt>
                      <c:pt idx="58">
                        <c:v>0.0</c:v>
                      </c:pt>
                      <c:pt idx="59">
                        <c:v>0.0</c:v>
                      </c:pt>
                      <c:pt idx="60">
                        <c:v>1.0</c:v>
                      </c:pt>
                      <c:pt idx="61">
                        <c:v>1.0</c:v>
                      </c:pt>
                      <c:pt idx="62">
                        <c:v>0.0</c:v>
                      </c:pt>
                      <c:pt idx="63">
                        <c:v>0.0</c:v>
                      </c:pt>
                      <c:pt idx="64">
                        <c:v>0.0</c:v>
                      </c:pt>
                      <c:pt idx="65">
                        <c:v>1.0</c:v>
                      </c:pt>
                      <c:pt idx="66">
                        <c:v>0.0</c:v>
                      </c:pt>
                      <c:pt idx="67">
                        <c:v>0.0</c:v>
                      </c:pt>
                      <c:pt idx="68">
                        <c:v>0.0</c:v>
                      </c:pt>
                      <c:pt idx="69">
                        <c:v>0.0</c:v>
                      </c:pt>
                      <c:pt idx="70">
                        <c:v>0.0</c:v>
                      </c:pt>
                      <c:pt idx="71">
                        <c:v>0.0</c:v>
                      </c:pt>
                      <c:pt idx="72">
                        <c:v>0.0</c:v>
                      </c:pt>
                      <c:pt idx="73">
                        <c:v>0.0</c:v>
                      </c:pt>
                      <c:pt idx="74">
                        <c:v>1.0</c:v>
                      </c:pt>
                      <c:pt idx="75">
                        <c:v>1.0</c:v>
                      </c:pt>
                      <c:pt idx="76">
                        <c:v>1.0</c:v>
                      </c:pt>
                      <c:pt idx="77">
                        <c:v>0.0</c:v>
                      </c:pt>
                      <c:pt idx="78">
                        <c:v>0.0</c:v>
                      </c:pt>
                      <c:pt idx="79">
                        <c:v>0.0</c:v>
                      </c:pt>
                      <c:pt idx="80">
                        <c:v>0.0</c:v>
                      </c:pt>
                      <c:pt idx="81">
                        <c:v>1.0</c:v>
                      </c:pt>
                      <c:pt idx="82">
                        <c:v>0.0</c:v>
                      </c:pt>
                      <c:pt idx="83">
                        <c:v>0.0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3-84C9-4E5D-B7C6-1DD2F0210926}"/>
                  </c:ext>
                </c:extLst>
              </c15:ser>
            </c15:filteredLineSeries>
            <c15:filteredLineSeries>
              <c15:ser>
                <c:idx val="2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WG_UDS!$F$12</c15:sqref>
                        </c15:formulaRef>
                      </c:ext>
                    </c:extLst>
                    <c:strCache>
                      <c:ptCount val="1"/>
                      <c:pt idx="0">
                        <c:v>unemp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WG_UDS!$A$13:$B$96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WG_UDS!$F$13:$F$96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5.533333</c:v>
                      </c:pt>
                      <c:pt idx="1">
                        <c:v>5.5</c:v>
                      </c:pt>
                      <c:pt idx="2">
                        <c:v>5.266667</c:v>
                      </c:pt>
                      <c:pt idx="3">
                        <c:v>5.333333</c:v>
                      </c:pt>
                      <c:pt idx="4">
                        <c:v>5.233333</c:v>
                      </c:pt>
                      <c:pt idx="5">
                        <c:v>5.0</c:v>
                      </c:pt>
                      <c:pt idx="6">
                        <c:v>4.866667</c:v>
                      </c:pt>
                      <c:pt idx="7">
                        <c:v>4.666667</c:v>
                      </c:pt>
                      <c:pt idx="8">
                        <c:v>4.633333</c:v>
                      </c:pt>
                      <c:pt idx="9">
                        <c:v>4.4</c:v>
                      </c:pt>
                      <c:pt idx="10">
                        <c:v>4.533333</c:v>
                      </c:pt>
                      <c:pt idx="11">
                        <c:v>4.433333</c:v>
                      </c:pt>
                      <c:pt idx="12">
                        <c:v>4.3</c:v>
                      </c:pt>
                      <c:pt idx="13">
                        <c:v>4.266667</c:v>
                      </c:pt>
                      <c:pt idx="14">
                        <c:v>4.233333</c:v>
                      </c:pt>
                      <c:pt idx="15">
                        <c:v>4.066667</c:v>
                      </c:pt>
                      <c:pt idx="16">
                        <c:v>4.033333</c:v>
                      </c:pt>
                      <c:pt idx="17">
                        <c:v>3.933333</c:v>
                      </c:pt>
                      <c:pt idx="18">
                        <c:v>4.0</c:v>
                      </c:pt>
                      <c:pt idx="19">
                        <c:v>3.9</c:v>
                      </c:pt>
                      <c:pt idx="20">
                        <c:v>4.233333</c:v>
                      </c:pt>
                      <c:pt idx="21">
                        <c:v>4.4</c:v>
                      </c:pt>
                      <c:pt idx="22">
                        <c:v>4.833333</c:v>
                      </c:pt>
                      <c:pt idx="23">
                        <c:v>5.5</c:v>
                      </c:pt>
                      <c:pt idx="24">
                        <c:v>5.7</c:v>
                      </c:pt>
                      <c:pt idx="25">
                        <c:v>5.833333</c:v>
                      </c:pt>
                      <c:pt idx="26">
                        <c:v>5.733333</c:v>
                      </c:pt>
                      <c:pt idx="27">
                        <c:v>5.866667</c:v>
                      </c:pt>
                      <c:pt idx="28">
                        <c:v>5.866667</c:v>
                      </c:pt>
                      <c:pt idx="29">
                        <c:v>6.133333</c:v>
                      </c:pt>
                      <c:pt idx="30">
                        <c:v>6.133333</c:v>
                      </c:pt>
                      <c:pt idx="31">
                        <c:v>5.833333</c:v>
                      </c:pt>
                      <c:pt idx="32">
                        <c:v>5.7</c:v>
                      </c:pt>
                      <c:pt idx="33">
                        <c:v>5.6</c:v>
                      </c:pt>
                      <c:pt idx="34">
                        <c:v>5.433333</c:v>
                      </c:pt>
                      <c:pt idx="35">
                        <c:v>5.433333</c:v>
                      </c:pt>
                      <c:pt idx="36">
                        <c:v>5.3</c:v>
                      </c:pt>
                      <c:pt idx="37">
                        <c:v>5.1</c:v>
                      </c:pt>
                      <c:pt idx="38">
                        <c:v>4.966667</c:v>
                      </c:pt>
                      <c:pt idx="39">
                        <c:v>4.966667</c:v>
                      </c:pt>
                      <c:pt idx="40">
                        <c:v>4.733333</c:v>
                      </c:pt>
                      <c:pt idx="41">
                        <c:v>4.633333</c:v>
                      </c:pt>
                      <c:pt idx="42">
                        <c:v>4.633333</c:v>
                      </c:pt>
                      <c:pt idx="43">
                        <c:v>4.433333</c:v>
                      </c:pt>
                      <c:pt idx="44">
                        <c:v>4.5</c:v>
                      </c:pt>
                      <c:pt idx="45">
                        <c:v>4.5</c:v>
                      </c:pt>
                      <c:pt idx="46">
                        <c:v>4.666667</c:v>
                      </c:pt>
                      <c:pt idx="47">
                        <c:v>4.8</c:v>
                      </c:pt>
                      <c:pt idx="48">
                        <c:v>5.0</c:v>
                      </c:pt>
                      <c:pt idx="49">
                        <c:v>5.333333</c:v>
                      </c:pt>
                      <c:pt idx="50">
                        <c:v>6.0</c:v>
                      </c:pt>
                      <c:pt idx="51">
                        <c:v>6.866667</c:v>
                      </c:pt>
                      <c:pt idx="52">
                        <c:v>8.266666</c:v>
                      </c:pt>
                      <c:pt idx="53">
                        <c:v>9.3</c:v>
                      </c:pt>
                      <c:pt idx="54">
                        <c:v>9.633333</c:v>
                      </c:pt>
                      <c:pt idx="55">
                        <c:v>9.933333</c:v>
                      </c:pt>
                      <c:pt idx="56">
                        <c:v>9.833333</c:v>
                      </c:pt>
                      <c:pt idx="57">
                        <c:v>9.633333</c:v>
                      </c:pt>
                      <c:pt idx="58">
                        <c:v>9.466666</c:v>
                      </c:pt>
                      <c:pt idx="59">
                        <c:v>9.5</c:v>
                      </c:pt>
                      <c:pt idx="60">
                        <c:v>9.033334</c:v>
                      </c:pt>
                      <c:pt idx="61">
                        <c:v>9.066667</c:v>
                      </c:pt>
                      <c:pt idx="62">
                        <c:v>9.0</c:v>
                      </c:pt>
                      <c:pt idx="63">
                        <c:v>8.633333</c:v>
                      </c:pt>
                      <c:pt idx="64">
                        <c:v>8.266666</c:v>
                      </c:pt>
                      <c:pt idx="65">
                        <c:v>8.2</c:v>
                      </c:pt>
                      <c:pt idx="66">
                        <c:v>8.033334</c:v>
                      </c:pt>
                      <c:pt idx="67">
                        <c:v>7.8</c:v>
                      </c:pt>
                      <c:pt idx="68">
                        <c:v>7.733333</c:v>
                      </c:pt>
                      <c:pt idx="69">
                        <c:v>7.533333</c:v>
                      </c:pt>
                      <c:pt idx="70">
                        <c:v>7.266667</c:v>
                      </c:pt>
                      <c:pt idx="71">
                        <c:v>6.933333</c:v>
                      </c:pt>
                      <c:pt idx="72">
                        <c:v>6.666667</c:v>
                      </c:pt>
                      <c:pt idx="73">
                        <c:v>6.2</c:v>
                      </c:pt>
                      <c:pt idx="74">
                        <c:v>6.1</c:v>
                      </c:pt>
                      <c:pt idx="75">
                        <c:v>5.7</c:v>
                      </c:pt>
                      <c:pt idx="76">
                        <c:v>5.533333</c:v>
                      </c:pt>
                      <c:pt idx="77">
                        <c:v>5.4</c:v>
                      </c:pt>
                      <c:pt idx="78">
                        <c:v>5.1</c:v>
                      </c:pt>
                      <c:pt idx="79">
                        <c:v>5.0</c:v>
                      </c:pt>
                      <c:pt idx="80">
                        <c:v>4.933333</c:v>
                      </c:pt>
                      <c:pt idx="81">
                        <c:v>4.866667</c:v>
                      </c:pt>
                      <c:pt idx="82">
                        <c:v>4.9</c:v>
                      </c:pt>
                      <c:pt idx="83">
                        <c:v>4.7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4-84C9-4E5D-B7C6-1DD2F0210926}"/>
                  </c:ext>
                </c:extLst>
              </c15:ser>
            </c15:filteredLineSeries>
            <c15:filteredLineSeries>
              <c15:ser>
                <c:idx val="3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WG_UDS!$H$12</c15:sqref>
                        </c15:formulaRef>
                      </c:ext>
                    </c:extLst>
                    <c:strCache>
                      <c:ptCount val="1"/>
                      <c:pt idx="0">
                        <c:v>P(T&lt;=t)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WG_UDS!$A$13:$B$96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WG_UDS!$H$13:$H$96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9.87521175943584E-12</c:v>
                      </c:pt>
                      <c:pt idx="1">
                        <c:v>5.58079471524309E-10</c:v>
                      </c:pt>
                      <c:pt idx="2">
                        <c:v>6.5973969620714E-9</c:v>
                      </c:pt>
                      <c:pt idx="3">
                        <c:v>3.5033956069519E-8</c:v>
                      </c:pt>
                      <c:pt idx="4">
                        <c:v>1.22996269835696E-7</c:v>
                      </c:pt>
                      <c:pt idx="5">
                        <c:v>3.62425911282216E-7</c:v>
                      </c:pt>
                      <c:pt idx="6">
                        <c:v>9.51860201658938E-7</c:v>
                      </c:pt>
                      <c:pt idx="7">
                        <c:v>2.1691591310935E-6</c:v>
                      </c:pt>
                      <c:pt idx="8">
                        <c:v>4.2357402608717E-6</c:v>
                      </c:pt>
                      <c:pt idx="9">
                        <c:v>7.9307721811972E-6</c:v>
                      </c:pt>
                      <c:pt idx="10">
                        <c:v>1.42037921151417E-5</c:v>
                      </c:pt>
                      <c:pt idx="11">
                        <c:v>2.41120886937951E-5</c:v>
                      </c:pt>
                      <c:pt idx="12">
                        <c:v>3.81859244955596E-5</c:v>
                      </c:pt>
                      <c:pt idx="13">
                        <c:v>5.86921721970057E-5</c:v>
                      </c:pt>
                      <c:pt idx="14">
                        <c:v>9.01165405341464E-5</c:v>
                      </c:pt>
                      <c:pt idx="15">
                        <c:v>0.000134920145846151</c:v>
                      </c:pt>
                      <c:pt idx="16">
                        <c:v>0.000191334985394698</c:v>
                      </c:pt>
                      <c:pt idx="17">
                        <c:v>0.000267739333526751</c:v>
                      </c:pt>
                      <c:pt idx="18">
                        <c:v>0.000374018420375988</c:v>
                      </c:pt>
                      <c:pt idx="19">
                        <c:v>0.000513731718831178</c:v>
                      </c:pt>
                      <c:pt idx="20">
                        <c:v>0.00066733377084649</c:v>
                      </c:pt>
                      <c:pt idx="21">
                        <c:v>0.000853904249803139</c:v>
                      </c:pt>
                      <c:pt idx="22">
                        <c:v>0.0010831146512239</c:v>
                      </c:pt>
                      <c:pt idx="23">
                        <c:v>0.0013292975477468</c:v>
                      </c:pt>
                      <c:pt idx="24">
                        <c:v>0.00159654606218418</c:v>
                      </c:pt>
                      <c:pt idx="25">
                        <c:v>0.00191160518389055</c:v>
                      </c:pt>
                      <c:pt idx="26">
                        <c:v>0.00232929535860082</c:v>
                      </c:pt>
                      <c:pt idx="27">
                        <c:v>0.00281466593374369</c:v>
                      </c:pt>
                      <c:pt idx="28">
                        <c:v>0.00334811483331709</c:v>
                      </c:pt>
                      <c:pt idx="29">
                        <c:v>0.00394376915698102</c:v>
                      </c:pt>
                      <c:pt idx="30">
                        <c:v>0.00469826991241839</c:v>
                      </c:pt>
                      <c:pt idx="31">
                        <c:v>0.0056347688423064</c:v>
                      </c:pt>
                      <c:pt idx="32">
                        <c:v>0.00642492906238157</c:v>
                      </c:pt>
                      <c:pt idx="33">
                        <c:v>0.00764607765842928</c:v>
                      </c:pt>
                      <c:pt idx="34">
                        <c:v>0.00884462305256006</c:v>
                      </c:pt>
                      <c:pt idx="35">
                        <c:v>0.0106431385365865</c:v>
                      </c:pt>
                      <c:pt idx="36">
                        <c:v>0.0121342514760683</c:v>
                      </c:pt>
                      <c:pt idx="37">
                        <c:v>0.0144476893776234</c:v>
                      </c:pt>
                      <c:pt idx="38">
                        <c:v>0.017353770268303</c:v>
                      </c:pt>
                      <c:pt idx="39">
                        <c:v>0.0206305085079887</c:v>
                      </c:pt>
                      <c:pt idx="40">
                        <c:v>0.0242082969513033</c:v>
                      </c:pt>
                      <c:pt idx="41">
                        <c:v>0.0282983663245637</c:v>
                      </c:pt>
                      <c:pt idx="42">
                        <c:v>0.0332267618935662</c:v>
                      </c:pt>
                      <c:pt idx="43">
                        <c:v>0.0389374268232797</c:v>
                      </c:pt>
                      <c:pt idx="44">
                        <c:v>0.0447201624721816</c:v>
                      </c:pt>
                      <c:pt idx="45">
                        <c:v>0.0511124889479566</c:v>
                      </c:pt>
                      <c:pt idx="46">
                        <c:v>0.0584611589875851</c:v>
                      </c:pt>
                      <c:pt idx="47">
                        <c:v>0.0663144508960278</c:v>
                      </c:pt>
                      <c:pt idx="48">
                        <c:v>0.0739625406734653</c:v>
                      </c:pt>
                      <c:pt idx="49">
                        <c:v>0.0817708610951441</c:v>
                      </c:pt>
                      <c:pt idx="50">
                        <c:v>0.0897894273234068</c:v>
                      </c:pt>
                      <c:pt idx="51">
                        <c:v>0.0970951324814418</c:v>
                      </c:pt>
                      <c:pt idx="52">
                        <c:v>0.102615367408788</c:v>
                      </c:pt>
                      <c:pt idx="53">
                        <c:v>0.107471145495572</c:v>
                      </c:pt>
                      <c:pt idx="54">
                        <c:v>0.112790581214649</c:v>
                      </c:pt>
                      <c:pt idx="55">
                        <c:v>0.118213657072659</c:v>
                      </c:pt>
                      <c:pt idx="56">
                        <c:v>0.123764089509643</c:v>
                      </c:pt>
                      <c:pt idx="57">
                        <c:v>0.130013183916106</c:v>
                      </c:pt>
                      <c:pt idx="58">
                        <c:v>0.137538051798626</c:v>
                      </c:pt>
                      <c:pt idx="59">
                        <c:v>0.145570030068915</c:v>
                      </c:pt>
                      <c:pt idx="60">
                        <c:v>0.15228247674569</c:v>
                      </c:pt>
                      <c:pt idx="61">
                        <c:v>0.159434462664496</c:v>
                      </c:pt>
                      <c:pt idx="62">
                        <c:v>0.170393949634403</c:v>
                      </c:pt>
                      <c:pt idx="63">
                        <c:v>0.182963377492039</c:v>
                      </c:pt>
                      <c:pt idx="64">
                        <c:v>0.196274814165243</c:v>
                      </c:pt>
                      <c:pt idx="65">
                        <c:v>0.207194819227227</c:v>
                      </c:pt>
                      <c:pt idx="66">
                        <c:v>0.22407602527443</c:v>
                      </c:pt>
                      <c:pt idx="67">
                        <c:v>0.242656884765647</c:v>
                      </c:pt>
                      <c:pt idx="68">
                        <c:v>0.260910546299732</c:v>
                      </c:pt>
                      <c:pt idx="69">
                        <c:v>0.280761984628791</c:v>
                      </c:pt>
                      <c:pt idx="70">
                        <c:v>0.304264342191131</c:v>
                      </c:pt>
                      <c:pt idx="71">
                        <c:v>0.330216730034043</c:v>
                      </c:pt>
                      <c:pt idx="72">
                        <c:v>0.35628102984874</c:v>
                      </c:pt>
                      <c:pt idx="73">
                        <c:v>0.385578162551827</c:v>
                      </c:pt>
                      <c:pt idx="74">
                        <c:v>0.41069690357062</c:v>
                      </c:pt>
                      <c:pt idx="75">
                        <c:v>0.438443254618474</c:v>
                      </c:pt>
                      <c:pt idx="76">
                        <c:v>0.465366472089462</c:v>
                      </c:pt>
                      <c:pt idx="77">
                        <c:v>0.501620698727195</c:v>
                      </c:pt>
                      <c:pt idx="78">
                        <c:v>0.542450293631754</c:v>
                      </c:pt>
                      <c:pt idx="79">
                        <c:v>0.582810425382712</c:v>
                      </c:pt>
                      <c:pt idx="80">
                        <c:v>0.619356050489504</c:v>
                      </c:pt>
                      <c:pt idx="81">
                        <c:v>0.646858838262572</c:v>
                      </c:pt>
                      <c:pt idx="82">
                        <c:v>0.684033691578173</c:v>
                      </c:pt>
                      <c:pt idx="83">
                        <c:v>0.720365727105667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5-84C9-4E5D-B7C6-1DD2F0210926}"/>
                  </c:ext>
                </c:extLst>
              </c15:ser>
            </c15:filteredLineSeries>
            <c15:filteredLineSeries>
              <c15:ser>
                <c:idx val="4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WG_UDS!$I$12</c15:sqref>
                        </c15:formulaRef>
                      </c:ext>
                    </c:extLst>
                    <c:strCache>
                      <c:ptCount val="1"/>
                      <c:pt idx="0">
                        <c:v>P(T=t)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WG_UDS!$A$13:$B$96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WG_UDS!$I$13:$I$96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9.87521175943584E-12</c:v>
                      </c:pt>
                      <c:pt idx="1">
                        <c:v>5.48204259764873E-10</c:v>
                      </c:pt>
                      <c:pt idx="2">
                        <c:v>6.03931749054709E-9</c:v>
                      </c:pt>
                      <c:pt idx="3">
                        <c:v>2.84365591074476E-8</c:v>
                      </c:pt>
                      <c:pt idx="4">
                        <c:v>8.79623137661767E-8</c:v>
                      </c:pt>
                      <c:pt idx="5">
                        <c:v>2.3942964144652E-7</c:v>
                      </c:pt>
                      <c:pt idx="6">
                        <c:v>5.89434290376722E-7</c:v>
                      </c:pt>
                      <c:pt idx="7">
                        <c:v>1.21729892943456E-6</c:v>
                      </c:pt>
                      <c:pt idx="8">
                        <c:v>2.0665811297782E-6</c:v>
                      </c:pt>
                      <c:pt idx="9">
                        <c:v>3.6950319203255E-6</c:v>
                      </c:pt>
                      <c:pt idx="10">
                        <c:v>6.27301993394447E-6</c:v>
                      </c:pt>
                      <c:pt idx="11">
                        <c:v>9.90829657865344E-6</c:v>
                      </c:pt>
                      <c:pt idx="12">
                        <c:v>1.40738358017645E-5</c:v>
                      </c:pt>
                      <c:pt idx="13">
                        <c:v>2.05062477014462E-5</c:v>
                      </c:pt>
                      <c:pt idx="14">
                        <c:v>3.14243683371407E-5</c:v>
                      </c:pt>
                      <c:pt idx="15">
                        <c:v>4.48036053120049E-5</c:v>
                      </c:pt>
                      <c:pt idx="16">
                        <c:v>5.64148395485464E-5</c:v>
                      </c:pt>
                      <c:pt idx="17">
                        <c:v>7.64043481320531E-5</c:v>
                      </c:pt>
                      <c:pt idx="18">
                        <c:v>0.000106279086849237</c:v>
                      </c:pt>
                      <c:pt idx="19">
                        <c:v>0.000139713298455191</c:v>
                      </c:pt>
                      <c:pt idx="20">
                        <c:v>0.000153602052015311</c:v>
                      </c:pt>
                      <c:pt idx="21">
                        <c:v>0.000186570478956649</c:v>
                      </c:pt>
                      <c:pt idx="22">
                        <c:v>0.000229210401420765</c:v>
                      </c:pt>
                      <c:pt idx="23">
                        <c:v>0.000246182896522895</c:v>
                      </c:pt>
                      <c:pt idx="24">
                        <c:v>0.000267248514437379</c:v>
                      </c:pt>
                      <c:pt idx="25">
                        <c:v>0.000315059121706374</c:v>
                      </c:pt>
                      <c:pt idx="26">
                        <c:v>0.000417690174710272</c:v>
                      </c:pt>
                      <c:pt idx="27">
                        <c:v>0.000485370575142863</c:v>
                      </c:pt>
                      <c:pt idx="28">
                        <c:v>0.000533448899573408</c:v>
                      </c:pt>
                      <c:pt idx="29">
                        <c:v>0.00059565432366393</c:v>
                      </c:pt>
                      <c:pt idx="30">
                        <c:v>0.00075450075543737</c:v>
                      </c:pt>
                      <c:pt idx="31">
                        <c:v>0.000936498929888007</c:v>
                      </c:pt>
                      <c:pt idx="32">
                        <c:v>0.000790160220075164</c:v>
                      </c:pt>
                      <c:pt idx="33">
                        <c:v>0.00122114859604772</c:v>
                      </c:pt>
                      <c:pt idx="34">
                        <c:v>0.00119854539413078</c:v>
                      </c:pt>
                      <c:pt idx="35">
                        <c:v>0.00179851548402643</c:v>
                      </c:pt>
                      <c:pt idx="36">
                        <c:v>0.00149111293948179</c:v>
                      </c:pt>
                      <c:pt idx="37">
                        <c:v>0.00231343790155514</c:v>
                      </c:pt>
                      <c:pt idx="38">
                        <c:v>0.00290608089067956</c:v>
                      </c:pt>
                      <c:pt idx="39">
                        <c:v>0.00327673823968577</c:v>
                      </c:pt>
                      <c:pt idx="40">
                        <c:v>0.00357778844331458</c:v>
                      </c:pt>
                      <c:pt idx="41">
                        <c:v>0.0040900693732604</c:v>
                      </c:pt>
                      <c:pt idx="42">
                        <c:v>0.00492839556900248</c:v>
                      </c:pt>
                      <c:pt idx="43">
                        <c:v>0.0057106649297135</c:v>
                      </c:pt>
                      <c:pt idx="44">
                        <c:v>0.00578273564890186</c:v>
                      </c:pt>
                      <c:pt idx="45">
                        <c:v>0.00639232647577503</c:v>
                      </c:pt>
                      <c:pt idx="46">
                        <c:v>0.00734867003962847</c:v>
                      </c:pt>
                      <c:pt idx="47">
                        <c:v>0.00785329190844275</c:v>
                      </c:pt>
                      <c:pt idx="48">
                        <c:v>0.00764808977743747</c:v>
                      </c:pt>
                      <c:pt idx="49">
                        <c:v>0.00780832042167878</c:v>
                      </c:pt>
                      <c:pt idx="50">
                        <c:v>0.00801856622826269</c:v>
                      </c:pt>
                      <c:pt idx="51">
                        <c:v>0.00730570515803508</c:v>
                      </c:pt>
                      <c:pt idx="52">
                        <c:v>0.00552023492734588</c:v>
                      </c:pt>
                      <c:pt idx="53">
                        <c:v>0.00485577808678417</c:v>
                      </c:pt>
                      <c:pt idx="54">
                        <c:v>0.005319435719077</c:v>
                      </c:pt>
                      <c:pt idx="55">
                        <c:v>0.00542307585801016</c:v>
                      </c:pt>
                      <c:pt idx="56">
                        <c:v>0.00555043243698405</c:v>
                      </c:pt>
                      <c:pt idx="57">
                        <c:v>0.00624909440646293</c:v>
                      </c:pt>
                      <c:pt idx="58">
                        <c:v>0.00752486788251982</c:v>
                      </c:pt>
                      <c:pt idx="59">
                        <c:v>0.00803197827028912</c:v>
                      </c:pt>
                      <c:pt idx="60">
                        <c:v>0.00671244667677473</c:v>
                      </c:pt>
                      <c:pt idx="61">
                        <c:v>0.00715198591880617</c:v>
                      </c:pt>
                      <c:pt idx="62">
                        <c:v>0.0109594869699068</c:v>
                      </c:pt>
                      <c:pt idx="63">
                        <c:v>0.0125694278576361</c:v>
                      </c:pt>
                      <c:pt idx="64">
                        <c:v>0.0133114366732044</c:v>
                      </c:pt>
                      <c:pt idx="65">
                        <c:v>0.0109200050619839</c:v>
                      </c:pt>
                      <c:pt idx="66">
                        <c:v>0.0168812060472033</c:v>
                      </c:pt>
                      <c:pt idx="67">
                        <c:v>0.0185808594912166</c:v>
                      </c:pt>
                      <c:pt idx="68">
                        <c:v>0.0182536615340852</c:v>
                      </c:pt>
                      <c:pt idx="69">
                        <c:v>0.019851438329059</c:v>
                      </c:pt>
                      <c:pt idx="70">
                        <c:v>0.0235023575623396</c:v>
                      </c:pt>
                      <c:pt idx="71">
                        <c:v>0.025952387842912</c:v>
                      </c:pt>
                      <c:pt idx="72">
                        <c:v>0.0260642998146967</c:v>
                      </c:pt>
                      <c:pt idx="73">
                        <c:v>0.0292971327030878</c:v>
                      </c:pt>
                      <c:pt idx="74">
                        <c:v>0.0251187410187924</c:v>
                      </c:pt>
                      <c:pt idx="75">
                        <c:v>0.0277463510478543</c:v>
                      </c:pt>
                      <c:pt idx="76">
                        <c:v>0.026923217470988</c:v>
                      </c:pt>
                      <c:pt idx="77">
                        <c:v>0.0362542266377327</c:v>
                      </c:pt>
                      <c:pt idx="78">
                        <c:v>0.0408295949045588</c:v>
                      </c:pt>
                      <c:pt idx="79">
                        <c:v>0.0403601317509581</c:v>
                      </c:pt>
                      <c:pt idx="80">
                        <c:v>0.0365456251067919</c:v>
                      </c:pt>
                      <c:pt idx="81">
                        <c:v>0.0275027877730687</c:v>
                      </c:pt>
                      <c:pt idx="82">
                        <c:v>0.0371748533156002</c:v>
                      </c:pt>
                      <c:pt idx="83">
                        <c:v>0.0363320355274947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6-84C9-4E5D-B7C6-1DD2F0210926}"/>
                  </c:ext>
                </c:extLst>
              </c15:ser>
            </c15:filteredLineSeries>
            <c15:filteredLineSeries>
              <c15:ser>
                <c:idx val="5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WG_UDS!$J$12</c15:sqref>
                        </c15:formulaRef>
                      </c:ext>
                    </c:extLst>
                    <c:strCache>
                      <c:ptCount val="1"/>
                      <c:pt idx="0">
                        <c:v>P(T&lt;=t)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WG_UDS!$A$13:$B$96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WG_UDS!$J$13:$J$96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0.000256252721069994</c:v>
                      </c:pt>
                      <c:pt idx="1">
                        <c:v>0.00109032523112829</c:v>
                      </c:pt>
                      <c:pt idx="2">
                        <c:v>0.00265560345005722</c:v>
                      </c:pt>
                      <c:pt idx="3">
                        <c:v>0.00491040065751846</c:v>
                      </c:pt>
                      <c:pt idx="4">
                        <c:v>0.00764732590807582</c:v>
                      </c:pt>
                      <c:pt idx="5">
                        <c:v>0.0110369065460236</c:v>
                      </c:pt>
                      <c:pt idx="6">
                        <c:v>0.0154063541142416</c:v>
                      </c:pt>
                      <c:pt idx="7">
                        <c:v>0.0204813724768801</c:v>
                      </c:pt>
                      <c:pt idx="8">
                        <c:v>0.0258382532241089</c:v>
                      </c:pt>
                      <c:pt idx="9">
                        <c:v>0.0318400942880355</c:v>
                      </c:pt>
                      <c:pt idx="10">
                        <c:v>0.0390256809747571</c:v>
                      </c:pt>
                      <c:pt idx="11">
                        <c:v>0.0468925126642846</c:v>
                      </c:pt>
                      <c:pt idx="12">
                        <c:v>0.0547975174826669</c:v>
                      </c:pt>
                      <c:pt idx="13">
                        <c:v>0.06331765424458</c:v>
                      </c:pt>
                      <c:pt idx="14">
                        <c:v>0.0731633524893809</c:v>
                      </c:pt>
                      <c:pt idx="15">
                        <c:v>0.0836231380073459</c:v>
                      </c:pt>
                      <c:pt idx="16">
                        <c:v>0.0938737885291135</c:v>
                      </c:pt>
                      <c:pt idx="17">
                        <c:v>0.104669115717578</c:v>
                      </c:pt>
                      <c:pt idx="18">
                        <c:v>0.116901203321209</c:v>
                      </c:pt>
                      <c:pt idx="19">
                        <c:v>0.129664039532863</c:v>
                      </c:pt>
                      <c:pt idx="20">
                        <c:v>0.141996756046593</c:v>
                      </c:pt>
                      <c:pt idx="21">
                        <c:v>0.154812841283596</c:v>
                      </c:pt>
                      <c:pt idx="22">
                        <c:v>0.169167586562177</c:v>
                      </c:pt>
                      <c:pt idx="23">
                        <c:v>0.184028260775197</c:v>
                      </c:pt>
                      <c:pt idx="24">
                        <c:v>0.198196531347311</c:v>
                      </c:pt>
                      <c:pt idx="25">
                        <c:v>0.212747248233487</c:v>
                      </c:pt>
                      <c:pt idx="26">
                        <c:v>0.228804114227743</c:v>
                      </c:pt>
                      <c:pt idx="27">
                        <c:v>0.245189838613199</c:v>
                      </c:pt>
                      <c:pt idx="28">
                        <c:v>0.260637389834619</c:v>
                      </c:pt>
                      <c:pt idx="29">
                        <c:v>0.276371914471516</c:v>
                      </c:pt>
                      <c:pt idx="30">
                        <c:v>0.293593241182411</c:v>
                      </c:pt>
                      <c:pt idx="31">
                        <c:v>0.31096079652588</c:v>
                      </c:pt>
                      <c:pt idx="32">
                        <c:v>0.326949978115875</c:v>
                      </c:pt>
                      <c:pt idx="33">
                        <c:v>0.343311263857392</c:v>
                      </c:pt>
                      <c:pt idx="34">
                        <c:v>0.360806521566636</c:v>
                      </c:pt>
                      <c:pt idx="35">
                        <c:v>0.37862397011122</c:v>
                      </c:pt>
                      <c:pt idx="36">
                        <c:v>0.39491254888661</c:v>
                      </c:pt>
                      <c:pt idx="37">
                        <c:v>0.411457260974226</c:v>
                      </c:pt>
                      <c:pt idx="38">
                        <c:v>0.429294321446661</c:v>
                      </c:pt>
                      <c:pt idx="39">
                        <c:v>0.44707252301317</c:v>
                      </c:pt>
                      <c:pt idx="40">
                        <c:v>0.46344885718011</c:v>
                      </c:pt>
                      <c:pt idx="41">
                        <c:v>0.479749336257938</c:v>
                      </c:pt>
                      <c:pt idx="42">
                        <c:v>0.497234836989031</c:v>
                      </c:pt>
                      <c:pt idx="43">
                        <c:v>0.514533285256817</c:v>
                      </c:pt>
                      <c:pt idx="44">
                        <c:v>0.530410821782618</c:v>
                      </c:pt>
                      <c:pt idx="45">
                        <c:v>0.546138491190557</c:v>
                      </c:pt>
                      <c:pt idx="46">
                        <c:v>0.562935207664394</c:v>
                      </c:pt>
                      <c:pt idx="47">
                        <c:v>0.579497394416369</c:v>
                      </c:pt>
                      <c:pt idx="48">
                        <c:v>0.594629266963091</c:v>
                      </c:pt>
                      <c:pt idx="49">
                        <c:v>0.609573394437597</c:v>
                      </c:pt>
                      <c:pt idx="50">
                        <c:v>0.625501782590558</c:v>
                      </c:pt>
                      <c:pt idx="51">
                        <c:v>0.641199128381771</c:v>
                      </c:pt>
                      <c:pt idx="52">
                        <c:v>0.655580484080995</c:v>
                      </c:pt>
                      <c:pt idx="53">
                        <c:v>0.669769625241893</c:v>
                      </c:pt>
                      <c:pt idx="54">
                        <c:v>0.684762218395116</c:v>
                      </c:pt>
                      <c:pt idx="55">
                        <c:v>0.699384044113713</c:v>
                      </c:pt>
                      <c:pt idx="56">
                        <c:v>0.712557948451209</c:v>
                      </c:pt>
                      <c:pt idx="57">
                        <c:v>0.72537313622711</c:v>
                      </c:pt>
                      <c:pt idx="58">
                        <c:v>0.738797590089155</c:v>
                      </c:pt>
                      <c:pt idx="59">
                        <c:v>0.751800011219943</c:v>
                      </c:pt>
                      <c:pt idx="60">
                        <c:v>0.763262543461075</c:v>
                      </c:pt>
                      <c:pt idx="61">
                        <c:v>0.774389992773206</c:v>
                      </c:pt>
                      <c:pt idx="62">
                        <c:v>0.786178381262283</c:v>
                      </c:pt>
                      <c:pt idx="63">
                        <c:v>0.797510168473063</c:v>
                      </c:pt>
                      <c:pt idx="64">
                        <c:v>0.80760774745688</c:v>
                      </c:pt>
                      <c:pt idx="65">
                        <c:v>0.81721516925833</c:v>
                      </c:pt>
                      <c:pt idx="66">
                        <c:v>0.827342441333613</c:v>
                      </c:pt>
                      <c:pt idx="67">
                        <c:v>0.837044187384549</c:v>
                      </c:pt>
                      <c:pt idx="68">
                        <c:v>0.845670847050179</c:v>
                      </c:pt>
                      <c:pt idx="69">
                        <c:v>0.853954956532333</c:v>
                      </c:pt>
                      <c:pt idx="70">
                        <c:v>0.862513338332605</c:v>
                      </c:pt>
                      <c:pt idx="71">
                        <c:v>0.870671121086056</c:v>
                      </c:pt>
                      <c:pt idx="72">
                        <c:v>0.877884947874648</c:v>
                      </c:pt>
                      <c:pt idx="73">
                        <c:v>0.884772570795166</c:v>
                      </c:pt>
                      <c:pt idx="74">
                        <c:v>0.891768443387648</c:v>
                      </c:pt>
                      <c:pt idx="75">
                        <c:v>0.898413374274437</c:v>
                      </c:pt>
                      <c:pt idx="76">
                        <c:v>0.904276513700862</c:v>
                      </c:pt>
                      <c:pt idx="77">
                        <c:v>0.909952702297943</c:v>
                      </c:pt>
                      <c:pt idx="78">
                        <c:v>0.915769979344371</c:v>
                      </c:pt>
                      <c:pt idx="79">
                        <c:v>0.921280107338067</c:v>
                      </c:pt>
                      <c:pt idx="80">
                        <c:v>0.926121773008856</c:v>
                      </c:pt>
                      <c:pt idx="81">
                        <c:v>0.930657294254576</c:v>
                      </c:pt>
                      <c:pt idx="82">
                        <c:v>0.93536929544735</c:v>
                      </c:pt>
                      <c:pt idx="83">
                        <c:v>0.939810424345878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7-84C9-4E5D-B7C6-1DD2F0210926}"/>
                  </c:ext>
                </c:extLst>
              </c15:ser>
            </c15:filteredLineSeries>
            <c15:filteredLineSeries>
              <c15:ser>
                <c:idx val="6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WG_UDS!$K$12</c15:sqref>
                        </c15:formulaRef>
                      </c:ext>
                    </c:extLst>
                    <c:strCache>
                      <c:ptCount val="1"/>
                      <c:pt idx="0">
                        <c:v>P(T=t)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WG_UDS!$A$13:$B$96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WG_UDS!$K$13:$K$96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0.000256252721069994</c:v>
                      </c:pt>
                      <c:pt idx="1">
                        <c:v>0.000834072510058292</c:v>
                      </c:pt>
                      <c:pt idx="2">
                        <c:v>0.00156527821892893</c:v>
                      </c:pt>
                      <c:pt idx="3">
                        <c:v>0.00225479720746124</c:v>
                      </c:pt>
                      <c:pt idx="4">
                        <c:v>0.00273692525055735</c:v>
                      </c:pt>
                      <c:pt idx="5">
                        <c:v>0.00338958063794781</c:v>
                      </c:pt>
                      <c:pt idx="6">
                        <c:v>0.004369447568218</c:v>
                      </c:pt>
                      <c:pt idx="7">
                        <c:v>0.00507501836263846</c:v>
                      </c:pt>
                      <c:pt idx="8">
                        <c:v>0.00535688074722884</c:v>
                      </c:pt>
                      <c:pt idx="9">
                        <c:v>0.00600184106392654</c:v>
                      </c:pt>
                      <c:pt idx="10">
                        <c:v>0.00718558668672164</c:v>
                      </c:pt>
                      <c:pt idx="11">
                        <c:v>0.00786683168952751</c:v>
                      </c:pt>
                      <c:pt idx="12">
                        <c:v>0.0079050048183823</c:v>
                      </c:pt>
                      <c:pt idx="13">
                        <c:v>0.0085201367619131</c:v>
                      </c:pt>
                      <c:pt idx="14">
                        <c:v>0.00984569824480086</c:v>
                      </c:pt>
                      <c:pt idx="15">
                        <c:v>0.010459785517965</c:v>
                      </c:pt>
                      <c:pt idx="16">
                        <c:v>0.0102506505217677</c:v>
                      </c:pt>
                      <c:pt idx="17">
                        <c:v>0.0107953271884648</c:v>
                      </c:pt>
                      <c:pt idx="18">
                        <c:v>0.0122320876036305</c:v>
                      </c:pt>
                      <c:pt idx="19">
                        <c:v>0.0127628362116543</c:v>
                      </c:pt>
                      <c:pt idx="20">
                        <c:v>0.0123327165137297</c:v>
                      </c:pt>
                      <c:pt idx="21">
                        <c:v>0.0128160852370034</c:v>
                      </c:pt>
                      <c:pt idx="22">
                        <c:v>0.0143547452785808</c:v>
                      </c:pt>
                      <c:pt idx="23">
                        <c:v>0.0148606742130205</c:v>
                      </c:pt>
                      <c:pt idx="24">
                        <c:v>0.0141682705721132</c:v>
                      </c:pt>
                      <c:pt idx="25">
                        <c:v>0.0145507168861765</c:v>
                      </c:pt>
                      <c:pt idx="26">
                        <c:v>0.0160568659942554</c:v>
                      </c:pt>
                      <c:pt idx="27">
                        <c:v>0.0163857243854567</c:v>
                      </c:pt>
                      <c:pt idx="28">
                        <c:v>0.0154475512214196</c:v>
                      </c:pt>
                      <c:pt idx="29">
                        <c:v>0.0157345246368975</c:v>
                      </c:pt>
                      <c:pt idx="30">
                        <c:v>0.0172213267108943</c:v>
                      </c:pt>
                      <c:pt idx="31">
                        <c:v>0.017367555343469</c:v>
                      </c:pt>
                      <c:pt idx="32">
                        <c:v>0.0159891815899955</c:v>
                      </c:pt>
                      <c:pt idx="33">
                        <c:v>0.0163612857415164</c:v>
                      </c:pt>
                      <c:pt idx="34">
                        <c:v>0.0174952577092443</c:v>
                      </c:pt>
                      <c:pt idx="35">
                        <c:v>0.017817448544584</c:v>
                      </c:pt>
                      <c:pt idx="36">
                        <c:v>0.0162885787753897</c:v>
                      </c:pt>
                      <c:pt idx="37">
                        <c:v>0.0165447120876161</c:v>
                      </c:pt>
                      <c:pt idx="38">
                        <c:v>0.0178370604724348</c:v>
                      </c:pt>
                      <c:pt idx="39">
                        <c:v>0.0177782015665098</c:v>
                      </c:pt>
                      <c:pt idx="40">
                        <c:v>0.0163763341669397</c:v>
                      </c:pt>
                      <c:pt idx="41">
                        <c:v>0.0163004790778275</c:v>
                      </c:pt>
                      <c:pt idx="42">
                        <c:v>0.017485500731093</c:v>
                      </c:pt>
                      <c:pt idx="43">
                        <c:v>0.0172984482677864</c:v>
                      </c:pt>
                      <c:pt idx="44">
                        <c:v>0.0158775365258013</c:v>
                      </c:pt>
                      <c:pt idx="45">
                        <c:v>0.0157276694079387</c:v>
                      </c:pt>
                      <c:pt idx="46">
                        <c:v>0.0167967164738374</c:v>
                      </c:pt>
                      <c:pt idx="47">
                        <c:v>0.016562186751975</c:v>
                      </c:pt>
                      <c:pt idx="48">
                        <c:v>0.015131872546722</c:v>
                      </c:pt>
                      <c:pt idx="49">
                        <c:v>0.0149441274745062</c:v>
                      </c:pt>
                      <c:pt idx="50">
                        <c:v>0.0159283881529607</c:v>
                      </c:pt>
                      <c:pt idx="51">
                        <c:v>0.015697345791213</c:v>
                      </c:pt>
                      <c:pt idx="52">
                        <c:v>0.0143813556992236</c:v>
                      </c:pt>
                      <c:pt idx="53">
                        <c:v>0.0141891411608982</c:v>
                      </c:pt>
                      <c:pt idx="54">
                        <c:v>0.0149925931532228</c:v>
                      </c:pt>
                      <c:pt idx="55">
                        <c:v>0.0146218257185978</c:v>
                      </c:pt>
                      <c:pt idx="56">
                        <c:v>0.0131739043374953</c:v>
                      </c:pt>
                      <c:pt idx="57">
                        <c:v>0.012815187775901</c:v>
                      </c:pt>
                      <c:pt idx="58">
                        <c:v>0.0134244538620453</c:v>
                      </c:pt>
                      <c:pt idx="59">
                        <c:v>0.0130024211307878</c:v>
                      </c:pt>
                      <c:pt idx="60">
                        <c:v>0.0114625322411317</c:v>
                      </c:pt>
                      <c:pt idx="61">
                        <c:v>0.0111274493121313</c:v>
                      </c:pt>
                      <c:pt idx="62">
                        <c:v>0.0117883884890777</c:v>
                      </c:pt>
                      <c:pt idx="63">
                        <c:v>0.0113317872107791</c:v>
                      </c:pt>
                      <c:pt idx="64">
                        <c:v>0.0100975789838177</c:v>
                      </c:pt>
                      <c:pt idx="65">
                        <c:v>0.00960742180145013</c:v>
                      </c:pt>
                      <c:pt idx="66">
                        <c:v>0.0101272720752823</c:v>
                      </c:pt>
                      <c:pt idx="67">
                        <c:v>0.0097017460509361</c:v>
                      </c:pt>
                      <c:pt idx="68">
                        <c:v>0.00862665966562992</c:v>
                      </c:pt>
                      <c:pt idx="69">
                        <c:v>0.00828410948215441</c:v>
                      </c:pt>
                      <c:pt idx="70">
                        <c:v>0.00855838180027191</c:v>
                      </c:pt>
                      <c:pt idx="71">
                        <c:v>0.00815778275345047</c:v>
                      </c:pt>
                      <c:pt idx="72">
                        <c:v>0.00721382678859272</c:v>
                      </c:pt>
                      <c:pt idx="73">
                        <c:v>0.00688762292051781</c:v>
                      </c:pt>
                      <c:pt idx="74">
                        <c:v>0.0069958725924818</c:v>
                      </c:pt>
                      <c:pt idx="75">
                        <c:v>0.0066449308867893</c:v>
                      </c:pt>
                      <c:pt idx="76">
                        <c:v>0.00586313942642502</c:v>
                      </c:pt>
                      <c:pt idx="77">
                        <c:v>0.0056761885970803</c:v>
                      </c:pt>
                      <c:pt idx="78">
                        <c:v>0.00581727704642887</c:v>
                      </c:pt>
                      <c:pt idx="79">
                        <c:v>0.00551012799369599</c:v>
                      </c:pt>
                      <c:pt idx="80">
                        <c:v>0.00484166567078859</c:v>
                      </c:pt>
                      <c:pt idx="81">
                        <c:v>0.00453552124571999</c:v>
                      </c:pt>
                      <c:pt idx="82">
                        <c:v>0.00471200119277404</c:v>
                      </c:pt>
                      <c:pt idx="83">
                        <c:v>0.00444112889852832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8-84C9-4E5D-B7C6-1DD2F0210926}"/>
                  </c:ext>
                </c:extLst>
              </c15:ser>
            </c15:filteredLineSeries>
            <c15:filteredLineSeries>
              <c15:ser>
                <c:idx val="7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WG_UDS!$L$12</c15:sqref>
                        </c15:formulaRef>
                      </c:ext>
                    </c:extLst>
                    <c:strCache>
                      <c:ptCount val="1"/>
                      <c:pt idx="0">
                        <c:v>P(T &lt;= t)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WG_UDS!$A$13:$B$96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WG_UDS!$L$13:$L$96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0.0002054807971823</c:v>
                      </c:pt>
                      <c:pt idx="1">
                        <c:v>0.000874296760425277</c:v>
                      </c:pt>
                      <c:pt idx="2">
                        <c:v>0.0021294440948995</c:v>
                      </c:pt>
                      <c:pt idx="3">
                        <c:v>0.0039374989132292</c:v>
                      </c:pt>
                      <c:pt idx="4">
                        <c:v>0.00613216845908073</c:v>
                      </c:pt>
                      <c:pt idx="5">
                        <c:v>0.00885021132849055</c:v>
                      </c:pt>
                      <c:pt idx="6">
                        <c:v>0.0123540472447667</c:v>
                      </c:pt>
                      <c:pt idx="7">
                        <c:v>0.0164237820331286</c:v>
                      </c:pt>
                      <c:pt idx="8">
                        <c:v>0.0207197014504019</c:v>
                      </c:pt>
                      <c:pt idx="9">
                        <c:v>0.0255331164001837</c:v>
                      </c:pt>
                      <c:pt idx="10">
                        <c:v>0.0312962495824858</c:v>
                      </c:pt>
                      <c:pt idx="11">
                        <c:v>0.0376063714341415</c:v>
                      </c:pt>
                      <c:pt idx="12">
                        <c:v>0.0439479284147131</c:v>
                      </c:pt>
                      <c:pt idx="13">
                        <c:v>0.0507840143366214</c:v>
                      </c:pt>
                      <c:pt idx="14">
                        <c:v>0.0586851885061627</c:v>
                      </c:pt>
                      <c:pt idx="15">
                        <c:v>0.0670814303195735</c:v>
                      </c:pt>
                      <c:pt idx="16">
                        <c:v>0.0753122740820776</c:v>
                      </c:pt>
                      <c:pt idx="17">
                        <c:v>0.0839838370689072</c:v>
                      </c:pt>
                      <c:pt idx="18">
                        <c:v>0.0938134110592366</c:v>
                      </c:pt>
                      <c:pt idx="19">
                        <c:v>0.104075199641831</c:v>
                      </c:pt>
                      <c:pt idx="20">
                        <c:v>0.11399484091594</c:v>
                      </c:pt>
                      <c:pt idx="21">
                        <c:v>0.124308612093341</c:v>
                      </c:pt>
                      <c:pt idx="22">
                        <c:v>0.135864633493793</c:v>
                      </c:pt>
                      <c:pt idx="23">
                        <c:v>0.14782970579369</c:v>
                      </c:pt>
                      <c:pt idx="24">
                        <c:v>0.159243735715694</c:v>
                      </c:pt>
                      <c:pt idx="25">
                        <c:v>0.170973909829312</c:v>
                      </c:pt>
                      <c:pt idx="26">
                        <c:v>0.183932150873712</c:v>
                      </c:pt>
                      <c:pt idx="27">
                        <c:v>0.197167502528747</c:v>
                      </c:pt>
                      <c:pt idx="28">
                        <c:v>0.209660089237177</c:v>
                      </c:pt>
                      <c:pt idx="29">
                        <c:v>0.222395115575284</c:v>
                      </c:pt>
                      <c:pt idx="30">
                        <c:v>0.236353833160272</c:v>
                      </c:pt>
                      <c:pt idx="31">
                        <c:v>0.25046586647732</c:v>
                      </c:pt>
                      <c:pt idx="32">
                        <c:v>0.263443631904875</c:v>
                      </c:pt>
                      <c:pt idx="33">
                        <c:v>0.276805168347292</c:v>
                      </c:pt>
                      <c:pt idx="34">
                        <c:v>0.291071521927387</c:v>
                      </c:pt>
                      <c:pt idx="35">
                        <c:v>0.305715103368982</c:v>
                      </c:pt>
                      <c:pt idx="36">
                        <c:v>0.319071827079704</c:v>
                      </c:pt>
                      <c:pt idx="37">
                        <c:v>0.332796864922974</c:v>
                      </c:pt>
                      <c:pt idx="38">
                        <c:v>0.347675616953094</c:v>
                      </c:pt>
                      <c:pt idx="39">
                        <c:v>0.362580611095352</c:v>
                      </c:pt>
                      <c:pt idx="40">
                        <c:v>0.376421140718709</c:v>
                      </c:pt>
                      <c:pt idx="41">
                        <c:v>0.390302343960322</c:v>
                      </c:pt>
                      <c:pt idx="42">
                        <c:v>0.405299877307317</c:v>
                      </c:pt>
                      <c:pt idx="43">
                        <c:v>0.420302412096083</c:v>
                      </c:pt>
                      <c:pt idx="44">
                        <c:v>0.434179843103415</c:v>
                      </c:pt>
                      <c:pt idx="45">
                        <c:v>0.448057880097291</c:v>
                      </c:pt>
                      <c:pt idx="46">
                        <c:v>0.462982633959656</c:v>
                      </c:pt>
                      <c:pt idx="47">
                        <c:v>0.477819307861132</c:v>
                      </c:pt>
                      <c:pt idx="48">
                        <c:v>0.491468401757893</c:v>
                      </c:pt>
                      <c:pt idx="49">
                        <c:v>0.504998695790895</c:v>
                      </c:pt>
                      <c:pt idx="50">
                        <c:v>0.519359893201352</c:v>
                      </c:pt>
                      <c:pt idx="51">
                        <c:v>0.533394584429676</c:v>
                      </c:pt>
                      <c:pt idx="52">
                        <c:v>0.546020266414106</c:v>
                      </c:pt>
                      <c:pt idx="53">
                        <c:v>0.558360167434653</c:v>
                      </c:pt>
                      <c:pt idx="54">
                        <c:v>0.57143619622955</c:v>
                      </c:pt>
                      <c:pt idx="55">
                        <c:v>0.584235453025439</c:v>
                      </c:pt>
                      <c:pt idx="56">
                        <c:v>0.595898901792384</c:v>
                      </c:pt>
                      <c:pt idx="57">
                        <c:v>0.607413134775501</c:v>
                      </c:pt>
                      <c:pt idx="58">
                        <c:v>0.619668690447456</c:v>
                      </c:pt>
                      <c:pt idx="59">
                        <c:v>0.631686306596378</c:v>
                      </c:pt>
                      <c:pt idx="60">
                        <c:v>0.642207693740511</c:v>
                      </c:pt>
                      <c:pt idx="61">
                        <c:v>0.652547475582186</c:v>
                      </c:pt>
                      <c:pt idx="62">
                        <c:v>0.664171631955844</c:v>
                      </c:pt>
                      <c:pt idx="63">
                        <c:v>0.675748635681326</c:v>
                      </c:pt>
                      <c:pt idx="64">
                        <c:v>0.68648298349085</c:v>
                      </c:pt>
                      <c:pt idx="65">
                        <c:v>0.696350470354985</c:v>
                      </c:pt>
                      <c:pt idx="66">
                        <c:v>0.707815914502539</c:v>
                      </c:pt>
                      <c:pt idx="67">
                        <c:v>0.719276899195979</c:v>
                      </c:pt>
                      <c:pt idx="68">
                        <c:v>0.729810978314277</c:v>
                      </c:pt>
                      <c:pt idx="69">
                        <c:v>0.740386948581282</c:v>
                      </c:pt>
                      <c:pt idx="70">
                        <c:v>0.751906213786196</c:v>
                      </c:pt>
                      <c:pt idx="71">
                        <c:v>0.7635896815207</c:v>
                      </c:pt>
                      <c:pt idx="72">
                        <c:v>0.774538394770654</c:v>
                      </c:pt>
                      <c:pt idx="73">
                        <c:v>0.785866064080286</c:v>
                      </c:pt>
                      <c:pt idx="74">
                        <c:v>0.796452661204333</c:v>
                      </c:pt>
                      <c:pt idx="75">
                        <c:v>0.807278463752322</c:v>
                      </c:pt>
                      <c:pt idx="76">
                        <c:v>0.817314283633764</c:v>
                      </c:pt>
                      <c:pt idx="77">
                        <c:v>0.829048967428013</c:v>
                      </c:pt>
                      <c:pt idx="78">
                        <c:v>0.841803313468312</c:v>
                      </c:pt>
                      <c:pt idx="79">
                        <c:v>0.854218350799356</c:v>
                      </c:pt>
                      <c:pt idx="80">
                        <c:v>0.865341592996372</c:v>
                      </c:pt>
                      <c:pt idx="81">
                        <c:v>0.874427670224888</c:v>
                      </c:pt>
                      <c:pt idx="82">
                        <c:v>0.885571609052478</c:v>
                      </c:pt>
                      <c:pt idx="83">
                        <c:v>0.896331354743493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9-84C9-4E5D-B7C6-1DD2F0210926}"/>
                  </c:ext>
                </c:extLst>
              </c15:ser>
            </c15:filteredLineSeries>
            <c15:filteredLineSeries>
              <c15:ser>
                <c:idx val="8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WG_UDS!$M$12</c15:sqref>
                        </c15:formulaRef>
                      </c:ext>
                    </c:extLst>
                    <c:strCache>
                      <c:ptCount val="1"/>
                      <c:pt idx="0">
                        <c:v>P(T = t)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WG_UDS!$A$13:$B$96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WG_UDS!$M$13:$M$96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0.0002054807971823</c:v>
                      </c:pt>
                      <c:pt idx="1">
                        <c:v>0.000668815963242976</c:v>
                      </c:pt>
                      <c:pt idx="2">
                        <c:v>0.00125514733447422</c:v>
                      </c:pt>
                      <c:pt idx="3">
                        <c:v>0.00180805481832971</c:v>
                      </c:pt>
                      <c:pt idx="4">
                        <c:v>0.00219466954585153</c:v>
                      </c:pt>
                      <c:pt idx="5">
                        <c:v>0.00271804286940982</c:v>
                      </c:pt>
                      <c:pt idx="6">
                        <c:v>0.00350383591627611</c:v>
                      </c:pt>
                      <c:pt idx="7">
                        <c:v>0.00406973478836197</c:v>
                      </c:pt>
                      <c:pt idx="8">
                        <c:v>0.00429591941727332</c:v>
                      </c:pt>
                      <c:pt idx="9">
                        <c:v>0.00481341494978172</c:v>
                      </c:pt>
                      <c:pt idx="10">
                        <c:v>0.00576313318230212</c:v>
                      </c:pt>
                      <c:pt idx="11">
                        <c:v>0.00631012185165571</c:v>
                      </c:pt>
                      <c:pt idx="12">
                        <c:v>0.00634155698057156</c:v>
                      </c:pt>
                      <c:pt idx="13">
                        <c:v>0.00683608592190833</c:v>
                      </c:pt>
                      <c:pt idx="14">
                        <c:v>0.00790117416954128</c:v>
                      </c:pt>
                      <c:pt idx="15">
                        <c:v>0.00839624181341086</c:v>
                      </c:pt>
                      <c:pt idx="16">
                        <c:v>0.00823084376250408</c:v>
                      </c:pt>
                      <c:pt idx="17">
                        <c:v>0.0086715629868296</c:v>
                      </c:pt>
                      <c:pt idx="18">
                        <c:v>0.00982957399032944</c:v>
                      </c:pt>
                      <c:pt idx="19">
                        <c:v>0.0102617885825942</c:v>
                      </c:pt>
                      <c:pt idx="20">
                        <c:v>0.00991964127410951</c:v>
                      </c:pt>
                      <c:pt idx="21">
                        <c:v>0.0103137711774005</c:v>
                      </c:pt>
                      <c:pt idx="22">
                        <c:v>0.0115560214004518</c:v>
                      </c:pt>
                      <c:pt idx="23">
                        <c:v>0.0119650722998975</c:v>
                      </c:pt>
                      <c:pt idx="24">
                        <c:v>0.0114140299220036</c:v>
                      </c:pt>
                      <c:pt idx="25">
                        <c:v>0.0117301741136181</c:v>
                      </c:pt>
                      <c:pt idx="26">
                        <c:v>0.0129582410444001</c:v>
                      </c:pt>
                      <c:pt idx="27">
                        <c:v>0.0132353516550351</c:v>
                      </c:pt>
                      <c:pt idx="28">
                        <c:v>0.0124925867084296</c:v>
                      </c:pt>
                      <c:pt idx="29">
                        <c:v>0.0127350263381072</c:v>
                      </c:pt>
                      <c:pt idx="30">
                        <c:v>0.0139587175849879</c:v>
                      </c:pt>
                      <c:pt idx="31">
                        <c:v>0.0141120333170479</c:v>
                      </c:pt>
                      <c:pt idx="32">
                        <c:v>0.0129777654275556</c:v>
                      </c:pt>
                      <c:pt idx="33">
                        <c:v>0.0133615364424166</c:v>
                      </c:pt>
                      <c:pt idx="34">
                        <c:v>0.0142663535800948</c:v>
                      </c:pt>
                      <c:pt idx="35">
                        <c:v>0.0146435814415957</c:v>
                      </c:pt>
                      <c:pt idx="36">
                        <c:v>0.0133567237107212</c:v>
                      </c:pt>
                      <c:pt idx="37">
                        <c:v>0.0137250378432708</c:v>
                      </c:pt>
                      <c:pt idx="38">
                        <c:v>0.01487875203012</c:v>
                      </c:pt>
                      <c:pt idx="39">
                        <c:v>0.0149049941422572</c:v>
                      </c:pt>
                      <c:pt idx="40">
                        <c:v>0.0138405296233572</c:v>
                      </c:pt>
                      <c:pt idx="41">
                        <c:v>0.0138812032416136</c:v>
                      </c:pt>
                      <c:pt idx="42">
                        <c:v>0.0149975333469945</c:v>
                      </c:pt>
                      <c:pt idx="43">
                        <c:v>0.0150025347887656</c:v>
                      </c:pt>
                      <c:pt idx="44">
                        <c:v>0.0138774310073321</c:v>
                      </c:pt>
                      <c:pt idx="45">
                        <c:v>0.0138780369938759</c:v>
                      </c:pt>
                      <c:pt idx="46">
                        <c:v>0.0149247538623651</c:v>
                      </c:pt>
                      <c:pt idx="47">
                        <c:v>0.0148366739014762</c:v>
                      </c:pt>
                      <c:pt idx="48">
                        <c:v>0.0136490938967614</c:v>
                      </c:pt>
                      <c:pt idx="49">
                        <c:v>0.0135302940330016</c:v>
                      </c:pt>
                      <c:pt idx="50">
                        <c:v>0.0143611974104569</c:v>
                      </c:pt>
                      <c:pt idx="51">
                        <c:v>0.0140346912283243</c:v>
                      </c:pt>
                      <c:pt idx="52">
                        <c:v>0.0126256819844294</c:v>
                      </c:pt>
                      <c:pt idx="53">
                        <c:v>0.0123399010205473</c:v>
                      </c:pt>
                      <c:pt idx="54">
                        <c:v>0.0130760287948975</c:v>
                      </c:pt>
                      <c:pt idx="55">
                        <c:v>0.0127992567958882</c:v>
                      </c:pt>
                      <c:pt idx="56">
                        <c:v>0.0116634487669452</c:v>
                      </c:pt>
                      <c:pt idx="57">
                        <c:v>0.0115142329831175</c:v>
                      </c:pt>
                      <c:pt idx="58">
                        <c:v>0.0122555556719547</c:v>
                      </c:pt>
                      <c:pt idx="59">
                        <c:v>0.0120176161489215</c:v>
                      </c:pt>
                      <c:pt idx="60">
                        <c:v>0.0105213871441331</c:v>
                      </c:pt>
                      <c:pt idx="61">
                        <c:v>0.0103397818416756</c:v>
                      </c:pt>
                      <c:pt idx="62">
                        <c:v>0.0116241563736573</c:v>
                      </c:pt>
                      <c:pt idx="63">
                        <c:v>0.0115770037254827</c:v>
                      </c:pt>
                      <c:pt idx="64">
                        <c:v>0.0107343478095235</c:v>
                      </c:pt>
                      <c:pt idx="65">
                        <c:v>0.00986748686413516</c:v>
                      </c:pt>
                      <c:pt idx="66">
                        <c:v>0.0114654441475545</c:v>
                      </c:pt>
                      <c:pt idx="67">
                        <c:v>0.0114609846934395</c:v>
                      </c:pt>
                      <c:pt idx="68">
                        <c:v>0.0105340791182981</c:v>
                      </c:pt>
                      <c:pt idx="69">
                        <c:v>0.010575970267005</c:v>
                      </c:pt>
                      <c:pt idx="70">
                        <c:v>0.0115192652049143</c:v>
                      </c:pt>
                      <c:pt idx="71">
                        <c:v>0.011683467734504</c:v>
                      </c:pt>
                      <c:pt idx="72">
                        <c:v>0.0109487132499534</c:v>
                      </c:pt>
                      <c:pt idx="73">
                        <c:v>0.0113276693096322</c:v>
                      </c:pt>
                      <c:pt idx="74">
                        <c:v>0.0105865971240475</c:v>
                      </c:pt>
                      <c:pt idx="75">
                        <c:v>0.0108258025479889</c:v>
                      </c:pt>
                      <c:pt idx="76">
                        <c:v>0.0100358198814415</c:v>
                      </c:pt>
                      <c:pt idx="77">
                        <c:v>0.0117346837942488</c:v>
                      </c:pt>
                      <c:pt idx="78">
                        <c:v>0.0127543460402999</c:v>
                      </c:pt>
                      <c:pt idx="79">
                        <c:v>0.0124150373310438</c:v>
                      </c:pt>
                      <c:pt idx="80">
                        <c:v>0.011123242197016</c:v>
                      </c:pt>
                      <c:pt idx="81">
                        <c:v>0.00908607722851523</c:v>
                      </c:pt>
                      <c:pt idx="82">
                        <c:v>0.0111439388275909</c:v>
                      </c:pt>
                      <c:pt idx="83">
                        <c:v>0.0107597456910143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A-84C9-4E5D-B7C6-1DD2F0210926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WG_UDS!$N$12</c15:sqref>
                        </c15:formulaRef>
                      </c:ext>
                    </c:extLst>
                    <c:strCache>
                      <c:ptCount val="1"/>
                      <c:pt idx="0">
                        <c:v>LL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WG_UDS!$A$13:$B$96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WG_UDS!$N$13:$N$96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-16.9803159455251</c:v>
                      </c:pt>
                      <c:pt idx="1">
                        <c:v>-211.9900472118062</c:v>
                      </c:pt>
                      <c:pt idx="2">
                        <c:v>-467.6351620711098</c:v>
                      </c:pt>
                      <c:pt idx="3">
                        <c:v>-656.8123845503132</c:v>
                      </c:pt>
                      <c:pt idx="4">
                        <c:v>-814.1892643859524</c:v>
                      </c:pt>
                      <c:pt idx="5">
                        <c:v>-986.6098128916184</c:v>
                      </c:pt>
                      <c:pt idx="6">
                        <c:v>-1249.511222535817</c:v>
                      </c:pt>
                      <c:pt idx="7">
                        <c:v>-1370.540183609643</c:v>
                      </c:pt>
                      <c:pt idx="8">
                        <c:v>-1111.818294632166</c:v>
                      </c:pt>
                      <c:pt idx="9">
                        <c:v>-1259.378240808822</c:v>
                      </c:pt>
                      <c:pt idx="10">
                        <c:v>-1376.725157173258</c:v>
                      </c:pt>
                      <c:pt idx="11">
                        <c:v>-2000.912115235328</c:v>
                      </c:pt>
                      <c:pt idx="12">
                        <c:v>-2024.25238406047</c:v>
                      </c:pt>
                      <c:pt idx="13">
                        <c:v>-2064.013537136835</c:v>
                      </c:pt>
                      <c:pt idx="14">
                        <c:v>-2420.371950748753</c:v>
                      </c:pt>
                      <c:pt idx="15">
                        <c:v>-2772.383224319482</c:v>
                      </c:pt>
                      <c:pt idx="16">
                        <c:v>-2807.922046857678</c:v>
                      </c:pt>
                      <c:pt idx="17">
                        <c:v>-2934.082449608392</c:v>
                      </c:pt>
                      <c:pt idx="18">
                        <c:v>-2995.289074888728</c:v>
                      </c:pt>
                      <c:pt idx="19">
                        <c:v>-3228.426330693727</c:v>
                      </c:pt>
                      <c:pt idx="20">
                        <c:v>-3173.908101913654</c:v>
                      </c:pt>
                      <c:pt idx="21">
                        <c:v>-3000.724576615275</c:v>
                      </c:pt>
                      <c:pt idx="22">
                        <c:v>-3051.015272830415</c:v>
                      </c:pt>
                      <c:pt idx="23">
                        <c:v>-3062.628352396818</c:v>
                      </c:pt>
                      <c:pt idx="24">
                        <c:v>-2768.732518933696</c:v>
                      </c:pt>
                      <c:pt idx="25">
                        <c:v>-2854.069276253937</c:v>
                      </c:pt>
                      <c:pt idx="26">
                        <c:v>-3137.828836427572</c:v>
                      </c:pt>
                      <c:pt idx="27">
                        <c:v>-3477.190554353548</c:v>
                      </c:pt>
                      <c:pt idx="28">
                        <c:v>-3010.859853390684</c:v>
                      </c:pt>
                      <c:pt idx="29">
                        <c:v>-3058.742770772461</c:v>
                      </c:pt>
                      <c:pt idx="30">
                        <c:v>-3186.651682857752</c:v>
                      </c:pt>
                      <c:pt idx="31">
                        <c:v>-3233.892110883291</c:v>
                      </c:pt>
                      <c:pt idx="32">
                        <c:v>-3410.446423991286</c:v>
                      </c:pt>
                      <c:pt idx="33">
                        <c:v>-3672.384222278748</c:v>
                      </c:pt>
                      <c:pt idx="34">
                        <c:v>-3812.116715329507</c:v>
                      </c:pt>
                      <c:pt idx="35">
                        <c:v>-3830.944121905037</c:v>
                      </c:pt>
                      <c:pt idx="36">
                        <c:v>-3456.904033117123</c:v>
                      </c:pt>
                      <c:pt idx="37">
                        <c:v>-3426.538293937088</c:v>
                      </c:pt>
                      <c:pt idx="38">
                        <c:v>-3787.039009834142</c:v>
                      </c:pt>
                      <c:pt idx="39">
                        <c:v>-3772.834873537083</c:v>
                      </c:pt>
                      <c:pt idx="40">
                        <c:v>-3398.4423251813</c:v>
                      </c:pt>
                      <c:pt idx="41">
                        <c:v>-3524.428982357754</c:v>
                      </c:pt>
                      <c:pt idx="42">
                        <c:v>-4023.475014468635</c:v>
                      </c:pt>
                      <c:pt idx="43">
                        <c:v>-3947.563939864409</c:v>
                      </c:pt>
                      <c:pt idx="44">
                        <c:v>-3806.967369995354</c:v>
                      </c:pt>
                      <c:pt idx="45">
                        <c:v>-3635.830596730487</c:v>
                      </c:pt>
                      <c:pt idx="46">
                        <c:v>-3801.079636771855</c:v>
                      </c:pt>
                      <c:pt idx="47">
                        <c:v>-3326.416025623849</c:v>
                      </c:pt>
                      <c:pt idx="48">
                        <c:v>-3134.679962743222</c:v>
                      </c:pt>
                      <c:pt idx="49">
                        <c:v>-3235.723727040022</c:v>
                      </c:pt>
                      <c:pt idx="50">
                        <c:v>-3500.660900310005</c:v>
                      </c:pt>
                      <c:pt idx="51">
                        <c:v>-2811.441002820065</c:v>
                      </c:pt>
                      <c:pt idx="52">
                        <c:v>-2854.930553222283</c:v>
                      </c:pt>
                      <c:pt idx="53">
                        <c:v>-3212.684532822115</c:v>
                      </c:pt>
                      <c:pt idx="54">
                        <c:v>-3846.896459559903</c:v>
                      </c:pt>
                      <c:pt idx="55">
                        <c:v>-3691.537842161292</c:v>
                      </c:pt>
                      <c:pt idx="56">
                        <c:v>-3707.929038363842</c:v>
                      </c:pt>
                      <c:pt idx="57">
                        <c:v>-3334.736004549512</c:v>
                      </c:pt>
                      <c:pt idx="58">
                        <c:v>-3605.054478939649</c:v>
                      </c:pt>
                      <c:pt idx="59">
                        <c:v>-2887.162245699329</c:v>
                      </c:pt>
                      <c:pt idx="60">
                        <c:v>-3101.509096561807</c:v>
                      </c:pt>
                      <c:pt idx="61">
                        <c:v>-2615.044722924016</c:v>
                      </c:pt>
                      <c:pt idx="62">
                        <c:v>-2922.263454498416</c:v>
                      </c:pt>
                      <c:pt idx="63">
                        <c:v>-2973.975968834146</c:v>
                      </c:pt>
                      <c:pt idx="64">
                        <c:v>-3051.588343920657</c:v>
                      </c:pt>
                      <c:pt idx="65">
                        <c:v>-3071.309204299495</c:v>
                      </c:pt>
                      <c:pt idx="66">
                        <c:v>-3302.160624131223</c:v>
                      </c:pt>
                      <c:pt idx="67">
                        <c:v>-2958.350000315943</c:v>
                      </c:pt>
                      <c:pt idx="68">
                        <c:v>-2977.753329264663</c:v>
                      </c:pt>
                      <c:pt idx="69">
                        <c:v>-2838.682583718785</c:v>
                      </c:pt>
                      <c:pt idx="70">
                        <c:v>-3276.38105697254</c:v>
                      </c:pt>
                      <c:pt idx="71">
                        <c:v>-2910.025614672307</c:v>
                      </c:pt>
                      <c:pt idx="72">
                        <c:v>-2884.786804927379</c:v>
                      </c:pt>
                      <c:pt idx="73">
                        <c:v>-2939.21254920013</c:v>
                      </c:pt>
                      <c:pt idx="74">
                        <c:v>-3142.783051624441</c:v>
                      </c:pt>
                      <c:pt idx="75">
                        <c:v>-2783.381064717501</c:v>
                      </c:pt>
                      <c:pt idx="76">
                        <c:v>-2549.283407228171</c:v>
                      </c:pt>
                      <c:pt idx="77">
                        <c:v>-2836.041680372698</c:v>
                      </c:pt>
                      <c:pt idx="78">
                        <c:v>-3275.774282864614</c:v>
                      </c:pt>
                      <c:pt idx="79">
                        <c:v>-3642.742888069593</c:v>
                      </c:pt>
                      <c:pt idx="80">
                        <c:v>-2955.658033591964</c:v>
                      </c:pt>
                      <c:pt idx="81">
                        <c:v>-2477.433330300032</c:v>
                      </c:pt>
                      <c:pt idx="82">
                        <c:v>-3309.688615396175</c:v>
                      </c:pt>
                      <c:pt idx="83">
                        <c:v>-3145.168691279176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B-84C9-4E5D-B7C6-1DD2F0210926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WG_UDS!$O$12</c15:sqref>
                        </c15:formulaRef>
                      </c:ext>
                    </c:extLst>
                    <c:strCache>
                      <c:ptCount val="1"/>
                      <c:pt idx="0">
                        <c:v>Exp Cumulative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WG_UDS!$A$13:$B$96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WG_UDS!$O$13:$O$96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12.32884783093802</c:v>
                      </c:pt>
                      <c:pt idx="1">
                        <c:v>52.45780562551662</c:v>
                      </c:pt>
                      <c:pt idx="2">
                        <c:v>127.7666456939698</c:v>
                      </c:pt>
                      <c:pt idx="3">
                        <c:v>236.2499347937521</c:v>
                      </c:pt>
                      <c:pt idx="4">
                        <c:v>367.9301075448438</c:v>
                      </c:pt>
                      <c:pt idx="5">
                        <c:v>531.0126797094331</c:v>
                      </c:pt>
                      <c:pt idx="6">
                        <c:v>741.2428346859995</c:v>
                      </c:pt>
                      <c:pt idx="7">
                        <c:v>985.4269219877176</c:v>
                      </c:pt>
                      <c:pt idx="8">
                        <c:v>1243.182087024117</c:v>
                      </c:pt>
                      <c:pt idx="9">
                        <c:v>1531.98698401102</c:v>
                      </c:pt>
                      <c:pt idx="10">
                        <c:v>1877.774974949147</c:v>
                      </c:pt>
                      <c:pt idx="11">
                        <c:v>2256.38228604849</c:v>
                      </c:pt>
                      <c:pt idx="12">
                        <c:v>2636.875704882783</c:v>
                      </c:pt>
                      <c:pt idx="13">
                        <c:v>3047.040860197284</c:v>
                      </c:pt>
                      <c:pt idx="14">
                        <c:v>3521.11131036976</c:v>
                      </c:pt>
                      <c:pt idx="15">
                        <c:v>4024.885819174413</c:v>
                      </c:pt>
                      <c:pt idx="16">
                        <c:v>4518.736444924657</c:v>
                      </c:pt>
                      <c:pt idx="17">
                        <c:v>5039.030224134434</c:v>
                      </c:pt>
                      <c:pt idx="18">
                        <c:v>5628.8046635542</c:v>
                      </c:pt>
                      <c:pt idx="19">
                        <c:v>6244.51197850985</c:v>
                      </c:pt>
                      <c:pt idx="20">
                        <c:v>6839.690454956421</c:v>
                      </c:pt>
                      <c:pt idx="21">
                        <c:v>7458.516725600454</c:v>
                      </c:pt>
                      <c:pt idx="22">
                        <c:v>8151.878009627564</c:v>
                      </c:pt>
                      <c:pt idx="23">
                        <c:v>8869.782347621412</c:v>
                      </c:pt>
                      <c:pt idx="24">
                        <c:v>9554.62414294163</c:v>
                      </c:pt>
                      <c:pt idx="25">
                        <c:v>10258.43458975872</c:v>
                      </c:pt>
                      <c:pt idx="26">
                        <c:v>11035.92905242272</c:v>
                      </c:pt>
                      <c:pt idx="27">
                        <c:v>11830.05015172483</c:v>
                      </c:pt>
                      <c:pt idx="28">
                        <c:v>12579.60535423061</c:v>
                      </c:pt>
                      <c:pt idx="29">
                        <c:v>13343.70693451704</c:v>
                      </c:pt>
                      <c:pt idx="30">
                        <c:v>14181.22998961631</c:v>
                      </c:pt>
                      <c:pt idx="31">
                        <c:v>15027.95198863919</c:v>
                      </c:pt>
                      <c:pt idx="32">
                        <c:v>15806.61791429252</c:v>
                      </c:pt>
                      <c:pt idx="33">
                        <c:v>16608.31010083752</c:v>
                      </c:pt>
                      <c:pt idx="34">
                        <c:v>17464.29131564321</c:v>
                      </c:pt>
                      <c:pt idx="35">
                        <c:v>18342.90620213895</c:v>
                      </c:pt>
                      <c:pt idx="36">
                        <c:v>19144.30962478222</c:v>
                      </c:pt>
                      <c:pt idx="37">
                        <c:v>19967.81189537847</c:v>
                      </c:pt>
                      <c:pt idx="38">
                        <c:v>20860.53701718567</c:v>
                      </c:pt>
                      <c:pt idx="39">
                        <c:v>21754.8366657211</c:v>
                      </c:pt>
                      <c:pt idx="40">
                        <c:v>22585.26844312254</c:v>
                      </c:pt>
                      <c:pt idx="41">
                        <c:v>23418.14063761935</c:v>
                      </c:pt>
                      <c:pt idx="42">
                        <c:v>24317.99263843902</c:v>
                      </c:pt>
                      <c:pt idx="43">
                        <c:v>25218.14472576496</c:v>
                      </c:pt>
                      <c:pt idx="44">
                        <c:v>26050.79058620489</c:v>
                      </c:pt>
                      <c:pt idx="45">
                        <c:v>26883.47280583745</c:v>
                      </c:pt>
                      <c:pt idx="46">
                        <c:v>27778.95803757934</c:v>
                      </c:pt>
                      <c:pt idx="47">
                        <c:v>28669.15847166792</c:v>
                      </c:pt>
                      <c:pt idx="48">
                        <c:v>29488.10410547361</c:v>
                      </c:pt>
                      <c:pt idx="49">
                        <c:v>30299.9217474537</c:v>
                      </c:pt>
                      <c:pt idx="50">
                        <c:v>31161.59359208111</c:v>
                      </c:pt>
                      <c:pt idx="51">
                        <c:v>32003.67506578057</c:v>
                      </c:pt>
                      <c:pt idx="52">
                        <c:v>32761.21598484634</c:v>
                      </c:pt>
                      <c:pt idx="53">
                        <c:v>33501.61004607917</c:v>
                      </c:pt>
                      <c:pt idx="54">
                        <c:v>34286.17177377303</c:v>
                      </c:pt>
                      <c:pt idx="55">
                        <c:v>35054.12718152632</c:v>
                      </c:pt>
                      <c:pt idx="56">
                        <c:v>35753.93410754303</c:v>
                      </c:pt>
                      <c:pt idx="57">
                        <c:v>36444.78808653009</c:v>
                      </c:pt>
                      <c:pt idx="58">
                        <c:v>37180.12142684737</c:v>
                      </c:pt>
                      <c:pt idx="59">
                        <c:v>37901.17839578266</c:v>
                      </c:pt>
                      <c:pt idx="60">
                        <c:v>38532.46162443065</c:v>
                      </c:pt>
                      <c:pt idx="61">
                        <c:v>39152.84853493117</c:v>
                      </c:pt>
                      <c:pt idx="62">
                        <c:v>39850.29791735062</c:v>
                      </c:pt>
                      <c:pt idx="63">
                        <c:v>40544.91814087958</c:v>
                      </c:pt>
                      <c:pt idx="64">
                        <c:v>41188.97900945098</c:v>
                      </c:pt>
                      <c:pt idx="65">
                        <c:v>41781.0282212991</c:v>
                      </c:pt>
                      <c:pt idx="66">
                        <c:v>42468.95487015235</c:v>
                      </c:pt>
                      <c:pt idx="67">
                        <c:v>43156.61395175873</c:v>
                      </c:pt>
                      <c:pt idx="68">
                        <c:v>43788.65869885662</c:v>
                      </c:pt>
                      <c:pt idx="69">
                        <c:v>44423.21691487691</c:v>
                      </c:pt>
                      <c:pt idx="70">
                        <c:v>45114.37282717177</c:v>
                      </c:pt>
                      <c:pt idx="71">
                        <c:v>45815.380891242</c:v>
                      </c:pt>
                      <c:pt idx="72">
                        <c:v>46472.30368623923</c:v>
                      </c:pt>
                      <c:pt idx="73">
                        <c:v>47151.96384481715</c:v>
                      </c:pt>
                      <c:pt idx="74">
                        <c:v>47787.15967226001</c:v>
                      </c:pt>
                      <c:pt idx="75">
                        <c:v>48436.70782513933</c:v>
                      </c:pt>
                      <c:pt idx="76">
                        <c:v>49038.85701802582</c:v>
                      </c:pt>
                      <c:pt idx="77">
                        <c:v>49742.93804568076</c:v>
                      </c:pt>
                      <c:pt idx="78">
                        <c:v>50508.19880809875</c:v>
                      </c:pt>
                      <c:pt idx="79">
                        <c:v>51253.10104796138</c:v>
                      </c:pt>
                      <c:pt idx="80">
                        <c:v>51920.49557978234</c:v>
                      </c:pt>
                      <c:pt idx="81">
                        <c:v>52465.66021349326</c:v>
                      </c:pt>
                      <c:pt idx="82">
                        <c:v>53134.29654314871</c:v>
                      </c:pt>
                      <c:pt idx="83">
                        <c:v>53779.88128460957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C-84C9-4E5D-B7C6-1DD2F0210926}"/>
                  </c:ext>
                </c:extLst>
              </c15:ser>
            </c15:filteredLineSeries>
          </c:ext>
        </c:extLst>
      </c:lineChart>
      <c:catAx>
        <c:axId val="-118645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6486976"/>
        <c:crosses val="autoZero"/>
        <c:auto val="1"/>
        <c:lblAlgn val="ctr"/>
        <c:lblOffset val="100"/>
        <c:noMultiLvlLbl val="0"/>
      </c:catAx>
      <c:valAx>
        <c:axId val="-11864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645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DISH Network,</a:t>
            </a:r>
            <a:r>
              <a:rPr lang="en-US" baseline="0"/>
              <a:t> Quarterly Customers Acquired, Q1 1996-Q4 2016</a:t>
            </a:r>
            <a:endParaRPr lang="en-US"/>
          </a:p>
        </c:rich>
      </c:tx>
      <c:layout>
        <c:manualLayout>
          <c:xMode val="edge"/>
          <c:yMode val="edge"/>
          <c:x val="0.206106268212536"/>
          <c:y val="0.02089552238805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WG_UCCSD_samebeta!$C$13</c:f>
              <c:strCache>
                <c:ptCount val="1"/>
                <c:pt idx="0">
                  <c:v>Customers Acquired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WG_UCCSD_samebeta!$A$14:$B$97</c:f>
              <c:multiLvlStrCache>
                <c:ptCount val="84"/>
                <c:lvl>
                  <c:pt idx="0">
                    <c:v>1996Q1</c:v>
                  </c:pt>
                  <c:pt idx="1">
                    <c:v>1996Q2</c:v>
                  </c:pt>
                  <c:pt idx="2">
                    <c:v>1996Q3</c:v>
                  </c:pt>
                  <c:pt idx="3">
                    <c:v>1996Q4</c:v>
                  </c:pt>
                  <c:pt idx="4">
                    <c:v>1997Q1</c:v>
                  </c:pt>
                  <c:pt idx="5">
                    <c:v>1997Q2</c:v>
                  </c:pt>
                  <c:pt idx="6">
                    <c:v>1997Q3</c:v>
                  </c:pt>
                  <c:pt idx="7">
                    <c:v>1997Q4</c:v>
                  </c:pt>
                  <c:pt idx="8">
                    <c:v>1998Q1</c:v>
                  </c:pt>
                  <c:pt idx="9">
                    <c:v>1998Q2</c:v>
                  </c:pt>
                  <c:pt idx="10">
                    <c:v>1998Q3</c:v>
                  </c:pt>
                  <c:pt idx="11">
                    <c:v>1998Q4</c:v>
                  </c:pt>
                  <c:pt idx="12">
                    <c:v>1999Q1</c:v>
                  </c:pt>
                  <c:pt idx="13">
                    <c:v>1999Q2</c:v>
                  </c:pt>
                  <c:pt idx="14">
                    <c:v>1999Q3</c:v>
                  </c:pt>
                  <c:pt idx="15">
                    <c:v>1999Q4</c:v>
                  </c:pt>
                  <c:pt idx="16">
                    <c:v>2000Q1</c:v>
                  </c:pt>
                  <c:pt idx="17">
                    <c:v>2000Q2</c:v>
                  </c:pt>
                  <c:pt idx="18">
                    <c:v>2000Q3</c:v>
                  </c:pt>
                  <c:pt idx="19">
                    <c:v>2000Q4</c:v>
                  </c:pt>
                  <c:pt idx="20">
                    <c:v>2001Q1</c:v>
                  </c:pt>
                  <c:pt idx="21">
                    <c:v>2001Q2</c:v>
                  </c:pt>
                  <c:pt idx="22">
                    <c:v>2001Q3</c:v>
                  </c:pt>
                  <c:pt idx="23">
                    <c:v>2001Q4</c:v>
                  </c:pt>
                  <c:pt idx="24">
                    <c:v>2002Q1</c:v>
                  </c:pt>
                  <c:pt idx="25">
                    <c:v>2002Q2</c:v>
                  </c:pt>
                  <c:pt idx="26">
                    <c:v>2002Q3</c:v>
                  </c:pt>
                  <c:pt idx="27">
                    <c:v>2002Q4</c:v>
                  </c:pt>
                  <c:pt idx="28">
                    <c:v>2003Q1</c:v>
                  </c:pt>
                  <c:pt idx="29">
                    <c:v>2003Q2</c:v>
                  </c:pt>
                  <c:pt idx="30">
                    <c:v>2003Q3</c:v>
                  </c:pt>
                  <c:pt idx="31">
                    <c:v>2003Q4</c:v>
                  </c:pt>
                  <c:pt idx="32">
                    <c:v>2004Q1</c:v>
                  </c:pt>
                  <c:pt idx="33">
                    <c:v>2004Q2</c:v>
                  </c:pt>
                  <c:pt idx="34">
                    <c:v>2004Q3</c:v>
                  </c:pt>
                  <c:pt idx="35">
                    <c:v>2004Q4</c:v>
                  </c:pt>
                  <c:pt idx="36">
                    <c:v>2005Q1</c:v>
                  </c:pt>
                  <c:pt idx="37">
                    <c:v>2005Q2</c:v>
                  </c:pt>
                  <c:pt idx="38">
                    <c:v>2005Q3</c:v>
                  </c:pt>
                  <c:pt idx="39">
                    <c:v>2005Q4</c:v>
                  </c:pt>
                  <c:pt idx="40">
                    <c:v>2006Q1</c:v>
                  </c:pt>
                  <c:pt idx="41">
                    <c:v>2006Q2</c:v>
                  </c:pt>
                  <c:pt idx="42">
                    <c:v>2006Q3</c:v>
                  </c:pt>
                  <c:pt idx="43">
                    <c:v>2006Q4</c:v>
                  </c:pt>
                  <c:pt idx="44">
                    <c:v>2007Q1</c:v>
                  </c:pt>
                  <c:pt idx="45">
                    <c:v>2007Q2</c:v>
                  </c:pt>
                  <c:pt idx="46">
                    <c:v>2007Q3</c:v>
                  </c:pt>
                  <c:pt idx="47">
                    <c:v>2007Q4</c:v>
                  </c:pt>
                  <c:pt idx="48">
                    <c:v>2008Q1</c:v>
                  </c:pt>
                  <c:pt idx="49">
                    <c:v>2008Q2</c:v>
                  </c:pt>
                  <c:pt idx="50">
                    <c:v>2008Q3</c:v>
                  </c:pt>
                  <c:pt idx="51">
                    <c:v>2008Q4</c:v>
                  </c:pt>
                  <c:pt idx="52">
                    <c:v>2009Q1</c:v>
                  </c:pt>
                  <c:pt idx="53">
                    <c:v>2009Q2</c:v>
                  </c:pt>
                  <c:pt idx="54">
                    <c:v>2009Q3</c:v>
                  </c:pt>
                  <c:pt idx="55">
                    <c:v>2009Q4</c:v>
                  </c:pt>
                  <c:pt idx="56">
                    <c:v>2010Q1</c:v>
                  </c:pt>
                  <c:pt idx="57">
                    <c:v>2010Q2</c:v>
                  </c:pt>
                  <c:pt idx="58">
                    <c:v>2010Q3</c:v>
                  </c:pt>
                  <c:pt idx="59">
                    <c:v>2010Q4</c:v>
                  </c:pt>
                  <c:pt idx="60">
                    <c:v>2011Q1</c:v>
                  </c:pt>
                  <c:pt idx="61">
                    <c:v>2011Q2</c:v>
                  </c:pt>
                  <c:pt idx="62">
                    <c:v>2011Q3</c:v>
                  </c:pt>
                  <c:pt idx="63">
                    <c:v>2011Q4</c:v>
                  </c:pt>
                  <c:pt idx="64">
                    <c:v>2012Q1</c:v>
                  </c:pt>
                  <c:pt idx="65">
                    <c:v>2012Q2</c:v>
                  </c:pt>
                  <c:pt idx="66">
                    <c:v>2012Q3</c:v>
                  </c:pt>
                  <c:pt idx="67">
                    <c:v>2012Q4</c:v>
                  </c:pt>
                  <c:pt idx="68">
                    <c:v>2013Q1</c:v>
                  </c:pt>
                  <c:pt idx="69">
                    <c:v>2013Q2</c:v>
                  </c:pt>
                  <c:pt idx="70">
                    <c:v>2013Q3</c:v>
                  </c:pt>
                  <c:pt idx="71">
                    <c:v>2013Q4</c:v>
                  </c:pt>
                  <c:pt idx="72">
                    <c:v>2014Q1</c:v>
                  </c:pt>
                  <c:pt idx="73">
                    <c:v>2014Q2</c:v>
                  </c:pt>
                  <c:pt idx="74">
                    <c:v>2014Q3</c:v>
                  </c:pt>
                  <c:pt idx="75">
                    <c:v>2014Q4</c:v>
                  </c:pt>
                  <c:pt idx="76">
                    <c:v>2015Q1</c:v>
                  </c:pt>
                  <c:pt idx="77">
                    <c:v>2015Q2</c:v>
                  </c:pt>
                  <c:pt idx="78">
                    <c:v>2015Q3</c:v>
                  </c:pt>
                  <c:pt idx="79">
                    <c:v>2015Q4</c:v>
                  </c:pt>
                  <c:pt idx="80">
                    <c:v>2016Q1</c:v>
                  </c:pt>
                  <c:pt idx="81">
                    <c:v>2016Q2</c:v>
                  </c:pt>
                  <c:pt idx="82">
                    <c:v>2016Q3</c:v>
                  </c:pt>
                  <c:pt idx="83">
                    <c:v>2016Q4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</c:lvl>
              </c:multiLvlStrCache>
            </c:multiLvlStrRef>
          </c:cat>
          <c:val>
            <c:numRef>
              <c:f>WG_UCCSD_samebeta!$C$14:$C$97</c:f>
              <c:numCache>
                <c:formatCode>General</c:formatCode>
                <c:ptCount val="84"/>
                <c:pt idx="0">
                  <c:v>2.0</c:v>
                </c:pt>
                <c:pt idx="1">
                  <c:v>29.0</c:v>
                </c:pt>
                <c:pt idx="2">
                  <c:v>70.0</c:v>
                </c:pt>
                <c:pt idx="3">
                  <c:v>104.0</c:v>
                </c:pt>
                <c:pt idx="4">
                  <c:v>133.0</c:v>
                </c:pt>
                <c:pt idx="5">
                  <c:v>167.0</c:v>
                </c:pt>
                <c:pt idx="6">
                  <c:v>221.0</c:v>
                </c:pt>
                <c:pt idx="7">
                  <c:v>249.0</c:v>
                </c:pt>
                <c:pt idx="8">
                  <c:v>204.0</c:v>
                </c:pt>
                <c:pt idx="9">
                  <c:v>236.0</c:v>
                </c:pt>
                <c:pt idx="10">
                  <c:v>267.0</c:v>
                </c:pt>
                <c:pt idx="11">
                  <c:v>395.0</c:v>
                </c:pt>
                <c:pt idx="12">
                  <c:v>400.0</c:v>
                </c:pt>
                <c:pt idx="13">
                  <c:v>414.0</c:v>
                </c:pt>
                <c:pt idx="14">
                  <c:v>500.0</c:v>
                </c:pt>
                <c:pt idx="15">
                  <c:v>580.0</c:v>
                </c:pt>
                <c:pt idx="16">
                  <c:v>585.0</c:v>
                </c:pt>
                <c:pt idx="17">
                  <c:v>618.0</c:v>
                </c:pt>
                <c:pt idx="18">
                  <c:v>648.0</c:v>
                </c:pt>
                <c:pt idx="19">
                  <c:v>705.0</c:v>
                </c:pt>
                <c:pt idx="20">
                  <c:v>688.0</c:v>
                </c:pt>
                <c:pt idx="21">
                  <c:v>656.0</c:v>
                </c:pt>
                <c:pt idx="22">
                  <c:v>684.0</c:v>
                </c:pt>
                <c:pt idx="23">
                  <c:v>692.0</c:v>
                </c:pt>
                <c:pt idx="24">
                  <c:v>619.0</c:v>
                </c:pt>
                <c:pt idx="25">
                  <c:v>642.0</c:v>
                </c:pt>
                <c:pt idx="26">
                  <c:v>722.0</c:v>
                </c:pt>
                <c:pt idx="27">
                  <c:v>804.0</c:v>
                </c:pt>
                <c:pt idx="28">
                  <c:v>687.0</c:v>
                </c:pt>
                <c:pt idx="29">
                  <c:v>701.0</c:v>
                </c:pt>
                <c:pt idx="30">
                  <c:v>746.0</c:v>
                </c:pt>
                <c:pt idx="31">
                  <c:v>759.0</c:v>
                </c:pt>
                <c:pt idx="32">
                  <c:v>785.0</c:v>
                </c:pt>
                <c:pt idx="33">
                  <c:v>851.0</c:v>
                </c:pt>
                <c:pt idx="34">
                  <c:v>897.0</c:v>
                </c:pt>
                <c:pt idx="35">
                  <c:v>907.0</c:v>
                </c:pt>
                <c:pt idx="36">
                  <c:v>801.0</c:v>
                </c:pt>
                <c:pt idx="37">
                  <c:v>799.0</c:v>
                </c:pt>
                <c:pt idx="38">
                  <c:v>900.0</c:v>
                </c:pt>
                <c:pt idx="39">
                  <c:v>897.0</c:v>
                </c:pt>
                <c:pt idx="40">
                  <c:v>794.0</c:v>
                </c:pt>
                <c:pt idx="41">
                  <c:v>824.0</c:v>
                </c:pt>
                <c:pt idx="42">
                  <c:v>958.0</c:v>
                </c:pt>
                <c:pt idx="43">
                  <c:v>940.0</c:v>
                </c:pt>
                <c:pt idx="44">
                  <c:v>890.0</c:v>
                </c:pt>
                <c:pt idx="45">
                  <c:v>850.0</c:v>
                </c:pt>
                <c:pt idx="46">
                  <c:v>904.0</c:v>
                </c:pt>
                <c:pt idx="47">
                  <c:v>790.0</c:v>
                </c:pt>
                <c:pt idx="48">
                  <c:v>730.0</c:v>
                </c:pt>
                <c:pt idx="49">
                  <c:v>752.0</c:v>
                </c:pt>
                <c:pt idx="50">
                  <c:v>825.0</c:v>
                </c:pt>
                <c:pt idx="51">
                  <c:v>659.0</c:v>
                </c:pt>
                <c:pt idx="52">
                  <c:v>653.0</c:v>
                </c:pt>
                <c:pt idx="53">
                  <c:v>731.0</c:v>
                </c:pt>
                <c:pt idx="54">
                  <c:v>887.0</c:v>
                </c:pt>
                <c:pt idx="55">
                  <c:v>847.0</c:v>
                </c:pt>
                <c:pt idx="56">
                  <c:v>833.0</c:v>
                </c:pt>
                <c:pt idx="57">
                  <c:v>747.0</c:v>
                </c:pt>
                <c:pt idx="58">
                  <c:v>819.0</c:v>
                </c:pt>
                <c:pt idx="59">
                  <c:v>653.0</c:v>
                </c:pt>
                <c:pt idx="60">
                  <c:v>681.0</c:v>
                </c:pt>
                <c:pt idx="61">
                  <c:v>572.0</c:v>
                </c:pt>
                <c:pt idx="62">
                  <c:v>656.0</c:v>
                </c:pt>
                <c:pt idx="63">
                  <c:v>667.0</c:v>
                </c:pt>
                <c:pt idx="64">
                  <c:v>673.0</c:v>
                </c:pt>
                <c:pt idx="65">
                  <c:v>665.0</c:v>
                </c:pt>
                <c:pt idx="66">
                  <c:v>739.0</c:v>
                </c:pt>
                <c:pt idx="67">
                  <c:v>662.0</c:v>
                </c:pt>
                <c:pt idx="68">
                  <c:v>654.0</c:v>
                </c:pt>
                <c:pt idx="69">
                  <c:v>624.0</c:v>
                </c:pt>
                <c:pt idx="70">
                  <c:v>734.0</c:v>
                </c:pt>
                <c:pt idx="71">
                  <c:v>654.0</c:v>
                </c:pt>
                <c:pt idx="72">
                  <c:v>639.0</c:v>
                </c:pt>
                <c:pt idx="73">
                  <c:v>656.0</c:v>
                </c:pt>
                <c:pt idx="74">
                  <c:v>691.0</c:v>
                </c:pt>
                <c:pt idx="75">
                  <c:v>615.0</c:v>
                </c:pt>
                <c:pt idx="76">
                  <c:v>554.0</c:v>
                </c:pt>
                <c:pt idx="77">
                  <c:v>638.0</c:v>
                </c:pt>
                <c:pt idx="78">
                  <c:v>751.0</c:v>
                </c:pt>
                <c:pt idx="79">
                  <c:v>830.0</c:v>
                </c:pt>
                <c:pt idx="80">
                  <c:v>657.0</c:v>
                </c:pt>
                <c:pt idx="81">
                  <c:v>527.0</c:v>
                </c:pt>
                <c:pt idx="82">
                  <c:v>736.0</c:v>
                </c:pt>
                <c:pt idx="83">
                  <c:v>694.0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336-46F0-980E-41976131D83C}"/>
            </c:ext>
          </c:extLst>
        </c:ser>
        <c:ser>
          <c:idx val="12"/>
          <c:order val="12"/>
          <c:tx>
            <c:strRef>
              <c:f>WG_UCCSD_samebeta!$Q$13</c:f>
              <c:strCache>
                <c:ptCount val="1"/>
                <c:pt idx="0">
                  <c:v>Exp Incremental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WG_UCCSD_samebeta!$A$14:$B$97</c:f>
              <c:multiLvlStrCache>
                <c:ptCount val="84"/>
                <c:lvl>
                  <c:pt idx="0">
                    <c:v>1996Q1</c:v>
                  </c:pt>
                  <c:pt idx="1">
                    <c:v>1996Q2</c:v>
                  </c:pt>
                  <c:pt idx="2">
                    <c:v>1996Q3</c:v>
                  </c:pt>
                  <c:pt idx="3">
                    <c:v>1996Q4</c:v>
                  </c:pt>
                  <c:pt idx="4">
                    <c:v>1997Q1</c:v>
                  </c:pt>
                  <c:pt idx="5">
                    <c:v>1997Q2</c:v>
                  </c:pt>
                  <c:pt idx="6">
                    <c:v>1997Q3</c:v>
                  </c:pt>
                  <c:pt idx="7">
                    <c:v>1997Q4</c:v>
                  </c:pt>
                  <c:pt idx="8">
                    <c:v>1998Q1</c:v>
                  </c:pt>
                  <c:pt idx="9">
                    <c:v>1998Q2</c:v>
                  </c:pt>
                  <c:pt idx="10">
                    <c:v>1998Q3</c:v>
                  </c:pt>
                  <c:pt idx="11">
                    <c:v>1998Q4</c:v>
                  </c:pt>
                  <c:pt idx="12">
                    <c:v>1999Q1</c:v>
                  </c:pt>
                  <c:pt idx="13">
                    <c:v>1999Q2</c:v>
                  </c:pt>
                  <c:pt idx="14">
                    <c:v>1999Q3</c:v>
                  </c:pt>
                  <c:pt idx="15">
                    <c:v>1999Q4</c:v>
                  </c:pt>
                  <c:pt idx="16">
                    <c:v>2000Q1</c:v>
                  </c:pt>
                  <c:pt idx="17">
                    <c:v>2000Q2</c:v>
                  </c:pt>
                  <c:pt idx="18">
                    <c:v>2000Q3</c:v>
                  </c:pt>
                  <c:pt idx="19">
                    <c:v>2000Q4</c:v>
                  </c:pt>
                  <c:pt idx="20">
                    <c:v>2001Q1</c:v>
                  </c:pt>
                  <c:pt idx="21">
                    <c:v>2001Q2</c:v>
                  </c:pt>
                  <c:pt idx="22">
                    <c:v>2001Q3</c:v>
                  </c:pt>
                  <c:pt idx="23">
                    <c:v>2001Q4</c:v>
                  </c:pt>
                  <c:pt idx="24">
                    <c:v>2002Q1</c:v>
                  </c:pt>
                  <c:pt idx="25">
                    <c:v>2002Q2</c:v>
                  </c:pt>
                  <c:pt idx="26">
                    <c:v>2002Q3</c:v>
                  </c:pt>
                  <c:pt idx="27">
                    <c:v>2002Q4</c:v>
                  </c:pt>
                  <c:pt idx="28">
                    <c:v>2003Q1</c:v>
                  </c:pt>
                  <c:pt idx="29">
                    <c:v>2003Q2</c:v>
                  </c:pt>
                  <c:pt idx="30">
                    <c:v>2003Q3</c:v>
                  </c:pt>
                  <c:pt idx="31">
                    <c:v>2003Q4</c:v>
                  </c:pt>
                  <c:pt idx="32">
                    <c:v>2004Q1</c:v>
                  </c:pt>
                  <c:pt idx="33">
                    <c:v>2004Q2</c:v>
                  </c:pt>
                  <c:pt idx="34">
                    <c:v>2004Q3</c:v>
                  </c:pt>
                  <c:pt idx="35">
                    <c:v>2004Q4</c:v>
                  </c:pt>
                  <c:pt idx="36">
                    <c:v>2005Q1</c:v>
                  </c:pt>
                  <c:pt idx="37">
                    <c:v>2005Q2</c:v>
                  </c:pt>
                  <c:pt idx="38">
                    <c:v>2005Q3</c:v>
                  </c:pt>
                  <c:pt idx="39">
                    <c:v>2005Q4</c:v>
                  </c:pt>
                  <c:pt idx="40">
                    <c:v>2006Q1</c:v>
                  </c:pt>
                  <c:pt idx="41">
                    <c:v>2006Q2</c:v>
                  </c:pt>
                  <c:pt idx="42">
                    <c:v>2006Q3</c:v>
                  </c:pt>
                  <c:pt idx="43">
                    <c:v>2006Q4</c:v>
                  </c:pt>
                  <c:pt idx="44">
                    <c:v>2007Q1</c:v>
                  </c:pt>
                  <c:pt idx="45">
                    <c:v>2007Q2</c:v>
                  </c:pt>
                  <c:pt idx="46">
                    <c:v>2007Q3</c:v>
                  </c:pt>
                  <c:pt idx="47">
                    <c:v>2007Q4</c:v>
                  </c:pt>
                  <c:pt idx="48">
                    <c:v>2008Q1</c:v>
                  </c:pt>
                  <c:pt idx="49">
                    <c:v>2008Q2</c:v>
                  </c:pt>
                  <c:pt idx="50">
                    <c:v>2008Q3</c:v>
                  </c:pt>
                  <c:pt idx="51">
                    <c:v>2008Q4</c:v>
                  </c:pt>
                  <c:pt idx="52">
                    <c:v>2009Q1</c:v>
                  </c:pt>
                  <c:pt idx="53">
                    <c:v>2009Q2</c:v>
                  </c:pt>
                  <c:pt idx="54">
                    <c:v>2009Q3</c:v>
                  </c:pt>
                  <c:pt idx="55">
                    <c:v>2009Q4</c:v>
                  </c:pt>
                  <c:pt idx="56">
                    <c:v>2010Q1</c:v>
                  </c:pt>
                  <c:pt idx="57">
                    <c:v>2010Q2</c:v>
                  </c:pt>
                  <c:pt idx="58">
                    <c:v>2010Q3</c:v>
                  </c:pt>
                  <c:pt idx="59">
                    <c:v>2010Q4</c:v>
                  </c:pt>
                  <c:pt idx="60">
                    <c:v>2011Q1</c:v>
                  </c:pt>
                  <c:pt idx="61">
                    <c:v>2011Q2</c:v>
                  </c:pt>
                  <c:pt idx="62">
                    <c:v>2011Q3</c:v>
                  </c:pt>
                  <c:pt idx="63">
                    <c:v>2011Q4</c:v>
                  </c:pt>
                  <c:pt idx="64">
                    <c:v>2012Q1</c:v>
                  </c:pt>
                  <c:pt idx="65">
                    <c:v>2012Q2</c:v>
                  </c:pt>
                  <c:pt idx="66">
                    <c:v>2012Q3</c:v>
                  </c:pt>
                  <c:pt idx="67">
                    <c:v>2012Q4</c:v>
                  </c:pt>
                  <c:pt idx="68">
                    <c:v>2013Q1</c:v>
                  </c:pt>
                  <c:pt idx="69">
                    <c:v>2013Q2</c:v>
                  </c:pt>
                  <c:pt idx="70">
                    <c:v>2013Q3</c:v>
                  </c:pt>
                  <c:pt idx="71">
                    <c:v>2013Q4</c:v>
                  </c:pt>
                  <c:pt idx="72">
                    <c:v>2014Q1</c:v>
                  </c:pt>
                  <c:pt idx="73">
                    <c:v>2014Q2</c:v>
                  </c:pt>
                  <c:pt idx="74">
                    <c:v>2014Q3</c:v>
                  </c:pt>
                  <c:pt idx="75">
                    <c:v>2014Q4</c:v>
                  </c:pt>
                  <c:pt idx="76">
                    <c:v>2015Q1</c:v>
                  </c:pt>
                  <c:pt idx="77">
                    <c:v>2015Q2</c:v>
                  </c:pt>
                  <c:pt idx="78">
                    <c:v>2015Q3</c:v>
                  </c:pt>
                  <c:pt idx="79">
                    <c:v>2015Q4</c:v>
                  </c:pt>
                  <c:pt idx="80">
                    <c:v>2016Q1</c:v>
                  </c:pt>
                  <c:pt idx="81">
                    <c:v>2016Q2</c:v>
                  </c:pt>
                  <c:pt idx="82">
                    <c:v>2016Q3</c:v>
                  </c:pt>
                  <c:pt idx="83">
                    <c:v>2016Q4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</c:lvl>
              </c:multiLvlStrCache>
            </c:multiLvlStrRef>
          </c:cat>
          <c:val>
            <c:numRef>
              <c:f>WG_UCCSD_samebeta!$Q$14:$Q$97</c:f>
              <c:numCache>
                <c:formatCode>General</c:formatCode>
                <c:ptCount val="84"/>
                <c:pt idx="0">
                  <c:v>7.689578568010447</c:v>
                </c:pt>
                <c:pt idx="1">
                  <c:v>28.45744048629899</c:v>
                </c:pt>
                <c:pt idx="2">
                  <c:v>59.39030002004444</c:v>
                </c:pt>
                <c:pt idx="3">
                  <c:v>90.83590527954013</c:v>
                </c:pt>
                <c:pt idx="4">
                  <c:v>112.9683534833344</c:v>
                </c:pt>
                <c:pt idx="5">
                  <c:v>147.1017647737402</c:v>
                </c:pt>
                <c:pt idx="6">
                  <c:v>200.8134428890726</c:v>
                </c:pt>
                <c:pt idx="7">
                  <c:v>236.8927521282234</c:v>
                </c:pt>
                <c:pt idx="8">
                  <c:v>253.5550983679008</c:v>
                </c:pt>
                <c:pt idx="9">
                  <c:v>287.2097851810237</c:v>
                </c:pt>
                <c:pt idx="10">
                  <c:v>348.365402857585</c:v>
                </c:pt>
                <c:pt idx="11">
                  <c:v>379.3002378680867</c:v>
                </c:pt>
                <c:pt idx="12">
                  <c:v>390.2085234400445</c:v>
                </c:pt>
                <c:pt idx="13">
                  <c:v>425.5419699182252</c:v>
                </c:pt>
                <c:pt idx="14">
                  <c:v>504.6036828272544</c:v>
                </c:pt>
                <c:pt idx="15">
                  <c:v>538.7359890219707</c:v>
                </c:pt>
                <c:pt idx="16">
                  <c:v>535.8458768653445</c:v>
                </c:pt>
                <c:pt idx="17">
                  <c:v>563.9589389801606</c:v>
                </c:pt>
                <c:pt idx="18">
                  <c:v>650.0448972273057</c:v>
                </c:pt>
                <c:pt idx="19">
                  <c:v>668.9670529627707</c:v>
                </c:pt>
                <c:pt idx="20">
                  <c:v>598.0557140454945</c:v>
                </c:pt>
                <c:pt idx="21">
                  <c:v>620.4072150492608</c:v>
                </c:pt>
                <c:pt idx="22">
                  <c:v>701.378944811172</c:v>
                </c:pt>
                <c:pt idx="23">
                  <c:v>714.6045801350667</c:v>
                </c:pt>
                <c:pt idx="24">
                  <c:v>701.0465009918856</c:v>
                </c:pt>
                <c:pt idx="25">
                  <c:v>652.6586146973013</c:v>
                </c:pt>
                <c:pt idx="26">
                  <c:v>711.6755473681273</c:v>
                </c:pt>
                <c:pt idx="27">
                  <c:v>797.825166425841</c:v>
                </c:pt>
                <c:pt idx="28">
                  <c:v>726.0050210445697</c:v>
                </c:pt>
                <c:pt idx="29">
                  <c:v>780.1548980201354</c:v>
                </c:pt>
                <c:pt idx="30">
                  <c:v>784.4525316245692</c:v>
                </c:pt>
                <c:pt idx="31">
                  <c:v>898.3450547798607</c:v>
                </c:pt>
                <c:pt idx="32">
                  <c:v>766.6061972456696</c:v>
                </c:pt>
                <c:pt idx="33">
                  <c:v>842.5030883414914</c:v>
                </c:pt>
                <c:pt idx="34">
                  <c:v>849.4338437166697</c:v>
                </c:pt>
                <c:pt idx="35">
                  <c:v>942.8728516148201</c:v>
                </c:pt>
                <c:pt idx="36">
                  <c:v>773.8980686922952</c:v>
                </c:pt>
                <c:pt idx="37">
                  <c:v>848.4986461447214</c:v>
                </c:pt>
                <c:pt idx="38">
                  <c:v>920.9243237308867</c:v>
                </c:pt>
                <c:pt idx="39">
                  <c:v>895.2139729535846</c:v>
                </c:pt>
                <c:pt idx="40">
                  <c:v>841.4531059921145</c:v>
                </c:pt>
                <c:pt idx="41">
                  <c:v>817.6168278928673</c:v>
                </c:pt>
                <c:pt idx="42">
                  <c:v>897.9933791840481</c:v>
                </c:pt>
                <c:pt idx="43">
                  <c:v>932.8864665068491</c:v>
                </c:pt>
                <c:pt idx="44">
                  <c:v>841.0491732819453</c:v>
                </c:pt>
                <c:pt idx="45">
                  <c:v>812.795193358713</c:v>
                </c:pt>
                <c:pt idx="46">
                  <c:v>882.4959211164573</c:v>
                </c:pt>
                <c:pt idx="47">
                  <c:v>836.6556772174942</c:v>
                </c:pt>
                <c:pt idx="48">
                  <c:v>737.3541763274177</c:v>
                </c:pt>
                <c:pt idx="49">
                  <c:v>684.485844864502</c:v>
                </c:pt>
                <c:pt idx="50">
                  <c:v>772.7584551024761</c:v>
                </c:pt>
                <c:pt idx="51">
                  <c:v>740.4596158339684</c:v>
                </c:pt>
                <c:pt idx="52">
                  <c:v>675.3921028764266</c:v>
                </c:pt>
                <c:pt idx="53">
                  <c:v>712.2501683508383</c:v>
                </c:pt>
                <c:pt idx="54">
                  <c:v>779.3489931049334</c:v>
                </c:pt>
                <c:pt idx="55">
                  <c:v>779.8316985977858</c:v>
                </c:pt>
                <c:pt idx="56">
                  <c:v>716.7040750531616</c:v>
                </c:pt>
                <c:pt idx="57">
                  <c:v>711.6211193146445</c:v>
                </c:pt>
                <c:pt idx="58">
                  <c:v>752.9740766645403</c:v>
                </c:pt>
                <c:pt idx="59">
                  <c:v>758.1677773001943</c:v>
                </c:pt>
                <c:pt idx="60">
                  <c:v>620.2719663337877</c:v>
                </c:pt>
                <c:pt idx="61">
                  <c:v>616.0134943707345</c:v>
                </c:pt>
                <c:pt idx="62">
                  <c:v>704.5385721470292</c:v>
                </c:pt>
                <c:pt idx="63">
                  <c:v>719.0604718518833</c:v>
                </c:pt>
                <c:pt idx="64">
                  <c:v>687.8986874262082</c:v>
                </c:pt>
                <c:pt idx="65">
                  <c:v>618.7715341782995</c:v>
                </c:pt>
                <c:pt idx="66">
                  <c:v>749.5352608130257</c:v>
                </c:pt>
                <c:pt idx="67">
                  <c:v>760.2358978144377</c:v>
                </c:pt>
                <c:pt idx="68">
                  <c:v>676.050509196588</c:v>
                </c:pt>
                <c:pt idx="69">
                  <c:v>690.7865976947153</c:v>
                </c:pt>
                <c:pt idx="70">
                  <c:v>752.603093801636</c:v>
                </c:pt>
                <c:pt idx="71">
                  <c:v>725.2995917514607</c:v>
                </c:pt>
                <c:pt idx="72">
                  <c:v>667.268791732509</c:v>
                </c:pt>
                <c:pt idx="73">
                  <c:v>667.8374274355067</c:v>
                </c:pt>
                <c:pt idx="74">
                  <c:v>653.9959297735471</c:v>
                </c:pt>
                <c:pt idx="75">
                  <c:v>670.1650263756521</c:v>
                </c:pt>
                <c:pt idx="76">
                  <c:v>620.6091362510035</c:v>
                </c:pt>
                <c:pt idx="77">
                  <c:v>676.156075519877</c:v>
                </c:pt>
                <c:pt idx="78">
                  <c:v>712.3499914364492</c:v>
                </c:pt>
                <c:pt idx="79">
                  <c:v>693.8664027996392</c:v>
                </c:pt>
                <c:pt idx="80">
                  <c:v>613.5765767770402</c:v>
                </c:pt>
                <c:pt idx="81">
                  <c:v>539.736728066191</c:v>
                </c:pt>
                <c:pt idx="82">
                  <c:v>633.8643881742458</c:v>
                </c:pt>
                <c:pt idx="83">
                  <c:v>614.984129665928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336-46F0-980E-41976131D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0824368"/>
        <c:axId val="1730827792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9"/>
                <c:order val="1"/>
                <c:tx>
                  <c:strRef>
                    <c:extLst>
                      <c:ext uri="{02D57815-91ED-43cb-92C2-25804820EDAC}">
                        <c15:formulaRef>
                          <c15:sqref>WG_UCCSD_samebeta!$D$13</c15:sqref>
                        </c15:formulaRef>
                      </c:ext>
                    </c:extLst>
                    <c:strCache>
                      <c:ptCount val="1"/>
                      <c:pt idx="0">
                        <c:v>Cumulative Customers Acquired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WG_UCCSD_samebeta!$A$14:$B$97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WG_UCCSD_samebeta!$D$14:$D$97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2.0</c:v>
                      </c:pt>
                      <c:pt idx="1">
                        <c:v>31.0</c:v>
                      </c:pt>
                      <c:pt idx="2">
                        <c:v>101.0</c:v>
                      </c:pt>
                      <c:pt idx="3">
                        <c:v>205.0</c:v>
                      </c:pt>
                      <c:pt idx="4">
                        <c:v>338.0</c:v>
                      </c:pt>
                      <c:pt idx="5">
                        <c:v>505.0</c:v>
                      </c:pt>
                      <c:pt idx="6">
                        <c:v>726.0</c:v>
                      </c:pt>
                      <c:pt idx="7">
                        <c:v>975.0</c:v>
                      </c:pt>
                      <c:pt idx="8">
                        <c:v>1179.0</c:v>
                      </c:pt>
                      <c:pt idx="9">
                        <c:v>1415.0</c:v>
                      </c:pt>
                      <c:pt idx="10">
                        <c:v>1682.0</c:v>
                      </c:pt>
                      <c:pt idx="11">
                        <c:v>2077.0</c:v>
                      </c:pt>
                      <c:pt idx="12">
                        <c:v>2477.0</c:v>
                      </c:pt>
                      <c:pt idx="13">
                        <c:v>2891.0</c:v>
                      </c:pt>
                      <c:pt idx="14">
                        <c:v>3391.0</c:v>
                      </c:pt>
                      <c:pt idx="15">
                        <c:v>3971.0</c:v>
                      </c:pt>
                      <c:pt idx="16">
                        <c:v>4556.0</c:v>
                      </c:pt>
                      <c:pt idx="17">
                        <c:v>5174.0</c:v>
                      </c:pt>
                      <c:pt idx="18">
                        <c:v>5822.0</c:v>
                      </c:pt>
                      <c:pt idx="19">
                        <c:v>6527.0</c:v>
                      </c:pt>
                      <c:pt idx="20">
                        <c:v>7215.0</c:v>
                      </c:pt>
                      <c:pt idx="21">
                        <c:v>7871.0</c:v>
                      </c:pt>
                      <c:pt idx="22">
                        <c:v>8555.0</c:v>
                      </c:pt>
                      <c:pt idx="23">
                        <c:v>9247.0</c:v>
                      </c:pt>
                      <c:pt idx="24">
                        <c:v>9866.0</c:v>
                      </c:pt>
                      <c:pt idx="25">
                        <c:v>10508.0</c:v>
                      </c:pt>
                      <c:pt idx="26">
                        <c:v>11230.0</c:v>
                      </c:pt>
                      <c:pt idx="27">
                        <c:v>12034.0</c:v>
                      </c:pt>
                      <c:pt idx="28">
                        <c:v>12721.0</c:v>
                      </c:pt>
                      <c:pt idx="29">
                        <c:v>13422.0</c:v>
                      </c:pt>
                      <c:pt idx="30">
                        <c:v>14168.0</c:v>
                      </c:pt>
                      <c:pt idx="31">
                        <c:v>14927.0</c:v>
                      </c:pt>
                      <c:pt idx="32">
                        <c:v>15712.0</c:v>
                      </c:pt>
                      <c:pt idx="33">
                        <c:v>16563.0</c:v>
                      </c:pt>
                      <c:pt idx="34">
                        <c:v>17460.0</c:v>
                      </c:pt>
                      <c:pt idx="35">
                        <c:v>18367.0</c:v>
                      </c:pt>
                      <c:pt idx="36">
                        <c:v>19168.0</c:v>
                      </c:pt>
                      <c:pt idx="37">
                        <c:v>19967.0</c:v>
                      </c:pt>
                      <c:pt idx="38">
                        <c:v>20867.0</c:v>
                      </c:pt>
                      <c:pt idx="39">
                        <c:v>21764.0</c:v>
                      </c:pt>
                      <c:pt idx="40">
                        <c:v>22558.0</c:v>
                      </c:pt>
                      <c:pt idx="41">
                        <c:v>23382.0</c:v>
                      </c:pt>
                      <c:pt idx="42">
                        <c:v>24340.0</c:v>
                      </c:pt>
                      <c:pt idx="43">
                        <c:v>25280.0</c:v>
                      </c:pt>
                      <c:pt idx="44">
                        <c:v>26170.0</c:v>
                      </c:pt>
                      <c:pt idx="45">
                        <c:v>27020.0</c:v>
                      </c:pt>
                      <c:pt idx="46">
                        <c:v>27924.0</c:v>
                      </c:pt>
                      <c:pt idx="47">
                        <c:v>28714.0</c:v>
                      </c:pt>
                      <c:pt idx="48">
                        <c:v>29444.0</c:v>
                      </c:pt>
                      <c:pt idx="49">
                        <c:v>30196.0</c:v>
                      </c:pt>
                      <c:pt idx="50">
                        <c:v>31021.0</c:v>
                      </c:pt>
                      <c:pt idx="51">
                        <c:v>31680.0</c:v>
                      </c:pt>
                      <c:pt idx="52">
                        <c:v>32333.0</c:v>
                      </c:pt>
                      <c:pt idx="53">
                        <c:v>33064.0</c:v>
                      </c:pt>
                      <c:pt idx="54">
                        <c:v>33951.0</c:v>
                      </c:pt>
                      <c:pt idx="55">
                        <c:v>34798.0</c:v>
                      </c:pt>
                      <c:pt idx="56">
                        <c:v>35631.0</c:v>
                      </c:pt>
                      <c:pt idx="57">
                        <c:v>36378.0</c:v>
                      </c:pt>
                      <c:pt idx="58">
                        <c:v>37197.0</c:v>
                      </c:pt>
                      <c:pt idx="59">
                        <c:v>37850.0</c:v>
                      </c:pt>
                      <c:pt idx="60">
                        <c:v>38531.0</c:v>
                      </c:pt>
                      <c:pt idx="61">
                        <c:v>39103.0</c:v>
                      </c:pt>
                      <c:pt idx="62">
                        <c:v>39759.0</c:v>
                      </c:pt>
                      <c:pt idx="63">
                        <c:v>40426.0</c:v>
                      </c:pt>
                      <c:pt idx="64">
                        <c:v>41099.0</c:v>
                      </c:pt>
                      <c:pt idx="65">
                        <c:v>41764.0</c:v>
                      </c:pt>
                      <c:pt idx="66">
                        <c:v>42503.0</c:v>
                      </c:pt>
                      <c:pt idx="67">
                        <c:v>43165.0</c:v>
                      </c:pt>
                      <c:pt idx="68">
                        <c:v>43819.0</c:v>
                      </c:pt>
                      <c:pt idx="69">
                        <c:v>44443.0</c:v>
                      </c:pt>
                      <c:pt idx="70">
                        <c:v>45177.0</c:v>
                      </c:pt>
                      <c:pt idx="71">
                        <c:v>45831.0</c:v>
                      </c:pt>
                      <c:pt idx="72">
                        <c:v>46470.0</c:v>
                      </c:pt>
                      <c:pt idx="73">
                        <c:v>47126.0</c:v>
                      </c:pt>
                      <c:pt idx="74">
                        <c:v>47817.0</c:v>
                      </c:pt>
                      <c:pt idx="75">
                        <c:v>48432.0</c:v>
                      </c:pt>
                      <c:pt idx="76">
                        <c:v>48986.0</c:v>
                      </c:pt>
                      <c:pt idx="77">
                        <c:v>49624.0</c:v>
                      </c:pt>
                      <c:pt idx="78">
                        <c:v>50375.0</c:v>
                      </c:pt>
                      <c:pt idx="79">
                        <c:v>51205.0</c:v>
                      </c:pt>
                      <c:pt idx="80">
                        <c:v>51862.0</c:v>
                      </c:pt>
                      <c:pt idx="81">
                        <c:v>52389.0</c:v>
                      </c:pt>
                      <c:pt idx="82">
                        <c:v>53125.0</c:v>
                      </c:pt>
                      <c:pt idx="83">
                        <c:v>53819.0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7336-46F0-980E-41976131D83C}"/>
                  </c:ext>
                </c:extLst>
              </c15:ser>
            </c15:filteredLineSeries>
            <c15:filteredLineSeries>
              <c15:ser>
                <c:idx val="1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WG_UCCSD_samebeta!$E$13</c15:sqref>
                        </c15:formulaRef>
                      </c:ext>
                    </c:extLst>
                    <c:strCache>
                      <c:ptCount val="1"/>
                      <c:pt idx="0">
                        <c:v>cc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WG_UCCSD_samebeta!$A$14:$B$97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WG_UCCSD_samebeta!$E$14:$E$97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9.05</c:v>
                      </c:pt>
                      <c:pt idx="1">
                        <c:v>9.15</c:v>
                      </c:pt>
                      <c:pt idx="2">
                        <c:v>9.489999999999998</c:v>
                      </c:pt>
                      <c:pt idx="3">
                        <c:v>9.753333333333333</c:v>
                      </c:pt>
                      <c:pt idx="4">
                        <c:v>9.903333333333334</c:v>
                      </c:pt>
                      <c:pt idx="5">
                        <c:v>10.30333333333333</c:v>
                      </c:pt>
                      <c:pt idx="6">
                        <c:v>10.58333333333333</c:v>
                      </c:pt>
                      <c:pt idx="7">
                        <c:v>10.49666666666667</c:v>
                      </c:pt>
                      <c:pt idx="8">
                        <c:v>10.78333333333333</c:v>
                      </c:pt>
                      <c:pt idx="9">
                        <c:v>10.69333333333333</c:v>
                      </c:pt>
                      <c:pt idx="10">
                        <c:v>10.35</c:v>
                      </c:pt>
                      <c:pt idx="11">
                        <c:v>10.02</c:v>
                      </c:pt>
                      <c:pt idx="12">
                        <c:v>10.59</c:v>
                      </c:pt>
                      <c:pt idx="13">
                        <c:v>10.62333333333333</c:v>
                      </c:pt>
                      <c:pt idx="14">
                        <c:v>10.59</c:v>
                      </c:pt>
                      <c:pt idx="15">
                        <c:v>10.52666666666667</c:v>
                      </c:pt>
                      <c:pt idx="16">
                        <c:v>11.01333333333333</c:v>
                      </c:pt>
                      <c:pt idx="17">
                        <c:v>10.87666666666667</c:v>
                      </c:pt>
                      <c:pt idx="18">
                        <c:v>10.74666666666667</c:v>
                      </c:pt>
                      <c:pt idx="19">
                        <c:v>10.39333333333333</c:v>
                      </c:pt>
                      <c:pt idx="20">
                        <c:v>9.226666666666666</c:v>
                      </c:pt>
                      <c:pt idx="21">
                        <c:v>9.1</c:v>
                      </c:pt>
                      <c:pt idx="22">
                        <c:v>8.856666666666665</c:v>
                      </c:pt>
                      <c:pt idx="23">
                        <c:v>8.513333333333333</c:v>
                      </c:pt>
                      <c:pt idx="24">
                        <c:v>9.313333333333332</c:v>
                      </c:pt>
                      <c:pt idx="25">
                        <c:v>9.41</c:v>
                      </c:pt>
                      <c:pt idx="26">
                        <c:v>8.726666666666664</c:v>
                      </c:pt>
                      <c:pt idx="27">
                        <c:v>8.383333333333332</c:v>
                      </c:pt>
                      <c:pt idx="28">
                        <c:v>7.996666666666666</c:v>
                      </c:pt>
                      <c:pt idx="29">
                        <c:v>8.926666666666665</c:v>
                      </c:pt>
                      <c:pt idx="30">
                        <c:v>8.93</c:v>
                      </c:pt>
                      <c:pt idx="31">
                        <c:v>9.196666666666665</c:v>
                      </c:pt>
                      <c:pt idx="32">
                        <c:v>9.8</c:v>
                      </c:pt>
                      <c:pt idx="33">
                        <c:v>9.333333333333332</c:v>
                      </c:pt>
                      <c:pt idx="34">
                        <c:v>9.56</c:v>
                      </c:pt>
                      <c:pt idx="35">
                        <c:v>9.386666666666666</c:v>
                      </c:pt>
                      <c:pt idx="36">
                        <c:v>9.406666666666666</c:v>
                      </c:pt>
                      <c:pt idx="37">
                        <c:v>9.02</c:v>
                      </c:pt>
                      <c:pt idx="38">
                        <c:v>8.75</c:v>
                      </c:pt>
                      <c:pt idx="39">
                        <c:v>8.243333333333334</c:v>
                      </c:pt>
                      <c:pt idx="40">
                        <c:v>8.893333333333334</c:v>
                      </c:pt>
                      <c:pt idx="41">
                        <c:v>8.379999999999998</c:v>
                      </c:pt>
                      <c:pt idx="42">
                        <c:v>8.403333333333332</c:v>
                      </c:pt>
                      <c:pt idx="43">
                        <c:v>9.246666666666666</c:v>
                      </c:pt>
                      <c:pt idx="44">
                        <c:v>9.220000000000001</c:v>
                      </c:pt>
                      <c:pt idx="45">
                        <c:v>8.69</c:v>
                      </c:pt>
                      <c:pt idx="46">
                        <c:v>8.573333333333334</c:v>
                      </c:pt>
                      <c:pt idx="47">
                        <c:v>7.75</c:v>
                      </c:pt>
                      <c:pt idx="48">
                        <c:v>7.29</c:v>
                      </c:pt>
                      <c:pt idx="49">
                        <c:v>5.96</c:v>
                      </c:pt>
                      <c:pt idx="50">
                        <c:v>6.483333333333332</c:v>
                      </c:pt>
                      <c:pt idx="51">
                        <c:v>5.766666666666666</c:v>
                      </c:pt>
                      <c:pt idx="52">
                        <c:v>5.826666666666667</c:v>
                      </c:pt>
                      <c:pt idx="53">
                        <c:v>6.82</c:v>
                      </c:pt>
                      <c:pt idx="54">
                        <c:v>6.839999999999999</c:v>
                      </c:pt>
                      <c:pt idx="55">
                        <c:v>7.016666666666667</c:v>
                      </c:pt>
                      <c:pt idx="56">
                        <c:v>7.386666666666665</c:v>
                      </c:pt>
                      <c:pt idx="57">
                        <c:v>7.393333333333333</c:v>
                      </c:pt>
                      <c:pt idx="58">
                        <c:v>6.83</c:v>
                      </c:pt>
                      <c:pt idx="59">
                        <c:v>7.126666666666667</c:v>
                      </c:pt>
                      <c:pt idx="60">
                        <c:v>7.306666666666666</c:v>
                      </c:pt>
                      <c:pt idx="61">
                        <c:v>7.186666666666665</c:v>
                      </c:pt>
                      <c:pt idx="62">
                        <c:v>5.966666666666666</c:v>
                      </c:pt>
                      <c:pt idx="63">
                        <c:v>6.48</c:v>
                      </c:pt>
                      <c:pt idx="64">
                        <c:v>7.55</c:v>
                      </c:pt>
                      <c:pt idx="65">
                        <c:v>7.63</c:v>
                      </c:pt>
                      <c:pt idx="66">
                        <c:v>7.496666666666665</c:v>
                      </c:pt>
                      <c:pt idx="67">
                        <c:v>7.94</c:v>
                      </c:pt>
                      <c:pt idx="68">
                        <c:v>7.666666666666666</c:v>
                      </c:pt>
                      <c:pt idx="69">
                        <c:v>8.166666666666667</c:v>
                      </c:pt>
                      <c:pt idx="70">
                        <c:v>8.156666666666666</c:v>
                      </c:pt>
                      <c:pt idx="71">
                        <c:v>7.693333333333333</c:v>
                      </c:pt>
                      <c:pt idx="72">
                        <c:v>8.093333333333333</c:v>
                      </c:pt>
                      <c:pt idx="73">
                        <c:v>8.283333333333333</c:v>
                      </c:pt>
                      <c:pt idx="74">
                        <c:v>8.296666666666666</c:v>
                      </c:pt>
                      <c:pt idx="75">
                        <c:v>8.976666666666664</c:v>
                      </c:pt>
                      <c:pt idx="76">
                        <c:v>9.55</c:v>
                      </c:pt>
                      <c:pt idx="77">
                        <c:v>9.423333333333335</c:v>
                      </c:pt>
                      <c:pt idx="78">
                        <c:v>9.073333333333334</c:v>
                      </c:pt>
                      <c:pt idx="79">
                        <c:v>9.129999999999998</c:v>
                      </c:pt>
                      <c:pt idx="80">
                        <c:v>9.156666666666666</c:v>
                      </c:pt>
                      <c:pt idx="81">
                        <c:v>9.239999999999998</c:v>
                      </c:pt>
                      <c:pt idx="82">
                        <c:v>9.033333333333333</c:v>
                      </c:pt>
                      <c:pt idx="83">
                        <c:v>9.306666666666666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3-7336-46F0-980E-41976131D83C}"/>
                  </c:ext>
                </c:extLst>
              </c15:ser>
            </c15:filteredLineSeries>
            <c15:filteredLineSeries>
              <c15:ser>
                <c:idx val="2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WG_UCCSD_samebeta!$F$13</c15:sqref>
                        </c15:formulaRef>
                      </c:ext>
                    </c:extLst>
                    <c:strCache>
                      <c:ptCount val="1"/>
                      <c:pt idx="0">
                        <c:v>unemp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WG_UCCSD_samebeta!$A$14:$B$97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WG_UCCSD_samebeta!$F$14:$F$97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5.533333</c:v>
                      </c:pt>
                      <c:pt idx="1">
                        <c:v>5.5</c:v>
                      </c:pt>
                      <c:pt idx="2">
                        <c:v>5.266667</c:v>
                      </c:pt>
                      <c:pt idx="3">
                        <c:v>5.333333</c:v>
                      </c:pt>
                      <c:pt idx="4">
                        <c:v>5.233333</c:v>
                      </c:pt>
                      <c:pt idx="5">
                        <c:v>5.0</c:v>
                      </c:pt>
                      <c:pt idx="6">
                        <c:v>4.866667</c:v>
                      </c:pt>
                      <c:pt idx="7">
                        <c:v>4.666667</c:v>
                      </c:pt>
                      <c:pt idx="8">
                        <c:v>4.633333</c:v>
                      </c:pt>
                      <c:pt idx="9">
                        <c:v>4.4</c:v>
                      </c:pt>
                      <c:pt idx="10">
                        <c:v>4.533333</c:v>
                      </c:pt>
                      <c:pt idx="11">
                        <c:v>4.433333</c:v>
                      </c:pt>
                      <c:pt idx="12">
                        <c:v>4.3</c:v>
                      </c:pt>
                      <c:pt idx="13">
                        <c:v>4.266667</c:v>
                      </c:pt>
                      <c:pt idx="14">
                        <c:v>4.233333</c:v>
                      </c:pt>
                      <c:pt idx="15">
                        <c:v>4.066667</c:v>
                      </c:pt>
                      <c:pt idx="16">
                        <c:v>4.033333</c:v>
                      </c:pt>
                      <c:pt idx="17">
                        <c:v>3.933333</c:v>
                      </c:pt>
                      <c:pt idx="18">
                        <c:v>4.0</c:v>
                      </c:pt>
                      <c:pt idx="19">
                        <c:v>3.9</c:v>
                      </c:pt>
                      <c:pt idx="20">
                        <c:v>4.233333</c:v>
                      </c:pt>
                      <c:pt idx="21">
                        <c:v>4.4</c:v>
                      </c:pt>
                      <c:pt idx="22">
                        <c:v>4.833333</c:v>
                      </c:pt>
                      <c:pt idx="23">
                        <c:v>5.5</c:v>
                      </c:pt>
                      <c:pt idx="24">
                        <c:v>5.7</c:v>
                      </c:pt>
                      <c:pt idx="25">
                        <c:v>5.833333</c:v>
                      </c:pt>
                      <c:pt idx="26">
                        <c:v>5.733333</c:v>
                      </c:pt>
                      <c:pt idx="27">
                        <c:v>5.866667</c:v>
                      </c:pt>
                      <c:pt idx="28">
                        <c:v>5.866667</c:v>
                      </c:pt>
                      <c:pt idx="29">
                        <c:v>6.133333</c:v>
                      </c:pt>
                      <c:pt idx="30">
                        <c:v>6.133333</c:v>
                      </c:pt>
                      <c:pt idx="31">
                        <c:v>5.833333</c:v>
                      </c:pt>
                      <c:pt idx="32">
                        <c:v>5.7</c:v>
                      </c:pt>
                      <c:pt idx="33">
                        <c:v>5.6</c:v>
                      </c:pt>
                      <c:pt idx="34">
                        <c:v>5.433333</c:v>
                      </c:pt>
                      <c:pt idx="35">
                        <c:v>5.433333</c:v>
                      </c:pt>
                      <c:pt idx="36">
                        <c:v>5.3</c:v>
                      </c:pt>
                      <c:pt idx="37">
                        <c:v>5.1</c:v>
                      </c:pt>
                      <c:pt idx="38">
                        <c:v>4.966667</c:v>
                      </c:pt>
                      <c:pt idx="39">
                        <c:v>4.966667</c:v>
                      </c:pt>
                      <c:pt idx="40">
                        <c:v>4.733333</c:v>
                      </c:pt>
                      <c:pt idx="41">
                        <c:v>4.633333</c:v>
                      </c:pt>
                      <c:pt idx="42">
                        <c:v>4.633333</c:v>
                      </c:pt>
                      <c:pt idx="43">
                        <c:v>4.433333</c:v>
                      </c:pt>
                      <c:pt idx="44">
                        <c:v>4.5</c:v>
                      </c:pt>
                      <c:pt idx="45">
                        <c:v>4.5</c:v>
                      </c:pt>
                      <c:pt idx="46">
                        <c:v>4.666667</c:v>
                      </c:pt>
                      <c:pt idx="47">
                        <c:v>4.8</c:v>
                      </c:pt>
                      <c:pt idx="48">
                        <c:v>5.0</c:v>
                      </c:pt>
                      <c:pt idx="49">
                        <c:v>5.333333</c:v>
                      </c:pt>
                      <c:pt idx="50">
                        <c:v>6.0</c:v>
                      </c:pt>
                      <c:pt idx="51">
                        <c:v>6.866667</c:v>
                      </c:pt>
                      <c:pt idx="52">
                        <c:v>8.266666</c:v>
                      </c:pt>
                      <c:pt idx="53">
                        <c:v>9.3</c:v>
                      </c:pt>
                      <c:pt idx="54">
                        <c:v>9.633333</c:v>
                      </c:pt>
                      <c:pt idx="55">
                        <c:v>9.933333</c:v>
                      </c:pt>
                      <c:pt idx="56">
                        <c:v>9.833333</c:v>
                      </c:pt>
                      <c:pt idx="57">
                        <c:v>9.633333</c:v>
                      </c:pt>
                      <c:pt idx="58">
                        <c:v>9.466666</c:v>
                      </c:pt>
                      <c:pt idx="59">
                        <c:v>9.5</c:v>
                      </c:pt>
                      <c:pt idx="60">
                        <c:v>9.033334</c:v>
                      </c:pt>
                      <c:pt idx="61">
                        <c:v>9.066667</c:v>
                      </c:pt>
                      <c:pt idx="62">
                        <c:v>9.0</c:v>
                      </c:pt>
                      <c:pt idx="63">
                        <c:v>8.633333</c:v>
                      </c:pt>
                      <c:pt idx="64">
                        <c:v>8.266666</c:v>
                      </c:pt>
                      <c:pt idx="65">
                        <c:v>8.2</c:v>
                      </c:pt>
                      <c:pt idx="66">
                        <c:v>8.033334</c:v>
                      </c:pt>
                      <c:pt idx="67">
                        <c:v>7.8</c:v>
                      </c:pt>
                      <c:pt idx="68">
                        <c:v>7.733333</c:v>
                      </c:pt>
                      <c:pt idx="69">
                        <c:v>7.533333</c:v>
                      </c:pt>
                      <c:pt idx="70">
                        <c:v>7.266667</c:v>
                      </c:pt>
                      <c:pt idx="71">
                        <c:v>6.933333</c:v>
                      </c:pt>
                      <c:pt idx="72">
                        <c:v>6.666667</c:v>
                      </c:pt>
                      <c:pt idx="73">
                        <c:v>6.2</c:v>
                      </c:pt>
                      <c:pt idx="74">
                        <c:v>6.1</c:v>
                      </c:pt>
                      <c:pt idx="75">
                        <c:v>5.7</c:v>
                      </c:pt>
                      <c:pt idx="76">
                        <c:v>5.533333</c:v>
                      </c:pt>
                      <c:pt idx="77">
                        <c:v>5.4</c:v>
                      </c:pt>
                      <c:pt idx="78">
                        <c:v>5.1</c:v>
                      </c:pt>
                      <c:pt idx="79">
                        <c:v>5.0</c:v>
                      </c:pt>
                      <c:pt idx="80">
                        <c:v>4.933333</c:v>
                      </c:pt>
                      <c:pt idx="81">
                        <c:v>4.866667</c:v>
                      </c:pt>
                      <c:pt idx="82">
                        <c:v>4.9</c:v>
                      </c:pt>
                      <c:pt idx="83">
                        <c:v>4.7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4-7336-46F0-980E-41976131D83C}"/>
                  </c:ext>
                </c:extLst>
              </c15:ser>
            </c15:filteredLineSeries>
            <c15:filteredLineSeries>
              <c15:ser>
                <c:idx val="3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WG_UCCSD_samebeta!$I$13</c15:sqref>
                        </c15:formulaRef>
                      </c:ext>
                    </c:extLst>
                    <c:strCache>
                      <c:ptCount val="1"/>
                      <c:pt idx="0">
                        <c:v>P(T&lt;=t)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WG_UCCSD_samebeta!$A$14:$B$97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WG_UCCSD_samebeta!$I$14:$I$97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1.00275343584144E-12</c:v>
                      </c:pt>
                      <c:pt idx="1">
                        <c:v>7.84124987163182E-11</c:v>
                      </c:pt>
                      <c:pt idx="2">
                        <c:v>1.10968567668124E-9</c:v>
                      </c:pt>
                      <c:pt idx="3">
                        <c:v>6.88329171438795E-9</c:v>
                      </c:pt>
                      <c:pt idx="4">
                        <c:v>2.62358025304721E-8</c:v>
                      </c:pt>
                      <c:pt idx="5">
                        <c:v>8.23662161808514E-8</c:v>
                      </c:pt>
                      <c:pt idx="6">
                        <c:v>2.32387708964943E-7</c:v>
                      </c:pt>
                      <c:pt idx="7">
                        <c:v>5.48159493796163E-7</c:v>
                      </c:pt>
                      <c:pt idx="8">
                        <c:v>1.1102966225307E-6</c:v>
                      </c:pt>
                      <c:pt idx="9">
                        <c:v>2.11289872620313E-6</c:v>
                      </c:pt>
                      <c:pt idx="10">
                        <c:v>3.94651246482525E-6</c:v>
                      </c:pt>
                      <c:pt idx="11">
                        <c:v>6.85221538410108E-6</c:v>
                      </c:pt>
                      <c:pt idx="12">
                        <c:v>1.10748617132561E-5</c:v>
                      </c:pt>
                      <c:pt idx="13">
                        <c:v>1.74182366586839E-5</c:v>
                      </c:pt>
                      <c:pt idx="14">
                        <c:v>2.75674820257032E-5</c:v>
                      </c:pt>
                      <c:pt idx="15">
                        <c:v>4.19311072160644E-5</c:v>
                      </c:pt>
                      <c:pt idx="16">
                        <c:v>6.05630481541608E-5</c:v>
                      </c:pt>
                      <c:pt idx="17">
                        <c:v>8.57717796632906E-5</c:v>
                      </c:pt>
                      <c:pt idx="18">
                        <c:v>0.000122693885542202</c:v>
                      </c:pt>
                      <c:pt idx="19">
                        <c:v>0.000170481515838428</c:v>
                      </c:pt>
                      <c:pt idx="20">
                        <c:v>0.000223620126784563</c:v>
                      </c:pt>
                      <c:pt idx="21">
                        <c:v>0.000291500268598366</c:v>
                      </c:pt>
                      <c:pt idx="22">
                        <c:v>0.000385319666365791</c:v>
                      </c:pt>
                      <c:pt idx="23">
                        <c:v>0.000501426379183822</c:v>
                      </c:pt>
                      <c:pt idx="24">
                        <c:v>0.000638806418773785</c:v>
                      </c:pt>
                      <c:pt idx="25">
                        <c:v>0.000791937238125983</c:v>
                      </c:pt>
                      <c:pt idx="26">
                        <c:v>0.000990696860511009</c:v>
                      </c:pt>
                      <c:pt idx="27">
                        <c:v>0.0012550200531426</c:v>
                      </c:pt>
                      <c:pt idx="28">
                        <c:v>0.00153897371553802</c:v>
                      </c:pt>
                      <c:pt idx="29">
                        <c:v>0.00189742922011327</c:v>
                      </c:pt>
                      <c:pt idx="30">
                        <c:v>0.00231938623311789</c:v>
                      </c:pt>
                      <c:pt idx="31">
                        <c:v>0.00288387772564946</c:v>
                      </c:pt>
                      <c:pt idx="32">
                        <c:v>0.00344437854169355</c:v>
                      </c:pt>
                      <c:pt idx="33">
                        <c:v>0.00415803958659489</c:v>
                      </c:pt>
                      <c:pt idx="34">
                        <c:v>0.00499009487165669</c:v>
                      </c:pt>
                      <c:pt idx="35">
                        <c:v>0.00605676382390518</c:v>
                      </c:pt>
                      <c:pt idx="36">
                        <c:v>0.00706380999515832</c:v>
                      </c:pt>
                      <c:pt idx="37">
                        <c:v>0.00832840646289468</c:v>
                      </c:pt>
                      <c:pt idx="38">
                        <c:v>0.00990062564903704</c:v>
                      </c:pt>
                      <c:pt idx="39">
                        <c:v>0.0116487922310895</c:v>
                      </c:pt>
                      <c:pt idx="40">
                        <c:v>0.0135215024903954</c:v>
                      </c:pt>
                      <c:pt idx="41">
                        <c:v>0.0155878748346467</c:v>
                      </c:pt>
                      <c:pt idx="42">
                        <c:v>0.0181626212022126</c:v>
                      </c:pt>
                      <c:pt idx="43">
                        <c:v>0.0211982798906085</c:v>
                      </c:pt>
                      <c:pt idx="44">
                        <c:v>0.0242950899721999</c:v>
                      </c:pt>
                      <c:pt idx="45">
                        <c:v>0.0276668993247261</c:v>
                      </c:pt>
                      <c:pt idx="46">
                        <c:v>0.0317873969569085</c:v>
                      </c:pt>
                      <c:pt idx="47">
                        <c:v>0.036178351929132</c:v>
                      </c:pt>
                      <c:pt idx="48">
                        <c:v>0.0405062174622632</c:v>
                      </c:pt>
                      <c:pt idx="49">
                        <c:v>0.04497524134497</c:v>
                      </c:pt>
                      <c:pt idx="50">
                        <c:v>0.0505800699188077</c:v>
                      </c:pt>
                      <c:pt idx="51">
                        <c:v>0.056540863874775</c:v>
                      </c:pt>
                      <c:pt idx="52">
                        <c:v>0.0625490957842569</c:v>
                      </c:pt>
                      <c:pt idx="53">
                        <c:v>0.0695304476411396</c:v>
                      </c:pt>
                      <c:pt idx="54">
                        <c:v>0.0779471003013826</c:v>
                      </c:pt>
                      <c:pt idx="55">
                        <c:v>0.0872179989199109</c:v>
                      </c:pt>
                      <c:pt idx="56">
                        <c:v>0.0965611723001019</c:v>
                      </c:pt>
                      <c:pt idx="57">
                        <c:v>0.106692148817536</c:v>
                      </c:pt>
                      <c:pt idx="58">
                        <c:v>0.118376045302324</c:v>
                      </c:pt>
                      <c:pt idx="59">
                        <c:v>0.131175375209501</c:v>
                      </c:pt>
                      <c:pt idx="60">
                        <c:v>0.142503762687178</c:v>
                      </c:pt>
                      <c:pt idx="61">
                        <c:v>0.154603867979531</c:v>
                      </c:pt>
                      <c:pt idx="62">
                        <c:v>0.169467098070682</c:v>
                      </c:pt>
                      <c:pt idx="63">
                        <c:v>0.185740801522793</c:v>
                      </c:pt>
                      <c:pt idx="64">
                        <c:v>0.202384538969959</c:v>
                      </c:pt>
                      <c:pt idx="65">
                        <c:v>0.21831142669458</c:v>
                      </c:pt>
                      <c:pt idx="66">
                        <c:v>0.238789734277963</c:v>
                      </c:pt>
                      <c:pt idx="67">
                        <c:v>0.260814729904865</c:v>
                      </c:pt>
                      <c:pt idx="68">
                        <c:v>0.281494224604644</c:v>
                      </c:pt>
                      <c:pt idx="69">
                        <c:v>0.30371113822866</c:v>
                      </c:pt>
                      <c:pt idx="70">
                        <c:v>0.329105802908432</c:v>
                      </c:pt>
                      <c:pt idx="71">
                        <c:v>0.354713698612768</c:v>
                      </c:pt>
                      <c:pt idx="72">
                        <c:v>0.379268186337358</c:v>
                      </c:pt>
                      <c:pt idx="73">
                        <c:v>0.404793595770399</c:v>
                      </c:pt>
                      <c:pt idx="74">
                        <c:v>0.430682588440335</c:v>
                      </c:pt>
                      <c:pt idx="75">
                        <c:v>0.458087314921359</c:v>
                      </c:pt>
                      <c:pt idx="76">
                        <c:v>0.48423247475397</c:v>
                      </c:pt>
                      <c:pt idx="77">
                        <c:v>0.513508426769126</c:v>
                      </c:pt>
                      <c:pt idx="78">
                        <c:v>0.545149922094998</c:v>
                      </c:pt>
                      <c:pt idx="79">
                        <c:v>0.576700085329311</c:v>
                      </c:pt>
                      <c:pt idx="80">
                        <c:v>0.605189504209385</c:v>
                      </c:pt>
                      <c:pt idx="81">
                        <c:v>0.630719104140417</c:v>
                      </c:pt>
                      <c:pt idx="82">
                        <c:v>0.661202596145731</c:v>
                      </c:pt>
                      <c:pt idx="83">
                        <c:v>0.691219372828768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5-7336-46F0-980E-41976131D83C}"/>
                  </c:ext>
                </c:extLst>
              </c15:ser>
            </c15:filteredLineSeries>
            <c15:filteredLineSeries>
              <c15:ser>
                <c:idx val="4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WG_UCCSD_samebeta!$J$13</c15:sqref>
                        </c15:formulaRef>
                      </c:ext>
                    </c:extLst>
                    <c:strCache>
                      <c:ptCount val="1"/>
                      <c:pt idx="0">
                        <c:v>P(T=t)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WG_UCCSD_samebeta!$A$14:$B$97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WG_UCCSD_samebeta!$J$14:$J$97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1.00275343584144E-12</c:v>
                      </c:pt>
                      <c:pt idx="1">
                        <c:v>7.74097452804767E-11</c:v>
                      </c:pt>
                      <c:pt idx="2">
                        <c:v>1.03127317796492E-9</c:v>
                      </c:pt>
                      <c:pt idx="3">
                        <c:v>5.77360603770671E-9</c:v>
                      </c:pt>
                      <c:pt idx="4">
                        <c:v>1.93525108160841E-8</c:v>
                      </c:pt>
                      <c:pt idx="5">
                        <c:v>5.61304136503793E-8</c:v>
                      </c:pt>
                      <c:pt idx="6">
                        <c:v>1.50021492784091E-7</c:v>
                      </c:pt>
                      <c:pt idx="7">
                        <c:v>3.1577178483122E-7</c:v>
                      </c:pt>
                      <c:pt idx="8">
                        <c:v>5.62137128734541E-7</c:v>
                      </c:pt>
                      <c:pt idx="9">
                        <c:v>1.00260210367242E-6</c:v>
                      </c:pt>
                      <c:pt idx="10">
                        <c:v>1.83361373862212E-6</c:v>
                      </c:pt>
                      <c:pt idx="11">
                        <c:v>2.90570291927583E-6</c:v>
                      </c:pt>
                      <c:pt idx="12">
                        <c:v>4.22264632915503E-6</c:v>
                      </c:pt>
                      <c:pt idx="13">
                        <c:v>6.3433749454278E-6</c:v>
                      </c:pt>
                      <c:pt idx="14">
                        <c:v>1.01492453670193E-5</c:v>
                      </c:pt>
                      <c:pt idx="15">
                        <c:v>1.43636251903612E-5</c:v>
                      </c:pt>
                      <c:pt idx="16">
                        <c:v>1.86319409380964E-5</c:v>
                      </c:pt>
                      <c:pt idx="17">
                        <c:v>2.52087315091298E-5</c:v>
                      </c:pt>
                      <c:pt idx="18">
                        <c:v>3.69221058789115E-5</c:v>
                      </c:pt>
                      <c:pt idx="19">
                        <c:v>4.77876302962255E-5</c:v>
                      </c:pt>
                      <c:pt idx="20">
                        <c:v>5.31386109461351E-5</c:v>
                      </c:pt>
                      <c:pt idx="21">
                        <c:v>6.78801418138031E-5</c:v>
                      </c:pt>
                      <c:pt idx="22">
                        <c:v>9.38193977674251E-5</c:v>
                      </c:pt>
                      <c:pt idx="23">
                        <c:v>0.000116106712818031</c:v>
                      </c:pt>
                      <c:pt idx="24">
                        <c:v>0.000137380039589963</c:v>
                      </c:pt>
                      <c:pt idx="25">
                        <c:v>0.000153130819352198</c:v>
                      </c:pt>
                      <c:pt idx="26">
                        <c:v>0.000198759622385025</c:v>
                      </c:pt>
                      <c:pt idx="27">
                        <c:v>0.000264323192631588</c:v>
                      </c:pt>
                      <c:pt idx="28">
                        <c:v>0.00028395366239542</c:v>
                      </c:pt>
                      <c:pt idx="29">
                        <c:v>0.00035845550457525</c:v>
                      </c:pt>
                      <c:pt idx="30">
                        <c:v>0.000421957013004626</c:v>
                      </c:pt>
                      <c:pt idx="31">
                        <c:v>0.000564491492531571</c:v>
                      </c:pt>
                      <c:pt idx="32">
                        <c:v>0.000560500816044085</c:v>
                      </c:pt>
                      <c:pt idx="33">
                        <c:v>0.000713661044901337</c:v>
                      </c:pt>
                      <c:pt idx="34">
                        <c:v>0.000832055285061805</c:v>
                      </c:pt>
                      <c:pt idx="35">
                        <c:v>0.00106666895224849</c:v>
                      </c:pt>
                      <c:pt idx="36">
                        <c:v>0.00100704617125313</c:v>
                      </c:pt>
                      <c:pt idx="37">
                        <c:v>0.00126459646773636</c:v>
                      </c:pt>
                      <c:pt idx="38">
                        <c:v>0.00157221918614236</c:v>
                      </c:pt>
                      <c:pt idx="39">
                        <c:v>0.00174816658205246</c:v>
                      </c:pt>
                      <c:pt idx="40">
                        <c:v>0.00187271025930591</c:v>
                      </c:pt>
                      <c:pt idx="41">
                        <c:v>0.00206637234425133</c:v>
                      </c:pt>
                      <c:pt idx="42">
                        <c:v>0.00257474636756583</c:v>
                      </c:pt>
                      <c:pt idx="43">
                        <c:v>0.00303565868839595</c:v>
                      </c:pt>
                      <c:pt idx="44">
                        <c:v>0.00309681008159135</c:v>
                      </c:pt>
                      <c:pt idx="45">
                        <c:v>0.00337180935252623</c:v>
                      </c:pt>
                      <c:pt idx="46">
                        <c:v>0.00412049763218236</c:v>
                      </c:pt>
                      <c:pt idx="47">
                        <c:v>0.00439095497222353</c:v>
                      </c:pt>
                      <c:pt idx="48">
                        <c:v>0.00432786553313125</c:v>
                      </c:pt>
                      <c:pt idx="49">
                        <c:v>0.00446902388270676</c:v>
                      </c:pt>
                      <c:pt idx="50">
                        <c:v>0.0056048285738377</c:v>
                      </c:pt>
                      <c:pt idx="51">
                        <c:v>0.00596079395596727</c:v>
                      </c:pt>
                      <c:pt idx="52">
                        <c:v>0.00600823190948196</c:v>
                      </c:pt>
                      <c:pt idx="53">
                        <c:v>0.00698135185688264</c:v>
                      </c:pt>
                      <c:pt idx="54">
                        <c:v>0.00841665266024305</c:v>
                      </c:pt>
                      <c:pt idx="55">
                        <c:v>0.00927089861852825</c:v>
                      </c:pt>
                      <c:pt idx="56">
                        <c:v>0.00934317338019108</c:v>
                      </c:pt>
                      <c:pt idx="57">
                        <c:v>0.0101309765174336</c:v>
                      </c:pt>
                      <c:pt idx="58">
                        <c:v>0.0116838964847883</c:v>
                      </c:pt>
                      <c:pt idx="59">
                        <c:v>0.0127993299071769</c:v>
                      </c:pt>
                      <c:pt idx="60">
                        <c:v>0.0113283874776772</c:v>
                      </c:pt>
                      <c:pt idx="61">
                        <c:v>0.0121001052923529</c:v>
                      </c:pt>
                      <c:pt idx="62">
                        <c:v>0.0148632300911511</c:v>
                      </c:pt>
                      <c:pt idx="63">
                        <c:v>0.0162737034521115</c:v>
                      </c:pt>
                      <c:pt idx="64">
                        <c:v>0.0166437374471654</c:v>
                      </c:pt>
                      <c:pt idx="65">
                        <c:v>0.0159268877246212</c:v>
                      </c:pt>
                      <c:pt idx="66">
                        <c:v>0.0204783075833832</c:v>
                      </c:pt>
                      <c:pt idx="67">
                        <c:v>0.0220249956269015</c:v>
                      </c:pt>
                      <c:pt idx="68">
                        <c:v>0.0206794946997787</c:v>
                      </c:pt>
                      <c:pt idx="69">
                        <c:v>0.0222169136240167</c:v>
                      </c:pt>
                      <c:pt idx="70">
                        <c:v>0.0253946646797716</c:v>
                      </c:pt>
                      <c:pt idx="71">
                        <c:v>0.0256078957043362</c:v>
                      </c:pt>
                      <c:pt idx="72">
                        <c:v>0.0245544877245902</c:v>
                      </c:pt>
                      <c:pt idx="73">
                        <c:v>0.0255254094330409</c:v>
                      </c:pt>
                      <c:pt idx="74">
                        <c:v>0.0258889926699356</c:v>
                      </c:pt>
                      <c:pt idx="75">
                        <c:v>0.0274047264810243</c:v>
                      </c:pt>
                      <c:pt idx="76">
                        <c:v>0.0261451598326109</c:v>
                      </c:pt>
                      <c:pt idx="77">
                        <c:v>0.0292759520151558</c:v>
                      </c:pt>
                      <c:pt idx="78">
                        <c:v>0.0316414953258722</c:v>
                      </c:pt>
                      <c:pt idx="79">
                        <c:v>0.0315501632343131</c:v>
                      </c:pt>
                      <c:pt idx="80">
                        <c:v>0.0284894188800742</c:v>
                      </c:pt>
                      <c:pt idx="81">
                        <c:v>0.0255295999310319</c:v>
                      </c:pt>
                      <c:pt idx="82">
                        <c:v>0.0304834920053139</c:v>
                      </c:pt>
                      <c:pt idx="83">
                        <c:v>0.0300167766830374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6-7336-46F0-980E-41976131D83C}"/>
                  </c:ext>
                </c:extLst>
              </c15:ser>
            </c15:filteredLineSeries>
            <c15:filteredLineSeries>
              <c15:ser>
                <c:idx val="5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WG_UCCSD_samebeta!$K$13</c15:sqref>
                        </c15:formulaRef>
                      </c:ext>
                    </c:extLst>
                    <c:strCache>
                      <c:ptCount val="1"/>
                      <c:pt idx="0">
                        <c:v>P(T&lt;=t)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WG_UCCSD_samebeta!$A$14:$B$97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WG_UCCSD_samebeta!$K$14:$K$97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0.000169012029341498</c:v>
                      </c:pt>
                      <c:pt idx="1">
                        <c:v>0.000794488385850389</c:v>
                      </c:pt>
                      <c:pt idx="2">
                        <c:v>0.00209984895041126</c:v>
                      </c:pt>
                      <c:pt idx="3">
                        <c:v>0.00409636233923782</c:v>
                      </c:pt>
                      <c:pt idx="4">
                        <c:v>0.00657932848686893</c:v>
                      </c:pt>
                      <c:pt idx="5">
                        <c:v>0.00981251350833301</c:v>
                      </c:pt>
                      <c:pt idx="6">
                        <c:v>0.014226217008672</c:v>
                      </c:pt>
                      <c:pt idx="7">
                        <c:v>0.019432867866483</c:v>
                      </c:pt>
                      <c:pt idx="8">
                        <c:v>0.0250056679293827</c:v>
                      </c:pt>
                      <c:pt idx="9">
                        <c:v>0.0313180361276314</c:v>
                      </c:pt>
                      <c:pt idx="10">
                        <c:v>0.038974300879998</c:v>
                      </c:pt>
                      <c:pt idx="11">
                        <c:v>0.0473101518232098</c:v>
                      </c:pt>
                      <c:pt idx="12">
                        <c:v>0.0558853401308121</c:v>
                      </c:pt>
                      <c:pt idx="13">
                        <c:v>0.0652364590361549</c:v>
                      </c:pt>
                      <c:pt idx="14">
                        <c:v>0.0763240907706069</c:v>
                      </c:pt>
                      <c:pt idx="15">
                        <c:v>0.0881605854300629</c:v>
                      </c:pt>
                      <c:pt idx="16">
                        <c:v>0.0999321966930756</c:v>
                      </c:pt>
                      <c:pt idx="17">
                        <c:v>0.112319618691432</c:v>
                      </c:pt>
                      <c:pt idx="18">
                        <c:v>0.126595421339284</c:v>
                      </c:pt>
                      <c:pt idx="19">
                        <c:v>0.141283657381495</c:v>
                      </c:pt>
                      <c:pt idx="20">
                        <c:v>0.154411601760102</c:v>
                      </c:pt>
                      <c:pt idx="21">
                        <c:v>0.168026118831116</c:v>
                      </c:pt>
                      <c:pt idx="22">
                        <c:v>0.183412074406933</c:v>
                      </c:pt>
                      <c:pt idx="23">
                        <c:v>0.199081616664305</c:v>
                      </c:pt>
                      <c:pt idx="24">
                        <c:v>0.214446379872464</c:v>
                      </c:pt>
                      <c:pt idx="25">
                        <c:v>0.228742587474113</c:v>
                      </c:pt>
                      <c:pt idx="26">
                        <c:v>0.24432140487772</c:v>
                      </c:pt>
                      <c:pt idx="27">
                        <c:v>0.261772836774304</c:v>
                      </c:pt>
                      <c:pt idx="28">
                        <c:v>0.277639450266814</c:v>
                      </c:pt>
                      <c:pt idx="29">
                        <c:v>0.294672495163789</c:v>
                      </c:pt>
                      <c:pt idx="30">
                        <c:v>0.311779757455367</c:v>
                      </c:pt>
                      <c:pt idx="31">
                        <c:v>0.331344870188633</c:v>
                      </c:pt>
                      <c:pt idx="32">
                        <c:v>0.348015718980037</c:v>
                      </c:pt>
                      <c:pt idx="33">
                        <c:v>0.366305911386137</c:v>
                      </c:pt>
                      <c:pt idx="34">
                        <c:v>0.38471069782196</c:v>
                      </c:pt>
                      <c:pt idx="35">
                        <c:v>0.405094428167662</c:v>
                      </c:pt>
                      <c:pt idx="36">
                        <c:v>0.421783206079093</c:v>
                      </c:pt>
                      <c:pt idx="37">
                        <c:v>0.44002955990217</c:v>
                      </c:pt>
                      <c:pt idx="38">
                        <c:v>0.459769725554966</c:v>
                      </c:pt>
                      <c:pt idx="39">
                        <c:v>0.478888708812522</c:v>
                      </c:pt>
                      <c:pt idx="40">
                        <c:v>0.496786362767373</c:v>
                      </c:pt>
                      <c:pt idx="41">
                        <c:v>0.514098378483905</c:v>
                      </c:pt>
                      <c:pt idx="42">
                        <c:v>0.533014969330989</c:v>
                      </c:pt>
                      <c:pt idx="43">
                        <c:v>0.552551566770246</c:v>
                      </c:pt>
                      <c:pt idx="44">
                        <c:v>0.57005014638964</c:v>
                      </c:pt>
                      <c:pt idx="45">
                        <c:v>0.586840062323398</c:v>
                      </c:pt>
                      <c:pt idx="46">
                        <c:v>0.604923302616211</c:v>
                      </c:pt>
                      <c:pt idx="47">
                        <c:v>0.621912792157896</c:v>
                      </c:pt>
                      <c:pt idx="48">
                        <c:v>0.636739808578798</c:v>
                      </c:pt>
                      <c:pt idx="49">
                        <c:v>0.650359816936309</c:v>
                      </c:pt>
                      <c:pt idx="50">
                        <c:v>0.66555794988856</c:v>
                      </c:pt>
                      <c:pt idx="51">
                        <c:v>0.67993270683204</c:v>
                      </c:pt>
                      <c:pt idx="52">
                        <c:v>0.692862199961724</c:v>
                      </c:pt>
                      <c:pt idx="53">
                        <c:v>0.706291616470565</c:v>
                      </c:pt>
                      <c:pt idx="54">
                        <c:v>0.720738303388901</c:v>
                      </c:pt>
                      <c:pt idx="55">
                        <c:v>0.734923298963704</c:v>
                      </c:pt>
                      <c:pt idx="56">
                        <c:v>0.747697751232597</c:v>
                      </c:pt>
                      <c:pt idx="57">
                        <c:v>0.760109361903169</c:v>
                      </c:pt>
                      <c:pt idx="58">
                        <c:v>0.772934872762136</c:v>
                      </c:pt>
                      <c:pt idx="59">
                        <c:v>0.785518980381765</c:v>
                      </c:pt>
                      <c:pt idx="60">
                        <c:v>0.795541106201201</c:v>
                      </c:pt>
                      <c:pt idx="61">
                        <c:v>0.805223639434464</c:v>
                      </c:pt>
                      <c:pt idx="62">
                        <c:v>0.815971118998</c:v>
                      </c:pt>
                      <c:pt idx="63">
                        <c:v>0.82658817574949</c:v>
                      </c:pt>
                      <c:pt idx="64">
                        <c:v>0.836402363696909</c:v>
                      </c:pt>
                      <c:pt idx="65">
                        <c:v>0.844925685174061</c:v>
                      </c:pt>
                      <c:pt idx="66">
                        <c:v>0.85487229153706</c:v>
                      </c:pt>
                      <c:pt idx="67">
                        <c:v>0.864561066147302</c:v>
                      </c:pt>
                      <c:pt idx="68">
                        <c:v>0.872828393816383</c:v>
                      </c:pt>
                      <c:pt idx="69">
                        <c:v>0.880929541021608</c:v>
                      </c:pt>
                      <c:pt idx="70">
                        <c:v>0.88937643000207</c:v>
                      </c:pt>
                      <c:pt idx="71">
                        <c:v>0.897155235545799</c:v>
                      </c:pt>
                      <c:pt idx="72">
                        <c:v>0.903994347267365</c:v>
                      </c:pt>
                      <c:pt idx="73">
                        <c:v>0.910536464574969</c:v>
                      </c:pt>
                      <c:pt idx="74">
                        <c:v>0.91665845818297</c:v>
                      </c:pt>
                      <c:pt idx="75">
                        <c:v>0.922652680314481</c:v>
                      </c:pt>
                      <c:pt idx="76">
                        <c:v>0.927959197224571</c:v>
                      </c:pt>
                      <c:pt idx="77">
                        <c:v>0.933488623742357</c:v>
                      </c:pt>
                      <c:pt idx="78">
                        <c:v>0.939059524803862</c:v>
                      </c:pt>
                      <c:pt idx="79">
                        <c:v>0.944253281556476</c:v>
                      </c:pt>
                      <c:pt idx="80">
                        <c:v>0.948657967275217</c:v>
                      </c:pt>
                      <c:pt idx="81">
                        <c:v>0.952383177190492</c:v>
                      </c:pt>
                      <c:pt idx="82">
                        <c:v>0.956598141897872</c:v>
                      </c:pt>
                      <c:pt idx="83">
                        <c:v>0.960546901546167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7-7336-46F0-980E-41976131D83C}"/>
                  </c:ext>
                </c:extLst>
              </c15:ser>
            </c15:filteredLineSeries>
            <c15:filteredLineSeries>
              <c15:ser>
                <c:idx val="6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WG_UCCSD_samebeta!$L$13</c15:sqref>
                        </c15:formulaRef>
                      </c:ext>
                    </c:extLst>
                    <c:strCache>
                      <c:ptCount val="1"/>
                      <c:pt idx="0">
                        <c:v>P(T=t)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WG_UCCSD_samebeta!$A$14:$B$97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WG_UCCSD_samebeta!$L$14:$L$97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0.000169012029341498</c:v>
                      </c:pt>
                      <c:pt idx="1">
                        <c:v>0.000625476356508891</c:v>
                      </c:pt>
                      <c:pt idx="2">
                        <c:v>0.00130536056456088</c:v>
                      </c:pt>
                      <c:pt idx="3">
                        <c:v>0.00199651338882656</c:v>
                      </c:pt>
                      <c:pt idx="4">
                        <c:v>0.0024829661476311</c:v>
                      </c:pt>
                      <c:pt idx="5">
                        <c:v>0.00323318502146408</c:v>
                      </c:pt>
                      <c:pt idx="6">
                        <c:v>0.00441370350033898</c:v>
                      </c:pt>
                      <c:pt idx="7">
                        <c:v>0.00520665085781102</c:v>
                      </c:pt>
                      <c:pt idx="8">
                        <c:v>0.00557280006289973</c:v>
                      </c:pt>
                      <c:pt idx="9">
                        <c:v>0.00631236819824865</c:v>
                      </c:pt>
                      <c:pt idx="10">
                        <c:v>0.00765626475236658</c:v>
                      </c:pt>
                      <c:pt idx="11">
                        <c:v>0.00833585094321187</c:v>
                      </c:pt>
                      <c:pt idx="12">
                        <c:v>0.00857518830760229</c:v>
                      </c:pt>
                      <c:pt idx="13">
                        <c:v>0.00935111890534279</c:v>
                      </c:pt>
                      <c:pt idx="14">
                        <c:v>0.0110876317344519</c:v>
                      </c:pt>
                      <c:pt idx="15">
                        <c:v>0.011836494659456</c:v>
                      </c:pt>
                      <c:pt idx="16">
                        <c:v>0.0117716112630127</c:v>
                      </c:pt>
                      <c:pt idx="17">
                        <c:v>0.0123874219983567</c:v>
                      </c:pt>
                      <c:pt idx="18">
                        <c:v>0.0142758026478517</c:v>
                      </c:pt>
                      <c:pt idx="19">
                        <c:v>0.0146882360422111</c:v>
                      </c:pt>
                      <c:pt idx="20">
                        <c:v>0.0131279443786073</c:v>
                      </c:pt>
                      <c:pt idx="21">
                        <c:v>0.0136145170710132</c:v>
                      </c:pt>
                      <c:pt idx="22">
                        <c:v>0.015385955575817</c:v>
                      </c:pt>
                      <c:pt idx="23">
                        <c:v>0.0156695422573718</c:v>
                      </c:pt>
                      <c:pt idx="24">
                        <c:v>0.0153647632081595</c:v>
                      </c:pt>
                      <c:pt idx="25">
                        <c:v>0.0142962076016487</c:v>
                      </c:pt>
                      <c:pt idx="26">
                        <c:v>0.0155788174036073</c:v>
                      </c:pt>
                      <c:pt idx="27">
                        <c:v>0.0174514318965836</c:v>
                      </c:pt>
                      <c:pt idx="28">
                        <c:v>0.0158666134925104</c:v>
                      </c:pt>
                      <c:pt idx="29">
                        <c:v>0.0170330448969751</c:v>
                      </c:pt>
                      <c:pt idx="30">
                        <c:v>0.0171072622915775</c:v>
                      </c:pt>
                      <c:pt idx="31">
                        <c:v>0.0195651127332662</c:v>
                      </c:pt>
                      <c:pt idx="32">
                        <c:v>0.0166708487914038</c:v>
                      </c:pt>
                      <c:pt idx="33">
                        <c:v>0.0182901924061004</c:v>
                      </c:pt>
                      <c:pt idx="34">
                        <c:v>0.0184047864358228</c:v>
                      </c:pt>
                      <c:pt idx="35">
                        <c:v>0.0203837303457021</c:v>
                      </c:pt>
                      <c:pt idx="36">
                        <c:v>0.016688777911431</c:v>
                      </c:pt>
                      <c:pt idx="37">
                        <c:v>0.0182463538230769</c:v>
                      </c:pt>
                      <c:pt idx="38">
                        <c:v>0.019740165652796</c:v>
                      </c:pt>
                      <c:pt idx="39">
                        <c:v>0.0191189832575557</c:v>
                      </c:pt>
                      <c:pt idx="40">
                        <c:v>0.0178976539548518</c:v>
                      </c:pt>
                      <c:pt idx="41">
                        <c:v>0.0173120157165321</c:v>
                      </c:pt>
                      <c:pt idx="42">
                        <c:v>0.018916590847084</c:v>
                      </c:pt>
                      <c:pt idx="43">
                        <c:v>0.0195365974392568</c:v>
                      </c:pt>
                      <c:pt idx="44">
                        <c:v>0.017498579619394</c:v>
                      </c:pt>
                      <c:pt idx="45">
                        <c:v>0.0167899159337581</c:v>
                      </c:pt>
                      <c:pt idx="46">
                        <c:v>0.0180832402928122</c:v>
                      </c:pt>
                      <c:pt idx="47">
                        <c:v>0.0169894895416853</c:v>
                      </c:pt>
                      <c:pt idx="48">
                        <c:v>0.0148270164209024</c:v>
                      </c:pt>
                      <c:pt idx="49">
                        <c:v>0.0136200083575103</c:v>
                      </c:pt>
                      <c:pt idx="50">
                        <c:v>0.0151981329522515</c:v>
                      </c:pt>
                      <c:pt idx="51">
                        <c:v>0.0143747569434802</c:v>
                      </c:pt>
                      <c:pt idx="52">
                        <c:v>0.0129294931296839</c:v>
                      </c:pt>
                      <c:pt idx="53">
                        <c:v>0.013429416508841</c:v>
                      </c:pt>
                      <c:pt idx="54">
                        <c:v>0.0144466869183358</c:v>
                      </c:pt>
                      <c:pt idx="55">
                        <c:v>0.0141849955748033</c:v>
                      </c:pt>
                      <c:pt idx="56">
                        <c:v>0.0127744522688922</c:v>
                      </c:pt>
                      <c:pt idx="57">
                        <c:v>0.0124116106705728</c:v>
                      </c:pt>
                      <c:pt idx="58">
                        <c:v>0.0128255108589664</c:v>
                      </c:pt>
                      <c:pt idx="59">
                        <c:v>0.0125841076196287</c:v>
                      </c:pt>
                      <c:pt idx="60">
                        <c:v>0.0100221258194362</c:v>
                      </c:pt>
                      <c:pt idx="61">
                        <c:v>0.00968253323326351</c:v>
                      </c:pt>
                      <c:pt idx="62">
                        <c:v>0.0107474795635359</c:v>
                      </c:pt>
                      <c:pt idx="63">
                        <c:v>0.0106170567514898</c:v>
                      </c:pt>
                      <c:pt idx="64">
                        <c:v>0.00981418794741928</c:v>
                      </c:pt>
                      <c:pt idx="65">
                        <c:v>0.00852332147715173</c:v>
                      </c:pt>
                      <c:pt idx="66">
                        <c:v>0.00994660636299849</c:v>
                      </c:pt>
                      <c:pt idx="67">
                        <c:v>0.00968877461024231</c:v>
                      </c:pt>
                      <c:pt idx="68">
                        <c:v>0.008267327669081</c:v>
                      </c:pt>
                      <c:pt idx="69">
                        <c:v>0.00810114720522548</c:v>
                      </c:pt>
                      <c:pt idx="70">
                        <c:v>0.0084468889804612</c:v>
                      </c:pt>
                      <c:pt idx="71">
                        <c:v>0.00777880554372967</c:v>
                      </c:pt>
                      <c:pt idx="72">
                        <c:v>0.00683911172156592</c:v>
                      </c:pt>
                      <c:pt idx="73">
                        <c:v>0.00654211730760423</c:v>
                      </c:pt>
                      <c:pt idx="74">
                        <c:v>0.0061219936080007</c:v>
                      </c:pt>
                      <c:pt idx="75">
                        <c:v>0.00599422213151057</c:v>
                      </c:pt>
                      <c:pt idx="76">
                        <c:v>0.00530651691009032</c:v>
                      </c:pt>
                      <c:pt idx="77">
                        <c:v>0.00552942651778598</c:v>
                      </c:pt>
                      <c:pt idx="78">
                        <c:v>0.00557090106150493</c:v>
                      </c:pt>
                      <c:pt idx="79">
                        <c:v>0.00519375675261369</c:v>
                      </c:pt>
                      <c:pt idx="80">
                        <c:v>0.00440468571874086</c:v>
                      </c:pt>
                      <c:pt idx="81">
                        <c:v>0.00372520991527525</c:v>
                      </c:pt>
                      <c:pt idx="82">
                        <c:v>0.0042149647073807</c:v>
                      </c:pt>
                      <c:pt idx="83">
                        <c:v>0.00394875964829477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8-7336-46F0-980E-41976131D83C}"/>
                  </c:ext>
                </c:extLst>
              </c15:ser>
            </c15:filteredLineSeries>
            <c15:filteredLineSeries>
              <c15:ser>
                <c:idx val="7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WG_UCCSD_samebeta!$M$13</c15:sqref>
                        </c15:formulaRef>
                      </c:ext>
                    </c:extLst>
                    <c:strCache>
                      <c:ptCount val="1"/>
                      <c:pt idx="0">
                        <c:v>P(T &lt;= t)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WG_UCCSD_samebeta!$A$14:$B$97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WG_UCCSD_samebeta!$M$14:$M$97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0.000128159642800174</c:v>
                      </c:pt>
                      <c:pt idx="1">
                        <c:v>0.000602450317571824</c:v>
                      </c:pt>
                      <c:pt idx="2">
                        <c:v>0.00159228865123923</c:v>
                      </c:pt>
                      <c:pt idx="3">
                        <c:v>0.00310622040589823</c:v>
                      </c:pt>
                      <c:pt idx="4">
                        <c:v>0.00498902629728714</c:v>
                      </c:pt>
                      <c:pt idx="5">
                        <c:v>0.00744072237684947</c:v>
                      </c:pt>
                      <c:pt idx="6">
                        <c:v>0.0107876130916674</c:v>
                      </c:pt>
                      <c:pt idx="7">
                        <c:v>0.0147358256271377</c:v>
                      </c:pt>
                      <c:pt idx="8">
                        <c:v>0.0189617439332694</c:v>
                      </c:pt>
                      <c:pt idx="9">
                        <c:v>0.0237485736862865</c:v>
                      </c:pt>
                      <c:pt idx="10">
                        <c:v>0.0295546637339129</c:v>
                      </c:pt>
                      <c:pt idx="11">
                        <c:v>0.0358763343650477</c:v>
                      </c:pt>
                      <c:pt idx="12">
                        <c:v>0.0423798097557151</c:v>
                      </c:pt>
                      <c:pt idx="13">
                        <c:v>0.0494721759210188</c:v>
                      </c:pt>
                      <c:pt idx="14">
                        <c:v>0.0578822373014731</c:v>
                      </c:pt>
                      <c:pt idx="15">
                        <c:v>0.0668611704518392</c:v>
                      </c:pt>
                      <c:pt idx="16">
                        <c:v>0.0757919350662617</c:v>
                      </c:pt>
                      <c:pt idx="17">
                        <c:v>0.085191250715931</c:v>
                      </c:pt>
                      <c:pt idx="18">
                        <c:v>0.0960253323363861</c:v>
                      </c:pt>
                      <c:pt idx="19">
                        <c:v>0.107174783219099</c:v>
                      </c:pt>
                      <c:pt idx="20">
                        <c:v>0.117142378453191</c:v>
                      </c:pt>
                      <c:pt idx="21">
                        <c:v>0.127482498704012</c:v>
                      </c:pt>
                      <c:pt idx="22">
                        <c:v>0.139172147784198</c:v>
                      </c:pt>
                      <c:pt idx="23">
                        <c:v>0.151082224119782</c:v>
                      </c:pt>
                      <c:pt idx="24">
                        <c:v>0.162766332469647</c:v>
                      </c:pt>
                      <c:pt idx="25">
                        <c:v>0.173643976047935</c:v>
                      </c:pt>
                      <c:pt idx="26">
                        <c:v>0.185505235170737</c:v>
                      </c:pt>
                      <c:pt idx="27">
                        <c:v>0.198802321277835</c:v>
                      </c:pt>
                      <c:pt idx="28">
                        <c:v>0.210902404961911</c:v>
                      </c:pt>
                      <c:pt idx="29">
                        <c:v>0.22390498659558</c:v>
                      </c:pt>
                      <c:pt idx="30">
                        <c:v>0.236979195455989</c:v>
                      </c:pt>
                      <c:pt idx="31">
                        <c:v>0.251951613035654</c:v>
                      </c:pt>
                      <c:pt idx="32">
                        <c:v>0.264728382989748</c:v>
                      </c:pt>
                      <c:pt idx="33">
                        <c:v>0.278770101128773</c:v>
                      </c:pt>
                      <c:pt idx="34">
                        <c:v>0.292927331857384</c:v>
                      </c:pt>
                      <c:pt idx="35">
                        <c:v>0.308641879384298</c:v>
                      </c:pt>
                      <c:pt idx="36">
                        <c:v>0.321540180529169</c:v>
                      </c:pt>
                      <c:pt idx="37">
                        <c:v>0.335681824631581</c:v>
                      </c:pt>
                      <c:pt idx="38">
                        <c:v>0.35103056336043</c:v>
                      </c:pt>
                      <c:pt idx="39">
                        <c:v>0.365950796242989</c:v>
                      </c:pt>
                      <c:pt idx="40">
                        <c:v>0.379975014676191</c:v>
                      </c:pt>
                      <c:pt idx="41">
                        <c:v>0.393601961807739</c:v>
                      </c:pt>
                      <c:pt idx="42">
                        <c:v>0.408568518127473</c:v>
                      </c:pt>
                      <c:pt idx="43">
                        <c:v>0.424116625902587</c:v>
                      </c:pt>
                      <c:pt idx="44">
                        <c:v>0.438134112123953</c:v>
                      </c:pt>
                      <c:pt idx="45">
                        <c:v>0.451680698679932</c:v>
                      </c:pt>
                      <c:pt idx="46">
                        <c:v>0.466388964031873</c:v>
                      </c:pt>
                      <c:pt idx="47">
                        <c:v>0.480333225318831</c:v>
                      </c:pt>
                      <c:pt idx="48">
                        <c:v>0.492622461590954</c:v>
                      </c:pt>
                      <c:pt idx="49">
                        <c:v>0.504030559005363</c:v>
                      </c:pt>
                      <c:pt idx="50">
                        <c:v>0.516909866590404</c:v>
                      </c:pt>
                      <c:pt idx="51">
                        <c:v>0.529250860187637</c:v>
                      </c:pt>
                      <c:pt idx="52">
                        <c:v>0.540507395235577</c:v>
                      </c:pt>
                      <c:pt idx="53">
                        <c:v>0.552378231374758</c:v>
                      </c:pt>
                      <c:pt idx="54">
                        <c:v>0.56536738125984</c:v>
                      </c:pt>
                      <c:pt idx="55">
                        <c:v>0.57836457623647</c:v>
                      </c:pt>
                      <c:pt idx="56">
                        <c:v>0.590309644154023</c:v>
                      </c:pt>
                      <c:pt idx="57">
                        <c:v>0.6021699961426</c:v>
                      </c:pt>
                      <c:pt idx="58">
                        <c:v>0.614719564087009</c:v>
                      </c:pt>
                      <c:pt idx="59">
                        <c:v>0.627355693708679</c:v>
                      </c:pt>
                      <c:pt idx="60">
                        <c:v>0.637693559814242</c:v>
                      </c:pt>
                      <c:pt idx="61">
                        <c:v>0.647960451387087</c:v>
                      </c:pt>
                      <c:pt idx="62">
                        <c:v>0.659702760922871</c:v>
                      </c:pt>
                      <c:pt idx="63">
                        <c:v>0.671687102120403</c:v>
                      </c:pt>
                      <c:pt idx="64">
                        <c:v>0.683152080244173</c:v>
                      </c:pt>
                      <c:pt idx="65">
                        <c:v>0.693464939147145</c:v>
                      </c:pt>
                      <c:pt idx="66">
                        <c:v>0.705957193494028</c:v>
                      </c:pt>
                      <c:pt idx="67">
                        <c:v>0.718627791790936</c:v>
                      </c:pt>
                      <c:pt idx="68">
                        <c:v>0.729895300277545</c:v>
                      </c:pt>
                      <c:pt idx="69">
                        <c:v>0.741408410239124</c:v>
                      </c:pt>
                      <c:pt idx="70">
                        <c:v>0.753951795135818</c:v>
                      </c:pt>
                      <c:pt idx="71">
                        <c:v>0.766040121665009</c:v>
                      </c:pt>
                      <c:pt idx="72">
                        <c:v>0.777161268193884</c:v>
                      </c:pt>
                      <c:pt idx="73">
                        <c:v>0.788291891984476</c:v>
                      </c:pt>
                      <c:pt idx="74">
                        <c:v>0.799191824147368</c:v>
                      </c:pt>
                      <c:pt idx="75">
                        <c:v>0.810361241253629</c:v>
                      </c:pt>
                      <c:pt idx="76">
                        <c:v>0.820704726857813</c:v>
                      </c:pt>
                      <c:pt idx="77">
                        <c:v>0.831973994783144</c:v>
                      </c:pt>
                      <c:pt idx="78">
                        <c:v>0.843846494640418</c:v>
                      </c:pt>
                      <c:pt idx="79">
                        <c:v>0.855410934687079</c:v>
                      </c:pt>
                      <c:pt idx="80">
                        <c:v>0.865637210966696</c:v>
                      </c:pt>
                      <c:pt idx="81">
                        <c:v>0.874632823101133</c:v>
                      </c:pt>
                      <c:pt idx="82">
                        <c:v>0.885197229570703</c:v>
                      </c:pt>
                      <c:pt idx="83">
                        <c:v>0.895446965065135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9-7336-46F0-980E-41976131D83C}"/>
                  </c:ext>
                </c:extLst>
              </c15:ser>
            </c15:filteredLineSeries>
            <c15:filteredLineSeries>
              <c15:ser>
                <c:idx val="8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WG_UCCSD_samebeta!$N$13</c15:sqref>
                        </c15:formulaRef>
                      </c:ext>
                    </c:extLst>
                    <c:strCache>
                      <c:ptCount val="1"/>
                      <c:pt idx="0">
                        <c:v>P(T = t)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WG_UCCSD_samebeta!$A$14:$B$97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WG_UCCSD_samebeta!$N$14:$N$97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0.000128159642800174</c:v>
                      </c:pt>
                      <c:pt idx="1">
                        <c:v>0.00047429067477165</c:v>
                      </c:pt>
                      <c:pt idx="2">
                        <c:v>0.000989838333667407</c:v>
                      </c:pt>
                      <c:pt idx="3">
                        <c:v>0.001513931754659</c:v>
                      </c:pt>
                      <c:pt idx="4">
                        <c:v>0.00188280589138891</c:v>
                      </c:pt>
                      <c:pt idx="5">
                        <c:v>0.00245169607956234</c:v>
                      </c:pt>
                      <c:pt idx="6">
                        <c:v>0.00334689071481788</c:v>
                      </c:pt>
                      <c:pt idx="7">
                        <c:v>0.00394821253547039</c:v>
                      </c:pt>
                      <c:pt idx="8">
                        <c:v>0.00422591830613168</c:v>
                      </c:pt>
                      <c:pt idx="9">
                        <c:v>0.00478682975301706</c:v>
                      </c:pt>
                      <c:pt idx="10">
                        <c:v>0.00580609004762642</c:v>
                      </c:pt>
                      <c:pt idx="11">
                        <c:v>0.00632167063113478</c:v>
                      </c:pt>
                      <c:pt idx="12">
                        <c:v>0.00650347539066741</c:v>
                      </c:pt>
                      <c:pt idx="13">
                        <c:v>0.00709236616530375</c:v>
                      </c:pt>
                      <c:pt idx="14">
                        <c:v>0.00841006138045424</c:v>
                      </c:pt>
                      <c:pt idx="15">
                        <c:v>0.00897893315036618</c:v>
                      </c:pt>
                      <c:pt idx="16">
                        <c:v>0.00893076461442241</c:v>
                      </c:pt>
                      <c:pt idx="17">
                        <c:v>0.00939931564966934</c:v>
                      </c:pt>
                      <c:pt idx="18">
                        <c:v>0.0108340816204551</c:v>
                      </c:pt>
                      <c:pt idx="19">
                        <c:v>0.0111494508827128</c:v>
                      </c:pt>
                      <c:pt idx="20">
                        <c:v>0.00996759523409157</c:v>
                      </c:pt>
                      <c:pt idx="21">
                        <c:v>0.010340120250821</c:v>
                      </c:pt>
                      <c:pt idx="22">
                        <c:v>0.0116896490801862</c:v>
                      </c:pt>
                      <c:pt idx="23">
                        <c:v>0.0119100763355844</c:v>
                      </c:pt>
                      <c:pt idx="24">
                        <c:v>0.0116841083498648</c:v>
                      </c:pt>
                      <c:pt idx="25">
                        <c:v>0.0108776435782884</c:v>
                      </c:pt>
                      <c:pt idx="26">
                        <c:v>0.0118612591228021</c:v>
                      </c:pt>
                      <c:pt idx="27">
                        <c:v>0.0132970861070973</c:v>
                      </c:pt>
                      <c:pt idx="28">
                        <c:v>0.0121000836840762</c:v>
                      </c:pt>
                      <c:pt idx="29">
                        <c:v>0.0130025816336689</c:v>
                      </c:pt>
                      <c:pt idx="30">
                        <c:v>0.0130742088604095</c:v>
                      </c:pt>
                      <c:pt idx="31">
                        <c:v>0.0149724175796643</c:v>
                      </c:pt>
                      <c:pt idx="32">
                        <c:v>0.0127767699540945</c:v>
                      </c:pt>
                      <c:pt idx="33">
                        <c:v>0.0140417181390249</c:v>
                      </c:pt>
                      <c:pt idx="34">
                        <c:v>0.0141572307286112</c:v>
                      </c:pt>
                      <c:pt idx="35">
                        <c:v>0.0157145475269137</c:v>
                      </c:pt>
                      <c:pt idx="36">
                        <c:v>0.0128983011448716</c:v>
                      </c:pt>
                      <c:pt idx="37">
                        <c:v>0.014141644102412</c:v>
                      </c:pt>
                      <c:pt idx="38">
                        <c:v>0.0153487387288481</c:v>
                      </c:pt>
                      <c:pt idx="39">
                        <c:v>0.0149202328825597</c:v>
                      </c:pt>
                      <c:pt idx="40">
                        <c:v>0.0140242184332019</c:v>
                      </c:pt>
                      <c:pt idx="41">
                        <c:v>0.0136269471315478</c:v>
                      </c:pt>
                      <c:pt idx="42">
                        <c:v>0.0149665563197341</c:v>
                      </c:pt>
                      <c:pt idx="43">
                        <c:v>0.0155481077751141</c:v>
                      </c:pt>
                      <c:pt idx="44">
                        <c:v>0.0140174862213658</c:v>
                      </c:pt>
                      <c:pt idx="45">
                        <c:v>0.0135465865559785</c:v>
                      </c:pt>
                      <c:pt idx="46">
                        <c:v>0.014708265351941</c:v>
                      </c:pt>
                      <c:pt idx="47">
                        <c:v>0.0139442612869582</c:v>
                      </c:pt>
                      <c:pt idx="48">
                        <c:v>0.0122892362721236</c:v>
                      </c:pt>
                      <c:pt idx="49">
                        <c:v>0.0114080974144084</c:v>
                      </c:pt>
                      <c:pt idx="50">
                        <c:v>0.0128793075850413</c:v>
                      </c:pt>
                      <c:pt idx="51">
                        <c:v>0.0123409935972328</c:v>
                      </c:pt>
                      <c:pt idx="52">
                        <c:v>0.0112565350479404</c:v>
                      </c:pt>
                      <c:pt idx="53">
                        <c:v>0.0118708361391806</c:v>
                      </c:pt>
                      <c:pt idx="54">
                        <c:v>0.0129891498850822</c:v>
                      </c:pt>
                      <c:pt idx="55">
                        <c:v>0.0129971949766298</c:v>
                      </c:pt>
                      <c:pt idx="56">
                        <c:v>0.0119450679175527</c:v>
                      </c:pt>
                      <c:pt idx="57">
                        <c:v>0.0118603519885774</c:v>
                      </c:pt>
                      <c:pt idx="58">
                        <c:v>0.012549567944409</c:v>
                      </c:pt>
                      <c:pt idx="59">
                        <c:v>0.0126361296216699</c:v>
                      </c:pt>
                      <c:pt idx="60">
                        <c:v>0.0103378661055631</c:v>
                      </c:pt>
                      <c:pt idx="61">
                        <c:v>0.0102668915728456</c:v>
                      </c:pt>
                      <c:pt idx="62">
                        <c:v>0.0117423095357838</c:v>
                      </c:pt>
                      <c:pt idx="63">
                        <c:v>0.0119843411975314</c:v>
                      </c:pt>
                      <c:pt idx="64">
                        <c:v>0.0114649781237701</c:v>
                      </c:pt>
                      <c:pt idx="65">
                        <c:v>0.0103128589029717</c:v>
                      </c:pt>
                      <c:pt idx="66">
                        <c:v>0.0124922543468838</c:v>
                      </c:pt>
                      <c:pt idx="67">
                        <c:v>0.0126705982969073</c:v>
                      </c:pt>
                      <c:pt idx="68">
                        <c:v>0.0112675084866098</c:v>
                      </c:pt>
                      <c:pt idx="69">
                        <c:v>0.0115131099615786</c:v>
                      </c:pt>
                      <c:pt idx="70">
                        <c:v>0.0125433848966939</c:v>
                      </c:pt>
                      <c:pt idx="71">
                        <c:v>0.012088326529191</c:v>
                      </c:pt>
                      <c:pt idx="72">
                        <c:v>0.0111211465288751</c:v>
                      </c:pt>
                      <c:pt idx="73">
                        <c:v>0.0111306237905918</c:v>
                      </c:pt>
                      <c:pt idx="74">
                        <c:v>0.0108999321628925</c:v>
                      </c:pt>
                      <c:pt idx="75">
                        <c:v>0.0111694171062609</c:v>
                      </c:pt>
                      <c:pt idx="76">
                        <c:v>0.0103434856041834</c:v>
                      </c:pt>
                      <c:pt idx="77">
                        <c:v>0.0112692679253313</c:v>
                      </c:pt>
                      <c:pt idx="78">
                        <c:v>0.0118724998572742</c:v>
                      </c:pt>
                      <c:pt idx="79">
                        <c:v>0.0115644400466607</c:v>
                      </c:pt>
                      <c:pt idx="80">
                        <c:v>0.0102262762796173</c:v>
                      </c:pt>
                      <c:pt idx="81">
                        <c:v>0.00899561213443652</c:v>
                      </c:pt>
                      <c:pt idx="82">
                        <c:v>0.0105644064695708</c:v>
                      </c:pt>
                      <c:pt idx="83">
                        <c:v>0.0102497354944321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A-7336-46F0-980E-41976131D83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WG_UCCSD_samebeta!$O$13</c15:sqref>
                        </c15:formulaRef>
                      </c:ext>
                    </c:extLst>
                    <c:strCache>
                      <c:ptCount val="1"/>
                      <c:pt idx="0">
                        <c:v>LL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WG_UCCSD_samebeta!$A$14:$B$97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WG_UCCSD_samebeta!$O$14:$O$97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-17.92446772357565</c:v>
                      </c:pt>
                      <c:pt idx="1">
                        <c:v>-221.9570154029279</c:v>
                      </c:pt>
                      <c:pt idx="2">
                        <c:v>-484.2578249247393</c:v>
                      </c:pt>
                      <c:pt idx="3">
                        <c:v>-675.276700921243</c:v>
                      </c:pt>
                      <c:pt idx="4">
                        <c:v>-834.573951878202</c:v>
                      </c:pt>
                      <c:pt idx="5">
                        <c:v>-1003.832861166616</c:v>
                      </c:pt>
                      <c:pt idx="6">
                        <c:v>-1259.638895482097</c:v>
                      </c:pt>
                      <c:pt idx="7">
                        <c:v>-1378.088588963374</c:v>
                      </c:pt>
                      <c:pt idx="8">
                        <c:v>-1115.169813010206</c:v>
                      </c:pt>
                      <c:pt idx="9">
                        <c:v>-1260.685316340457</c:v>
                      </c:pt>
                      <c:pt idx="10">
                        <c:v>-1374.742390392391</c:v>
                      </c:pt>
                      <c:pt idx="11">
                        <c:v>-2000.189847327353</c:v>
                      </c:pt>
                      <c:pt idx="12">
                        <c:v>-2014.167427792504</c:v>
                      </c:pt>
                      <c:pt idx="13">
                        <c:v>-2048.776812198696</c:v>
                      </c:pt>
                      <c:pt idx="14">
                        <c:v>-2389.163253257841</c:v>
                      </c:pt>
                      <c:pt idx="15">
                        <c:v>-2733.467039816512</c:v>
                      </c:pt>
                      <c:pt idx="16">
                        <c:v>-2760.178159816488</c:v>
                      </c:pt>
                      <c:pt idx="17">
                        <c:v>-2884.279168470373</c:v>
                      </c:pt>
                      <c:pt idx="18">
                        <c:v>-2932.237848411583</c:v>
                      </c:pt>
                      <c:pt idx="19">
                        <c:v>-3169.93734648553</c:v>
                      </c:pt>
                      <c:pt idx="20">
                        <c:v>-3170.590155913757</c:v>
                      </c:pt>
                      <c:pt idx="21">
                        <c:v>-2999.05079987435</c:v>
                      </c:pt>
                      <c:pt idx="22">
                        <c:v>-3043.15124156258</c:v>
                      </c:pt>
                      <c:pt idx="23">
                        <c:v>-3065.816376496416</c:v>
                      </c:pt>
                      <c:pt idx="24">
                        <c:v>-2754.25635948933</c:v>
                      </c:pt>
                      <c:pt idx="25">
                        <c:v>-2902.511303377192</c:v>
                      </c:pt>
                      <c:pt idx="26">
                        <c:v>-3201.692917847147</c:v>
                      </c:pt>
                      <c:pt idx="27">
                        <c:v>-3473.449127389808</c:v>
                      </c:pt>
                      <c:pt idx="28">
                        <c:v>-3032.790979420072</c:v>
                      </c:pt>
                      <c:pt idx="29">
                        <c:v>-3044.16775517582</c:v>
                      </c:pt>
                      <c:pt idx="30">
                        <c:v>-3235.486878887739</c:v>
                      </c:pt>
                      <c:pt idx="31">
                        <c:v>-3188.97310935406</c:v>
                      </c:pt>
                      <c:pt idx="32">
                        <c:v>-3422.69938431551</c:v>
                      </c:pt>
                      <c:pt idx="33">
                        <c:v>-3630.129858815925</c:v>
                      </c:pt>
                      <c:pt idx="34">
                        <c:v>-3819.004212531018</c:v>
                      </c:pt>
                      <c:pt idx="35">
                        <c:v>-3766.923740233265</c:v>
                      </c:pt>
                      <c:pt idx="36">
                        <c:v>-3484.878396056846</c:v>
                      </c:pt>
                      <c:pt idx="37">
                        <c:v>-3402.646450342192</c:v>
                      </c:pt>
                      <c:pt idx="38">
                        <c:v>-3759.049778243955</c:v>
                      </c:pt>
                      <c:pt idx="39">
                        <c:v>-3771.918256793183</c:v>
                      </c:pt>
                      <c:pt idx="40">
                        <c:v>-3387.973827316386</c:v>
                      </c:pt>
                      <c:pt idx="41">
                        <c:v>-3539.661776882427</c:v>
                      </c:pt>
                      <c:pt idx="42">
                        <c:v>-4025.45578565292</c:v>
                      </c:pt>
                      <c:pt idx="43">
                        <c:v>-3913.987354194183</c:v>
                      </c:pt>
                      <c:pt idx="44">
                        <c:v>-3798.030244504488</c:v>
                      </c:pt>
                      <c:pt idx="45">
                        <c:v>-3656.377576368163</c:v>
                      </c:pt>
                      <c:pt idx="46">
                        <c:v>-3814.288489632126</c:v>
                      </c:pt>
                      <c:pt idx="47">
                        <c:v>-3375.422913779744</c:v>
                      </c:pt>
                      <c:pt idx="48">
                        <c:v>-3211.292994674783</c:v>
                      </c:pt>
                      <c:pt idx="49">
                        <c:v>-3364.020770914046</c:v>
                      </c:pt>
                      <c:pt idx="50">
                        <c:v>-3590.509987907997</c:v>
                      </c:pt>
                      <c:pt idx="51">
                        <c:v>-2896.192143173789</c:v>
                      </c:pt>
                      <c:pt idx="52">
                        <c:v>-2929.88459606997</c:v>
                      </c:pt>
                      <c:pt idx="53">
                        <c:v>-3241.013231598308</c:v>
                      </c:pt>
                      <c:pt idx="54">
                        <c:v>-3852.809473188896</c:v>
                      </c:pt>
                      <c:pt idx="55">
                        <c:v>-3678.539393308855</c:v>
                      </c:pt>
                      <c:pt idx="56">
                        <c:v>-3688.054864699458</c:v>
                      </c:pt>
                      <c:pt idx="57">
                        <c:v>-3312.611992793938</c:v>
                      </c:pt>
                      <c:pt idx="58">
                        <c:v>-3585.63854436383</c:v>
                      </c:pt>
                      <c:pt idx="59">
                        <c:v>-2854.390425094229</c:v>
                      </c:pt>
                      <c:pt idx="60">
                        <c:v>-3113.492368503003</c:v>
                      </c:pt>
                      <c:pt idx="61">
                        <c:v>-2619.091315677787</c:v>
                      </c:pt>
                      <c:pt idx="62">
                        <c:v>-2915.629234736094</c:v>
                      </c:pt>
                      <c:pt idx="63">
                        <c:v>-2950.910972476174</c:v>
                      </c:pt>
                      <c:pt idx="64">
                        <c:v>-3007.272416222942</c:v>
                      </c:pt>
                      <c:pt idx="65">
                        <c:v>-3041.951877267666</c:v>
                      </c:pt>
                      <c:pt idx="66">
                        <c:v>-3238.77574797138</c:v>
                      </c:pt>
                      <c:pt idx="67">
                        <c:v>-2891.927844516517</c:v>
                      </c:pt>
                      <c:pt idx="68">
                        <c:v>-2933.734160834772</c:v>
                      </c:pt>
                      <c:pt idx="69">
                        <c:v>-2785.703791264177</c:v>
                      </c:pt>
                      <c:pt idx="70">
                        <c:v>-3213.864399540738</c:v>
                      </c:pt>
                      <c:pt idx="71">
                        <c:v>-2887.746837274123</c:v>
                      </c:pt>
                      <c:pt idx="72">
                        <c:v>-2874.801502940037</c:v>
                      </c:pt>
                      <c:pt idx="73">
                        <c:v>-2950.72412551979</c:v>
                      </c:pt>
                      <c:pt idx="74">
                        <c:v>-3122.628110927789</c:v>
                      </c:pt>
                      <c:pt idx="75">
                        <c:v>-2764.164148441694</c:v>
                      </c:pt>
                      <c:pt idx="76">
                        <c:v>-2532.554695681621</c:v>
                      </c:pt>
                      <c:pt idx="77">
                        <c:v>-2861.861231130985</c:v>
                      </c:pt>
                      <c:pt idx="78">
                        <c:v>-3329.581397661473</c:v>
                      </c:pt>
                      <c:pt idx="79">
                        <c:v>-3701.65093399125</c:v>
                      </c:pt>
                      <c:pt idx="80">
                        <c:v>-3010.896160815307</c:v>
                      </c:pt>
                      <c:pt idx="81">
                        <c:v>-2482.706676326394</c:v>
                      </c:pt>
                      <c:pt idx="82">
                        <c:v>-3348.994899001102</c:v>
                      </c:pt>
                      <c:pt idx="83">
                        <c:v>-3178.869345131447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B-7336-46F0-980E-41976131D83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WG_UCCSD_samebeta!$P$13</c15:sqref>
                        </c15:formulaRef>
                      </c:ext>
                    </c:extLst>
                    <c:strCache>
                      <c:ptCount val="1"/>
                      <c:pt idx="0">
                        <c:v>Exp Cumulative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WG_UCCSD_samebeta!$A$14:$B$97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WG_UCCSD_samebeta!$P$14:$P$97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7.689578568010447</c:v>
                      </c:pt>
                      <c:pt idx="1">
                        <c:v>36.14701905430944</c:v>
                      </c:pt>
                      <c:pt idx="2">
                        <c:v>95.53731907435388</c:v>
                      </c:pt>
                      <c:pt idx="3">
                        <c:v>186.373224353894</c:v>
                      </c:pt>
                      <c:pt idx="4">
                        <c:v>299.3415778372284</c:v>
                      </c:pt>
                      <c:pt idx="5">
                        <c:v>446.4433426109685</c:v>
                      </c:pt>
                      <c:pt idx="6">
                        <c:v>647.2567855000412</c:v>
                      </c:pt>
                      <c:pt idx="7">
                        <c:v>884.1495376282647</c:v>
                      </c:pt>
                      <c:pt idx="8">
                        <c:v>1137.704635996165</c:v>
                      </c:pt>
                      <c:pt idx="9">
                        <c:v>1424.91442117719</c:v>
                      </c:pt>
                      <c:pt idx="10">
                        <c:v>1773.279824034774</c:v>
                      </c:pt>
                      <c:pt idx="11">
                        <c:v>2152.580061902861</c:v>
                      </c:pt>
                      <c:pt idx="12">
                        <c:v>2542.788585342905</c:v>
                      </c:pt>
                      <c:pt idx="13">
                        <c:v>2968.33055526113</c:v>
                      </c:pt>
                      <c:pt idx="14">
                        <c:v>3472.934238088384</c:v>
                      </c:pt>
                      <c:pt idx="15">
                        <c:v>4011.670227110355</c:v>
                      </c:pt>
                      <c:pt idx="16">
                        <c:v>4547.5161039757</c:v>
                      </c:pt>
                      <c:pt idx="17">
                        <c:v>5111.47504295586</c:v>
                      </c:pt>
                      <c:pt idx="18">
                        <c:v>5761.519940183166</c:v>
                      </c:pt>
                      <c:pt idx="19">
                        <c:v>6430.486993145937</c:v>
                      </c:pt>
                      <c:pt idx="20">
                        <c:v>7028.542707191431</c:v>
                      </c:pt>
                      <c:pt idx="21">
                        <c:v>7648.949922240691</c:v>
                      </c:pt>
                      <c:pt idx="22">
                        <c:v>8350.328867051863</c:v>
                      </c:pt>
                      <c:pt idx="23">
                        <c:v>9064.93344718693</c:v>
                      </c:pt>
                      <c:pt idx="24">
                        <c:v>9765.979948178815</c:v>
                      </c:pt>
                      <c:pt idx="25">
                        <c:v>10418.63856287612</c:v>
                      </c:pt>
                      <c:pt idx="26">
                        <c:v>11130.31411024424</c:v>
                      </c:pt>
                      <c:pt idx="27">
                        <c:v>11928.13927667008</c:v>
                      </c:pt>
                      <c:pt idx="28">
                        <c:v>12654.14429771466</c:v>
                      </c:pt>
                      <c:pt idx="29">
                        <c:v>13434.29919573479</c:v>
                      </c:pt>
                      <c:pt idx="30">
                        <c:v>14218.75172735936</c:v>
                      </c:pt>
                      <c:pt idx="31">
                        <c:v>15117.09678213922</c:v>
                      </c:pt>
                      <c:pt idx="32">
                        <c:v>15883.70297938489</c:v>
                      </c:pt>
                      <c:pt idx="33">
                        <c:v>16726.20606772638</c:v>
                      </c:pt>
                      <c:pt idx="34">
                        <c:v>17575.63991144305</c:v>
                      </c:pt>
                      <c:pt idx="35">
                        <c:v>18518.51276305787</c:v>
                      </c:pt>
                      <c:pt idx="36">
                        <c:v>19292.41083175017</c:v>
                      </c:pt>
                      <c:pt idx="37">
                        <c:v>20140.90947789489</c:v>
                      </c:pt>
                      <c:pt idx="38">
                        <c:v>21061.83380162578</c:v>
                      </c:pt>
                      <c:pt idx="39">
                        <c:v>21957.04777457936</c:v>
                      </c:pt>
                      <c:pt idx="40">
                        <c:v>22798.50088057147</c:v>
                      </c:pt>
                      <c:pt idx="41">
                        <c:v>23616.11770846434</c:v>
                      </c:pt>
                      <c:pt idx="42">
                        <c:v>24514.11108764839</c:v>
                      </c:pt>
                      <c:pt idx="43">
                        <c:v>25446.99755415524</c:v>
                      </c:pt>
                      <c:pt idx="44">
                        <c:v>26288.04672743718</c:v>
                      </c:pt>
                      <c:pt idx="45">
                        <c:v>27100.8419207959</c:v>
                      </c:pt>
                      <c:pt idx="46">
                        <c:v>27983.33784191235</c:v>
                      </c:pt>
                      <c:pt idx="47">
                        <c:v>28819.99351912985</c:v>
                      </c:pt>
                      <c:pt idx="48">
                        <c:v>29557.34769545727</c:v>
                      </c:pt>
                      <c:pt idx="49">
                        <c:v>30241.83354032176</c:v>
                      </c:pt>
                      <c:pt idx="50">
                        <c:v>31014.59199542425</c:v>
                      </c:pt>
                      <c:pt idx="51">
                        <c:v>31755.05161125822</c:v>
                      </c:pt>
                      <c:pt idx="52">
                        <c:v>32430.44371413463</c:v>
                      </c:pt>
                      <c:pt idx="53">
                        <c:v>33142.69388248547</c:v>
                      </c:pt>
                      <c:pt idx="54">
                        <c:v>33922.0428755904</c:v>
                      </c:pt>
                      <c:pt idx="55">
                        <c:v>34701.8745741882</c:v>
                      </c:pt>
                      <c:pt idx="56">
                        <c:v>35418.57864924136</c:v>
                      </c:pt>
                      <c:pt idx="57">
                        <c:v>36130.199768556</c:v>
                      </c:pt>
                      <c:pt idx="58">
                        <c:v>36883.17384522054</c:v>
                      </c:pt>
                      <c:pt idx="59">
                        <c:v>37641.34162252074</c:v>
                      </c:pt>
                      <c:pt idx="60">
                        <c:v>38261.61358885452</c:v>
                      </c:pt>
                      <c:pt idx="61">
                        <c:v>38877.62708322526</c:v>
                      </c:pt>
                      <c:pt idx="62">
                        <c:v>39582.16565537229</c:v>
                      </c:pt>
                      <c:pt idx="63">
                        <c:v>40301.22612722417</c:v>
                      </c:pt>
                      <c:pt idx="64">
                        <c:v>40989.12481465038</c:v>
                      </c:pt>
                      <c:pt idx="65">
                        <c:v>41607.89634882868</c:v>
                      </c:pt>
                      <c:pt idx="66">
                        <c:v>42357.4316096417</c:v>
                      </c:pt>
                      <c:pt idx="67">
                        <c:v>43117.66750745614</c:v>
                      </c:pt>
                      <c:pt idx="68">
                        <c:v>43793.71801665272</c:v>
                      </c:pt>
                      <c:pt idx="69">
                        <c:v>44484.50461434744</c:v>
                      </c:pt>
                      <c:pt idx="70">
                        <c:v>45237.10770814908</c:v>
                      </c:pt>
                      <c:pt idx="71">
                        <c:v>45962.40729990054</c:v>
                      </c:pt>
                      <c:pt idx="72">
                        <c:v>46629.67609163305</c:v>
                      </c:pt>
                      <c:pt idx="73">
                        <c:v>47297.51351906856</c:v>
                      </c:pt>
                      <c:pt idx="74">
                        <c:v>47951.50944884212</c:v>
                      </c:pt>
                      <c:pt idx="75">
                        <c:v>48621.67447521775</c:v>
                      </c:pt>
                      <c:pt idx="76">
                        <c:v>49242.28361146876</c:v>
                      </c:pt>
                      <c:pt idx="77">
                        <c:v>49918.43968698864</c:v>
                      </c:pt>
                      <c:pt idx="78">
                        <c:v>50630.7896784251</c:v>
                      </c:pt>
                      <c:pt idx="79">
                        <c:v>51324.65608122473</c:v>
                      </c:pt>
                      <c:pt idx="80">
                        <c:v>51938.23265800177</c:v>
                      </c:pt>
                      <c:pt idx="81">
                        <c:v>52477.96938606796</c:v>
                      </c:pt>
                      <c:pt idx="82">
                        <c:v>53111.83377424221</c:v>
                      </c:pt>
                      <c:pt idx="83">
                        <c:v>53726.81790390812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C-7336-46F0-980E-41976131D83C}"/>
                  </c:ext>
                </c:extLst>
              </c15:ser>
            </c15:filteredLineSeries>
          </c:ext>
        </c:extLst>
      </c:lineChart>
      <c:catAx>
        <c:axId val="173082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827792"/>
        <c:crosses val="autoZero"/>
        <c:auto val="1"/>
        <c:lblAlgn val="ctr"/>
        <c:lblOffset val="100"/>
        <c:noMultiLvlLbl val="0"/>
      </c:catAx>
      <c:valAx>
        <c:axId val="173082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82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DISH Network,</a:t>
            </a:r>
            <a:r>
              <a:rPr lang="en-US" baseline="0"/>
              <a:t> Quarterly Customers Acquired, Q1 1996-Q4 2016</a:t>
            </a:r>
            <a:endParaRPr lang="en-US"/>
          </a:p>
        </c:rich>
      </c:tx>
      <c:layout>
        <c:manualLayout>
          <c:xMode val="edge"/>
          <c:yMode val="edge"/>
          <c:x val="0.206106268212536"/>
          <c:y val="0.02089552238805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WG_UCCSD!$C$13</c:f>
              <c:strCache>
                <c:ptCount val="1"/>
                <c:pt idx="0">
                  <c:v>Customers Acquired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WG_UCCSD!$A$14:$B$97</c:f>
              <c:multiLvlStrCache>
                <c:ptCount val="84"/>
                <c:lvl>
                  <c:pt idx="0">
                    <c:v>1996Q1</c:v>
                  </c:pt>
                  <c:pt idx="1">
                    <c:v>1996Q2</c:v>
                  </c:pt>
                  <c:pt idx="2">
                    <c:v>1996Q3</c:v>
                  </c:pt>
                  <c:pt idx="3">
                    <c:v>1996Q4</c:v>
                  </c:pt>
                  <c:pt idx="4">
                    <c:v>1997Q1</c:v>
                  </c:pt>
                  <c:pt idx="5">
                    <c:v>1997Q2</c:v>
                  </c:pt>
                  <c:pt idx="6">
                    <c:v>1997Q3</c:v>
                  </c:pt>
                  <c:pt idx="7">
                    <c:v>1997Q4</c:v>
                  </c:pt>
                  <c:pt idx="8">
                    <c:v>1998Q1</c:v>
                  </c:pt>
                  <c:pt idx="9">
                    <c:v>1998Q2</c:v>
                  </c:pt>
                  <c:pt idx="10">
                    <c:v>1998Q3</c:v>
                  </c:pt>
                  <c:pt idx="11">
                    <c:v>1998Q4</c:v>
                  </c:pt>
                  <c:pt idx="12">
                    <c:v>1999Q1</c:v>
                  </c:pt>
                  <c:pt idx="13">
                    <c:v>1999Q2</c:v>
                  </c:pt>
                  <c:pt idx="14">
                    <c:v>1999Q3</c:v>
                  </c:pt>
                  <c:pt idx="15">
                    <c:v>1999Q4</c:v>
                  </c:pt>
                  <c:pt idx="16">
                    <c:v>2000Q1</c:v>
                  </c:pt>
                  <c:pt idx="17">
                    <c:v>2000Q2</c:v>
                  </c:pt>
                  <c:pt idx="18">
                    <c:v>2000Q3</c:v>
                  </c:pt>
                  <c:pt idx="19">
                    <c:v>2000Q4</c:v>
                  </c:pt>
                  <c:pt idx="20">
                    <c:v>2001Q1</c:v>
                  </c:pt>
                  <c:pt idx="21">
                    <c:v>2001Q2</c:v>
                  </c:pt>
                  <c:pt idx="22">
                    <c:v>2001Q3</c:v>
                  </c:pt>
                  <c:pt idx="23">
                    <c:v>2001Q4</c:v>
                  </c:pt>
                  <c:pt idx="24">
                    <c:v>2002Q1</c:v>
                  </c:pt>
                  <c:pt idx="25">
                    <c:v>2002Q2</c:v>
                  </c:pt>
                  <c:pt idx="26">
                    <c:v>2002Q3</c:v>
                  </c:pt>
                  <c:pt idx="27">
                    <c:v>2002Q4</c:v>
                  </c:pt>
                  <c:pt idx="28">
                    <c:v>2003Q1</c:v>
                  </c:pt>
                  <c:pt idx="29">
                    <c:v>2003Q2</c:v>
                  </c:pt>
                  <c:pt idx="30">
                    <c:v>2003Q3</c:v>
                  </c:pt>
                  <c:pt idx="31">
                    <c:v>2003Q4</c:v>
                  </c:pt>
                  <c:pt idx="32">
                    <c:v>2004Q1</c:v>
                  </c:pt>
                  <c:pt idx="33">
                    <c:v>2004Q2</c:v>
                  </c:pt>
                  <c:pt idx="34">
                    <c:v>2004Q3</c:v>
                  </c:pt>
                  <c:pt idx="35">
                    <c:v>2004Q4</c:v>
                  </c:pt>
                  <c:pt idx="36">
                    <c:v>2005Q1</c:v>
                  </c:pt>
                  <c:pt idx="37">
                    <c:v>2005Q2</c:v>
                  </c:pt>
                  <c:pt idx="38">
                    <c:v>2005Q3</c:v>
                  </c:pt>
                  <c:pt idx="39">
                    <c:v>2005Q4</c:v>
                  </c:pt>
                  <c:pt idx="40">
                    <c:v>2006Q1</c:v>
                  </c:pt>
                  <c:pt idx="41">
                    <c:v>2006Q2</c:v>
                  </c:pt>
                  <c:pt idx="42">
                    <c:v>2006Q3</c:v>
                  </c:pt>
                  <c:pt idx="43">
                    <c:v>2006Q4</c:v>
                  </c:pt>
                  <c:pt idx="44">
                    <c:v>2007Q1</c:v>
                  </c:pt>
                  <c:pt idx="45">
                    <c:v>2007Q2</c:v>
                  </c:pt>
                  <c:pt idx="46">
                    <c:v>2007Q3</c:v>
                  </c:pt>
                  <c:pt idx="47">
                    <c:v>2007Q4</c:v>
                  </c:pt>
                  <c:pt idx="48">
                    <c:v>2008Q1</c:v>
                  </c:pt>
                  <c:pt idx="49">
                    <c:v>2008Q2</c:v>
                  </c:pt>
                  <c:pt idx="50">
                    <c:v>2008Q3</c:v>
                  </c:pt>
                  <c:pt idx="51">
                    <c:v>2008Q4</c:v>
                  </c:pt>
                  <c:pt idx="52">
                    <c:v>2009Q1</c:v>
                  </c:pt>
                  <c:pt idx="53">
                    <c:v>2009Q2</c:v>
                  </c:pt>
                  <c:pt idx="54">
                    <c:v>2009Q3</c:v>
                  </c:pt>
                  <c:pt idx="55">
                    <c:v>2009Q4</c:v>
                  </c:pt>
                  <c:pt idx="56">
                    <c:v>2010Q1</c:v>
                  </c:pt>
                  <c:pt idx="57">
                    <c:v>2010Q2</c:v>
                  </c:pt>
                  <c:pt idx="58">
                    <c:v>2010Q3</c:v>
                  </c:pt>
                  <c:pt idx="59">
                    <c:v>2010Q4</c:v>
                  </c:pt>
                  <c:pt idx="60">
                    <c:v>2011Q1</c:v>
                  </c:pt>
                  <c:pt idx="61">
                    <c:v>2011Q2</c:v>
                  </c:pt>
                  <c:pt idx="62">
                    <c:v>2011Q3</c:v>
                  </c:pt>
                  <c:pt idx="63">
                    <c:v>2011Q4</c:v>
                  </c:pt>
                  <c:pt idx="64">
                    <c:v>2012Q1</c:v>
                  </c:pt>
                  <c:pt idx="65">
                    <c:v>2012Q2</c:v>
                  </c:pt>
                  <c:pt idx="66">
                    <c:v>2012Q3</c:v>
                  </c:pt>
                  <c:pt idx="67">
                    <c:v>2012Q4</c:v>
                  </c:pt>
                  <c:pt idx="68">
                    <c:v>2013Q1</c:v>
                  </c:pt>
                  <c:pt idx="69">
                    <c:v>2013Q2</c:v>
                  </c:pt>
                  <c:pt idx="70">
                    <c:v>2013Q3</c:v>
                  </c:pt>
                  <c:pt idx="71">
                    <c:v>2013Q4</c:v>
                  </c:pt>
                  <c:pt idx="72">
                    <c:v>2014Q1</c:v>
                  </c:pt>
                  <c:pt idx="73">
                    <c:v>2014Q2</c:v>
                  </c:pt>
                  <c:pt idx="74">
                    <c:v>2014Q3</c:v>
                  </c:pt>
                  <c:pt idx="75">
                    <c:v>2014Q4</c:v>
                  </c:pt>
                  <c:pt idx="76">
                    <c:v>2015Q1</c:v>
                  </c:pt>
                  <c:pt idx="77">
                    <c:v>2015Q2</c:v>
                  </c:pt>
                  <c:pt idx="78">
                    <c:v>2015Q3</c:v>
                  </c:pt>
                  <c:pt idx="79">
                    <c:v>2015Q4</c:v>
                  </c:pt>
                  <c:pt idx="80">
                    <c:v>2016Q1</c:v>
                  </c:pt>
                  <c:pt idx="81">
                    <c:v>2016Q2</c:v>
                  </c:pt>
                  <c:pt idx="82">
                    <c:v>2016Q3</c:v>
                  </c:pt>
                  <c:pt idx="83">
                    <c:v>2016Q4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</c:lvl>
              </c:multiLvlStrCache>
            </c:multiLvlStrRef>
          </c:cat>
          <c:val>
            <c:numRef>
              <c:f>WG_UCCSD!$C$14:$C$97</c:f>
              <c:numCache>
                <c:formatCode>General</c:formatCode>
                <c:ptCount val="84"/>
                <c:pt idx="0">
                  <c:v>2.0</c:v>
                </c:pt>
                <c:pt idx="1">
                  <c:v>29.0</c:v>
                </c:pt>
                <c:pt idx="2">
                  <c:v>70.0</c:v>
                </c:pt>
                <c:pt idx="3">
                  <c:v>104.0</c:v>
                </c:pt>
                <c:pt idx="4">
                  <c:v>133.0</c:v>
                </c:pt>
                <c:pt idx="5">
                  <c:v>167.0</c:v>
                </c:pt>
                <c:pt idx="6">
                  <c:v>221.0</c:v>
                </c:pt>
                <c:pt idx="7">
                  <c:v>249.0</c:v>
                </c:pt>
                <c:pt idx="8">
                  <c:v>204.0</c:v>
                </c:pt>
                <c:pt idx="9">
                  <c:v>236.0</c:v>
                </c:pt>
                <c:pt idx="10">
                  <c:v>267.0</c:v>
                </c:pt>
                <c:pt idx="11">
                  <c:v>395.0</c:v>
                </c:pt>
                <c:pt idx="12">
                  <c:v>400.0</c:v>
                </c:pt>
                <c:pt idx="13">
                  <c:v>414.0</c:v>
                </c:pt>
                <c:pt idx="14">
                  <c:v>500.0</c:v>
                </c:pt>
                <c:pt idx="15">
                  <c:v>580.0</c:v>
                </c:pt>
                <c:pt idx="16">
                  <c:v>585.0</c:v>
                </c:pt>
                <c:pt idx="17">
                  <c:v>618.0</c:v>
                </c:pt>
                <c:pt idx="18">
                  <c:v>648.0</c:v>
                </c:pt>
                <c:pt idx="19">
                  <c:v>705.0</c:v>
                </c:pt>
                <c:pt idx="20">
                  <c:v>688.0</c:v>
                </c:pt>
                <c:pt idx="21">
                  <c:v>656.0</c:v>
                </c:pt>
                <c:pt idx="22">
                  <c:v>684.0</c:v>
                </c:pt>
                <c:pt idx="23">
                  <c:v>692.0</c:v>
                </c:pt>
                <c:pt idx="24">
                  <c:v>619.0</c:v>
                </c:pt>
                <c:pt idx="25">
                  <c:v>642.0</c:v>
                </c:pt>
                <c:pt idx="26">
                  <c:v>722.0</c:v>
                </c:pt>
                <c:pt idx="27">
                  <c:v>804.0</c:v>
                </c:pt>
                <c:pt idx="28">
                  <c:v>687.0</c:v>
                </c:pt>
                <c:pt idx="29">
                  <c:v>701.0</c:v>
                </c:pt>
                <c:pt idx="30">
                  <c:v>746.0</c:v>
                </c:pt>
                <c:pt idx="31">
                  <c:v>759.0</c:v>
                </c:pt>
                <c:pt idx="32">
                  <c:v>785.0</c:v>
                </c:pt>
                <c:pt idx="33">
                  <c:v>851.0</c:v>
                </c:pt>
                <c:pt idx="34">
                  <c:v>897.0</c:v>
                </c:pt>
                <c:pt idx="35">
                  <c:v>907.0</c:v>
                </c:pt>
                <c:pt idx="36">
                  <c:v>801.0</c:v>
                </c:pt>
                <c:pt idx="37">
                  <c:v>799.0</c:v>
                </c:pt>
                <c:pt idx="38">
                  <c:v>900.0</c:v>
                </c:pt>
                <c:pt idx="39">
                  <c:v>897.0</c:v>
                </c:pt>
                <c:pt idx="40">
                  <c:v>794.0</c:v>
                </c:pt>
                <c:pt idx="41">
                  <c:v>824.0</c:v>
                </c:pt>
                <c:pt idx="42">
                  <c:v>958.0</c:v>
                </c:pt>
                <c:pt idx="43">
                  <c:v>940.0</c:v>
                </c:pt>
                <c:pt idx="44">
                  <c:v>890.0</c:v>
                </c:pt>
                <c:pt idx="45">
                  <c:v>850.0</c:v>
                </c:pt>
                <c:pt idx="46">
                  <c:v>904.0</c:v>
                </c:pt>
                <c:pt idx="47">
                  <c:v>790.0</c:v>
                </c:pt>
                <c:pt idx="48">
                  <c:v>730.0</c:v>
                </c:pt>
                <c:pt idx="49">
                  <c:v>752.0</c:v>
                </c:pt>
                <c:pt idx="50">
                  <c:v>825.0</c:v>
                </c:pt>
                <c:pt idx="51">
                  <c:v>659.0</c:v>
                </c:pt>
                <c:pt idx="52">
                  <c:v>653.0</c:v>
                </c:pt>
                <c:pt idx="53">
                  <c:v>731.0</c:v>
                </c:pt>
                <c:pt idx="54">
                  <c:v>887.0</c:v>
                </c:pt>
                <c:pt idx="55">
                  <c:v>847.0</c:v>
                </c:pt>
                <c:pt idx="56">
                  <c:v>833.0</c:v>
                </c:pt>
                <c:pt idx="57">
                  <c:v>747.0</c:v>
                </c:pt>
                <c:pt idx="58">
                  <c:v>819.0</c:v>
                </c:pt>
                <c:pt idx="59">
                  <c:v>653.0</c:v>
                </c:pt>
                <c:pt idx="60">
                  <c:v>681.0</c:v>
                </c:pt>
                <c:pt idx="61">
                  <c:v>572.0</c:v>
                </c:pt>
                <c:pt idx="62">
                  <c:v>656.0</c:v>
                </c:pt>
                <c:pt idx="63">
                  <c:v>667.0</c:v>
                </c:pt>
                <c:pt idx="64">
                  <c:v>673.0</c:v>
                </c:pt>
                <c:pt idx="65">
                  <c:v>665.0</c:v>
                </c:pt>
                <c:pt idx="66">
                  <c:v>739.0</c:v>
                </c:pt>
                <c:pt idx="67">
                  <c:v>662.0</c:v>
                </c:pt>
                <c:pt idx="68">
                  <c:v>654.0</c:v>
                </c:pt>
                <c:pt idx="69">
                  <c:v>624.0</c:v>
                </c:pt>
                <c:pt idx="70">
                  <c:v>734.0</c:v>
                </c:pt>
                <c:pt idx="71">
                  <c:v>654.0</c:v>
                </c:pt>
                <c:pt idx="72">
                  <c:v>639.0</c:v>
                </c:pt>
                <c:pt idx="73">
                  <c:v>656.0</c:v>
                </c:pt>
                <c:pt idx="74">
                  <c:v>691.0</c:v>
                </c:pt>
                <c:pt idx="75">
                  <c:v>615.0</c:v>
                </c:pt>
                <c:pt idx="76">
                  <c:v>554.0</c:v>
                </c:pt>
                <c:pt idx="77">
                  <c:v>638.0</c:v>
                </c:pt>
                <c:pt idx="78">
                  <c:v>751.0</c:v>
                </c:pt>
                <c:pt idx="79">
                  <c:v>830.0</c:v>
                </c:pt>
                <c:pt idx="80">
                  <c:v>657.0</c:v>
                </c:pt>
                <c:pt idx="81">
                  <c:v>527.0</c:v>
                </c:pt>
                <c:pt idx="82">
                  <c:v>736.0</c:v>
                </c:pt>
                <c:pt idx="83">
                  <c:v>694.0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31A-48E0-AE1E-60BB044BAA09}"/>
            </c:ext>
          </c:extLst>
        </c:ser>
        <c:ser>
          <c:idx val="12"/>
          <c:order val="12"/>
          <c:tx>
            <c:strRef>
              <c:f>WG_UCCSD!$Q$13</c:f>
              <c:strCache>
                <c:ptCount val="1"/>
                <c:pt idx="0">
                  <c:v>Exp Incremental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WG_UCCSD!$A$14:$B$97</c:f>
              <c:multiLvlStrCache>
                <c:ptCount val="84"/>
                <c:lvl>
                  <c:pt idx="0">
                    <c:v>1996Q1</c:v>
                  </c:pt>
                  <c:pt idx="1">
                    <c:v>1996Q2</c:v>
                  </c:pt>
                  <c:pt idx="2">
                    <c:v>1996Q3</c:v>
                  </c:pt>
                  <c:pt idx="3">
                    <c:v>1996Q4</c:v>
                  </c:pt>
                  <c:pt idx="4">
                    <c:v>1997Q1</c:v>
                  </c:pt>
                  <c:pt idx="5">
                    <c:v>1997Q2</c:v>
                  </c:pt>
                  <c:pt idx="6">
                    <c:v>1997Q3</c:v>
                  </c:pt>
                  <c:pt idx="7">
                    <c:v>1997Q4</c:v>
                  </c:pt>
                  <c:pt idx="8">
                    <c:v>1998Q1</c:v>
                  </c:pt>
                  <c:pt idx="9">
                    <c:v>1998Q2</c:v>
                  </c:pt>
                  <c:pt idx="10">
                    <c:v>1998Q3</c:v>
                  </c:pt>
                  <c:pt idx="11">
                    <c:v>1998Q4</c:v>
                  </c:pt>
                  <c:pt idx="12">
                    <c:v>1999Q1</c:v>
                  </c:pt>
                  <c:pt idx="13">
                    <c:v>1999Q2</c:v>
                  </c:pt>
                  <c:pt idx="14">
                    <c:v>1999Q3</c:v>
                  </c:pt>
                  <c:pt idx="15">
                    <c:v>1999Q4</c:v>
                  </c:pt>
                  <c:pt idx="16">
                    <c:v>2000Q1</c:v>
                  </c:pt>
                  <c:pt idx="17">
                    <c:v>2000Q2</c:v>
                  </c:pt>
                  <c:pt idx="18">
                    <c:v>2000Q3</c:v>
                  </c:pt>
                  <c:pt idx="19">
                    <c:v>2000Q4</c:v>
                  </c:pt>
                  <c:pt idx="20">
                    <c:v>2001Q1</c:v>
                  </c:pt>
                  <c:pt idx="21">
                    <c:v>2001Q2</c:v>
                  </c:pt>
                  <c:pt idx="22">
                    <c:v>2001Q3</c:v>
                  </c:pt>
                  <c:pt idx="23">
                    <c:v>2001Q4</c:v>
                  </c:pt>
                  <c:pt idx="24">
                    <c:v>2002Q1</c:v>
                  </c:pt>
                  <c:pt idx="25">
                    <c:v>2002Q2</c:v>
                  </c:pt>
                  <c:pt idx="26">
                    <c:v>2002Q3</c:v>
                  </c:pt>
                  <c:pt idx="27">
                    <c:v>2002Q4</c:v>
                  </c:pt>
                  <c:pt idx="28">
                    <c:v>2003Q1</c:v>
                  </c:pt>
                  <c:pt idx="29">
                    <c:v>2003Q2</c:v>
                  </c:pt>
                  <c:pt idx="30">
                    <c:v>2003Q3</c:v>
                  </c:pt>
                  <c:pt idx="31">
                    <c:v>2003Q4</c:v>
                  </c:pt>
                  <c:pt idx="32">
                    <c:v>2004Q1</c:v>
                  </c:pt>
                  <c:pt idx="33">
                    <c:v>2004Q2</c:v>
                  </c:pt>
                  <c:pt idx="34">
                    <c:v>2004Q3</c:v>
                  </c:pt>
                  <c:pt idx="35">
                    <c:v>2004Q4</c:v>
                  </c:pt>
                  <c:pt idx="36">
                    <c:v>2005Q1</c:v>
                  </c:pt>
                  <c:pt idx="37">
                    <c:v>2005Q2</c:v>
                  </c:pt>
                  <c:pt idx="38">
                    <c:v>2005Q3</c:v>
                  </c:pt>
                  <c:pt idx="39">
                    <c:v>2005Q4</c:v>
                  </c:pt>
                  <c:pt idx="40">
                    <c:v>2006Q1</c:v>
                  </c:pt>
                  <c:pt idx="41">
                    <c:v>2006Q2</c:v>
                  </c:pt>
                  <c:pt idx="42">
                    <c:v>2006Q3</c:v>
                  </c:pt>
                  <c:pt idx="43">
                    <c:v>2006Q4</c:v>
                  </c:pt>
                  <c:pt idx="44">
                    <c:v>2007Q1</c:v>
                  </c:pt>
                  <c:pt idx="45">
                    <c:v>2007Q2</c:v>
                  </c:pt>
                  <c:pt idx="46">
                    <c:v>2007Q3</c:v>
                  </c:pt>
                  <c:pt idx="47">
                    <c:v>2007Q4</c:v>
                  </c:pt>
                  <c:pt idx="48">
                    <c:v>2008Q1</c:v>
                  </c:pt>
                  <c:pt idx="49">
                    <c:v>2008Q2</c:v>
                  </c:pt>
                  <c:pt idx="50">
                    <c:v>2008Q3</c:v>
                  </c:pt>
                  <c:pt idx="51">
                    <c:v>2008Q4</c:v>
                  </c:pt>
                  <c:pt idx="52">
                    <c:v>2009Q1</c:v>
                  </c:pt>
                  <c:pt idx="53">
                    <c:v>2009Q2</c:v>
                  </c:pt>
                  <c:pt idx="54">
                    <c:v>2009Q3</c:v>
                  </c:pt>
                  <c:pt idx="55">
                    <c:v>2009Q4</c:v>
                  </c:pt>
                  <c:pt idx="56">
                    <c:v>2010Q1</c:v>
                  </c:pt>
                  <c:pt idx="57">
                    <c:v>2010Q2</c:v>
                  </c:pt>
                  <c:pt idx="58">
                    <c:v>2010Q3</c:v>
                  </c:pt>
                  <c:pt idx="59">
                    <c:v>2010Q4</c:v>
                  </c:pt>
                  <c:pt idx="60">
                    <c:v>2011Q1</c:v>
                  </c:pt>
                  <c:pt idx="61">
                    <c:v>2011Q2</c:v>
                  </c:pt>
                  <c:pt idx="62">
                    <c:v>2011Q3</c:v>
                  </c:pt>
                  <c:pt idx="63">
                    <c:v>2011Q4</c:v>
                  </c:pt>
                  <c:pt idx="64">
                    <c:v>2012Q1</c:v>
                  </c:pt>
                  <c:pt idx="65">
                    <c:v>2012Q2</c:v>
                  </c:pt>
                  <c:pt idx="66">
                    <c:v>2012Q3</c:v>
                  </c:pt>
                  <c:pt idx="67">
                    <c:v>2012Q4</c:v>
                  </c:pt>
                  <c:pt idx="68">
                    <c:v>2013Q1</c:v>
                  </c:pt>
                  <c:pt idx="69">
                    <c:v>2013Q2</c:v>
                  </c:pt>
                  <c:pt idx="70">
                    <c:v>2013Q3</c:v>
                  </c:pt>
                  <c:pt idx="71">
                    <c:v>2013Q4</c:v>
                  </c:pt>
                  <c:pt idx="72">
                    <c:v>2014Q1</c:v>
                  </c:pt>
                  <c:pt idx="73">
                    <c:v>2014Q2</c:v>
                  </c:pt>
                  <c:pt idx="74">
                    <c:v>2014Q3</c:v>
                  </c:pt>
                  <c:pt idx="75">
                    <c:v>2014Q4</c:v>
                  </c:pt>
                  <c:pt idx="76">
                    <c:v>2015Q1</c:v>
                  </c:pt>
                  <c:pt idx="77">
                    <c:v>2015Q2</c:v>
                  </c:pt>
                  <c:pt idx="78">
                    <c:v>2015Q3</c:v>
                  </c:pt>
                  <c:pt idx="79">
                    <c:v>2015Q4</c:v>
                  </c:pt>
                  <c:pt idx="80">
                    <c:v>2016Q1</c:v>
                  </c:pt>
                  <c:pt idx="81">
                    <c:v>2016Q2</c:v>
                  </c:pt>
                  <c:pt idx="82">
                    <c:v>2016Q3</c:v>
                  </c:pt>
                  <c:pt idx="83">
                    <c:v>2016Q4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</c:lvl>
              </c:multiLvlStrCache>
            </c:multiLvlStrRef>
          </c:cat>
          <c:val>
            <c:numRef>
              <c:f>WG_UCCSD!$Q$14:$Q$97</c:f>
              <c:numCache>
                <c:formatCode>General</c:formatCode>
                <c:ptCount val="84"/>
                <c:pt idx="0">
                  <c:v>7.720698788425654</c:v>
                </c:pt>
                <c:pt idx="1">
                  <c:v>28.55740087896847</c:v>
                </c:pt>
                <c:pt idx="2">
                  <c:v>59.48453807536379</c:v>
                </c:pt>
                <c:pt idx="3">
                  <c:v>91.16782612600664</c:v>
                </c:pt>
                <c:pt idx="4">
                  <c:v>113.4323381329582</c:v>
                </c:pt>
                <c:pt idx="5">
                  <c:v>147.6451967812045</c:v>
                </c:pt>
                <c:pt idx="6">
                  <c:v>201.3815489162559</c:v>
                </c:pt>
                <c:pt idx="7">
                  <c:v>236.8748410358123</c:v>
                </c:pt>
                <c:pt idx="8">
                  <c:v>254.0830093008909</c:v>
                </c:pt>
                <c:pt idx="9">
                  <c:v>286.869935653409</c:v>
                </c:pt>
                <c:pt idx="10">
                  <c:v>347.4353541271711</c:v>
                </c:pt>
                <c:pt idx="11">
                  <c:v>377.1053792761224</c:v>
                </c:pt>
                <c:pt idx="12">
                  <c:v>389.0455349327939</c:v>
                </c:pt>
                <c:pt idx="13">
                  <c:v>424.1991847657765</c:v>
                </c:pt>
                <c:pt idx="14">
                  <c:v>502.2832898988012</c:v>
                </c:pt>
                <c:pt idx="15">
                  <c:v>535.0755857772894</c:v>
                </c:pt>
                <c:pt idx="16">
                  <c:v>534.078377649937</c:v>
                </c:pt>
                <c:pt idx="17">
                  <c:v>561.0335171198196</c:v>
                </c:pt>
                <c:pt idx="18">
                  <c:v>646.140802790633</c:v>
                </c:pt>
                <c:pt idx="19">
                  <c:v>662.8830090634072</c:v>
                </c:pt>
                <c:pt idx="20">
                  <c:v>591.3377915331992</c:v>
                </c:pt>
                <c:pt idx="21">
                  <c:v>614.2460921703715</c:v>
                </c:pt>
                <c:pt idx="22">
                  <c:v>696.312406973667</c:v>
                </c:pt>
                <c:pt idx="23">
                  <c:v>713.4329917431912</c:v>
                </c:pt>
                <c:pt idx="24">
                  <c:v>705.4964761045123</c:v>
                </c:pt>
                <c:pt idx="25">
                  <c:v>670.7367147586536</c:v>
                </c:pt>
                <c:pt idx="26">
                  <c:v>726.5313167585758</c:v>
                </c:pt>
                <c:pt idx="27">
                  <c:v>798.4240636126663</c:v>
                </c:pt>
                <c:pt idx="28">
                  <c:v>725.5124827337899</c:v>
                </c:pt>
                <c:pt idx="29">
                  <c:v>786.2943365020823</c:v>
                </c:pt>
                <c:pt idx="30">
                  <c:v>804.5661523616876</c:v>
                </c:pt>
                <c:pt idx="31">
                  <c:v>902.2704713372248</c:v>
                </c:pt>
                <c:pt idx="32">
                  <c:v>786.3800562422966</c:v>
                </c:pt>
                <c:pt idx="33">
                  <c:v>844.6973951863325</c:v>
                </c:pt>
                <c:pt idx="34">
                  <c:v>865.6876680910638</c:v>
                </c:pt>
                <c:pt idx="35">
                  <c:v>942.2998269106675</c:v>
                </c:pt>
                <c:pt idx="36">
                  <c:v>786.5884754264296</c:v>
                </c:pt>
                <c:pt idx="37">
                  <c:v>843.2253217848577</c:v>
                </c:pt>
                <c:pt idx="38">
                  <c:v>911.6983214605503</c:v>
                </c:pt>
                <c:pt idx="39">
                  <c:v>883.7995332902092</c:v>
                </c:pt>
                <c:pt idx="40">
                  <c:v>832.846822934148</c:v>
                </c:pt>
                <c:pt idx="41">
                  <c:v>806.1353554684244</c:v>
                </c:pt>
                <c:pt idx="42">
                  <c:v>885.0947121333501</c:v>
                </c:pt>
                <c:pt idx="43">
                  <c:v>922.5995407948062</c:v>
                </c:pt>
                <c:pt idx="44">
                  <c:v>833.2772763103865</c:v>
                </c:pt>
                <c:pt idx="45">
                  <c:v>803.0076212659658</c:v>
                </c:pt>
                <c:pt idx="46">
                  <c:v>872.3661892306958</c:v>
                </c:pt>
                <c:pt idx="47">
                  <c:v>824.5034256527918</c:v>
                </c:pt>
                <c:pt idx="48">
                  <c:v>727.1190361884959</c:v>
                </c:pt>
                <c:pt idx="49">
                  <c:v>672.1585100019022</c:v>
                </c:pt>
                <c:pt idx="50">
                  <c:v>765.8265212506964</c:v>
                </c:pt>
                <c:pt idx="51">
                  <c:v>736.8032223669313</c:v>
                </c:pt>
                <c:pt idx="52">
                  <c:v>681.5253835945307</c:v>
                </c:pt>
                <c:pt idx="53">
                  <c:v>728.929304294029</c:v>
                </c:pt>
                <c:pt idx="54">
                  <c:v>797.6094641982719</c:v>
                </c:pt>
                <c:pt idx="55">
                  <c:v>799.0184713842094</c:v>
                </c:pt>
                <c:pt idx="56">
                  <c:v>733.9778902686363</c:v>
                </c:pt>
                <c:pt idx="57">
                  <c:v>725.6708253580177</c:v>
                </c:pt>
                <c:pt idx="58">
                  <c:v>761.6936289153422</c:v>
                </c:pt>
                <c:pt idx="59">
                  <c:v>766.7822119982776</c:v>
                </c:pt>
                <c:pt idx="60">
                  <c:v>620.223906232193</c:v>
                </c:pt>
                <c:pt idx="61">
                  <c:v>613.0824325059802</c:v>
                </c:pt>
                <c:pt idx="62">
                  <c:v>700.9808185442373</c:v>
                </c:pt>
                <c:pt idx="63">
                  <c:v>715.2545043258251</c:v>
                </c:pt>
                <c:pt idx="64">
                  <c:v>687.2415368258936</c:v>
                </c:pt>
                <c:pt idx="65">
                  <c:v>605.5359472673131</c:v>
                </c:pt>
                <c:pt idx="66">
                  <c:v>746.4056210141637</c:v>
                </c:pt>
                <c:pt idx="67">
                  <c:v>758.2491923850209</c:v>
                </c:pt>
                <c:pt idx="68">
                  <c:v>673.80026153391</c:v>
                </c:pt>
                <c:pt idx="69">
                  <c:v>690.3543425811893</c:v>
                </c:pt>
                <c:pt idx="70">
                  <c:v>751.2476299684229</c:v>
                </c:pt>
                <c:pt idx="71">
                  <c:v>722.045259122154</c:v>
                </c:pt>
                <c:pt idx="72">
                  <c:v>666.9454227269255</c:v>
                </c:pt>
                <c:pt idx="73">
                  <c:v>668.539204628094</c:v>
                </c:pt>
                <c:pt idx="74">
                  <c:v>627.1474032137291</c:v>
                </c:pt>
                <c:pt idx="75">
                  <c:v>645.6847179813877</c:v>
                </c:pt>
                <c:pt idx="76">
                  <c:v>601.5089905575038</c:v>
                </c:pt>
                <c:pt idx="77">
                  <c:v>690.0576352159995</c:v>
                </c:pt>
                <c:pt idx="78">
                  <c:v>725.9248249857455</c:v>
                </c:pt>
                <c:pt idx="79">
                  <c:v>708.5502007137397</c:v>
                </c:pt>
                <c:pt idx="80">
                  <c:v>628.1440994326541</c:v>
                </c:pt>
                <c:pt idx="81">
                  <c:v>523.098151876207</c:v>
                </c:pt>
                <c:pt idx="82">
                  <c:v>651.8743144465886</c:v>
                </c:pt>
                <c:pt idx="83">
                  <c:v>633.775708054692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31A-48E0-AE1E-60BB044BA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90203168"/>
        <c:axId val="-1290199744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9"/>
                <c:order val="1"/>
                <c:tx>
                  <c:strRef>
                    <c:extLst>
                      <c:ext uri="{02D57815-91ED-43cb-92C2-25804820EDAC}">
                        <c15:formulaRef>
                          <c15:sqref>WG_UCCSD!$D$13</c15:sqref>
                        </c15:formulaRef>
                      </c:ext>
                    </c:extLst>
                    <c:strCache>
                      <c:ptCount val="1"/>
                      <c:pt idx="0">
                        <c:v>Cumulative Customers Acquired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WG_UCCSD!$A$14:$B$97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WG_UCCSD!$D$14:$D$97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2.0</c:v>
                      </c:pt>
                      <c:pt idx="1">
                        <c:v>31.0</c:v>
                      </c:pt>
                      <c:pt idx="2">
                        <c:v>101.0</c:v>
                      </c:pt>
                      <c:pt idx="3">
                        <c:v>205.0</c:v>
                      </c:pt>
                      <c:pt idx="4">
                        <c:v>338.0</c:v>
                      </c:pt>
                      <c:pt idx="5">
                        <c:v>505.0</c:v>
                      </c:pt>
                      <c:pt idx="6">
                        <c:v>726.0</c:v>
                      </c:pt>
                      <c:pt idx="7">
                        <c:v>975.0</c:v>
                      </c:pt>
                      <c:pt idx="8">
                        <c:v>1179.0</c:v>
                      </c:pt>
                      <c:pt idx="9">
                        <c:v>1415.0</c:v>
                      </c:pt>
                      <c:pt idx="10">
                        <c:v>1682.0</c:v>
                      </c:pt>
                      <c:pt idx="11">
                        <c:v>2077.0</c:v>
                      </c:pt>
                      <c:pt idx="12">
                        <c:v>2477.0</c:v>
                      </c:pt>
                      <c:pt idx="13">
                        <c:v>2891.0</c:v>
                      </c:pt>
                      <c:pt idx="14">
                        <c:v>3391.0</c:v>
                      </c:pt>
                      <c:pt idx="15">
                        <c:v>3971.0</c:v>
                      </c:pt>
                      <c:pt idx="16">
                        <c:v>4556.0</c:v>
                      </c:pt>
                      <c:pt idx="17">
                        <c:v>5174.0</c:v>
                      </c:pt>
                      <c:pt idx="18">
                        <c:v>5822.0</c:v>
                      </c:pt>
                      <c:pt idx="19">
                        <c:v>6527.0</c:v>
                      </c:pt>
                      <c:pt idx="20">
                        <c:v>7215.0</c:v>
                      </c:pt>
                      <c:pt idx="21">
                        <c:v>7871.0</c:v>
                      </c:pt>
                      <c:pt idx="22">
                        <c:v>8555.0</c:v>
                      </c:pt>
                      <c:pt idx="23">
                        <c:v>9247.0</c:v>
                      </c:pt>
                      <c:pt idx="24">
                        <c:v>9866.0</c:v>
                      </c:pt>
                      <c:pt idx="25">
                        <c:v>10508.0</c:v>
                      </c:pt>
                      <c:pt idx="26">
                        <c:v>11230.0</c:v>
                      </c:pt>
                      <c:pt idx="27">
                        <c:v>12034.0</c:v>
                      </c:pt>
                      <c:pt idx="28">
                        <c:v>12721.0</c:v>
                      </c:pt>
                      <c:pt idx="29">
                        <c:v>13422.0</c:v>
                      </c:pt>
                      <c:pt idx="30">
                        <c:v>14168.0</c:v>
                      </c:pt>
                      <c:pt idx="31">
                        <c:v>14927.0</c:v>
                      </c:pt>
                      <c:pt idx="32">
                        <c:v>15712.0</c:v>
                      </c:pt>
                      <c:pt idx="33">
                        <c:v>16563.0</c:v>
                      </c:pt>
                      <c:pt idx="34">
                        <c:v>17460.0</c:v>
                      </c:pt>
                      <c:pt idx="35">
                        <c:v>18367.0</c:v>
                      </c:pt>
                      <c:pt idx="36">
                        <c:v>19168.0</c:v>
                      </c:pt>
                      <c:pt idx="37">
                        <c:v>19967.0</c:v>
                      </c:pt>
                      <c:pt idx="38">
                        <c:v>20867.0</c:v>
                      </c:pt>
                      <c:pt idx="39">
                        <c:v>21764.0</c:v>
                      </c:pt>
                      <c:pt idx="40">
                        <c:v>22558.0</c:v>
                      </c:pt>
                      <c:pt idx="41">
                        <c:v>23382.0</c:v>
                      </c:pt>
                      <c:pt idx="42">
                        <c:v>24340.0</c:v>
                      </c:pt>
                      <c:pt idx="43">
                        <c:v>25280.0</c:v>
                      </c:pt>
                      <c:pt idx="44">
                        <c:v>26170.0</c:v>
                      </c:pt>
                      <c:pt idx="45">
                        <c:v>27020.0</c:v>
                      </c:pt>
                      <c:pt idx="46">
                        <c:v>27924.0</c:v>
                      </c:pt>
                      <c:pt idx="47">
                        <c:v>28714.0</c:v>
                      </c:pt>
                      <c:pt idx="48">
                        <c:v>29444.0</c:v>
                      </c:pt>
                      <c:pt idx="49">
                        <c:v>30196.0</c:v>
                      </c:pt>
                      <c:pt idx="50">
                        <c:v>31021.0</c:v>
                      </c:pt>
                      <c:pt idx="51">
                        <c:v>31680.0</c:v>
                      </c:pt>
                      <c:pt idx="52">
                        <c:v>32333.0</c:v>
                      </c:pt>
                      <c:pt idx="53">
                        <c:v>33064.0</c:v>
                      </c:pt>
                      <c:pt idx="54">
                        <c:v>33951.0</c:v>
                      </c:pt>
                      <c:pt idx="55">
                        <c:v>34798.0</c:v>
                      </c:pt>
                      <c:pt idx="56">
                        <c:v>35631.0</c:v>
                      </c:pt>
                      <c:pt idx="57">
                        <c:v>36378.0</c:v>
                      </c:pt>
                      <c:pt idx="58">
                        <c:v>37197.0</c:v>
                      </c:pt>
                      <c:pt idx="59">
                        <c:v>37850.0</c:v>
                      </c:pt>
                      <c:pt idx="60">
                        <c:v>38531.0</c:v>
                      </c:pt>
                      <c:pt idx="61">
                        <c:v>39103.0</c:v>
                      </c:pt>
                      <c:pt idx="62">
                        <c:v>39759.0</c:v>
                      </c:pt>
                      <c:pt idx="63">
                        <c:v>40426.0</c:v>
                      </c:pt>
                      <c:pt idx="64">
                        <c:v>41099.0</c:v>
                      </c:pt>
                      <c:pt idx="65">
                        <c:v>41764.0</c:v>
                      </c:pt>
                      <c:pt idx="66">
                        <c:v>42503.0</c:v>
                      </c:pt>
                      <c:pt idx="67">
                        <c:v>43165.0</c:v>
                      </c:pt>
                      <c:pt idx="68">
                        <c:v>43819.0</c:v>
                      </c:pt>
                      <c:pt idx="69">
                        <c:v>44443.0</c:v>
                      </c:pt>
                      <c:pt idx="70">
                        <c:v>45177.0</c:v>
                      </c:pt>
                      <c:pt idx="71">
                        <c:v>45831.0</c:v>
                      </c:pt>
                      <c:pt idx="72">
                        <c:v>46470.0</c:v>
                      </c:pt>
                      <c:pt idx="73">
                        <c:v>47126.0</c:v>
                      </c:pt>
                      <c:pt idx="74">
                        <c:v>47817.0</c:v>
                      </c:pt>
                      <c:pt idx="75">
                        <c:v>48432.0</c:v>
                      </c:pt>
                      <c:pt idx="76">
                        <c:v>48986.0</c:v>
                      </c:pt>
                      <c:pt idx="77">
                        <c:v>49624.0</c:v>
                      </c:pt>
                      <c:pt idx="78">
                        <c:v>50375.0</c:v>
                      </c:pt>
                      <c:pt idx="79">
                        <c:v>51205.0</c:v>
                      </c:pt>
                      <c:pt idx="80">
                        <c:v>51862.0</c:v>
                      </c:pt>
                      <c:pt idx="81">
                        <c:v>52389.0</c:v>
                      </c:pt>
                      <c:pt idx="82">
                        <c:v>53125.0</c:v>
                      </c:pt>
                      <c:pt idx="83">
                        <c:v>53819.0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831A-48E0-AE1E-60BB044BAA09}"/>
                  </c:ext>
                </c:extLst>
              </c15:ser>
            </c15:filteredLineSeries>
            <c15:filteredLineSeries>
              <c15:ser>
                <c:idx val="1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WG_UCCSD!$G$13</c15:sqref>
                        </c15:formulaRef>
                      </c:ext>
                    </c:extLst>
                    <c:strCache>
                      <c:ptCount val="1"/>
                      <c:pt idx="0">
                        <c:v>cc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WG_UCCSD!$A$14:$B$97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WG_UCCSD!$G$14:$G$97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9.05</c:v>
                      </c:pt>
                      <c:pt idx="1">
                        <c:v>9.15</c:v>
                      </c:pt>
                      <c:pt idx="2">
                        <c:v>9.489999999999998</c:v>
                      </c:pt>
                      <c:pt idx="3">
                        <c:v>9.753333333333333</c:v>
                      </c:pt>
                      <c:pt idx="4">
                        <c:v>9.903333333333334</c:v>
                      </c:pt>
                      <c:pt idx="5">
                        <c:v>10.30333333333333</c:v>
                      </c:pt>
                      <c:pt idx="6">
                        <c:v>10.58333333333333</c:v>
                      </c:pt>
                      <c:pt idx="7">
                        <c:v>10.49666666666667</c:v>
                      </c:pt>
                      <c:pt idx="8">
                        <c:v>10.78333333333333</c:v>
                      </c:pt>
                      <c:pt idx="9">
                        <c:v>10.69333333333333</c:v>
                      </c:pt>
                      <c:pt idx="10">
                        <c:v>10.35</c:v>
                      </c:pt>
                      <c:pt idx="11">
                        <c:v>10.02</c:v>
                      </c:pt>
                      <c:pt idx="12">
                        <c:v>10.59</c:v>
                      </c:pt>
                      <c:pt idx="13">
                        <c:v>10.62333333333333</c:v>
                      </c:pt>
                      <c:pt idx="14">
                        <c:v>10.59</c:v>
                      </c:pt>
                      <c:pt idx="15">
                        <c:v>10.52666666666667</c:v>
                      </c:pt>
                      <c:pt idx="16">
                        <c:v>11.01333333333333</c:v>
                      </c:pt>
                      <c:pt idx="17">
                        <c:v>10.87666666666667</c:v>
                      </c:pt>
                      <c:pt idx="18">
                        <c:v>10.74666666666667</c:v>
                      </c:pt>
                      <c:pt idx="19">
                        <c:v>10.39333333333333</c:v>
                      </c:pt>
                      <c:pt idx="20">
                        <c:v>9.226666666666666</c:v>
                      </c:pt>
                      <c:pt idx="21">
                        <c:v>9.1</c:v>
                      </c:pt>
                      <c:pt idx="22">
                        <c:v>8.856666666666665</c:v>
                      </c:pt>
                      <c:pt idx="23">
                        <c:v>8.513333333333333</c:v>
                      </c:pt>
                      <c:pt idx="24">
                        <c:v>9.313333333333332</c:v>
                      </c:pt>
                      <c:pt idx="25">
                        <c:v>9.41</c:v>
                      </c:pt>
                      <c:pt idx="26">
                        <c:v>8.726666666666664</c:v>
                      </c:pt>
                      <c:pt idx="27">
                        <c:v>8.383333333333332</c:v>
                      </c:pt>
                      <c:pt idx="28">
                        <c:v>7.996666666666666</c:v>
                      </c:pt>
                      <c:pt idx="29">
                        <c:v>8.926666666666665</c:v>
                      </c:pt>
                      <c:pt idx="30">
                        <c:v>8.93</c:v>
                      </c:pt>
                      <c:pt idx="31">
                        <c:v>9.196666666666665</c:v>
                      </c:pt>
                      <c:pt idx="32">
                        <c:v>9.8</c:v>
                      </c:pt>
                      <c:pt idx="33">
                        <c:v>9.333333333333332</c:v>
                      </c:pt>
                      <c:pt idx="34">
                        <c:v>9.56</c:v>
                      </c:pt>
                      <c:pt idx="35">
                        <c:v>9.386666666666666</c:v>
                      </c:pt>
                      <c:pt idx="36">
                        <c:v>9.406666666666666</c:v>
                      </c:pt>
                      <c:pt idx="37">
                        <c:v>9.02</c:v>
                      </c:pt>
                      <c:pt idx="38">
                        <c:v>8.75</c:v>
                      </c:pt>
                      <c:pt idx="39">
                        <c:v>8.243333333333334</c:v>
                      </c:pt>
                      <c:pt idx="40">
                        <c:v>8.893333333333334</c:v>
                      </c:pt>
                      <c:pt idx="41">
                        <c:v>8.379999999999998</c:v>
                      </c:pt>
                      <c:pt idx="42">
                        <c:v>8.403333333333332</c:v>
                      </c:pt>
                      <c:pt idx="43">
                        <c:v>9.246666666666666</c:v>
                      </c:pt>
                      <c:pt idx="44">
                        <c:v>9.220000000000001</c:v>
                      </c:pt>
                      <c:pt idx="45">
                        <c:v>8.69</c:v>
                      </c:pt>
                      <c:pt idx="46">
                        <c:v>8.573333333333334</c:v>
                      </c:pt>
                      <c:pt idx="47">
                        <c:v>7.75</c:v>
                      </c:pt>
                      <c:pt idx="48">
                        <c:v>7.29</c:v>
                      </c:pt>
                      <c:pt idx="49">
                        <c:v>5.96</c:v>
                      </c:pt>
                      <c:pt idx="50">
                        <c:v>6.483333333333332</c:v>
                      </c:pt>
                      <c:pt idx="51">
                        <c:v>5.766666666666666</c:v>
                      </c:pt>
                      <c:pt idx="52">
                        <c:v>5.826666666666667</c:v>
                      </c:pt>
                      <c:pt idx="53">
                        <c:v>6.82</c:v>
                      </c:pt>
                      <c:pt idx="54">
                        <c:v>6.839999999999999</c:v>
                      </c:pt>
                      <c:pt idx="55">
                        <c:v>7.016666666666667</c:v>
                      </c:pt>
                      <c:pt idx="56">
                        <c:v>7.386666666666665</c:v>
                      </c:pt>
                      <c:pt idx="57">
                        <c:v>7.393333333333333</c:v>
                      </c:pt>
                      <c:pt idx="58">
                        <c:v>6.83</c:v>
                      </c:pt>
                      <c:pt idx="59">
                        <c:v>7.126666666666667</c:v>
                      </c:pt>
                      <c:pt idx="60">
                        <c:v>7.306666666666666</c:v>
                      </c:pt>
                      <c:pt idx="61">
                        <c:v>7.186666666666665</c:v>
                      </c:pt>
                      <c:pt idx="62">
                        <c:v>5.966666666666666</c:v>
                      </c:pt>
                      <c:pt idx="63">
                        <c:v>6.48</c:v>
                      </c:pt>
                      <c:pt idx="64">
                        <c:v>7.55</c:v>
                      </c:pt>
                      <c:pt idx="65">
                        <c:v>7.63</c:v>
                      </c:pt>
                      <c:pt idx="66">
                        <c:v>7.496666666666665</c:v>
                      </c:pt>
                      <c:pt idx="67">
                        <c:v>7.94</c:v>
                      </c:pt>
                      <c:pt idx="68">
                        <c:v>7.666666666666666</c:v>
                      </c:pt>
                      <c:pt idx="69">
                        <c:v>8.166666666666667</c:v>
                      </c:pt>
                      <c:pt idx="70">
                        <c:v>8.156666666666666</c:v>
                      </c:pt>
                      <c:pt idx="71">
                        <c:v>7.693333333333333</c:v>
                      </c:pt>
                      <c:pt idx="72">
                        <c:v>8.093333333333333</c:v>
                      </c:pt>
                      <c:pt idx="73">
                        <c:v>8.283333333333333</c:v>
                      </c:pt>
                      <c:pt idx="74">
                        <c:v>8.296666666666666</c:v>
                      </c:pt>
                      <c:pt idx="75">
                        <c:v>8.976666666666664</c:v>
                      </c:pt>
                      <c:pt idx="76">
                        <c:v>9.55</c:v>
                      </c:pt>
                      <c:pt idx="77">
                        <c:v>9.423333333333335</c:v>
                      </c:pt>
                      <c:pt idx="78">
                        <c:v>9.073333333333334</c:v>
                      </c:pt>
                      <c:pt idx="79">
                        <c:v>9.129999999999998</c:v>
                      </c:pt>
                      <c:pt idx="80">
                        <c:v>9.156666666666666</c:v>
                      </c:pt>
                      <c:pt idx="81">
                        <c:v>9.239999999999998</c:v>
                      </c:pt>
                      <c:pt idx="82">
                        <c:v>9.033333333333333</c:v>
                      </c:pt>
                      <c:pt idx="83">
                        <c:v>9.306666666666666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3-831A-48E0-AE1E-60BB044BAA09}"/>
                  </c:ext>
                </c:extLst>
              </c15:ser>
            </c15:filteredLineSeries>
            <c15:filteredLineSeries>
              <c15:ser>
                <c:idx val="2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WG_UCCSD!$F$13</c15:sqref>
                        </c15:formulaRef>
                      </c:ext>
                    </c:extLst>
                    <c:strCache>
                      <c:ptCount val="1"/>
                      <c:pt idx="0">
                        <c:v>unemp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WG_UCCSD!$A$14:$B$97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WG_UCCSD!$F$14:$F$97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5.533333</c:v>
                      </c:pt>
                      <c:pt idx="1">
                        <c:v>5.5</c:v>
                      </c:pt>
                      <c:pt idx="2">
                        <c:v>5.266667</c:v>
                      </c:pt>
                      <c:pt idx="3">
                        <c:v>5.333333</c:v>
                      </c:pt>
                      <c:pt idx="4">
                        <c:v>5.233333</c:v>
                      </c:pt>
                      <c:pt idx="5">
                        <c:v>5.0</c:v>
                      </c:pt>
                      <c:pt idx="6">
                        <c:v>4.866667</c:v>
                      </c:pt>
                      <c:pt idx="7">
                        <c:v>4.666667</c:v>
                      </c:pt>
                      <c:pt idx="8">
                        <c:v>4.633333</c:v>
                      </c:pt>
                      <c:pt idx="9">
                        <c:v>4.4</c:v>
                      </c:pt>
                      <c:pt idx="10">
                        <c:v>4.533333</c:v>
                      </c:pt>
                      <c:pt idx="11">
                        <c:v>4.433333</c:v>
                      </c:pt>
                      <c:pt idx="12">
                        <c:v>4.3</c:v>
                      </c:pt>
                      <c:pt idx="13">
                        <c:v>4.266667</c:v>
                      </c:pt>
                      <c:pt idx="14">
                        <c:v>4.233333</c:v>
                      </c:pt>
                      <c:pt idx="15">
                        <c:v>4.066667</c:v>
                      </c:pt>
                      <c:pt idx="16">
                        <c:v>4.033333</c:v>
                      </c:pt>
                      <c:pt idx="17">
                        <c:v>3.933333</c:v>
                      </c:pt>
                      <c:pt idx="18">
                        <c:v>4.0</c:v>
                      </c:pt>
                      <c:pt idx="19">
                        <c:v>3.9</c:v>
                      </c:pt>
                      <c:pt idx="20">
                        <c:v>4.233333</c:v>
                      </c:pt>
                      <c:pt idx="21">
                        <c:v>4.4</c:v>
                      </c:pt>
                      <c:pt idx="22">
                        <c:v>4.833333</c:v>
                      </c:pt>
                      <c:pt idx="23">
                        <c:v>5.5</c:v>
                      </c:pt>
                      <c:pt idx="24">
                        <c:v>5.7</c:v>
                      </c:pt>
                      <c:pt idx="25">
                        <c:v>5.833333</c:v>
                      </c:pt>
                      <c:pt idx="26">
                        <c:v>5.733333</c:v>
                      </c:pt>
                      <c:pt idx="27">
                        <c:v>5.866667</c:v>
                      </c:pt>
                      <c:pt idx="28">
                        <c:v>5.866667</c:v>
                      </c:pt>
                      <c:pt idx="29">
                        <c:v>6.133333</c:v>
                      </c:pt>
                      <c:pt idx="30">
                        <c:v>6.133333</c:v>
                      </c:pt>
                      <c:pt idx="31">
                        <c:v>5.833333</c:v>
                      </c:pt>
                      <c:pt idx="32">
                        <c:v>5.7</c:v>
                      </c:pt>
                      <c:pt idx="33">
                        <c:v>5.6</c:v>
                      </c:pt>
                      <c:pt idx="34">
                        <c:v>5.433333</c:v>
                      </c:pt>
                      <c:pt idx="35">
                        <c:v>5.433333</c:v>
                      </c:pt>
                      <c:pt idx="36">
                        <c:v>5.3</c:v>
                      </c:pt>
                      <c:pt idx="37">
                        <c:v>5.1</c:v>
                      </c:pt>
                      <c:pt idx="38">
                        <c:v>4.966667</c:v>
                      </c:pt>
                      <c:pt idx="39">
                        <c:v>4.966667</c:v>
                      </c:pt>
                      <c:pt idx="40">
                        <c:v>4.733333</c:v>
                      </c:pt>
                      <c:pt idx="41">
                        <c:v>4.633333</c:v>
                      </c:pt>
                      <c:pt idx="42">
                        <c:v>4.633333</c:v>
                      </c:pt>
                      <c:pt idx="43">
                        <c:v>4.433333</c:v>
                      </c:pt>
                      <c:pt idx="44">
                        <c:v>4.5</c:v>
                      </c:pt>
                      <c:pt idx="45">
                        <c:v>4.5</c:v>
                      </c:pt>
                      <c:pt idx="46">
                        <c:v>4.666667</c:v>
                      </c:pt>
                      <c:pt idx="47">
                        <c:v>4.8</c:v>
                      </c:pt>
                      <c:pt idx="48">
                        <c:v>5.0</c:v>
                      </c:pt>
                      <c:pt idx="49">
                        <c:v>5.333333</c:v>
                      </c:pt>
                      <c:pt idx="50">
                        <c:v>6.0</c:v>
                      </c:pt>
                      <c:pt idx="51">
                        <c:v>6.866667</c:v>
                      </c:pt>
                      <c:pt idx="52">
                        <c:v>8.266666</c:v>
                      </c:pt>
                      <c:pt idx="53">
                        <c:v>9.3</c:v>
                      </c:pt>
                      <c:pt idx="54">
                        <c:v>9.633333</c:v>
                      </c:pt>
                      <c:pt idx="55">
                        <c:v>9.933333</c:v>
                      </c:pt>
                      <c:pt idx="56">
                        <c:v>9.833333</c:v>
                      </c:pt>
                      <c:pt idx="57">
                        <c:v>9.633333</c:v>
                      </c:pt>
                      <c:pt idx="58">
                        <c:v>9.466666</c:v>
                      </c:pt>
                      <c:pt idx="59">
                        <c:v>9.5</c:v>
                      </c:pt>
                      <c:pt idx="60">
                        <c:v>9.033334</c:v>
                      </c:pt>
                      <c:pt idx="61">
                        <c:v>9.066667</c:v>
                      </c:pt>
                      <c:pt idx="62">
                        <c:v>9.0</c:v>
                      </c:pt>
                      <c:pt idx="63">
                        <c:v>8.633333</c:v>
                      </c:pt>
                      <c:pt idx="64">
                        <c:v>8.266666</c:v>
                      </c:pt>
                      <c:pt idx="65">
                        <c:v>8.2</c:v>
                      </c:pt>
                      <c:pt idx="66">
                        <c:v>8.033334</c:v>
                      </c:pt>
                      <c:pt idx="67">
                        <c:v>7.8</c:v>
                      </c:pt>
                      <c:pt idx="68">
                        <c:v>7.733333</c:v>
                      </c:pt>
                      <c:pt idx="69">
                        <c:v>7.533333</c:v>
                      </c:pt>
                      <c:pt idx="70">
                        <c:v>7.266667</c:v>
                      </c:pt>
                      <c:pt idx="71">
                        <c:v>6.933333</c:v>
                      </c:pt>
                      <c:pt idx="72">
                        <c:v>6.666667</c:v>
                      </c:pt>
                      <c:pt idx="73">
                        <c:v>6.2</c:v>
                      </c:pt>
                      <c:pt idx="74">
                        <c:v>6.1</c:v>
                      </c:pt>
                      <c:pt idx="75">
                        <c:v>5.7</c:v>
                      </c:pt>
                      <c:pt idx="76">
                        <c:v>5.533333</c:v>
                      </c:pt>
                      <c:pt idx="77">
                        <c:v>5.4</c:v>
                      </c:pt>
                      <c:pt idx="78">
                        <c:v>5.1</c:v>
                      </c:pt>
                      <c:pt idx="79">
                        <c:v>5.0</c:v>
                      </c:pt>
                      <c:pt idx="80">
                        <c:v>4.933333</c:v>
                      </c:pt>
                      <c:pt idx="81">
                        <c:v>4.866667</c:v>
                      </c:pt>
                      <c:pt idx="82">
                        <c:v>4.9</c:v>
                      </c:pt>
                      <c:pt idx="83">
                        <c:v>4.7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4-831A-48E0-AE1E-60BB044BAA09}"/>
                  </c:ext>
                </c:extLst>
              </c15:ser>
            </c15:filteredLineSeries>
            <c15:filteredLineSeries>
              <c15:ser>
                <c:idx val="3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WG_UCCSD!$I$13</c15:sqref>
                        </c15:formulaRef>
                      </c:ext>
                    </c:extLst>
                    <c:strCache>
                      <c:ptCount val="1"/>
                      <c:pt idx="0">
                        <c:v>P(T&lt;=t)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WG_UCCSD!$A$14:$B$97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WG_UCCSD!$I$14:$I$97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5.45452571998339E-13</c:v>
                      </c:pt>
                      <c:pt idx="1">
                        <c:v>4.67240690582571E-11</c:v>
                      </c:pt>
                      <c:pt idx="2">
                        <c:v>7.01314339934811E-10</c:v>
                      </c:pt>
                      <c:pt idx="3">
                        <c:v>4.53209947348654E-9</c:v>
                      </c:pt>
                      <c:pt idx="4">
                        <c:v>1.78365380243406E-8</c:v>
                      </c:pt>
                      <c:pt idx="5">
                        <c:v>5.76170873234361E-8</c:v>
                      </c:pt>
                      <c:pt idx="6">
                        <c:v>1.66530004341858E-7</c:v>
                      </c:pt>
                      <c:pt idx="7">
                        <c:v>4.00381246379311E-7</c:v>
                      </c:pt>
                      <c:pt idx="8">
                        <c:v>8.25070756493851E-7</c:v>
                      </c:pt>
                      <c:pt idx="9">
                        <c:v>1.59455525627905E-6</c:v>
                      </c:pt>
                      <c:pt idx="10">
                        <c:v>3.01636476429667E-6</c:v>
                      </c:pt>
                      <c:pt idx="11">
                        <c:v>5.29440550789406E-6</c:v>
                      </c:pt>
                      <c:pt idx="12">
                        <c:v>8.65972359387346E-6</c:v>
                      </c:pt>
                      <c:pt idx="13">
                        <c:v>1.37710665552015E-5</c:v>
                      </c:pt>
                      <c:pt idx="14">
                        <c:v>2.20225201386093E-5</c:v>
                      </c:pt>
                      <c:pt idx="15">
                        <c:v>3.38125309607973E-5</c:v>
                      </c:pt>
                      <c:pt idx="16">
                        <c:v>4.93005408089831E-5</c:v>
                      </c:pt>
                      <c:pt idx="17">
                        <c:v>7.04188416319473E-5</c:v>
                      </c:pt>
                      <c:pt idx="18">
                        <c:v>0.000101528259385808</c:v>
                      </c:pt>
                      <c:pt idx="19">
                        <c:v>0.000142018921522879</c:v>
                      </c:pt>
                      <c:pt idx="20">
                        <c:v>0.000187016881446955</c:v>
                      </c:pt>
                      <c:pt idx="21">
                        <c:v>0.00024479493696461</c:v>
                      </c:pt>
                      <c:pt idx="22">
                        <c:v>0.000324822173939587</c:v>
                      </c:pt>
                      <c:pt idx="23">
                        <c:v>0.000423976080262678</c:v>
                      </c:pt>
                      <c:pt idx="24">
                        <c:v>0.000542556207814959</c:v>
                      </c:pt>
                      <c:pt idx="25">
                        <c:v>0.000663586950109818</c:v>
                      </c:pt>
                      <c:pt idx="26">
                        <c:v>0.000820806237805005</c:v>
                      </c:pt>
                      <c:pt idx="27">
                        <c:v>0.00105100910102718</c:v>
                      </c:pt>
                      <c:pt idx="28">
                        <c:v>0.00129919263479938</c:v>
                      </c:pt>
                      <c:pt idx="29">
                        <c:v>0.00161542297806561</c:v>
                      </c:pt>
                      <c:pt idx="30">
                        <c:v>0.00195568204118213</c:v>
                      </c:pt>
                      <c:pt idx="31">
                        <c:v>0.00245931813234201</c:v>
                      </c:pt>
                      <c:pt idx="32">
                        <c:v>0.00291903007469474</c:v>
                      </c:pt>
                      <c:pt idx="33">
                        <c:v>0.00356308683808182</c:v>
                      </c:pt>
                      <c:pt idx="34">
                        <c:v>0.00425052688450367</c:v>
                      </c:pt>
                      <c:pt idx="35">
                        <c:v>0.0052213331720401</c:v>
                      </c:pt>
                      <c:pt idx="36">
                        <c:v>0.00606058955837374</c:v>
                      </c:pt>
                      <c:pt idx="37">
                        <c:v>0.0072208154987099</c:v>
                      </c:pt>
                      <c:pt idx="38">
                        <c:v>0.00866594005484711</c:v>
                      </c:pt>
                      <c:pt idx="39">
                        <c:v>0.010273887305575</c:v>
                      </c:pt>
                      <c:pt idx="40">
                        <c:v>0.0120127426402854</c:v>
                      </c:pt>
                      <c:pt idx="41">
                        <c:v>0.0139331573896918</c:v>
                      </c:pt>
                      <c:pt idx="42">
                        <c:v>0.0163326699217242</c:v>
                      </c:pt>
                      <c:pt idx="43">
                        <c:v>0.0191884433116306</c:v>
                      </c:pt>
                      <c:pt idx="44">
                        <c:v>0.0221130161533701</c:v>
                      </c:pt>
                      <c:pt idx="45">
                        <c:v>0.0252977859996453</c:v>
                      </c:pt>
                      <c:pt idx="46">
                        <c:v>0.029193670414946</c:v>
                      </c:pt>
                      <c:pt idx="47">
                        <c:v>0.0333360612118092</c:v>
                      </c:pt>
                      <c:pt idx="48">
                        <c:v>0.0374211193984414</c:v>
                      </c:pt>
                      <c:pt idx="49">
                        <c:v>0.041613326524777</c:v>
                      </c:pt>
                      <c:pt idx="50">
                        <c:v>0.0468849956872157</c:v>
                      </c:pt>
                      <c:pt idx="51">
                        <c:v>0.052465006920918</c:v>
                      </c:pt>
                      <c:pt idx="52">
                        <c:v>0.0580814304261308</c:v>
                      </c:pt>
                      <c:pt idx="53">
                        <c:v>0.0646392034832154</c:v>
                      </c:pt>
                      <c:pt idx="54">
                        <c:v>0.0725538661644081</c:v>
                      </c:pt>
                      <c:pt idx="55">
                        <c:v>0.0812991398867102</c:v>
                      </c:pt>
                      <c:pt idx="56">
                        <c:v>0.090173103938253</c:v>
                      </c:pt>
                      <c:pt idx="57">
                        <c:v>0.0998351565825095</c:v>
                      </c:pt>
                      <c:pt idx="58">
                        <c:v>0.110975073188166</c:v>
                      </c:pt>
                      <c:pt idx="59">
                        <c:v>0.12323970156961</c:v>
                      </c:pt>
                      <c:pt idx="60">
                        <c:v>0.133201167088095</c:v>
                      </c:pt>
                      <c:pt idx="61">
                        <c:v>0.143878214047765</c:v>
                      </c:pt>
                      <c:pt idx="62">
                        <c:v>0.158223216243289</c:v>
                      </c:pt>
                      <c:pt idx="63">
                        <c:v>0.174056320849366</c:v>
                      </c:pt>
                      <c:pt idx="64">
                        <c:v>0.190447621723837</c:v>
                      </c:pt>
                      <c:pt idx="65">
                        <c:v>0.204798364907392</c:v>
                      </c:pt>
                      <c:pt idx="66">
                        <c:v>0.225124426197687</c:v>
                      </c:pt>
                      <c:pt idx="67">
                        <c:v>0.24713642280225</c:v>
                      </c:pt>
                      <c:pt idx="68">
                        <c:v>0.267858316125023</c:v>
                      </c:pt>
                      <c:pt idx="69">
                        <c:v>0.290273494306692</c:v>
                      </c:pt>
                      <c:pt idx="70">
                        <c:v>0.315974447936518</c:v>
                      </c:pt>
                      <c:pt idx="71">
                        <c:v>0.341931491454893</c:v>
                      </c:pt>
                      <c:pt idx="72">
                        <c:v>0.367000512269105</c:v>
                      </c:pt>
                      <c:pt idx="73">
                        <c:v>0.393207563287555</c:v>
                      </c:pt>
                      <c:pt idx="74">
                        <c:v>0.417507305379135</c:v>
                      </c:pt>
                      <c:pt idx="75">
                        <c:v>0.443545635847937</c:v>
                      </c:pt>
                      <c:pt idx="76">
                        <c:v>0.468669987418329</c:v>
                      </c:pt>
                      <c:pt idx="77">
                        <c:v>0.499672735710514</c:v>
                      </c:pt>
                      <c:pt idx="78">
                        <c:v>0.533158713809351</c:v>
                      </c:pt>
                      <c:pt idx="79">
                        <c:v>0.56660035950511</c:v>
                      </c:pt>
                      <c:pt idx="80">
                        <c:v>0.596852218744909</c:v>
                      </c:pt>
                      <c:pt idx="81">
                        <c:v>0.62163874219093</c:v>
                      </c:pt>
                      <c:pt idx="82">
                        <c:v>0.654165746985923</c:v>
                      </c:pt>
                      <c:pt idx="83">
                        <c:v>0.686246777198508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5-831A-48E0-AE1E-60BB044BAA09}"/>
                  </c:ext>
                </c:extLst>
              </c15:ser>
            </c15:filteredLineSeries>
            <c15:filteredLineSeries>
              <c15:ser>
                <c:idx val="4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WG_UCCSD!$J$13</c15:sqref>
                        </c15:formulaRef>
                      </c:ext>
                    </c:extLst>
                    <c:strCache>
                      <c:ptCount val="1"/>
                      <c:pt idx="0">
                        <c:v>P(T=t)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WG_UCCSD!$A$14:$B$97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WG_UCCSD!$J$14:$J$97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5.45452571998339E-13</c:v>
                      </c:pt>
                      <c:pt idx="1">
                        <c:v>4.61786164862588E-11</c:v>
                      </c:pt>
                      <c:pt idx="2">
                        <c:v>6.54590270876554E-10</c:v>
                      </c:pt>
                      <c:pt idx="3">
                        <c:v>3.83078513355173E-9</c:v>
                      </c:pt>
                      <c:pt idx="4">
                        <c:v>1.33044385508541E-8</c:v>
                      </c:pt>
                      <c:pt idx="5">
                        <c:v>3.97805492990955E-8</c:v>
                      </c:pt>
                      <c:pt idx="6">
                        <c:v>1.08912917018422E-7</c:v>
                      </c:pt>
                      <c:pt idx="7">
                        <c:v>2.33851242037453E-7</c:v>
                      </c:pt>
                      <c:pt idx="8">
                        <c:v>4.2468951011454E-7</c:v>
                      </c:pt>
                      <c:pt idx="9">
                        <c:v>7.694844997852E-7</c:v>
                      </c:pt>
                      <c:pt idx="10">
                        <c:v>1.42180950801762E-6</c:v>
                      </c:pt>
                      <c:pt idx="11">
                        <c:v>2.27804074359739E-6</c:v>
                      </c:pt>
                      <c:pt idx="12">
                        <c:v>3.3653180859794E-6</c:v>
                      </c:pt>
                      <c:pt idx="13">
                        <c:v>5.11134296132809E-6</c:v>
                      </c:pt>
                      <c:pt idx="14">
                        <c:v>8.25145358340773E-6</c:v>
                      </c:pt>
                      <c:pt idx="15">
                        <c:v>1.1790010822188E-5</c:v>
                      </c:pt>
                      <c:pt idx="16">
                        <c:v>1.54880098481858E-5</c:v>
                      </c:pt>
                      <c:pt idx="17">
                        <c:v>2.11183008229643E-5</c:v>
                      </c:pt>
                      <c:pt idx="18">
                        <c:v>3.11094177538607E-5</c:v>
                      </c:pt>
                      <c:pt idx="19">
                        <c:v>4.04906621370715E-5</c:v>
                      </c:pt>
                      <c:pt idx="20">
                        <c:v>4.49979599240757E-5</c:v>
                      </c:pt>
                      <c:pt idx="21">
                        <c:v>5.77780555176543E-5</c:v>
                      </c:pt>
                      <c:pt idx="22">
                        <c:v>8.00272369749777E-5</c:v>
                      </c:pt>
                      <c:pt idx="23">
                        <c:v>9.91539063230906E-5</c:v>
                      </c:pt>
                      <c:pt idx="24">
                        <c:v>0.000118580127552281</c:v>
                      </c:pt>
                      <c:pt idx="25">
                        <c:v>0.000121030742294859</c:v>
                      </c:pt>
                      <c:pt idx="26">
                        <c:v>0.000157219287695187</c:v>
                      </c:pt>
                      <c:pt idx="27">
                        <c:v>0.000230202863222173</c:v>
                      </c:pt>
                      <c:pt idx="28">
                        <c:v>0.000248183533772206</c:v>
                      </c:pt>
                      <c:pt idx="29">
                        <c:v>0.000316230343266222</c:v>
                      </c:pt>
                      <c:pt idx="30">
                        <c:v>0.000340259063116521</c:v>
                      </c:pt>
                      <c:pt idx="31">
                        <c:v>0.000503636091159887</c:v>
                      </c:pt>
                      <c:pt idx="32">
                        <c:v>0.000459711942352725</c:v>
                      </c:pt>
                      <c:pt idx="33">
                        <c:v>0.00064405676338708</c:v>
                      </c:pt>
                      <c:pt idx="34">
                        <c:v>0.00068744004642185</c:v>
                      </c:pt>
                      <c:pt idx="35">
                        <c:v>0.000970806287536429</c:v>
                      </c:pt>
                      <c:pt idx="36">
                        <c:v>0.000839256386333642</c:v>
                      </c:pt>
                      <c:pt idx="37">
                        <c:v>0.00116022594033616</c:v>
                      </c:pt>
                      <c:pt idx="38">
                        <c:v>0.00144512455613721</c:v>
                      </c:pt>
                      <c:pt idx="39">
                        <c:v>0.00160794725072788</c:v>
                      </c:pt>
                      <c:pt idx="40">
                        <c:v>0.00173885533471041</c:v>
                      </c:pt>
                      <c:pt idx="41">
                        <c:v>0.00192041474940641</c:v>
                      </c:pt>
                      <c:pt idx="42">
                        <c:v>0.00239951253203241</c:v>
                      </c:pt>
                      <c:pt idx="43">
                        <c:v>0.00285577338990639</c:v>
                      </c:pt>
                      <c:pt idx="44">
                        <c:v>0.00292457284173952</c:v>
                      </c:pt>
                      <c:pt idx="45">
                        <c:v>0.00318476984627514</c:v>
                      </c:pt>
                      <c:pt idx="46">
                        <c:v>0.00389588441530075</c:v>
                      </c:pt>
                      <c:pt idx="47">
                        <c:v>0.00414239079686318</c:v>
                      </c:pt>
                      <c:pt idx="48">
                        <c:v>0.00408505818663218</c:v>
                      </c:pt>
                      <c:pt idx="49">
                        <c:v>0.00419220712633561</c:v>
                      </c:pt>
                      <c:pt idx="50">
                        <c:v>0.00527166916243871</c:v>
                      </c:pt>
                      <c:pt idx="51">
                        <c:v>0.00558001123370233</c:v>
                      </c:pt>
                      <c:pt idx="52">
                        <c:v>0.00561642350521274</c:v>
                      </c:pt>
                      <c:pt idx="53">
                        <c:v>0.0065577730570846</c:v>
                      </c:pt>
                      <c:pt idx="54">
                        <c:v>0.00791466268119267</c:v>
                      </c:pt>
                      <c:pt idx="55">
                        <c:v>0.00874527372230216</c:v>
                      </c:pt>
                      <c:pt idx="56">
                        <c:v>0.00887396405154284</c:v>
                      </c:pt>
                      <c:pt idx="57">
                        <c:v>0.00966205264425646</c:v>
                      </c:pt>
                      <c:pt idx="58">
                        <c:v>0.0111399166056561</c:v>
                      </c:pt>
                      <c:pt idx="59">
                        <c:v>0.0122646283814445</c:v>
                      </c:pt>
                      <c:pt idx="60">
                        <c:v>0.00996146551848464</c:v>
                      </c:pt>
                      <c:pt idx="61">
                        <c:v>0.0106770469596702</c:v>
                      </c:pt>
                      <c:pt idx="62">
                        <c:v>0.0143450021955243</c:v>
                      </c:pt>
                      <c:pt idx="63">
                        <c:v>0.0158331046060771</c:v>
                      </c:pt>
                      <c:pt idx="64">
                        <c:v>0.0163913008744703</c:v>
                      </c:pt>
                      <c:pt idx="65">
                        <c:v>0.0143507431835556</c:v>
                      </c:pt>
                      <c:pt idx="66">
                        <c:v>0.0203260612902949</c:v>
                      </c:pt>
                      <c:pt idx="67">
                        <c:v>0.0220119966045632</c:v>
                      </c:pt>
                      <c:pt idx="68">
                        <c:v>0.0207218933227724</c:v>
                      </c:pt>
                      <c:pt idx="69">
                        <c:v>0.0224151781816695</c:v>
                      </c:pt>
                      <c:pt idx="70">
                        <c:v>0.0257009536298259</c:v>
                      </c:pt>
                      <c:pt idx="71">
                        <c:v>0.0259570435183754</c:v>
                      </c:pt>
                      <c:pt idx="72">
                        <c:v>0.0250690208142118</c:v>
                      </c:pt>
                      <c:pt idx="73">
                        <c:v>0.0262070510184499</c:v>
                      </c:pt>
                      <c:pt idx="74">
                        <c:v>0.0242997420915797</c:v>
                      </c:pt>
                      <c:pt idx="75">
                        <c:v>0.0260383304688022</c:v>
                      </c:pt>
                      <c:pt idx="76">
                        <c:v>0.0251243515703916</c:v>
                      </c:pt>
                      <c:pt idx="77">
                        <c:v>0.0310027482921858</c:v>
                      </c:pt>
                      <c:pt idx="78">
                        <c:v>0.0334859780988365</c:v>
                      </c:pt>
                      <c:pt idx="79">
                        <c:v>0.0334416456957591</c:v>
                      </c:pt>
                      <c:pt idx="80">
                        <c:v>0.0302518592397993</c:v>
                      </c:pt>
                      <c:pt idx="81">
                        <c:v>0.0247865234460203</c:v>
                      </c:pt>
                      <c:pt idx="82">
                        <c:v>0.0325270047949938</c:v>
                      </c:pt>
                      <c:pt idx="83">
                        <c:v>0.0320810302125849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6-831A-48E0-AE1E-60BB044BAA09}"/>
                  </c:ext>
                </c:extLst>
              </c15:ser>
            </c15:filteredLineSeries>
            <c15:filteredLineSeries>
              <c15:ser>
                <c:idx val="5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WG_UCCSD!$K$13</c15:sqref>
                        </c15:formulaRef>
                      </c:ext>
                    </c:extLst>
                    <c:strCache>
                      <c:ptCount val="1"/>
                      <c:pt idx="0">
                        <c:v>P(T&lt;=t)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WG_UCCSD!$A$14:$B$97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WG_UCCSD!$K$14:$K$97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0.000168852929447683</c:v>
                      </c:pt>
                      <c:pt idx="1">
                        <c:v>0.000793407885095631</c:v>
                      </c:pt>
                      <c:pt idx="2">
                        <c:v>0.00209434413689968</c:v>
                      </c:pt>
                      <c:pt idx="3">
                        <c:v>0.00408819802449556</c:v>
                      </c:pt>
                      <c:pt idx="4">
                        <c:v>0.00656897742827667</c:v>
                      </c:pt>
                      <c:pt idx="5">
                        <c:v>0.0097979893109581</c:v>
                      </c:pt>
                      <c:pt idx="6">
                        <c:v>0.0142022023110057</c:v>
                      </c:pt>
                      <c:pt idx="7">
                        <c:v>0.0193826203359404</c:v>
                      </c:pt>
                      <c:pt idx="8">
                        <c:v>0.0249393241988901</c:v>
                      </c:pt>
                      <c:pt idx="9">
                        <c:v>0.0312129757888644</c:v>
                      </c:pt>
                      <c:pt idx="10">
                        <c:v>0.0388109992017287</c:v>
                      </c:pt>
                      <c:pt idx="11">
                        <c:v>0.0470576435334736</c:v>
                      </c:pt>
                      <c:pt idx="12">
                        <c:v>0.0555650815395849</c:v>
                      </c:pt>
                      <c:pt idx="13">
                        <c:v>0.0648407904199819</c:v>
                      </c:pt>
                      <c:pt idx="14">
                        <c:v>0.0758232309194996</c:v>
                      </c:pt>
                      <c:pt idx="15">
                        <c:v>0.0875217394549149</c:v>
                      </c:pt>
                      <c:pt idx="16">
                        <c:v>0.0991972843363713</c:v>
                      </c:pt>
                      <c:pt idx="17">
                        <c:v>0.111460584640655</c:v>
                      </c:pt>
                      <c:pt idx="18">
                        <c:v>0.1255820757063</c:v>
                      </c:pt>
                      <c:pt idx="19">
                        <c:v>0.140066792612061</c:v>
                      </c:pt>
                      <c:pt idx="20">
                        <c:v>0.152985396831772</c:v>
                      </c:pt>
                      <c:pt idx="21">
                        <c:v>0.166401019217062</c:v>
                      </c:pt>
                      <c:pt idx="22">
                        <c:v>0.181604498753089</c:v>
                      </c:pt>
                      <c:pt idx="23">
                        <c:v>0.197176436711952</c:v>
                      </c:pt>
                      <c:pt idx="24">
                        <c:v>0.212568736737279</c:v>
                      </c:pt>
                      <c:pt idx="25">
                        <c:v>0.227200070061598</c:v>
                      </c:pt>
                      <c:pt idx="26">
                        <c:v>0.243040341929485</c:v>
                      </c:pt>
                      <c:pt idx="27">
                        <c:v>0.260430133604203</c:v>
                      </c:pt>
                      <c:pt idx="28">
                        <c:v>0.276219723488171</c:v>
                      </c:pt>
                      <c:pt idx="29">
                        <c:v>0.293317377458656</c:v>
                      </c:pt>
                      <c:pt idx="30">
                        <c:v>0.310807136994198</c:v>
                      </c:pt>
                      <c:pt idx="31">
                        <c:v>0.330382697876234</c:v>
                      </c:pt>
                      <c:pt idx="32">
                        <c:v>0.347437430205464</c:v>
                      </c:pt>
                      <c:pt idx="33">
                        <c:v>0.365710017917583</c:v>
                      </c:pt>
                      <c:pt idx="34">
                        <c:v>0.384428121607239</c:v>
                      </c:pt>
                      <c:pt idx="35">
                        <c:v>0.404733275898565</c:v>
                      </c:pt>
                      <c:pt idx="36">
                        <c:v>0.421674068935166</c:v>
                      </c:pt>
                      <c:pt idx="37">
                        <c:v>0.439753309144598</c:v>
                      </c:pt>
                      <c:pt idx="38">
                        <c:v>0.459241116808285</c:v>
                      </c:pt>
                      <c:pt idx="39">
                        <c:v>0.478067938644945</c:v>
                      </c:pt>
                      <c:pt idx="40">
                        <c:v>0.495739545703243</c:v>
                      </c:pt>
                      <c:pt idx="41">
                        <c:v>0.512770284044503</c:v>
                      </c:pt>
                      <c:pt idx="42">
                        <c:v>0.531378297299213</c:v>
                      </c:pt>
                      <c:pt idx="43">
                        <c:v>0.550664098153075</c:v>
                      </c:pt>
                      <c:pt idx="44">
                        <c:v>0.567974926798897</c:v>
                      </c:pt>
                      <c:pt idx="45">
                        <c:v>0.584542517172903</c:v>
                      </c:pt>
                      <c:pt idx="46">
                        <c:v>0.602404973771325</c:v>
                      </c:pt>
                      <c:pt idx="47">
                        <c:v>0.619143702317687</c:v>
                      </c:pt>
                      <c:pt idx="48">
                        <c:v>0.633770518332649</c:v>
                      </c:pt>
                      <c:pt idx="49">
                        <c:v>0.64716188582477</c:v>
                      </c:pt>
                      <c:pt idx="50">
                        <c:v>0.662264769343458</c:v>
                      </c:pt>
                      <c:pt idx="51">
                        <c:v>0.676636641244445</c:v>
                      </c:pt>
                      <c:pt idx="52">
                        <c:v>0.689788209618454</c:v>
                      </c:pt>
                      <c:pt idx="53">
                        <c:v>0.703682610941861</c:v>
                      </c:pt>
                      <c:pt idx="54">
                        <c:v>0.718655424364947</c:v>
                      </c:pt>
                      <c:pt idx="55">
                        <c:v>0.733399728185694</c:v>
                      </c:pt>
                      <c:pt idx="56">
                        <c:v>0.746681405623496</c:v>
                      </c:pt>
                      <c:pt idx="57">
                        <c:v>0.759535357313289</c:v>
                      </c:pt>
                      <c:pt idx="58">
                        <c:v>0.772715730083797</c:v>
                      </c:pt>
                      <c:pt idx="59">
                        <c:v>0.78565624507148</c:v>
                      </c:pt>
                      <c:pt idx="60">
                        <c:v>0.796110576006116</c:v>
                      </c:pt>
                      <c:pt idx="61">
                        <c:v>0.806185310295648</c:v>
                      </c:pt>
                      <c:pt idx="62">
                        <c:v>0.8170372253125</c:v>
                      </c:pt>
                      <c:pt idx="63">
                        <c:v>0.827736708148151</c:v>
                      </c:pt>
                      <c:pt idx="64">
                        <c:v>0.837649268574798</c:v>
                      </c:pt>
                      <c:pt idx="65">
                        <c:v>0.846411996447627</c:v>
                      </c:pt>
                      <c:pt idx="66">
                        <c:v>0.85639001461573</c:v>
                      </c:pt>
                      <c:pt idx="67">
                        <c:v>0.866100688258051</c:v>
                      </c:pt>
                      <c:pt idx="68">
                        <c:v>0.87436723288963</c:v>
                      </c:pt>
                      <c:pt idx="69">
                        <c:v>0.88246715800387</c:v>
                      </c:pt>
                      <c:pt idx="70">
                        <c:v>0.890872978209535</c:v>
                      </c:pt>
                      <c:pt idx="71">
                        <c:v>0.898560184102609</c:v>
                      </c:pt>
                      <c:pt idx="72">
                        <c:v>0.905319596968224</c:v>
                      </c:pt>
                      <c:pt idx="73">
                        <c:v>0.911758562042218</c:v>
                      </c:pt>
                      <c:pt idx="74">
                        <c:v>0.917887762065398</c:v>
                      </c:pt>
                      <c:pt idx="75">
                        <c:v>0.923879572015564</c:v>
                      </c:pt>
                      <c:pt idx="76">
                        <c:v>0.929190604741436</c:v>
                      </c:pt>
                      <c:pt idx="77">
                        <c:v>0.934602918200783</c:v>
                      </c:pt>
                      <c:pt idx="78">
                        <c:v>0.940024364481556</c:v>
                      </c:pt>
                      <c:pt idx="79">
                        <c:v>0.945079665928896</c:v>
                      </c:pt>
                      <c:pt idx="80">
                        <c:v>0.94937235519941</c:v>
                      </c:pt>
                      <c:pt idx="81">
                        <c:v>0.953074003432281</c:v>
                      </c:pt>
                      <c:pt idx="82">
                        <c:v>0.957175353845841</c:v>
                      </c:pt>
                      <c:pt idx="83">
                        <c:v>0.961020122401056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7-831A-48E0-AE1E-60BB044BAA09}"/>
                  </c:ext>
                </c:extLst>
              </c15:ser>
            </c15:filteredLineSeries>
            <c15:filteredLineSeries>
              <c15:ser>
                <c:idx val="6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WG_UCCSD!$L$13</c15:sqref>
                        </c15:formulaRef>
                      </c:ext>
                    </c:extLst>
                    <c:strCache>
                      <c:ptCount val="1"/>
                      <c:pt idx="0">
                        <c:v>P(T=t)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WG_UCCSD!$A$14:$B$97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WG_UCCSD!$L$14:$L$97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0.000168852929447683</c:v>
                      </c:pt>
                      <c:pt idx="1">
                        <c:v>0.000624554955647949</c:v>
                      </c:pt>
                      <c:pt idx="2">
                        <c:v>0.00130093625180405</c:v>
                      </c:pt>
                      <c:pt idx="3">
                        <c:v>0.00199385388759587</c:v>
                      </c:pt>
                      <c:pt idx="4">
                        <c:v>0.00248077940378111</c:v>
                      </c:pt>
                      <c:pt idx="5">
                        <c:v>0.00322901188268143</c:v>
                      </c:pt>
                      <c:pt idx="6">
                        <c:v>0.00440421300004756</c:v>
                      </c:pt>
                      <c:pt idx="7">
                        <c:v>0.00518041802493474</c:v>
                      </c:pt>
                      <c:pt idx="8">
                        <c:v>0.00555670386294971</c:v>
                      </c:pt>
                      <c:pt idx="9">
                        <c:v>0.00627365158997428</c:v>
                      </c:pt>
                      <c:pt idx="10">
                        <c:v>0.00759802341286431</c:v>
                      </c:pt>
                      <c:pt idx="11">
                        <c:v>0.00824664433174493</c:v>
                      </c:pt>
                      <c:pt idx="12">
                        <c:v>0.00850743800611131</c:v>
                      </c:pt>
                      <c:pt idx="13">
                        <c:v>0.00927570888039697</c:v>
                      </c:pt>
                      <c:pt idx="14">
                        <c:v>0.0109824404995177</c:v>
                      </c:pt>
                      <c:pt idx="15">
                        <c:v>0.0116985085354153</c:v>
                      </c:pt>
                      <c:pt idx="16">
                        <c:v>0.0116755448814564</c:v>
                      </c:pt>
                      <c:pt idx="17">
                        <c:v>0.0122633003042841</c:v>
                      </c:pt>
                      <c:pt idx="18">
                        <c:v>0.0141214910656444</c:v>
                      </c:pt>
                      <c:pt idx="19">
                        <c:v>0.0144847169057614</c:v>
                      </c:pt>
                      <c:pt idx="20">
                        <c:v>0.0129186042197109</c:v>
                      </c:pt>
                      <c:pt idx="21">
                        <c:v>0.0134156223852904</c:v>
                      </c:pt>
                      <c:pt idx="22">
                        <c:v>0.0152034795360267</c:v>
                      </c:pt>
                      <c:pt idx="23">
                        <c:v>0.0155719379588626</c:v>
                      </c:pt>
                      <c:pt idx="24">
                        <c:v>0.0153923000253275</c:v>
                      </c:pt>
                      <c:pt idx="25">
                        <c:v>0.0146313333243182</c:v>
                      </c:pt>
                      <c:pt idx="26">
                        <c:v>0.0158402718678874</c:v>
                      </c:pt>
                      <c:pt idx="27">
                        <c:v>0.0173897916747181</c:v>
                      </c:pt>
                      <c:pt idx="28">
                        <c:v>0.0157895898839684</c:v>
                      </c:pt>
                      <c:pt idx="29">
                        <c:v>0.0170976539704849</c:v>
                      </c:pt>
                      <c:pt idx="30">
                        <c:v>0.0174897595355417</c:v>
                      </c:pt>
                      <c:pt idx="31">
                        <c:v>0.019575560882036</c:v>
                      </c:pt>
                      <c:pt idx="32">
                        <c:v>0.0170547323292303</c:v>
                      </c:pt>
                      <c:pt idx="33">
                        <c:v>0.0182725877121187</c:v>
                      </c:pt>
                      <c:pt idx="34">
                        <c:v>0.0187181036896561</c:v>
                      </c:pt>
                      <c:pt idx="35">
                        <c:v>0.0203051542913256</c:v>
                      </c:pt>
                      <c:pt idx="36">
                        <c:v>0.0169407930366009</c:v>
                      </c:pt>
                      <c:pt idx="37">
                        <c:v>0.0180792402094319</c:v>
                      </c:pt>
                      <c:pt idx="38">
                        <c:v>0.0194878076636871</c:v>
                      </c:pt>
                      <c:pt idx="39">
                        <c:v>0.01882682183666</c:v>
                      </c:pt>
                      <c:pt idx="40">
                        <c:v>0.0176716070582986</c:v>
                      </c:pt>
                      <c:pt idx="41">
                        <c:v>0.0170307383412599</c:v>
                      </c:pt>
                      <c:pt idx="42">
                        <c:v>0.0186080132547101</c:v>
                      </c:pt>
                      <c:pt idx="43">
                        <c:v>0.0192858008538616</c:v>
                      </c:pt>
                      <c:pt idx="44">
                        <c:v>0.0173108286458224</c:v>
                      </c:pt>
                      <c:pt idx="45">
                        <c:v>0.0165675903740059</c:v>
                      </c:pt>
                      <c:pt idx="46">
                        <c:v>0.0178624565984217</c:v>
                      </c:pt>
                      <c:pt idx="47">
                        <c:v>0.0167387285463624</c:v>
                      </c:pt>
                      <c:pt idx="48">
                        <c:v>0.0146268160149621</c:v>
                      </c:pt>
                      <c:pt idx="49">
                        <c:v>0.0133913674921204</c:v>
                      </c:pt>
                      <c:pt idx="50">
                        <c:v>0.0151028835186888</c:v>
                      </c:pt>
                      <c:pt idx="51">
                        <c:v>0.0143718719009869</c:v>
                      </c:pt>
                      <c:pt idx="52">
                        <c:v>0.0131515683740089</c:v>
                      </c:pt>
                      <c:pt idx="53">
                        <c:v>0.0138944013234072</c:v>
                      </c:pt>
                      <c:pt idx="54">
                        <c:v>0.0149728134230853</c:v>
                      </c:pt>
                      <c:pt idx="55">
                        <c:v>0.014744303820747</c:v>
                      </c:pt>
                      <c:pt idx="56">
                        <c:v>0.0132816774378027</c:v>
                      </c:pt>
                      <c:pt idx="57">
                        <c:v>0.0128539516897925</c:v>
                      </c:pt>
                      <c:pt idx="58">
                        <c:v>0.0131803727705077</c:v>
                      </c:pt>
                      <c:pt idx="59">
                        <c:v>0.0129405149876832</c:v>
                      </c:pt>
                      <c:pt idx="60">
                        <c:v>0.0104543309346359</c:v>
                      </c:pt>
                      <c:pt idx="61">
                        <c:v>0.0100747342895318</c:v>
                      </c:pt>
                      <c:pt idx="62">
                        <c:v>0.0108519150168529</c:v>
                      </c:pt>
                      <c:pt idx="63">
                        <c:v>0.0106994828356501</c:v>
                      </c:pt>
                      <c:pt idx="64">
                        <c:v>0.00991256042664767</c:v>
                      </c:pt>
                      <c:pt idx="65">
                        <c:v>0.00876272787282883</c:v>
                      </c:pt>
                      <c:pt idx="66">
                        <c:v>0.00997801816810284</c:v>
                      </c:pt>
                      <c:pt idx="67">
                        <c:v>0.00971067364232147</c:v>
                      </c:pt>
                      <c:pt idx="68">
                        <c:v>0.0082665446315785</c:v>
                      </c:pt>
                      <c:pt idx="69">
                        <c:v>0.00809992511424051</c:v>
                      </c:pt>
                      <c:pt idx="70">
                        <c:v>0.00840582020566438</c:v>
                      </c:pt>
                      <c:pt idx="71">
                        <c:v>0.00768720589307448</c:v>
                      </c:pt>
                      <c:pt idx="72">
                        <c:v>0.00675941286561476</c:v>
                      </c:pt>
                      <c:pt idx="73">
                        <c:v>0.00643896507399355</c:v>
                      </c:pt>
                      <c:pt idx="74">
                        <c:v>0.00612920002318062</c:v>
                      </c:pt>
                      <c:pt idx="75">
                        <c:v>0.00599180995016613</c:v>
                      </c:pt>
                      <c:pt idx="76">
                        <c:v>0.00531103272587208</c:v>
                      </c:pt>
                      <c:pt idx="77">
                        <c:v>0.00541231345934689</c:v>
                      </c:pt>
                      <c:pt idx="78">
                        <c:v>0.00542144628077268</c:v>
                      </c:pt>
                      <c:pt idx="79">
                        <c:v>0.00505530144734023</c:v>
                      </c:pt>
                      <c:pt idx="80">
                        <c:v>0.00429268927051374</c:v>
                      </c:pt>
                      <c:pt idx="81">
                        <c:v>0.00370164823287122</c:v>
                      </c:pt>
                      <c:pt idx="82">
                        <c:v>0.00410135041355952</c:v>
                      </c:pt>
                      <c:pt idx="83">
                        <c:v>0.00384476855521487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8-831A-48E0-AE1E-60BB044BAA09}"/>
                  </c:ext>
                </c:extLst>
              </c15:ser>
            </c15:filteredLineSeries>
            <c15:filteredLineSeries>
              <c15:ser>
                <c:idx val="7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WG_UCCSD!$M$13</c15:sqref>
                        </c15:formulaRef>
                      </c:ext>
                    </c:extLst>
                    <c:strCache>
                      <c:ptCount val="1"/>
                      <c:pt idx="0">
                        <c:v>P(T &lt;= t)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WG_UCCSD!$A$14:$B$97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WG_UCCSD!$M$14:$M$97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0.000128678313140428</c:v>
                      </c:pt>
                      <c:pt idx="1">
                        <c:v>0.000604634994456569</c:v>
                      </c:pt>
                      <c:pt idx="2">
                        <c:v>0.0015960439623793</c:v>
                      </c:pt>
                      <c:pt idx="3">
                        <c:v>0.00311550773114608</c:v>
                      </c:pt>
                      <c:pt idx="4">
                        <c:v>0.00500604670002871</c:v>
                      </c:pt>
                      <c:pt idx="5">
                        <c:v>0.00746679997971545</c:v>
                      </c:pt>
                      <c:pt idx="6">
                        <c:v>0.0108231591283197</c:v>
                      </c:pt>
                      <c:pt idx="7">
                        <c:v>0.0147710731455833</c:v>
                      </c:pt>
                      <c:pt idx="8">
                        <c:v>0.0190057899672648</c:v>
                      </c:pt>
                      <c:pt idx="9">
                        <c:v>0.0237869555614882</c:v>
                      </c:pt>
                      <c:pt idx="10">
                        <c:v>0.0295775447969411</c:v>
                      </c:pt>
                      <c:pt idx="11">
                        <c:v>0.0358626344515431</c:v>
                      </c:pt>
                      <c:pt idx="12">
                        <c:v>0.042346726700423</c:v>
                      </c:pt>
                      <c:pt idx="13">
                        <c:v>0.049416713113186</c:v>
                      </c:pt>
                      <c:pt idx="14">
                        <c:v>0.057788101278166</c:v>
                      </c:pt>
                      <c:pt idx="15">
                        <c:v>0.0667060277077875</c:v>
                      </c:pt>
                      <c:pt idx="16">
                        <c:v>0.0756073340019531</c:v>
                      </c:pt>
                      <c:pt idx="17">
                        <c:v>0.0849578926206168</c:v>
                      </c:pt>
                      <c:pt idx="18">
                        <c:v>0.0957269060004606</c:v>
                      </c:pt>
                      <c:pt idx="19">
                        <c:v>0.106774956151517</c:v>
                      </c:pt>
                      <c:pt idx="20">
                        <c:v>0.116630586010404</c:v>
                      </c:pt>
                      <c:pt idx="21">
                        <c:v>0.12686802087991</c:v>
                      </c:pt>
                      <c:pt idx="22">
                        <c:v>0.138473227662805</c:v>
                      </c:pt>
                      <c:pt idx="23">
                        <c:v>0.150363777525191</c:v>
                      </c:pt>
                      <c:pt idx="24">
                        <c:v>0.162122052126933</c:v>
                      </c:pt>
                      <c:pt idx="25">
                        <c:v>0.173300997372911</c:v>
                      </c:pt>
                      <c:pt idx="26">
                        <c:v>0.18540985265222</c:v>
                      </c:pt>
                      <c:pt idx="27">
                        <c:v>0.198716920379098</c:v>
                      </c:pt>
                      <c:pt idx="28">
                        <c:v>0.210808795091328</c:v>
                      </c:pt>
                      <c:pt idx="29">
                        <c:v>0.223913700699696</c:v>
                      </c:pt>
                      <c:pt idx="30">
                        <c:v>0.237323136572391</c:v>
                      </c:pt>
                      <c:pt idx="31">
                        <c:v>0.252360977761345</c:v>
                      </c:pt>
                      <c:pt idx="32">
                        <c:v>0.265467312032049</c:v>
                      </c:pt>
                      <c:pt idx="33">
                        <c:v>0.279545601951822</c:v>
                      </c:pt>
                      <c:pt idx="34">
                        <c:v>0.293973729753339</c:v>
                      </c:pt>
                      <c:pt idx="35">
                        <c:v>0.309678726868517</c:v>
                      </c:pt>
                      <c:pt idx="36">
                        <c:v>0.322788534792291</c:v>
                      </c:pt>
                      <c:pt idx="37">
                        <c:v>0.336842290155372</c:v>
                      </c:pt>
                      <c:pt idx="38">
                        <c:v>0.352037262179714</c:v>
                      </c:pt>
                      <c:pt idx="39">
                        <c:v>0.366767254401218</c:v>
                      </c:pt>
                      <c:pt idx="40">
                        <c:v>0.380648034783454</c:v>
                      </c:pt>
                      <c:pt idx="41">
                        <c:v>0.394083624041261</c:v>
                      </c:pt>
                      <c:pt idx="42">
                        <c:v>0.408835202576817</c:v>
                      </c:pt>
                      <c:pt idx="43">
                        <c:v>0.424211861590063</c:v>
                      </c:pt>
                      <c:pt idx="44">
                        <c:v>0.438099816195236</c:v>
                      </c:pt>
                      <c:pt idx="45">
                        <c:v>0.451483276549669</c:v>
                      </c:pt>
                      <c:pt idx="46">
                        <c:v>0.466022713036847</c:v>
                      </c:pt>
                      <c:pt idx="47">
                        <c:v>0.479764436797727</c:v>
                      </c:pt>
                      <c:pt idx="48">
                        <c:v>0.491883087400869</c:v>
                      </c:pt>
                      <c:pt idx="49">
                        <c:v>0.503085729234234</c:v>
                      </c:pt>
                      <c:pt idx="50">
                        <c:v>0.515849504588412</c:v>
                      </c:pt>
                      <c:pt idx="51">
                        <c:v>0.528129558294528</c:v>
                      </c:pt>
                      <c:pt idx="52">
                        <c:v>0.53948831468777</c:v>
                      </c:pt>
                      <c:pt idx="53">
                        <c:v>0.551637136426004</c:v>
                      </c:pt>
                      <c:pt idx="54">
                        <c:v>0.564930627495975</c:v>
                      </c:pt>
                      <c:pt idx="55">
                        <c:v>0.578247602019045</c:v>
                      </c:pt>
                      <c:pt idx="56">
                        <c:v>0.590480566856856</c:v>
                      </c:pt>
                      <c:pt idx="57">
                        <c:v>0.602575080612823</c:v>
                      </c:pt>
                      <c:pt idx="58">
                        <c:v>0.615269974428078</c:v>
                      </c:pt>
                      <c:pt idx="59">
                        <c:v>0.628049677961383</c:v>
                      </c:pt>
                      <c:pt idx="60">
                        <c:v>0.638386743065253</c:v>
                      </c:pt>
                      <c:pt idx="61">
                        <c:v>0.648604783607019</c:v>
                      </c:pt>
                      <c:pt idx="62">
                        <c:v>0.660287797249423</c:v>
                      </c:pt>
                      <c:pt idx="63">
                        <c:v>0.672208705654854</c:v>
                      </c:pt>
                      <c:pt idx="64">
                        <c:v>0.683662731268618</c:v>
                      </c:pt>
                      <c:pt idx="65">
                        <c:v>0.693754997056407</c:v>
                      </c:pt>
                      <c:pt idx="66">
                        <c:v>0.706195090739976</c:v>
                      </c:pt>
                      <c:pt idx="67">
                        <c:v>0.718832577279727</c:v>
                      </c:pt>
                      <c:pt idx="68">
                        <c:v>0.730062581638625</c:v>
                      </c:pt>
                      <c:pt idx="69">
                        <c:v>0.741568487348312</c:v>
                      </c:pt>
                      <c:pt idx="70">
                        <c:v>0.754089281181119</c:v>
                      </c:pt>
                      <c:pt idx="71">
                        <c:v>0.766123368833155</c:v>
                      </c:pt>
                      <c:pt idx="72">
                        <c:v>0.777239125878603</c:v>
                      </c:pt>
                      <c:pt idx="73">
                        <c:v>0.788381445955738</c:v>
                      </c:pt>
                      <c:pt idx="74">
                        <c:v>0.798833902675967</c:v>
                      </c:pt>
                      <c:pt idx="75">
                        <c:v>0.809595314642324</c:v>
                      </c:pt>
                      <c:pt idx="76">
                        <c:v>0.819620464484949</c:v>
                      </c:pt>
                      <c:pt idx="77">
                        <c:v>0.831121425071882</c:v>
                      </c:pt>
                      <c:pt idx="78">
                        <c:v>0.843220172154978</c:v>
                      </c:pt>
                      <c:pt idx="79">
                        <c:v>0.855029342166873</c:v>
                      </c:pt>
                      <c:pt idx="80">
                        <c:v>0.865498410490751</c:v>
                      </c:pt>
                      <c:pt idx="81">
                        <c:v>0.874216713022021</c:v>
                      </c:pt>
                      <c:pt idx="82">
                        <c:v>0.885081284929464</c:v>
                      </c:pt>
                      <c:pt idx="83">
                        <c:v>0.895644213397043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9-831A-48E0-AE1E-60BB044BAA09}"/>
                  </c:ext>
                </c:extLst>
              </c15:ser>
            </c15:filteredLineSeries>
            <c15:filteredLineSeries>
              <c15:ser>
                <c:idx val="8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WG_UCCSD!$N$13</c15:sqref>
                        </c15:formulaRef>
                      </c:ext>
                    </c:extLst>
                    <c:strCache>
                      <c:ptCount val="1"/>
                      <c:pt idx="0">
                        <c:v>P(T = t)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WG_UCCSD!$A$14:$B$97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WG_UCCSD!$N$14:$N$97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0.000128678313140428</c:v>
                      </c:pt>
                      <c:pt idx="1">
                        <c:v>0.000475956681316141</c:v>
                      </c:pt>
                      <c:pt idx="2">
                        <c:v>0.00099140896792273</c:v>
                      </c:pt>
                      <c:pt idx="3">
                        <c:v>0.00151946376876678</c:v>
                      </c:pt>
                      <c:pt idx="4">
                        <c:v>0.00189053896888264</c:v>
                      </c:pt>
                      <c:pt idx="5">
                        <c:v>0.00246075327968674</c:v>
                      </c:pt>
                      <c:pt idx="6">
                        <c:v>0.00335635914860426</c:v>
                      </c:pt>
                      <c:pt idx="7">
                        <c:v>0.00394791401726354</c:v>
                      </c:pt>
                      <c:pt idx="8">
                        <c:v>0.00423471682168151</c:v>
                      </c:pt>
                      <c:pt idx="9">
                        <c:v>0.00478116559422348</c:v>
                      </c:pt>
                      <c:pt idx="10">
                        <c:v>0.00579058923545285</c:v>
                      </c:pt>
                      <c:pt idx="11">
                        <c:v>0.00628508965460204</c:v>
                      </c:pt>
                      <c:pt idx="12">
                        <c:v>0.0064840922488799</c:v>
                      </c:pt>
                      <c:pt idx="13">
                        <c:v>0.00706998641276294</c:v>
                      </c:pt>
                      <c:pt idx="14">
                        <c:v>0.00837138816498002</c:v>
                      </c:pt>
                      <c:pt idx="15">
                        <c:v>0.00891792642962149</c:v>
                      </c:pt>
                      <c:pt idx="16">
                        <c:v>0.00890130629416562</c:v>
                      </c:pt>
                      <c:pt idx="17">
                        <c:v>0.00935055861866366</c:v>
                      </c:pt>
                      <c:pt idx="18">
                        <c:v>0.0107690133798439</c:v>
                      </c:pt>
                      <c:pt idx="19">
                        <c:v>0.0110480501510568</c:v>
                      </c:pt>
                      <c:pt idx="20">
                        <c:v>0.00985562985888665</c:v>
                      </c:pt>
                      <c:pt idx="21">
                        <c:v>0.0102374348695062</c:v>
                      </c:pt>
                      <c:pt idx="22">
                        <c:v>0.0116052067828944</c:v>
                      </c:pt>
                      <c:pt idx="23">
                        <c:v>0.0118905498623865</c:v>
                      </c:pt>
                      <c:pt idx="24">
                        <c:v>0.0117582746017419</c:v>
                      </c:pt>
                      <c:pt idx="25">
                        <c:v>0.0111789452459776</c:v>
                      </c:pt>
                      <c:pt idx="26">
                        <c:v>0.0121088552793096</c:v>
                      </c:pt>
                      <c:pt idx="27">
                        <c:v>0.0133070677268778</c:v>
                      </c:pt>
                      <c:pt idx="28">
                        <c:v>0.0120918747122298</c:v>
                      </c:pt>
                      <c:pt idx="29">
                        <c:v>0.013104905608368</c:v>
                      </c:pt>
                      <c:pt idx="30">
                        <c:v>0.0134094358726948</c:v>
                      </c:pt>
                      <c:pt idx="31">
                        <c:v>0.0150378411889537</c:v>
                      </c:pt>
                      <c:pt idx="32">
                        <c:v>0.0131063342707049</c:v>
                      </c:pt>
                      <c:pt idx="33">
                        <c:v>0.0140782899197722</c:v>
                      </c:pt>
                      <c:pt idx="34">
                        <c:v>0.0144281278015177</c:v>
                      </c:pt>
                      <c:pt idx="35">
                        <c:v>0.0157049971151778</c:v>
                      </c:pt>
                      <c:pt idx="36">
                        <c:v>0.0131098079237738</c:v>
                      </c:pt>
                      <c:pt idx="37">
                        <c:v>0.014053755363081</c:v>
                      </c:pt>
                      <c:pt idx="38">
                        <c:v>0.0151949720243425</c:v>
                      </c:pt>
                      <c:pt idx="39">
                        <c:v>0.0147299922215035</c:v>
                      </c:pt>
                      <c:pt idx="40">
                        <c:v>0.0138807803822358</c:v>
                      </c:pt>
                      <c:pt idx="41">
                        <c:v>0.0134355892578071</c:v>
                      </c:pt>
                      <c:pt idx="42">
                        <c:v>0.0147515785355558</c:v>
                      </c:pt>
                      <c:pt idx="43">
                        <c:v>0.0153766590132468</c:v>
                      </c:pt>
                      <c:pt idx="44">
                        <c:v>0.0138879546051731</c:v>
                      </c:pt>
                      <c:pt idx="45">
                        <c:v>0.0133834603544328</c:v>
                      </c:pt>
                      <c:pt idx="46">
                        <c:v>0.0145394364871783</c:v>
                      </c:pt>
                      <c:pt idx="47">
                        <c:v>0.0137417237608799</c:v>
                      </c:pt>
                      <c:pt idx="48">
                        <c:v>0.0121186506031416</c:v>
                      </c:pt>
                      <c:pt idx="49">
                        <c:v>0.011202641833365</c:v>
                      </c:pt>
                      <c:pt idx="50">
                        <c:v>0.0127637753541783</c:v>
                      </c:pt>
                      <c:pt idx="51">
                        <c:v>0.0122800537061155</c:v>
                      </c:pt>
                      <c:pt idx="52">
                        <c:v>0.0113587563932422</c:v>
                      </c:pt>
                      <c:pt idx="53">
                        <c:v>0.0121488217382338</c:v>
                      </c:pt>
                      <c:pt idx="54">
                        <c:v>0.0132934910699712</c:v>
                      </c:pt>
                      <c:pt idx="55">
                        <c:v>0.0133169745230702</c:v>
                      </c:pt>
                      <c:pt idx="56">
                        <c:v>0.0122329648378106</c:v>
                      </c:pt>
                      <c:pt idx="57">
                        <c:v>0.012094513755967</c:v>
                      </c:pt>
                      <c:pt idx="58">
                        <c:v>0.0126948938152557</c:v>
                      </c:pt>
                      <c:pt idx="59">
                        <c:v>0.0127797035333046</c:v>
                      </c:pt>
                      <c:pt idx="60">
                        <c:v>0.0103370651038699</c:v>
                      </c:pt>
                      <c:pt idx="61">
                        <c:v>0.0102180405417663</c:v>
                      </c:pt>
                      <c:pt idx="62">
                        <c:v>0.011683013642404</c:v>
                      </c:pt>
                      <c:pt idx="63">
                        <c:v>0.0119209084054304</c:v>
                      </c:pt>
                      <c:pt idx="64">
                        <c:v>0.0114540256137649</c:v>
                      </c:pt>
                      <c:pt idx="65">
                        <c:v>0.0100922657877886</c:v>
                      </c:pt>
                      <c:pt idx="66">
                        <c:v>0.0124400936835694</c:v>
                      </c:pt>
                      <c:pt idx="67">
                        <c:v>0.0126374865397503</c:v>
                      </c:pt>
                      <c:pt idx="68">
                        <c:v>0.0112300043588985</c:v>
                      </c:pt>
                      <c:pt idx="69">
                        <c:v>0.0115059057096865</c:v>
                      </c:pt>
                      <c:pt idx="70">
                        <c:v>0.012520793832807</c:v>
                      </c:pt>
                      <c:pt idx="71">
                        <c:v>0.0120340876520359</c:v>
                      </c:pt>
                      <c:pt idx="72">
                        <c:v>0.0111157570454488</c:v>
                      </c:pt>
                      <c:pt idx="73">
                        <c:v>0.0111423200771349</c:v>
                      </c:pt>
                      <c:pt idx="74">
                        <c:v>0.0104524567202288</c:v>
                      </c:pt>
                      <c:pt idx="75">
                        <c:v>0.0107614119663565</c:v>
                      </c:pt>
                      <c:pt idx="76">
                        <c:v>0.0100251498426251</c:v>
                      </c:pt>
                      <c:pt idx="77">
                        <c:v>0.0115009605869333</c:v>
                      </c:pt>
                      <c:pt idx="78">
                        <c:v>0.0120987470830958</c:v>
                      </c:pt>
                      <c:pt idx="79">
                        <c:v>0.0118091700118957</c:v>
                      </c:pt>
                      <c:pt idx="80">
                        <c:v>0.0104690683238776</c:v>
                      </c:pt>
                      <c:pt idx="81">
                        <c:v>0.00871830253127012</c:v>
                      </c:pt>
                      <c:pt idx="82">
                        <c:v>0.0108645719074431</c:v>
                      </c:pt>
                      <c:pt idx="83">
                        <c:v>0.0105629284675782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A-831A-48E0-AE1E-60BB044BAA09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WG_UCCSD!$O$13</c15:sqref>
                        </c15:formulaRef>
                      </c:ext>
                    </c:extLst>
                    <c:strCache>
                      <c:ptCount val="1"/>
                      <c:pt idx="0">
                        <c:v>LL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WG_UCCSD!$A$14:$B$97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WG_UCCSD!$O$14:$O$97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-17.91638992925698</c:v>
                      </c:pt>
                      <c:pt idx="1">
                        <c:v>-221.8553276918618</c:v>
                      </c:pt>
                      <c:pt idx="2">
                        <c:v>-484.1468398691978</c:v>
                      </c:pt>
                      <c:pt idx="3">
                        <c:v>-674.8973701675744</c:v>
                      </c:pt>
                      <c:pt idx="4">
                        <c:v>-834.0288118050505</c:v>
                      </c:pt>
                      <c:pt idx="5">
                        <c:v>-1003.217056697584</c:v>
                      </c:pt>
                      <c:pt idx="6">
                        <c:v>-1259.014563911264</c:v>
                      </c:pt>
                      <c:pt idx="7">
                        <c:v>-1378.107416177716</c:v>
                      </c:pt>
                      <c:pt idx="8">
                        <c:v>-1114.745519138152</c:v>
                      </c:pt>
                      <c:pt idx="9">
                        <c:v>-1260.964735713675</c:v>
                      </c:pt>
                      <c:pt idx="10">
                        <c:v>-1375.456167020018</c:v>
                      </c:pt>
                      <c:pt idx="11">
                        <c:v>-2002.482193014465</c:v>
                      </c:pt>
                      <c:pt idx="12">
                        <c:v>-2015.361379221541</c:v>
                      </c:pt>
                      <c:pt idx="13">
                        <c:v>-2050.085242448961</c:v>
                      </c:pt>
                      <c:pt idx="14">
                        <c:v>-2391.467779087502</c:v>
                      </c:pt>
                      <c:pt idx="15">
                        <c:v>-2737.421257027298</c:v>
                      </c:pt>
                      <c:pt idx="16">
                        <c:v>-2762.110984457585</c:v>
                      </c:pt>
                      <c:pt idx="17">
                        <c:v>-2887.493260751542</c:v>
                      </c:pt>
                      <c:pt idx="18">
                        <c:v>-2936.141395326662</c:v>
                      </c:pt>
                      <c:pt idx="19">
                        <c:v>-3176.3784330722</c:v>
                      </c:pt>
                      <c:pt idx="20">
                        <c:v>-3178.362150325092</c:v>
                      </c:pt>
                      <c:pt idx="21">
                        <c:v>-3005.597949805177</c:v>
                      </c:pt>
                      <c:pt idx="22">
                        <c:v>-3048.110171952543</c:v>
                      </c:pt>
                      <c:pt idx="23">
                        <c:v>-3066.951835905948</c:v>
                      </c:pt>
                      <c:pt idx="24">
                        <c:v>-2750.339602120289</c:v>
                      </c:pt>
                      <c:pt idx="25">
                        <c:v>-2884.970267847892</c:v>
                      </c:pt>
                      <c:pt idx="26">
                        <c:v>-3186.776778506741</c:v>
                      </c:pt>
                      <c:pt idx="27">
                        <c:v>-3472.845821400067</c:v>
                      </c:pt>
                      <c:pt idx="28">
                        <c:v>-3033.257214007821</c:v>
                      </c:pt>
                      <c:pt idx="29">
                        <c:v>-3038.672820111118</c:v>
                      </c:pt>
                      <c:pt idx="30">
                        <c:v>-3216.600301073274</c:v>
                      </c:pt>
                      <c:pt idx="31">
                        <c:v>-3185.663801127212</c:v>
                      </c:pt>
                      <c:pt idx="32">
                        <c:v>-3402.707812316444</c:v>
                      </c:pt>
                      <c:pt idx="33">
                        <c:v>-3627.916303051754</c:v>
                      </c:pt>
                      <c:pt idx="34">
                        <c:v>-3802.002365314208</c:v>
                      </c:pt>
                      <c:pt idx="35">
                        <c:v>-3767.475131019472</c:v>
                      </c:pt>
                      <c:pt idx="36">
                        <c:v>-3471.850100582145</c:v>
                      </c:pt>
                      <c:pt idx="37">
                        <c:v>-3407.627640997339</c:v>
                      </c:pt>
                      <c:pt idx="38">
                        <c:v>-3768.111624352037</c:v>
                      </c:pt>
                      <c:pt idx="39">
                        <c:v>-3783.429010191778</c:v>
                      </c:pt>
                      <c:pt idx="40">
                        <c:v>-3396.136580972073</c:v>
                      </c:pt>
                      <c:pt idx="41">
                        <c:v>-3551.314898649534</c:v>
                      </c:pt>
                      <c:pt idx="42">
                        <c:v>-4039.316164895118</c:v>
                      </c:pt>
                      <c:pt idx="43">
                        <c:v>-3924.41029374149</c:v>
                      </c:pt>
                      <c:pt idx="44">
                        <c:v>-3806.29271683853</c:v>
                      </c:pt>
                      <c:pt idx="45">
                        <c:v>-3666.675290864584</c:v>
                      </c:pt>
                      <c:pt idx="46">
                        <c:v>-3824.725069555699</c:v>
                      </c:pt>
                      <c:pt idx="47">
                        <c:v>-3386.981650067094</c:v>
                      </c:pt>
                      <c:pt idx="48">
                        <c:v>-3221.497037867058</c:v>
                      </c:pt>
                      <c:pt idx="49">
                        <c:v>-3377.687449188712</c:v>
                      </c:pt>
                      <c:pt idx="50">
                        <c:v>-3597.943940807465</c:v>
                      </c:pt>
                      <c:pt idx="51">
                        <c:v>-2899.454349672138</c:v>
                      </c:pt>
                      <c:pt idx="52">
                        <c:v>-2923.981422702223</c:v>
                      </c:pt>
                      <c:pt idx="53">
                        <c:v>-3224.092378918024</c:v>
                      </c:pt>
                      <c:pt idx="54">
                        <c:v>-3832.266431265307</c:v>
                      </c:pt>
                      <c:pt idx="55">
                        <c:v>-3657.95226360794</c:v>
                      </c:pt>
                      <c:pt idx="56">
                        <c:v>-3668.216239099253</c:v>
                      </c:pt>
                      <c:pt idx="57">
                        <c:v>-3298.007493335085</c:v>
                      </c:pt>
                      <c:pt idx="58">
                        <c:v>-3576.208895660578</c:v>
                      </c:pt>
                      <c:pt idx="59">
                        <c:v>-2847.012759289754</c:v>
                      </c:pt>
                      <c:pt idx="60">
                        <c:v>-3113.545135996916</c:v>
                      </c:pt>
                      <c:pt idx="61">
                        <c:v>-2621.819451908925</c:v>
                      </c:pt>
                      <c:pt idx="62">
                        <c:v>-2918.950272302105</c:v>
                      </c:pt>
                      <c:pt idx="63">
                        <c:v>-2954.450761630174</c:v>
                      </c:pt>
                      <c:pt idx="64">
                        <c:v>-3007.915641371735</c:v>
                      </c:pt>
                      <c:pt idx="65">
                        <c:v>-3056.330631524498</c:v>
                      </c:pt>
                      <c:pt idx="66">
                        <c:v>-3241.867858379906</c:v>
                      </c:pt>
                      <c:pt idx="67">
                        <c:v>-2893.660096947844</c:v>
                      </c:pt>
                      <c:pt idx="68">
                        <c:v>-2935.914643843051</c:v>
                      </c:pt>
                      <c:pt idx="69">
                        <c:v>-2786.094377324993</c:v>
                      </c:pt>
                      <c:pt idx="70">
                        <c:v>-3215.187550445642</c:v>
                      </c:pt>
                      <c:pt idx="71">
                        <c:v>-2890.687860106407</c:v>
                      </c:pt>
                      <c:pt idx="72">
                        <c:v>-2875.111247501854</c:v>
                      </c:pt>
                      <c:pt idx="73">
                        <c:v>-2950.035149269218</c:v>
                      </c:pt>
                      <c:pt idx="74">
                        <c:v>-3151.594500631304</c:v>
                      </c:pt>
                      <c:pt idx="75">
                        <c:v>-2787.049933169372</c:v>
                      </c:pt>
                      <c:pt idx="76">
                        <c:v>-2549.87273088929</c:v>
                      </c:pt>
                      <c:pt idx="77">
                        <c:v>-2848.877169958161</c:v>
                      </c:pt>
                      <c:pt idx="78">
                        <c:v>-3315.404687322875</c:v>
                      </c:pt>
                      <c:pt idx="79">
                        <c:v>-3684.269511617362</c:v>
                      </c:pt>
                      <c:pt idx="80">
                        <c:v>-2995.479969888913</c:v>
                      </c:pt>
                      <c:pt idx="81">
                        <c:v>-2499.208291472051</c:v>
                      </c:pt>
                      <c:pt idx="82">
                        <c:v>-3328.374577395657</c:v>
                      </c:pt>
                      <c:pt idx="83">
                        <c:v>-3157.980877167771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B-831A-48E0-AE1E-60BB044BAA09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WG_UCCSD!$P$13</c15:sqref>
                        </c15:formulaRef>
                      </c:ext>
                    </c:extLst>
                    <c:strCache>
                      <c:ptCount val="1"/>
                      <c:pt idx="0">
                        <c:v>Exp Cumulative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WG_UCCSD!$A$14:$B$97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WG_UCCSD!$P$14:$P$97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7.720698788425654</c:v>
                      </c:pt>
                      <c:pt idx="1">
                        <c:v>36.27809966739413</c:v>
                      </c:pt>
                      <c:pt idx="2">
                        <c:v>95.76263774275792</c:v>
                      </c:pt>
                      <c:pt idx="3">
                        <c:v>186.9304638687645</c:v>
                      </c:pt>
                      <c:pt idx="4">
                        <c:v>300.3628020017227</c:v>
                      </c:pt>
                      <c:pt idx="5">
                        <c:v>448.0079987829272</c:v>
                      </c:pt>
                      <c:pt idx="6">
                        <c:v>649.3895476991831</c:v>
                      </c:pt>
                      <c:pt idx="7">
                        <c:v>886.2643887349952</c:v>
                      </c:pt>
                      <c:pt idx="8">
                        <c:v>1140.347398035886</c:v>
                      </c:pt>
                      <c:pt idx="9">
                        <c:v>1427.217333689295</c:v>
                      </c:pt>
                      <c:pt idx="10">
                        <c:v>1774.652687816466</c:v>
                      </c:pt>
                      <c:pt idx="11">
                        <c:v>2151.758067092589</c:v>
                      </c:pt>
                      <c:pt idx="12">
                        <c:v>2540.803602025383</c:v>
                      </c:pt>
                      <c:pt idx="13">
                        <c:v>2965.002786791159</c:v>
                      </c:pt>
                      <c:pt idx="14">
                        <c:v>3467.28607668996</c:v>
                      </c:pt>
                      <c:pt idx="15">
                        <c:v>4002.36166246725</c:v>
                      </c:pt>
                      <c:pt idx="16">
                        <c:v>4536.440040117187</c:v>
                      </c:pt>
                      <c:pt idx="17">
                        <c:v>5097.473557237006</c:v>
                      </c:pt>
                      <c:pt idx="18">
                        <c:v>5743.61436002764</c:v>
                      </c:pt>
                      <c:pt idx="19">
                        <c:v>6406.497369091046</c:v>
                      </c:pt>
                      <c:pt idx="20">
                        <c:v>6997.835160624245</c:v>
                      </c:pt>
                      <c:pt idx="21">
                        <c:v>7612.081252794617</c:v>
                      </c:pt>
                      <c:pt idx="22">
                        <c:v>8308.393659768284</c:v>
                      </c:pt>
                      <c:pt idx="23">
                        <c:v>9021.826651511475</c:v>
                      </c:pt>
                      <c:pt idx="24">
                        <c:v>9727.32312761599</c:v>
                      </c:pt>
                      <c:pt idx="25">
                        <c:v>10398.05984237464</c:v>
                      </c:pt>
                      <c:pt idx="26">
                        <c:v>11124.59115913322</c:v>
                      </c:pt>
                      <c:pt idx="27">
                        <c:v>11923.01522274588</c:v>
                      </c:pt>
                      <c:pt idx="28">
                        <c:v>12648.52770547968</c:v>
                      </c:pt>
                      <c:pt idx="29">
                        <c:v>13434.82204198176</c:v>
                      </c:pt>
                      <c:pt idx="30">
                        <c:v>14239.38819434344</c:v>
                      </c:pt>
                      <c:pt idx="31">
                        <c:v>15141.65866568067</c:v>
                      </c:pt>
                      <c:pt idx="32">
                        <c:v>15928.03872192297</c:v>
                      </c:pt>
                      <c:pt idx="33">
                        <c:v>16772.7361171093</c:v>
                      </c:pt>
                      <c:pt idx="34">
                        <c:v>17638.42378520036</c:v>
                      </c:pt>
                      <c:pt idx="35">
                        <c:v>18580.72361211103</c:v>
                      </c:pt>
                      <c:pt idx="36">
                        <c:v>19367.31208753746</c:v>
                      </c:pt>
                      <c:pt idx="37">
                        <c:v>20210.53740932231</c:v>
                      </c:pt>
                      <c:pt idx="38">
                        <c:v>21122.23573078287</c:v>
                      </c:pt>
                      <c:pt idx="39">
                        <c:v>22006.03526407307</c:v>
                      </c:pt>
                      <c:pt idx="40">
                        <c:v>22838.88208700722</c:v>
                      </c:pt>
                      <c:pt idx="41">
                        <c:v>23645.01744247565</c:v>
                      </c:pt>
                      <c:pt idx="42">
                        <c:v>24530.112154609</c:v>
                      </c:pt>
                      <c:pt idx="43">
                        <c:v>25452.7116954038</c:v>
                      </c:pt>
                      <c:pt idx="44">
                        <c:v>26285.9889717142</c:v>
                      </c:pt>
                      <c:pt idx="45">
                        <c:v>27088.99659298016</c:v>
                      </c:pt>
                      <c:pt idx="46">
                        <c:v>27961.36278221085</c:v>
                      </c:pt>
                      <c:pt idx="47">
                        <c:v>28785.86620786364</c:v>
                      </c:pt>
                      <c:pt idx="48">
                        <c:v>29512.98524405214</c:v>
                      </c:pt>
                      <c:pt idx="49">
                        <c:v>30185.14375405404</c:v>
                      </c:pt>
                      <c:pt idx="50">
                        <c:v>30950.97027530473</c:v>
                      </c:pt>
                      <c:pt idx="51">
                        <c:v>31687.77349767167</c:v>
                      </c:pt>
                      <c:pt idx="52">
                        <c:v>32369.2988812662</c:v>
                      </c:pt>
                      <c:pt idx="53">
                        <c:v>33098.22818556023</c:v>
                      </c:pt>
                      <c:pt idx="54">
                        <c:v>33895.8376497585</c:v>
                      </c:pt>
                      <c:pt idx="55">
                        <c:v>34694.85612114271</c:v>
                      </c:pt>
                      <c:pt idx="56">
                        <c:v>35428.83401141135</c:v>
                      </c:pt>
                      <c:pt idx="57">
                        <c:v>36154.50483676936</c:v>
                      </c:pt>
                      <c:pt idx="58">
                        <c:v>36916.19846568471</c:v>
                      </c:pt>
                      <c:pt idx="59">
                        <c:v>37682.98067768298</c:v>
                      </c:pt>
                      <c:pt idx="60">
                        <c:v>38303.20458391518</c:v>
                      </c:pt>
                      <c:pt idx="61">
                        <c:v>38916.28701642116</c:v>
                      </c:pt>
                      <c:pt idx="62">
                        <c:v>39617.26783496539</c:v>
                      </c:pt>
                      <c:pt idx="63">
                        <c:v>40332.52233929122</c:v>
                      </c:pt>
                      <c:pt idx="64">
                        <c:v>41019.76387611711</c:v>
                      </c:pt>
                      <c:pt idx="65">
                        <c:v>41625.29982338443</c:v>
                      </c:pt>
                      <c:pt idx="66">
                        <c:v>42371.70544439858</c:v>
                      </c:pt>
                      <c:pt idx="67">
                        <c:v>43129.95463678361</c:v>
                      </c:pt>
                      <c:pt idx="68">
                        <c:v>43803.75489831752</c:v>
                      </c:pt>
                      <c:pt idx="69">
                        <c:v>44494.10924089872</c:v>
                      </c:pt>
                      <c:pt idx="70">
                        <c:v>45245.35687086713</c:v>
                      </c:pt>
                      <c:pt idx="71">
                        <c:v>45967.40212998928</c:v>
                      </c:pt>
                      <c:pt idx="72">
                        <c:v>46634.34755271622</c:v>
                      </c:pt>
                      <c:pt idx="73">
                        <c:v>47302.8867573443</c:v>
                      </c:pt>
                      <c:pt idx="74">
                        <c:v>47930.03416055804</c:v>
                      </c:pt>
                      <c:pt idx="75">
                        <c:v>48575.71887853942</c:v>
                      </c:pt>
                      <c:pt idx="76">
                        <c:v>49177.22786909693</c:v>
                      </c:pt>
                      <c:pt idx="77">
                        <c:v>49867.28550431293</c:v>
                      </c:pt>
                      <c:pt idx="78">
                        <c:v>50593.21032929867</c:v>
                      </c:pt>
                      <c:pt idx="79">
                        <c:v>51301.76053001241</c:v>
                      </c:pt>
                      <c:pt idx="80">
                        <c:v>51929.90462944506</c:v>
                      </c:pt>
                      <c:pt idx="81">
                        <c:v>52453.00278132127</c:v>
                      </c:pt>
                      <c:pt idx="82">
                        <c:v>53104.87709576787</c:v>
                      </c:pt>
                      <c:pt idx="83">
                        <c:v>53738.65280382255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C-831A-48E0-AE1E-60BB044BAA09}"/>
                  </c:ext>
                </c:extLst>
              </c15:ser>
            </c15:filteredLineSeries>
          </c:ext>
        </c:extLst>
      </c:lineChart>
      <c:catAx>
        <c:axId val="-129020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0199744"/>
        <c:crosses val="autoZero"/>
        <c:auto val="1"/>
        <c:lblAlgn val="ctr"/>
        <c:lblOffset val="100"/>
        <c:noMultiLvlLbl val="0"/>
      </c:catAx>
      <c:valAx>
        <c:axId val="-129019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020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DISH Network,</a:t>
            </a:r>
            <a:r>
              <a:rPr lang="en-US" baseline="0"/>
              <a:t> Quarterly Customers Acquired, Q1 1996-Q4 2016</a:t>
            </a:r>
            <a:endParaRPr lang="en-US"/>
          </a:p>
        </c:rich>
      </c:tx>
      <c:layout>
        <c:manualLayout>
          <c:xMode val="edge"/>
          <c:yMode val="edge"/>
          <c:x val="0.206106268212536"/>
          <c:y val="0.02089552238805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WG_UCCSDCA_1seg!$C$14</c:f>
              <c:strCache>
                <c:ptCount val="1"/>
                <c:pt idx="0">
                  <c:v>Customers Acquired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WG_UCCSDCA_1seg!$A$15:$B$98</c:f>
              <c:multiLvlStrCache>
                <c:ptCount val="84"/>
                <c:lvl>
                  <c:pt idx="0">
                    <c:v>1996Q1</c:v>
                  </c:pt>
                  <c:pt idx="1">
                    <c:v>1996Q2</c:v>
                  </c:pt>
                  <c:pt idx="2">
                    <c:v>1996Q3</c:v>
                  </c:pt>
                  <c:pt idx="3">
                    <c:v>1996Q4</c:v>
                  </c:pt>
                  <c:pt idx="4">
                    <c:v>1997Q1</c:v>
                  </c:pt>
                  <c:pt idx="5">
                    <c:v>1997Q2</c:v>
                  </c:pt>
                  <c:pt idx="6">
                    <c:v>1997Q3</c:v>
                  </c:pt>
                  <c:pt idx="7">
                    <c:v>1997Q4</c:v>
                  </c:pt>
                  <c:pt idx="8">
                    <c:v>1998Q1</c:v>
                  </c:pt>
                  <c:pt idx="9">
                    <c:v>1998Q2</c:v>
                  </c:pt>
                  <c:pt idx="10">
                    <c:v>1998Q3</c:v>
                  </c:pt>
                  <c:pt idx="11">
                    <c:v>1998Q4</c:v>
                  </c:pt>
                  <c:pt idx="12">
                    <c:v>1999Q1</c:v>
                  </c:pt>
                  <c:pt idx="13">
                    <c:v>1999Q2</c:v>
                  </c:pt>
                  <c:pt idx="14">
                    <c:v>1999Q3</c:v>
                  </c:pt>
                  <c:pt idx="15">
                    <c:v>1999Q4</c:v>
                  </c:pt>
                  <c:pt idx="16">
                    <c:v>2000Q1</c:v>
                  </c:pt>
                  <c:pt idx="17">
                    <c:v>2000Q2</c:v>
                  </c:pt>
                  <c:pt idx="18">
                    <c:v>2000Q3</c:v>
                  </c:pt>
                  <c:pt idx="19">
                    <c:v>2000Q4</c:v>
                  </c:pt>
                  <c:pt idx="20">
                    <c:v>2001Q1</c:v>
                  </c:pt>
                  <c:pt idx="21">
                    <c:v>2001Q2</c:v>
                  </c:pt>
                  <c:pt idx="22">
                    <c:v>2001Q3</c:v>
                  </c:pt>
                  <c:pt idx="23">
                    <c:v>2001Q4</c:v>
                  </c:pt>
                  <c:pt idx="24">
                    <c:v>2002Q1</c:v>
                  </c:pt>
                  <c:pt idx="25">
                    <c:v>2002Q2</c:v>
                  </c:pt>
                  <c:pt idx="26">
                    <c:v>2002Q3</c:v>
                  </c:pt>
                  <c:pt idx="27">
                    <c:v>2002Q4</c:v>
                  </c:pt>
                  <c:pt idx="28">
                    <c:v>2003Q1</c:v>
                  </c:pt>
                  <c:pt idx="29">
                    <c:v>2003Q2</c:v>
                  </c:pt>
                  <c:pt idx="30">
                    <c:v>2003Q3</c:v>
                  </c:pt>
                  <c:pt idx="31">
                    <c:v>2003Q4</c:v>
                  </c:pt>
                  <c:pt idx="32">
                    <c:v>2004Q1</c:v>
                  </c:pt>
                  <c:pt idx="33">
                    <c:v>2004Q2</c:v>
                  </c:pt>
                  <c:pt idx="34">
                    <c:v>2004Q3</c:v>
                  </c:pt>
                  <c:pt idx="35">
                    <c:v>2004Q4</c:v>
                  </c:pt>
                  <c:pt idx="36">
                    <c:v>2005Q1</c:v>
                  </c:pt>
                  <c:pt idx="37">
                    <c:v>2005Q2</c:v>
                  </c:pt>
                  <c:pt idx="38">
                    <c:v>2005Q3</c:v>
                  </c:pt>
                  <c:pt idx="39">
                    <c:v>2005Q4</c:v>
                  </c:pt>
                  <c:pt idx="40">
                    <c:v>2006Q1</c:v>
                  </c:pt>
                  <c:pt idx="41">
                    <c:v>2006Q2</c:v>
                  </c:pt>
                  <c:pt idx="42">
                    <c:v>2006Q3</c:v>
                  </c:pt>
                  <c:pt idx="43">
                    <c:v>2006Q4</c:v>
                  </c:pt>
                  <c:pt idx="44">
                    <c:v>2007Q1</c:v>
                  </c:pt>
                  <c:pt idx="45">
                    <c:v>2007Q2</c:v>
                  </c:pt>
                  <c:pt idx="46">
                    <c:v>2007Q3</c:v>
                  </c:pt>
                  <c:pt idx="47">
                    <c:v>2007Q4</c:v>
                  </c:pt>
                  <c:pt idx="48">
                    <c:v>2008Q1</c:v>
                  </c:pt>
                  <c:pt idx="49">
                    <c:v>2008Q2</c:v>
                  </c:pt>
                  <c:pt idx="50">
                    <c:v>2008Q3</c:v>
                  </c:pt>
                  <c:pt idx="51">
                    <c:v>2008Q4</c:v>
                  </c:pt>
                  <c:pt idx="52">
                    <c:v>2009Q1</c:v>
                  </c:pt>
                  <c:pt idx="53">
                    <c:v>2009Q2</c:v>
                  </c:pt>
                  <c:pt idx="54">
                    <c:v>2009Q3</c:v>
                  </c:pt>
                  <c:pt idx="55">
                    <c:v>2009Q4</c:v>
                  </c:pt>
                  <c:pt idx="56">
                    <c:v>2010Q1</c:v>
                  </c:pt>
                  <c:pt idx="57">
                    <c:v>2010Q2</c:v>
                  </c:pt>
                  <c:pt idx="58">
                    <c:v>2010Q3</c:v>
                  </c:pt>
                  <c:pt idx="59">
                    <c:v>2010Q4</c:v>
                  </c:pt>
                  <c:pt idx="60">
                    <c:v>2011Q1</c:v>
                  </c:pt>
                  <c:pt idx="61">
                    <c:v>2011Q2</c:v>
                  </c:pt>
                  <c:pt idx="62">
                    <c:v>2011Q3</c:v>
                  </c:pt>
                  <c:pt idx="63">
                    <c:v>2011Q4</c:v>
                  </c:pt>
                  <c:pt idx="64">
                    <c:v>2012Q1</c:v>
                  </c:pt>
                  <c:pt idx="65">
                    <c:v>2012Q2</c:v>
                  </c:pt>
                  <c:pt idx="66">
                    <c:v>2012Q3</c:v>
                  </c:pt>
                  <c:pt idx="67">
                    <c:v>2012Q4</c:v>
                  </c:pt>
                  <c:pt idx="68">
                    <c:v>2013Q1</c:v>
                  </c:pt>
                  <c:pt idx="69">
                    <c:v>2013Q2</c:v>
                  </c:pt>
                  <c:pt idx="70">
                    <c:v>2013Q3</c:v>
                  </c:pt>
                  <c:pt idx="71">
                    <c:v>2013Q4</c:v>
                  </c:pt>
                  <c:pt idx="72">
                    <c:v>2014Q1</c:v>
                  </c:pt>
                  <c:pt idx="73">
                    <c:v>2014Q2</c:v>
                  </c:pt>
                  <c:pt idx="74">
                    <c:v>2014Q3</c:v>
                  </c:pt>
                  <c:pt idx="75">
                    <c:v>2014Q4</c:v>
                  </c:pt>
                  <c:pt idx="76">
                    <c:v>2015Q1</c:v>
                  </c:pt>
                  <c:pt idx="77">
                    <c:v>2015Q2</c:v>
                  </c:pt>
                  <c:pt idx="78">
                    <c:v>2015Q3</c:v>
                  </c:pt>
                  <c:pt idx="79">
                    <c:v>2015Q4</c:v>
                  </c:pt>
                  <c:pt idx="80">
                    <c:v>2016Q1</c:v>
                  </c:pt>
                  <c:pt idx="81">
                    <c:v>2016Q2</c:v>
                  </c:pt>
                  <c:pt idx="82">
                    <c:v>2016Q3</c:v>
                  </c:pt>
                  <c:pt idx="83">
                    <c:v>2016Q4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</c:lvl>
              </c:multiLvlStrCache>
            </c:multiLvlStrRef>
          </c:cat>
          <c:val>
            <c:numRef>
              <c:f>WG_UCCSDCA_1seg!$C$15:$C$98</c:f>
              <c:numCache>
                <c:formatCode>General</c:formatCode>
                <c:ptCount val="84"/>
                <c:pt idx="0">
                  <c:v>2.0</c:v>
                </c:pt>
                <c:pt idx="1">
                  <c:v>29.0</c:v>
                </c:pt>
                <c:pt idx="2">
                  <c:v>70.0</c:v>
                </c:pt>
                <c:pt idx="3">
                  <c:v>104.0</c:v>
                </c:pt>
                <c:pt idx="4">
                  <c:v>133.0</c:v>
                </c:pt>
                <c:pt idx="5">
                  <c:v>167.0</c:v>
                </c:pt>
                <c:pt idx="6">
                  <c:v>221.0</c:v>
                </c:pt>
                <c:pt idx="7">
                  <c:v>249.0</c:v>
                </c:pt>
                <c:pt idx="8">
                  <c:v>204.0</c:v>
                </c:pt>
                <c:pt idx="9">
                  <c:v>236.0</c:v>
                </c:pt>
                <c:pt idx="10">
                  <c:v>267.0</c:v>
                </c:pt>
                <c:pt idx="11">
                  <c:v>395.0</c:v>
                </c:pt>
                <c:pt idx="12">
                  <c:v>400.0</c:v>
                </c:pt>
                <c:pt idx="13">
                  <c:v>414.0</c:v>
                </c:pt>
                <c:pt idx="14">
                  <c:v>500.0</c:v>
                </c:pt>
                <c:pt idx="15">
                  <c:v>580.0</c:v>
                </c:pt>
                <c:pt idx="16">
                  <c:v>585.0</c:v>
                </c:pt>
                <c:pt idx="17">
                  <c:v>618.0</c:v>
                </c:pt>
                <c:pt idx="18">
                  <c:v>648.0</c:v>
                </c:pt>
                <c:pt idx="19">
                  <c:v>705.0</c:v>
                </c:pt>
                <c:pt idx="20">
                  <c:v>688.0</c:v>
                </c:pt>
                <c:pt idx="21">
                  <c:v>656.0</c:v>
                </c:pt>
                <c:pt idx="22">
                  <c:v>684.0</c:v>
                </c:pt>
                <c:pt idx="23">
                  <c:v>692.0</c:v>
                </c:pt>
                <c:pt idx="24">
                  <c:v>619.0</c:v>
                </c:pt>
                <c:pt idx="25">
                  <c:v>642.0</c:v>
                </c:pt>
                <c:pt idx="26">
                  <c:v>722.0</c:v>
                </c:pt>
                <c:pt idx="27">
                  <c:v>804.0</c:v>
                </c:pt>
                <c:pt idx="28">
                  <c:v>687.0</c:v>
                </c:pt>
                <c:pt idx="29">
                  <c:v>701.0</c:v>
                </c:pt>
                <c:pt idx="30">
                  <c:v>746.0</c:v>
                </c:pt>
                <c:pt idx="31">
                  <c:v>759.0</c:v>
                </c:pt>
                <c:pt idx="32">
                  <c:v>785.0</c:v>
                </c:pt>
                <c:pt idx="33">
                  <c:v>851.0</c:v>
                </c:pt>
                <c:pt idx="34">
                  <c:v>897.0</c:v>
                </c:pt>
                <c:pt idx="35">
                  <c:v>907.0</c:v>
                </c:pt>
                <c:pt idx="36">
                  <c:v>801.0</c:v>
                </c:pt>
                <c:pt idx="37">
                  <c:v>799.0</c:v>
                </c:pt>
                <c:pt idx="38">
                  <c:v>900.0</c:v>
                </c:pt>
                <c:pt idx="39">
                  <c:v>897.0</c:v>
                </c:pt>
                <c:pt idx="40">
                  <c:v>794.0</c:v>
                </c:pt>
                <c:pt idx="41">
                  <c:v>824.0</c:v>
                </c:pt>
                <c:pt idx="42">
                  <c:v>958.0</c:v>
                </c:pt>
                <c:pt idx="43">
                  <c:v>940.0</c:v>
                </c:pt>
                <c:pt idx="44">
                  <c:v>890.0</c:v>
                </c:pt>
                <c:pt idx="45">
                  <c:v>850.0</c:v>
                </c:pt>
                <c:pt idx="46">
                  <c:v>904.0</c:v>
                </c:pt>
                <c:pt idx="47">
                  <c:v>790.0</c:v>
                </c:pt>
                <c:pt idx="48">
                  <c:v>730.0</c:v>
                </c:pt>
                <c:pt idx="49">
                  <c:v>752.0</c:v>
                </c:pt>
                <c:pt idx="50">
                  <c:v>825.0</c:v>
                </c:pt>
                <c:pt idx="51">
                  <c:v>659.0</c:v>
                </c:pt>
                <c:pt idx="52">
                  <c:v>653.0</c:v>
                </c:pt>
                <c:pt idx="53">
                  <c:v>731.0</c:v>
                </c:pt>
                <c:pt idx="54">
                  <c:v>887.0</c:v>
                </c:pt>
                <c:pt idx="55">
                  <c:v>847.0</c:v>
                </c:pt>
                <c:pt idx="56">
                  <c:v>833.0</c:v>
                </c:pt>
                <c:pt idx="57">
                  <c:v>747.0</c:v>
                </c:pt>
                <c:pt idx="58">
                  <c:v>819.0</c:v>
                </c:pt>
                <c:pt idx="59">
                  <c:v>653.0</c:v>
                </c:pt>
                <c:pt idx="60">
                  <c:v>681.0</c:v>
                </c:pt>
                <c:pt idx="61">
                  <c:v>572.0</c:v>
                </c:pt>
                <c:pt idx="62">
                  <c:v>656.0</c:v>
                </c:pt>
                <c:pt idx="63">
                  <c:v>667.0</c:v>
                </c:pt>
                <c:pt idx="64">
                  <c:v>673.0</c:v>
                </c:pt>
                <c:pt idx="65">
                  <c:v>665.0</c:v>
                </c:pt>
                <c:pt idx="66">
                  <c:v>739.0</c:v>
                </c:pt>
                <c:pt idx="67">
                  <c:v>662.0</c:v>
                </c:pt>
                <c:pt idx="68">
                  <c:v>654.0</c:v>
                </c:pt>
                <c:pt idx="69">
                  <c:v>624.0</c:v>
                </c:pt>
                <c:pt idx="70">
                  <c:v>734.0</c:v>
                </c:pt>
                <c:pt idx="71">
                  <c:v>654.0</c:v>
                </c:pt>
                <c:pt idx="72">
                  <c:v>639.0</c:v>
                </c:pt>
                <c:pt idx="73">
                  <c:v>656.0</c:v>
                </c:pt>
                <c:pt idx="74">
                  <c:v>691.0</c:v>
                </c:pt>
                <c:pt idx="75">
                  <c:v>615.0</c:v>
                </c:pt>
                <c:pt idx="76">
                  <c:v>554.0</c:v>
                </c:pt>
                <c:pt idx="77">
                  <c:v>638.0</c:v>
                </c:pt>
                <c:pt idx="78">
                  <c:v>751.0</c:v>
                </c:pt>
                <c:pt idx="79">
                  <c:v>830.0</c:v>
                </c:pt>
                <c:pt idx="80">
                  <c:v>657.0</c:v>
                </c:pt>
                <c:pt idx="81">
                  <c:v>527.0</c:v>
                </c:pt>
                <c:pt idx="82">
                  <c:v>736.0</c:v>
                </c:pt>
                <c:pt idx="83">
                  <c:v>694.0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F42-4B03-81F6-86CD60F45299}"/>
            </c:ext>
          </c:extLst>
        </c:ser>
        <c:ser>
          <c:idx val="5"/>
          <c:order val="6"/>
          <c:tx>
            <c:strRef>
              <c:f>WG_UCCSDCA_1seg!#REF!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WG_UCCSDCA_1seg!$A$15:$B$98</c:f>
              <c:multiLvlStrCache>
                <c:ptCount val="84"/>
                <c:lvl>
                  <c:pt idx="0">
                    <c:v>1996Q1</c:v>
                  </c:pt>
                  <c:pt idx="1">
                    <c:v>1996Q2</c:v>
                  </c:pt>
                  <c:pt idx="2">
                    <c:v>1996Q3</c:v>
                  </c:pt>
                  <c:pt idx="3">
                    <c:v>1996Q4</c:v>
                  </c:pt>
                  <c:pt idx="4">
                    <c:v>1997Q1</c:v>
                  </c:pt>
                  <c:pt idx="5">
                    <c:v>1997Q2</c:v>
                  </c:pt>
                  <c:pt idx="6">
                    <c:v>1997Q3</c:v>
                  </c:pt>
                  <c:pt idx="7">
                    <c:v>1997Q4</c:v>
                  </c:pt>
                  <c:pt idx="8">
                    <c:v>1998Q1</c:v>
                  </c:pt>
                  <c:pt idx="9">
                    <c:v>1998Q2</c:v>
                  </c:pt>
                  <c:pt idx="10">
                    <c:v>1998Q3</c:v>
                  </c:pt>
                  <c:pt idx="11">
                    <c:v>1998Q4</c:v>
                  </c:pt>
                  <c:pt idx="12">
                    <c:v>1999Q1</c:v>
                  </c:pt>
                  <c:pt idx="13">
                    <c:v>1999Q2</c:v>
                  </c:pt>
                  <c:pt idx="14">
                    <c:v>1999Q3</c:v>
                  </c:pt>
                  <c:pt idx="15">
                    <c:v>1999Q4</c:v>
                  </c:pt>
                  <c:pt idx="16">
                    <c:v>2000Q1</c:v>
                  </c:pt>
                  <c:pt idx="17">
                    <c:v>2000Q2</c:v>
                  </c:pt>
                  <c:pt idx="18">
                    <c:v>2000Q3</c:v>
                  </c:pt>
                  <c:pt idx="19">
                    <c:v>2000Q4</c:v>
                  </c:pt>
                  <c:pt idx="20">
                    <c:v>2001Q1</c:v>
                  </c:pt>
                  <c:pt idx="21">
                    <c:v>2001Q2</c:v>
                  </c:pt>
                  <c:pt idx="22">
                    <c:v>2001Q3</c:v>
                  </c:pt>
                  <c:pt idx="23">
                    <c:v>2001Q4</c:v>
                  </c:pt>
                  <c:pt idx="24">
                    <c:v>2002Q1</c:v>
                  </c:pt>
                  <c:pt idx="25">
                    <c:v>2002Q2</c:v>
                  </c:pt>
                  <c:pt idx="26">
                    <c:v>2002Q3</c:v>
                  </c:pt>
                  <c:pt idx="27">
                    <c:v>2002Q4</c:v>
                  </c:pt>
                  <c:pt idx="28">
                    <c:v>2003Q1</c:v>
                  </c:pt>
                  <c:pt idx="29">
                    <c:v>2003Q2</c:v>
                  </c:pt>
                  <c:pt idx="30">
                    <c:v>2003Q3</c:v>
                  </c:pt>
                  <c:pt idx="31">
                    <c:v>2003Q4</c:v>
                  </c:pt>
                  <c:pt idx="32">
                    <c:v>2004Q1</c:v>
                  </c:pt>
                  <c:pt idx="33">
                    <c:v>2004Q2</c:v>
                  </c:pt>
                  <c:pt idx="34">
                    <c:v>2004Q3</c:v>
                  </c:pt>
                  <c:pt idx="35">
                    <c:v>2004Q4</c:v>
                  </c:pt>
                  <c:pt idx="36">
                    <c:v>2005Q1</c:v>
                  </c:pt>
                  <c:pt idx="37">
                    <c:v>2005Q2</c:v>
                  </c:pt>
                  <c:pt idx="38">
                    <c:v>2005Q3</c:v>
                  </c:pt>
                  <c:pt idx="39">
                    <c:v>2005Q4</c:v>
                  </c:pt>
                  <c:pt idx="40">
                    <c:v>2006Q1</c:v>
                  </c:pt>
                  <c:pt idx="41">
                    <c:v>2006Q2</c:v>
                  </c:pt>
                  <c:pt idx="42">
                    <c:v>2006Q3</c:v>
                  </c:pt>
                  <c:pt idx="43">
                    <c:v>2006Q4</c:v>
                  </c:pt>
                  <c:pt idx="44">
                    <c:v>2007Q1</c:v>
                  </c:pt>
                  <c:pt idx="45">
                    <c:v>2007Q2</c:v>
                  </c:pt>
                  <c:pt idx="46">
                    <c:v>2007Q3</c:v>
                  </c:pt>
                  <c:pt idx="47">
                    <c:v>2007Q4</c:v>
                  </c:pt>
                  <c:pt idx="48">
                    <c:v>2008Q1</c:v>
                  </c:pt>
                  <c:pt idx="49">
                    <c:v>2008Q2</c:v>
                  </c:pt>
                  <c:pt idx="50">
                    <c:v>2008Q3</c:v>
                  </c:pt>
                  <c:pt idx="51">
                    <c:v>2008Q4</c:v>
                  </c:pt>
                  <c:pt idx="52">
                    <c:v>2009Q1</c:v>
                  </c:pt>
                  <c:pt idx="53">
                    <c:v>2009Q2</c:v>
                  </c:pt>
                  <c:pt idx="54">
                    <c:v>2009Q3</c:v>
                  </c:pt>
                  <c:pt idx="55">
                    <c:v>2009Q4</c:v>
                  </c:pt>
                  <c:pt idx="56">
                    <c:v>2010Q1</c:v>
                  </c:pt>
                  <c:pt idx="57">
                    <c:v>2010Q2</c:v>
                  </c:pt>
                  <c:pt idx="58">
                    <c:v>2010Q3</c:v>
                  </c:pt>
                  <c:pt idx="59">
                    <c:v>2010Q4</c:v>
                  </c:pt>
                  <c:pt idx="60">
                    <c:v>2011Q1</c:v>
                  </c:pt>
                  <c:pt idx="61">
                    <c:v>2011Q2</c:v>
                  </c:pt>
                  <c:pt idx="62">
                    <c:v>2011Q3</c:v>
                  </c:pt>
                  <c:pt idx="63">
                    <c:v>2011Q4</c:v>
                  </c:pt>
                  <c:pt idx="64">
                    <c:v>2012Q1</c:v>
                  </c:pt>
                  <c:pt idx="65">
                    <c:v>2012Q2</c:v>
                  </c:pt>
                  <c:pt idx="66">
                    <c:v>2012Q3</c:v>
                  </c:pt>
                  <c:pt idx="67">
                    <c:v>2012Q4</c:v>
                  </c:pt>
                  <c:pt idx="68">
                    <c:v>2013Q1</c:v>
                  </c:pt>
                  <c:pt idx="69">
                    <c:v>2013Q2</c:v>
                  </c:pt>
                  <c:pt idx="70">
                    <c:v>2013Q3</c:v>
                  </c:pt>
                  <c:pt idx="71">
                    <c:v>2013Q4</c:v>
                  </c:pt>
                  <c:pt idx="72">
                    <c:v>2014Q1</c:v>
                  </c:pt>
                  <c:pt idx="73">
                    <c:v>2014Q2</c:v>
                  </c:pt>
                  <c:pt idx="74">
                    <c:v>2014Q3</c:v>
                  </c:pt>
                  <c:pt idx="75">
                    <c:v>2014Q4</c:v>
                  </c:pt>
                  <c:pt idx="76">
                    <c:v>2015Q1</c:v>
                  </c:pt>
                  <c:pt idx="77">
                    <c:v>2015Q2</c:v>
                  </c:pt>
                  <c:pt idx="78">
                    <c:v>2015Q3</c:v>
                  </c:pt>
                  <c:pt idx="79">
                    <c:v>2015Q4</c:v>
                  </c:pt>
                  <c:pt idx="80">
                    <c:v>2016Q1</c:v>
                  </c:pt>
                  <c:pt idx="81">
                    <c:v>2016Q2</c:v>
                  </c:pt>
                  <c:pt idx="82">
                    <c:v>2016Q3</c:v>
                  </c:pt>
                  <c:pt idx="83">
                    <c:v>2016Q4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</c:lvl>
              </c:multiLvlStrCache>
            </c:multiLvlStrRef>
          </c:cat>
          <c:val>
            <c:numRef>
              <c:f>WG_UCCSDCA_1seg!#REF!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7-8F42-4B03-81F6-86CD60F45299}"/>
            </c:ext>
          </c:extLst>
        </c:ser>
        <c:ser>
          <c:idx val="6"/>
          <c:order val="7"/>
          <c:tx>
            <c:strRef>
              <c:f>WG_UCCSDCA_1seg!#REF!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WG_UCCSDCA_1seg!$A$15:$B$98</c:f>
              <c:multiLvlStrCache>
                <c:ptCount val="84"/>
                <c:lvl>
                  <c:pt idx="0">
                    <c:v>1996Q1</c:v>
                  </c:pt>
                  <c:pt idx="1">
                    <c:v>1996Q2</c:v>
                  </c:pt>
                  <c:pt idx="2">
                    <c:v>1996Q3</c:v>
                  </c:pt>
                  <c:pt idx="3">
                    <c:v>1996Q4</c:v>
                  </c:pt>
                  <c:pt idx="4">
                    <c:v>1997Q1</c:v>
                  </c:pt>
                  <c:pt idx="5">
                    <c:v>1997Q2</c:v>
                  </c:pt>
                  <c:pt idx="6">
                    <c:v>1997Q3</c:v>
                  </c:pt>
                  <c:pt idx="7">
                    <c:v>1997Q4</c:v>
                  </c:pt>
                  <c:pt idx="8">
                    <c:v>1998Q1</c:v>
                  </c:pt>
                  <c:pt idx="9">
                    <c:v>1998Q2</c:v>
                  </c:pt>
                  <c:pt idx="10">
                    <c:v>1998Q3</c:v>
                  </c:pt>
                  <c:pt idx="11">
                    <c:v>1998Q4</c:v>
                  </c:pt>
                  <c:pt idx="12">
                    <c:v>1999Q1</c:v>
                  </c:pt>
                  <c:pt idx="13">
                    <c:v>1999Q2</c:v>
                  </c:pt>
                  <c:pt idx="14">
                    <c:v>1999Q3</c:v>
                  </c:pt>
                  <c:pt idx="15">
                    <c:v>1999Q4</c:v>
                  </c:pt>
                  <c:pt idx="16">
                    <c:v>2000Q1</c:v>
                  </c:pt>
                  <c:pt idx="17">
                    <c:v>2000Q2</c:v>
                  </c:pt>
                  <c:pt idx="18">
                    <c:v>2000Q3</c:v>
                  </c:pt>
                  <c:pt idx="19">
                    <c:v>2000Q4</c:v>
                  </c:pt>
                  <c:pt idx="20">
                    <c:v>2001Q1</c:v>
                  </c:pt>
                  <c:pt idx="21">
                    <c:v>2001Q2</c:v>
                  </c:pt>
                  <c:pt idx="22">
                    <c:v>2001Q3</c:v>
                  </c:pt>
                  <c:pt idx="23">
                    <c:v>2001Q4</c:v>
                  </c:pt>
                  <c:pt idx="24">
                    <c:v>2002Q1</c:v>
                  </c:pt>
                  <c:pt idx="25">
                    <c:v>2002Q2</c:v>
                  </c:pt>
                  <c:pt idx="26">
                    <c:v>2002Q3</c:v>
                  </c:pt>
                  <c:pt idx="27">
                    <c:v>2002Q4</c:v>
                  </c:pt>
                  <c:pt idx="28">
                    <c:v>2003Q1</c:v>
                  </c:pt>
                  <c:pt idx="29">
                    <c:v>2003Q2</c:v>
                  </c:pt>
                  <c:pt idx="30">
                    <c:v>2003Q3</c:v>
                  </c:pt>
                  <c:pt idx="31">
                    <c:v>2003Q4</c:v>
                  </c:pt>
                  <c:pt idx="32">
                    <c:v>2004Q1</c:v>
                  </c:pt>
                  <c:pt idx="33">
                    <c:v>2004Q2</c:v>
                  </c:pt>
                  <c:pt idx="34">
                    <c:v>2004Q3</c:v>
                  </c:pt>
                  <c:pt idx="35">
                    <c:v>2004Q4</c:v>
                  </c:pt>
                  <c:pt idx="36">
                    <c:v>2005Q1</c:v>
                  </c:pt>
                  <c:pt idx="37">
                    <c:v>2005Q2</c:v>
                  </c:pt>
                  <c:pt idx="38">
                    <c:v>2005Q3</c:v>
                  </c:pt>
                  <c:pt idx="39">
                    <c:v>2005Q4</c:v>
                  </c:pt>
                  <c:pt idx="40">
                    <c:v>2006Q1</c:v>
                  </c:pt>
                  <c:pt idx="41">
                    <c:v>2006Q2</c:v>
                  </c:pt>
                  <c:pt idx="42">
                    <c:v>2006Q3</c:v>
                  </c:pt>
                  <c:pt idx="43">
                    <c:v>2006Q4</c:v>
                  </c:pt>
                  <c:pt idx="44">
                    <c:v>2007Q1</c:v>
                  </c:pt>
                  <c:pt idx="45">
                    <c:v>2007Q2</c:v>
                  </c:pt>
                  <c:pt idx="46">
                    <c:v>2007Q3</c:v>
                  </c:pt>
                  <c:pt idx="47">
                    <c:v>2007Q4</c:v>
                  </c:pt>
                  <c:pt idx="48">
                    <c:v>2008Q1</c:v>
                  </c:pt>
                  <c:pt idx="49">
                    <c:v>2008Q2</c:v>
                  </c:pt>
                  <c:pt idx="50">
                    <c:v>2008Q3</c:v>
                  </c:pt>
                  <c:pt idx="51">
                    <c:v>2008Q4</c:v>
                  </c:pt>
                  <c:pt idx="52">
                    <c:v>2009Q1</c:v>
                  </c:pt>
                  <c:pt idx="53">
                    <c:v>2009Q2</c:v>
                  </c:pt>
                  <c:pt idx="54">
                    <c:v>2009Q3</c:v>
                  </c:pt>
                  <c:pt idx="55">
                    <c:v>2009Q4</c:v>
                  </c:pt>
                  <c:pt idx="56">
                    <c:v>2010Q1</c:v>
                  </c:pt>
                  <c:pt idx="57">
                    <c:v>2010Q2</c:v>
                  </c:pt>
                  <c:pt idx="58">
                    <c:v>2010Q3</c:v>
                  </c:pt>
                  <c:pt idx="59">
                    <c:v>2010Q4</c:v>
                  </c:pt>
                  <c:pt idx="60">
                    <c:v>2011Q1</c:v>
                  </c:pt>
                  <c:pt idx="61">
                    <c:v>2011Q2</c:v>
                  </c:pt>
                  <c:pt idx="62">
                    <c:v>2011Q3</c:v>
                  </c:pt>
                  <c:pt idx="63">
                    <c:v>2011Q4</c:v>
                  </c:pt>
                  <c:pt idx="64">
                    <c:v>2012Q1</c:v>
                  </c:pt>
                  <c:pt idx="65">
                    <c:v>2012Q2</c:v>
                  </c:pt>
                  <c:pt idx="66">
                    <c:v>2012Q3</c:v>
                  </c:pt>
                  <c:pt idx="67">
                    <c:v>2012Q4</c:v>
                  </c:pt>
                  <c:pt idx="68">
                    <c:v>2013Q1</c:v>
                  </c:pt>
                  <c:pt idx="69">
                    <c:v>2013Q2</c:v>
                  </c:pt>
                  <c:pt idx="70">
                    <c:v>2013Q3</c:v>
                  </c:pt>
                  <c:pt idx="71">
                    <c:v>2013Q4</c:v>
                  </c:pt>
                  <c:pt idx="72">
                    <c:v>2014Q1</c:v>
                  </c:pt>
                  <c:pt idx="73">
                    <c:v>2014Q2</c:v>
                  </c:pt>
                  <c:pt idx="74">
                    <c:v>2014Q3</c:v>
                  </c:pt>
                  <c:pt idx="75">
                    <c:v>2014Q4</c:v>
                  </c:pt>
                  <c:pt idx="76">
                    <c:v>2015Q1</c:v>
                  </c:pt>
                  <c:pt idx="77">
                    <c:v>2015Q2</c:v>
                  </c:pt>
                  <c:pt idx="78">
                    <c:v>2015Q3</c:v>
                  </c:pt>
                  <c:pt idx="79">
                    <c:v>2015Q4</c:v>
                  </c:pt>
                  <c:pt idx="80">
                    <c:v>2016Q1</c:v>
                  </c:pt>
                  <c:pt idx="81">
                    <c:v>2016Q2</c:v>
                  </c:pt>
                  <c:pt idx="82">
                    <c:v>2016Q3</c:v>
                  </c:pt>
                  <c:pt idx="83">
                    <c:v>2016Q4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</c:lvl>
              </c:multiLvlStrCache>
            </c:multiLvlStrRef>
          </c:cat>
          <c:val>
            <c:numRef>
              <c:f>WG_UCCSDCA_1seg!#REF!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8-8F42-4B03-81F6-86CD60F45299}"/>
            </c:ext>
          </c:extLst>
        </c:ser>
        <c:ser>
          <c:idx val="7"/>
          <c:order val="8"/>
          <c:tx>
            <c:strRef>
              <c:f>WG_UCCSDCA_1seg!#REF!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WG_UCCSDCA_1seg!$A$15:$B$98</c:f>
              <c:multiLvlStrCache>
                <c:ptCount val="84"/>
                <c:lvl>
                  <c:pt idx="0">
                    <c:v>1996Q1</c:v>
                  </c:pt>
                  <c:pt idx="1">
                    <c:v>1996Q2</c:v>
                  </c:pt>
                  <c:pt idx="2">
                    <c:v>1996Q3</c:v>
                  </c:pt>
                  <c:pt idx="3">
                    <c:v>1996Q4</c:v>
                  </c:pt>
                  <c:pt idx="4">
                    <c:v>1997Q1</c:v>
                  </c:pt>
                  <c:pt idx="5">
                    <c:v>1997Q2</c:v>
                  </c:pt>
                  <c:pt idx="6">
                    <c:v>1997Q3</c:v>
                  </c:pt>
                  <c:pt idx="7">
                    <c:v>1997Q4</c:v>
                  </c:pt>
                  <c:pt idx="8">
                    <c:v>1998Q1</c:v>
                  </c:pt>
                  <c:pt idx="9">
                    <c:v>1998Q2</c:v>
                  </c:pt>
                  <c:pt idx="10">
                    <c:v>1998Q3</c:v>
                  </c:pt>
                  <c:pt idx="11">
                    <c:v>1998Q4</c:v>
                  </c:pt>
                  <c:pt idx="12">
                    <c:v>1999Q1</c:v>
                  </c:pt>
                  <c:pt idx="13">
                    <c:v>1999Q2</c:v>
                  </c:pt>
                  <c:pt idx="14">
                    <c:v>1999Q3</c:v>
                  </c:pt>
                  <c:pt idx="15">
                    <c:v>1999Q4</c:v>
                  </c:pt>
                  <c:pt idx="16">
                    <c:v>2000Q1</c:v>
                  </c:pt>
                  <c:pt idx="17">
                    <c:v>2000Q2</c:v>
                  </c:pt>
                  <c:pt idx="18">
                    <c:v>2000Q3</c:v>
                  </c:pt>
                  <c:pt idx="19">
                    <c:v>2000Q4</c:v>
                  </c:pt>
                  <c:pt idx="20">
                    <c:v>2001Q1</c:v>
                  </c:pt>
                  <c:pt idx="21">
                    <c:v>2001Q2</c:v>
                  </c:pt>
                  <c:pt idx="22">
                    <c:v>2001Q3</c:v>
                  </c:pt>
                  <c:pt idx="23">
                    <c:v>2001Q4</c:v>
                  </c:pt>
                  <c:pt idx="24">
                    <c:v>2002Q1</c:v>
                  </c:pt>
                  <c:pt idx="25">
                    <c:v>2002Q2</c:v>
                  </c:pt>
                  <c:pt idx="26">
                    <c:v>2002Q3</c:v>
                  </c:pt>
                  <c:pt idx="27">
                    <c:v>2002Q4</c:v>
                  </c:pt>
                  <c:pt idx="28">
                    <c:v>2003Q1</c:v>
                  </c:pt>
                  <c:pt idx="29">
                    <c:v>2003Q2</c:v>
                  </c:pt>
                  <c:pt idx="30">
                    <c:v>2003Q3</c:v>
                  </c:pt>
                  <c:pt idx="31">
                    <c:v>2003Q4</c:v>
                  </c:pt>
                  <c:pt idx="32">
                    <c:v>2004Q1</c:v>
                  </c:pt>
                  <c:pt idx="33">
                    <c:v>2004Q2</c:v>
                  </c:pt>
                  <c:pt idx="34">
                    <c:v>2004Q3</c:v>
                  </c:pt>
                  <c:pt idx="35">
                    <c:v>2004Q4</c:v>
                  </c:pt>
                  <c:pt idx="36">
                    <c:v>2005Q1</c:v>
                  </c:pt>
                  <c:pt idx="37">
                    <c:v>2005Q2</c:v>
                  </c:pt>
                  <c:pt idx="38">
                    <c:v>2005Q3</c:v>
                  </c:pt>
                  <c:pt idx="39">
                    <c:v>2005Q4</c:v>
                  </c:pt>
                  <c:pt idx="40">
                    <c:v>2006Q1</c:v>
                  </c:pt>
                  <c:pt idx="41">
                    <c:v>2006Q2</c:v>
                  </c:pt>
                  <c:pt idx="42">
                    <c:v>2006Q3</c:v>
                  </c:pt>
                  <c:pt idx="43">
                    <c:v>2006Q4</c:v>
                  </c:pt>
                  <c:pt idx="44">
                    <c:v>2007Q1</c:v>
                  </c:pt>
                  <c:pt idx="45">
                    <c:v>2007Q2</c:v>
                  </c:pt>
                  <c:pt idx="46">
                    <c:v>2007Q3</c:v>
                  </c:pt>
                  <c:pt idx="47">
                    <c:v>2007Q4</c:v>
                  </c:pt>
                  <c:pt idx="48">
                    <c:v>2008Q1</c:v>
                  </c:pt>
                  <c:pt idx="49">
                    <c:v>2008Q2</c:v>
                  </c:pt>
                  <c:pt idx="50">
                    <c:v>2008Q3</c:v>
                  </c:pt>
                  <c:pt idx="51">
                    <c:v>2008Q4</c:v>
                  </c:pt>
                  <c:pt idx="52">
                    <c:v>2009Q1</c:v>
                  </c:pt>
                  <c:pt idx="53">
                    <c:v>2009Q2</c:v>
                  </c:pt>
                  <c:pt idx="54">
                    <c:v>2009Q3</c:v>
                  </c:pt>
                  <c:pt idx="55">
                    <c:v>2009Q4</c:v>
                  </c:pt>
                  <c:pt idx="56">
                    <c:v>2010Q1</c:v>
                  </c:pt>
                  <c:pt idx="57">
                    <c:v>2010Q2</c:v>
                  </c:pt>
                  <c:pt idx="58">
                    <c:v>2010Q3</c:v>
                  </c:pt>
                  <c:pt idx="59">
                    <c:v>2010Q4</c:v>
                  </c:pt>
                  <c:pt idx="60">
                    <c:v>2011Q1</c:v>
                  </c:pt>
                  <c:pt idx="61">
                    <c:v>2011Q2</c:v>
                  </c:pt>
                  <c:pt idx="62">
                    <c:v>2011Q3</c:v>
                  </c:pt>
                  <c:pt idx="63">
                    <c:v>2011Q4</c:v>
                  </c:pt>
                  <c:pt idx="64">
                    <c:v>2012Q1</c:v>
                  </c:pt>
                  <c:pt idx="65">
                    <c:v>2012Q2</c:v>
                  </c:pt>
                  <c:pt idx="66">
                    <c:v>2012Q3</c:v>
                  </c:pt>
                  <c:pt idx="67">
                    <c:v>2012Q4</c:v>
                  </c:pt>
                  <c:pt idx="68">
                    <c:v>2013Q1</c:v>
                  </c:pt>
                  <c:pt idx="69">
                    <c:v>2013Q2</c:v>
                  </c:pt>
                  <c:pt idx="70">
                    <c:v>2013Q3</c:v>
                  </c:pt>
                  <c:pt idx="71">
                    <c:v>2013Q4</c:v>
                  </c:pt>
                  <c:pt idx="72">
                    <c:v>2014Q1</c:v>
                  </c:pt>
                  <c:pt idx="73">
                    <c:v>2014Q2</c:v>
                  </c:pt>
                  <c:pt idx="74">
                    <c:v>2014Q3</c:v>
                  </c:pt>
                  <c:pt idx="75">
                    <c:v>2014Q4</c:v>
                  </c:pt>
                  <c:pt idx="76">
                    <c:v>2015Q1</c:v>
                  </c:pt>
                  <c:pt idx="77">
                    <c:v>2015Q2</c:v>
                  </c:pt>
                  <c:pt idx="78">
                    <c:v>2015Q3</c:v>
                  </c:pt>
                  <c:pt idx="79">
                    <c:v>2015Q4</c:v>
                  </c:pt>
                  <c:pt idx="80">
                    <c:v>2016Q1</c:v>
                  </c:pt>
                  <c:pt idx="81">
                    <c:v>2016Q2</c:v>
                  </c:pt>
                  <c:pt idx="82">
                    <c:v>2016Q3</c:v>
                  </c:pt>
                  <c:pt idx="83">
                    <c:v>2016Q4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</c:lvl>
              </c:multiLvlStrCache>
            </c:multiLvlStrRef>
          </c:cat>
          <c:val>
            <c:numRef>
              <c:f>WG_UCCSDCA_1seg!#REF!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9-8F42-4B03-81F6-86CD60F45299}"/>
            </c:ext>
          </c:extLst>
        </c:ser>
        <c:ser>
          <c:idx val="8"/>
          <c:order val="9"/>
          <c:tx>
            <c:strRef>
              <c:f>WG_UCCSDCA_1seg!#REF!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WG_UCCSDCA_1seg!$A$15:$B$98</c:f>
              <c:multiLvlStrCache>
                <c:ptCount val="84"/>
                <c:lvl>
                  <c:pt idx="0">
                    <c:v>1996Q1</c:v>
                  </c:pt>
                  <c:pt idx="1">
                    <c:v>1996Q2</c:v>
                  </c:pt>
                  <c:pt idx="2">
                    <c:v>1996Q3</c:v>
                  </c:pt>
                  <c:pt idx="3">
                    <c:v>1996Q4</c:v>
                  </c:pt>
                  <c:pt idx="4">
                    <c:v>1997Q1</c:v>
                  </c:pt>
                  <c:pt idx="5">
                    <c:v>1997Q2</c:v>
                  </c:pt>
                  <c:pt idx="6">
                    <c:v>1997Q3</c:v>
                  </c:pt>
                  <c:pt idx="7">
                    <c:v>1997Q4</c:v>
                  </c:pt>
                  <c:pt idx="8">
                    <c:v>1998Q1</c:v>
                  </c:pt>
                  <c:pt idx="9">
                    <c:v>1998Q2</c:v>
                  </c:pt>
                  <c:pt idx="10">
                    <c:v>1998Q3</c:v>
                  </c:pt>
                  <c:pt idx="11">
                    <c:v>1998Q4</c:v>
                  </c:pt>
                  <c:pt idx="12">
                    <c:v>1999Q1</c:v>
                  </c:pt>
                  <c:pt idx="13">
                    <c:v>1999Q2</c:v>
                  </c:pt>
                  <c:pt idx="14">
                    <c:v>1999Q3</c:v>
                  </c:pt>
                  <c:pt idx="15">
                    <c:v>1999Q4</c:v>
                  </c:pt>
                  <c:pt idx="16">
                    <c:v>2000Q1</c:v>
                  </c:pt>
                  <c:pt idx="17">
                    <c:v>2000Q2</c:v>
                  </c:pt>
                  <c:pt idx="18">
                    <c:v>2000Q3</c:v>
                  </c:pt>
                  <c:pt idx="19">
                    <c:v>2000Q4</c:v>
                  </c:pt>
                  <c:pt idx="20">
                    <c:v>2001Q1</c:v>
                  </c:pt>
                  <c:pt idx="21">
                    <c:v>2001Q2</c:v>
                  </c:pt>
                  <c:pt idx="22">
                    <c:v>2001Q3</c:v>
                  </c:pt>
                  <c:pt idx="23">
                    <c:v>2001Q4</c:v>
                  </c:pt>
                  <c:pt idx="24">
                    <c:v>2002Q1</c:v>
                  </c:pt>
                  <c:pt idx="25">
                    <c:v>2002Q2</c:v>
                  </c:pt>
                  <c:pt idx="26">
                    <c:v>2002Q3</c:v>
                  </c:pt>
                  <c:pt idx="27">
                    <c:v>2002Q4</c:v>
                  </c:pt>
                  <c:pt idx="28">
                    <c:v>2003Q1</c:v>
                  </c:pt>
                  <c:pt idx="29">
                    <c:v>2003Q2</c:v>
                  </c:pt>
                  <c:pt idx="30">
                    <c:v>2003Q3</c:v>
                  </c:pt>
                  <c:pt idx="31">
                    <c:v>2003Q4</c:v>
                  </c:pt>
                  <c:pt idx="32">
                    <c:v>2004Q1</c:v>
                  </c:pt>
                  <c:pt idx="33">
                    <c:v>2004Q2</c:v>
                  </c:pt>
                  <c:pt idx="34">
                    <c:v>2004Q3</c:v>
                  </c:pt>
                  <c:pt idx="35">
                    <c:v>2004Q4</c:v>
                  </c:pt>
                  <c:pt idx="36">
                    <c:v>2005Q1</c:v>
                  </c:pt>
                  <c:pt idx="37">
                    <c:v>2005Q2</c:v>
                  </c:pt>
                  <c:pt idx="38">
                    <c:v>2005Q3</c:v>
                  </c:pt>
                  <c:pt idx="39">
                    <c:v>2005Q4</c:v>
                  </c:pt>
                  <c:pt idx="40">
                    <c:v>2006Q1</c:v>
                  </c:pt>
                  <c:pt idx="41">
                    <c:v>2006Q2</c:v>
                  </c:pt>
                  <c:pt idx="42">
                    <c:v>2006Q3</c:v>
                  </c:pt>
                  <c:pt idx="43">
                    <c:v>2006Q4</c:v>
                  </c:pt>
                  <c:pt idx="44">
                    <c:v>2007Q1</c:v>
                  </c:pt>
                  <c:pt idx="45">
                    <c:v>2007Q2</c:v>
                  </c:pt>
                  <c:pt idx="46">
                    <c:v>2007Q3</c:v>
                  </c:pt>
                  <c:pt idx="47">
                    <c:v>2007Q4</c:v>
                  </c:pt>
                  <c:pt idx="48">
                    <c:v>2008Q1</c:v>
                  </c:pt>
                  <c:pt idx="49">
                    <c:v>2008Q2</c:v>
                  </c:pt>
                  <c:pt idx="50">
                    <c:v>2008Q3</c:v>
                  </c:pt>
                  <c:pt idx="51">
                    <c:v>2008Q4</c:v>
                  </c:pt>
                  <c:pt idx="52">
                    <c:v>2009Q1</c:v>
                  </c:pt>
                  <c:pt idx="53">
                    <c:v>2009Q2</c:v>
                  </c:pt>
                  <c:pt idx="54">
                    <c:v>2009Q3</c:v>
                  </c:pt>
                  <c:pt idx="55">
                    <c:v>2009Q4</c:v>
                  </c:pt>
                  <c:pt idx="56">
                    <c:v>2010Q1</c:v>
                  </c:pt>
                  <c:pt idx="57">
                    <c:v>2010Q2</c:v>
                  </c:pt>
                  <c:pt idx="58">
                    <c:v>2010Q3</c:v>
                  </c:pt>
                  <c:pt idx="59">
                    <c:v>2010Q4</c:v>
                  </c:pt>
                  <c:pt idx="60">
                    <c:v>2011Q1</c:v>
                  </c:pt>
                  <c:pt idx="61">
                    <c:v>2011Q2</c:v>
                  </c:pt>
                  <c:pt idx="62">
                    <c:v>2011Q3</c:v>
                  </c:pt>
                  <c:pt idx="63">
                    <c:v>2011Q4</c:v>
                  </c:pt>
                  <c:pt idx="64">
                    <c:v>2012Q1</c:v>
                  </c:pt>
                  <c:pt idx="65">
                    <c:v>2012Q2</c:v>
                  </c:pt>
                  <c:pt idx="66">
                    <c:v>2012Q3</c:v>
                  </c:pt>
                  <c:pt idx="67">
                    <c:v>2012Q4</c:v>
                  </c:pt>
                  <c:pt idx="68">
                    <c:v>2013Q1</c:v>
                  </c:pt>
                  <c:pt idx="69">
                    <c:v>2013Q2</c:v>
                  </c:pt>
                  <c:pt idx="70">
                    <c:v>2013Q3</c:v>
                  </c:pt>
                  <c:pt idx="71">
                    <c:v>2013Q4</c:v>
                  </c:pt>
                  <c:pt idx="72">
                    <c:v>2014Q1</c:v>
                  </c:pt>
                  <c:pt idx="73">
                    <c:v>2014Q2</c:v>
                  </c:pt>
                  <c:pt idx="74">
                    <c:v>2014Q3</c:v>
                  </c:pt>
                  <c:pt idx="75">
                    <c:v>2014Q4</c:v>
                  </c:pt>
                  <c:pt idx="76">
                    <c:v>2015Q1</c:v>
                  </c:pt>
                  <c:pt idx="77">
                    <c:v>2015Q2</c:v>
                  </c:pt>
                  <c:pt idx="78">
                    <c:v>2015Q3</c:v>
                  </c:pt>
                  <c:pt idx="79">
                    <c:v>2015Q4</c:v>
                  </c:pt>
                  <c:pt idx="80">
                    <c:v>2016Q1</c:v>
                  </c:pt>
                  <c:pt idx="81">
                    <c:v>2016Q2</c:v>
                  </c:pt>
                  <c:pt idx="82">
                    <c:v>2016Q3</c:v>
                  </c:pt>
                  <c:pt idx="83">
                    <c:v>2016Q4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</c:lvl>
              </c:multiLvlStrCache>
            </c:multiLvlStrRef>
          </c:cat>
          <c:val>
            <c:numRef>
              <c:f>WG_UCCSDCA_1seg!#REF!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A-8F42-4B03-81F6-86CD60F45299}"/>
            </c:ext>
          </c:extLst>
        </c:ser>
        <c:ser>
          <c:idx val="12"/>
          <c:order val="12"/>
          <c:tx>
            <c:strRef>
              <c:f>WG_UCCSDCA_1seg!$N$14</c:f>
              <c:strCache>
                <c:ptCount val="1"/>
                <c:pt idx="0">
                  <c:v>Exp Incremental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WG_UCCSDCA_1seg!$A$15:$B$98</c:f>
              <c:multiLvlStrCache>
                <c:ptCount val="84"/>
                <c:lvl>
                  <c:pt idx="0">
                    <c:v>1996Q1</c:v>
                  </c:pt>
                  <c:pt idx="1">
                    <c:v>1996Q2</c:v>
                  </c:pt>
                  <c:pt idx="2">
                    <c:v>1996Q3</c:v>
                  </c:pt>
                  <c:pt idx="3">
                    <c:v>1996Q4</c:v>
                  </c:pt>
                  <c:pt idx="4">
                    <c:v>1997Q1</c:v>
                  </c:pt>
                  <c:pt idx="5">
                    <c:v>1997Q2</c:v>
                  </c:pt>
                  <c:pt idx="6">
                    <c:v>1997Q3</c:v>
                  </c:pt>
                  <c:pt idx="7">
                    <c:v>1997Q4</c:v>
                  </c:pt>
                  <c:pt idx="8">
                    <c:v>1998Q1</c:v>
                  </c:pt>
                  <c:pt idx="9">
                    <c:v>1998Q2</c:v>
                  </c:pt>
                  <c:pt idx="10">
                    <c:v>1998Q3</c:v>
                  </c:pt>
                  <c:pt idx="11">
                    <c:v>1998Q4</c:v>
                  </c:pt>
                  <c:pt idx="12">
                    <c:v>1999Q1</c:v>
                  </c:pt>
                  <c:pt idx="13">
                    <c:v>1999Q2</c:v>
                  </c:pt>
                  <c:pt idx="14">
                    <c:v>1999Q3</c:v>
                  </c:pt>
                  <c:pt idx="15">
                    <c:v>1999Q4</c:v>
                  </c:pt>
                  <c:pt idx="16">
                    <c:v>2000Q1</c:v>
                  </c:pt>
                  <c:pt idx="17">
                    <c:v>2000Q2</c:v>
                  </c:pt>
                  <c:pt idx="18">
                    <c:v>2000Q3</c:v>
                  </c:pt>
                  <c:pt idx="19">
                    <c:v>2000Q4</c:v>
                  </c:pt>
                  <c:pt idx="20">
                    <c:v>2001Q1</c:v>
                  </c:pt>
                  <c:pt idx="21">
                    <c:v>2001Q2</c:v>
                  </c:pt>
                  <c:pt idx="22">
                    <c:v>2001Q3</c:v>
                  </c:pt>
                  <c:pt idx="23">
                    <c:v>2001Q4</c:v>
                  </c:pt>
                  <c:pt idx="24">
                    <c:v>2002Q1</c:v>
                  </c:pt>
                  <c:pt idx="25">
                    <c:v>2002Q2</c:v>
                  </c:pt>
                  <c:pt idx="26">
                    <c:v>2002Q3</c:v>
                  </c:pt>
                  <c:pt idx="27">
                    <c:v>2002Q4</c:v>
                  </c:pt>
                  <c:pt idx="28">
                    <c:v>2003Q1</c:v>
                  </c:pt>
                  <c:pt idx="29">
                    <c:v>2003Q2</c:v>
                  </c:pt>
                  <c:pt idx="30">
                    <c:v>2003Q3</c:v>
                  </c:pt>
                  <c:pt idx="31">
                    <c:v>2003Q4</c:v>
                  </c:pt>
                  <c:pt idx="32">
                    <c:v>2004Q1</c:v>
                  </c:pt>
                  <c:pt idx="33">
                    <c:v>2004Q2</c:v>
                  </c:pt>
                  <c:pt idx="34">
                    <c:v>2004Q3</c:v>
                  </c:pt>
                  <c:pt idx="35">
                    <c:v>2004Q4</c:v>
                  </c:pt>
                  <c:pt idx="36">
                    <c:v>2005Q1</c:v>
                  </c:pt>
                  <c:pt idx="37">
                    <c:v>2005Q2</c:v>
                  </c:pt>
                  <c:pt idx="38">
                    <c:v>2005Q3</c:v>
                  </c:pt>
                  <c:pt idx="39">
                    <c:v>2005Q4</c:v>
                  </c:pt>
                  <c:pt idx="40">
                    <c:v>2006Q1</c:v>
                  </c:pt>
                  <c:pt idx="41">
                    <c:v>2006Q2</c:v>
                  </c:pt>
                  <c:pt idx="42">
                    <c:v>2006Q3</c:v>
                  </c:pt>
                  <c:pt idx="43">
                    <c:v>2006Q4</c:v>
                  </c:pt>
                  <c:pt idx="44">
                    <c:v>2007Q1</c:v>
                  </c:pt>
                  <c:pt idx="45">
                    <c:v>2007Q2</c:v>
                  </c:pt>
                  <c:pt idx="46">
                    <c:v>2007Q3</c:v>
                  </c:pt>
                  <c:pt idx="47">
                    <c:v>2007Q4</c:v>
                  </c:pt>
                  <c:pt idx="48">
                    <c:v>2008Q1</c:v>
                  </c:pt>
                  <c:pt idx="49">
                    <c:v>2008Q2</c:v>
                  </c:pt>
                  <c:pt idx="50">
                    <c:v>2008Q3</c:v>
                  </c:pt>
                  <c:pt idx="51">
                    <c:v>2008Q4</c:v>
                  </c:pt>
                  <c:pt idx="52">
                    <c:v>2009Q1</c:v>
                  </c:pt>
                  <c:pt idx="53">
                    <c:v>2009Q2</c:v>
                  </c:pt>
                  <c:pt idx="54">
                    <c:v>2009Q3</c:v>
                  </c:pt>
                  <c:pt idx="55">
                    <c:v>2009Q4</c:v>
                  </c:pt>
                  <c:pt idx="56">
                    <c:v>2010Q1</c:v>
                  </c:pt>
                  <c:pt idx="57">
                    <c:v>2010Q2</c:v>
                  </c:pt>
                  <c:pt idx="58">
                    <c:v>2010Q3</c:v>
                  </c:pt>
                  <c:pt idx="59">
                    <c:v>2010Q4</c:v>
                  </c:pt>
                  <c:pt idx="60">
                    <c:v>2011Q1</c:v>
                  </c:pt>
                  <c:pt idx="61">
                    <c:v>2011Q2</c:v>
                  </c:pt>
                  <c:pt idx="62">
                    <c:v>2011Q3</c:v>
                  </c:pt>
                  <c:pt idx="63">
                    <c:v>2011Q4</c:v>
                  </c:pt>
                  <c:pt idx="64">
                    <c:v>2012Q1</c:v>
                  </c:pt>
                  <c:pt idx="65">
                    <c:v>2012Q2</c:v>
                  </c:pt>
                  <c:pt idx="66">
                    <c:v>2012Q3</c:v>
                  </c:pt>
                  <c:pt idx="67">
                    <c:v>2012Q4</c:v>
                  </c:pt>
                  <c:pt idx="68">
                    <c:v>2013Q1</c:v>
                  </c:pt>
                  <c:pt idx="69">
                    <c:v>2013Q2</c:v>
                  </c:pt>
                  <c:pt idx="70">
                    <c:v>2013Q3</c:v>
                  </c:pt>
                  <c:pt idx="71">
                    <c:v>2013Q4</c:v>
                  </c:pt>
                  <c:pt idx="72">
                    <c:v>2014Q1</c:v>
                  </c:pt>
                  <c:pt idx="73">
                    <c:v>2014Q2</c:v>
                  </c:pt>
                  <c:pt idx="74">
                    <c:v>2014Q3</c:v>
                  </c:pt>
                  <c:pt idx="75">
                    <c:v>2014Q4</c:v>
                  </c:pt>
                  <c:pt idx="76">
                    <c:v>2015Q1</c:v>
                  </c:pt>
                  <c:pt idx="77">
                    <c:v>2015Q2</c:v>
                  </c:pt>
                  <c:pt idx="78">
                    <c:v>2015Q3</c:v>
                  </c:pt>
                  <c:pt idx="79">
                    <c:v>2015Q4</c:v>
                  </c:pt>
                  <c:pt idx="80">
                    <c:v>2016Q1</c:v>
                  </c:pt>
                  <c:pt idx="81">
                    <c:v>2016Q2</c:v>
                  </c:pt>
                  <c:pt idx="82">
                    <c:v>2016Q3</c:v>
                  </c:pt>
                  <c:pt idx="83">
                    <c:v>2016Q4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</c:lvl>
              </c:multiLvlStrCache>
            </c:multiLvlStrRef>
          </c:cat>
          <c:val>
            <c:numRef>
              <c:f>WG_UCCSDCA_1seg!$N$15:$N$98</c:f>
              <c:numCache>
                <c:formatCode>General</c:formatCode>
                <c:ptCount val="84"/>
                <c:pt idx="0">
                  <c:v>3.340545574885834</c:v>
                </c:pt>
                <c:pt idx="1">
                  <c:v>17.0527833781331</c:v>
                </c:pt>
                <c:pt idx="2">
                  <c:v>44.00873350816514</c:v>
                </c:pt>
                <c:pt idx="3">
                  <c:v>72.5847294593307</c:v>
                </c:pt>
                <c:pt idx="4">
                  <c:v>93.20157647049854</c:v>
                </c:pt>
                <c:pt idx="5">
                  <c:v>125.8352217118319</c:v>
                </c:pt>
                <c:pt idx="6">
                  <c:v>183.9258840196134</c:v>
                </c:pt>
                <c:pt idx="7">
                  <c:v>229.4338280495323</c:v>
                </c:pt>
                <c:pt idx="8">
                  <c:v>239.7415298460737</c:v>
                </c:pt>
                <c:pt idx="9">
                  <c:v>274.0069751187257</c:v>
                </c:pt>
                <c:pt idx="10">
                  <c:v>309.2458820742938</c:v>
                </c:pt>
                <c:pt idx="11">
                  <c:v>357.4291927965634</c:v>
                </c:pt>
                <c:pt idx="12">
                  <c:v>385.3486438126907</c:v>
                </c:pt>
                <c:pt idx="13">
                  <c:v>413.1211607325947</c:v>
                </c:pt>
                <c:pt idx="14">
                  <c:v>497.3175902737914</c:v>
                </c:pt>
                <c:pt idx="15">
                  <c:v>546.4843492527915</c:v>
                </c:pt>
                <c:pt idx="16">
                  <c:v>562.6956587791664</c:v>
                </c:pt>
                <c:pt idx="17">
                  <c:v>591.5672671384642</c:v>
                </c:pt>
                <c:pt idx="18">
                  <c:v>676.555062503852</c:v>
                </c:pt>
                <c:pt idx="19">
                  <c:v>696.0613576974062</c:v>
                </c:pt>
                <c:pt idx="20">
                  <c:v>573.3892641532944</c:v>
                </c:pt>
                <c:pt idx="21">
                  <c:v>584.4077617760467</c:v>
                </c:pt>
                <c:pt idx="22">
                  <c:v>655.7228127888104</c:v>
                </c:pt>
                <c:pt idx="23">
                  <c:v>664.7531212801327</c:v>
                </c:pt>
                <c:pt idx="24">
                  <c:v>680.0916978671777</c:v>
                </c:pt>
                <c:pt idx="25">
                  <c:v>636.3543002784388</c:v>
                </c:pt>
                <c:pt idx="26">
                  <c:v>667.715541025431</c:v>
                </c:pt>
                <c:pt idx="27">
                  <c:v>762.3473220157107</c:v>
                </c:pt>
                <c:pt idx="28">
                  <c:v>661.1705742805207</c:v>
                </c:pt>
                <c:pt idx="29">
                  <c:v>761.5349790126923</c:v>
                </c:pt>
                <c:pt idx="30">
                  <c:v>784.0331003609124</c:v>
                </c:pt>
                <c:pt idx="31">
                  <c:v>919.9883333080927</c:v>
                </c:pt>
                <c:pt idx="32">
                  <c:v>825.6976338882072</c:v>
                </c:pt>
                <c:pt idx="33">
                  <c:v>883.7755751139875</c:v>
                </c:pt>
                <c:pt idx="34">
                  <c:v>928.1730730016945</c:v>
                </c:pt>
                <c:pt idx="35">
                  <c:v>1041.138195319839</c:v>
                </c:pt>
                <c:pt idx="36">
                  <c:v>850.8263910592694</c:v>
                </c:pt>
                <c:pt idx="37">
                  <c:v>891.8660134839929</c:v>
                </c:pt>
                <c:pt idx="38">
                  <c:v>980.393782448148</c:v>
                </c:pt>
                <c:pt idx="39">
                  <c:v>942.704672372656</c:v>
                </c:pt>
                <c:pt idx="40">
                  <c:v>916.3403228960299</c:v>
                </c:pt>
                <c:pt idx="41">
                  <c:v>847.5981659805942</c:v>
                </c:pt>
                <c:pt idx="42">
                  <c:v>970.2111273073033</c:v>
                </c:pt>
                <c:pt idx="43">
                  <c:v>1090.278795127984</c:v>
                </c:pt>
                <c:pt idx="44">
                  <c:v>983.09303266074</c:v>
                </c:pt>
                <c:pt idx="45">
                  <c:v>902.4551113727219</c:v>
                </c:pt>
                <c:pt idx="46">
                  <c:v>1007.452205763464</c:v>
                </c:pt>
                <c:pt idx="47">
                  <c:v>895.0878307341403</c:v>
                </c:pt>
                <c:pt idx="48">
                  <c:v>751.2034239297582</c:v>
                </c:pt>
                <c:pt idx="49">
                  <c:v>626.3896308934402</c:v>
                </c:pt>
                <c:pt idx="50">
                  <c:v>772.9674092066974</c:v>
                </c:pt>
                <c:pt idx="51">
                  <c:v>679.1873671771187</c:v>
                </c:pt>
                <c:pt idx="52">
                  <c:v>603.8801805526627</c:v>
                </c:pt>
                <c:pt idx="53">
                  <c:v>672.436735741777</c:v>
                </c:pt>
                <c:pt idx="54">
                  <c:v>770.1399170979828</c:v>
                </c:pt>
                <c:pt idx="55">
                  <c:v>777.494199466191</c:v>
                </c:pt>
                <c:pt idx="56">
                  <c:v>745.0060056524333</c:v>
                </c:pt>
                <c:pt idx="57">
                  <c:v>717.4743232771496</c:v>
                </c:pt>
                <c:pt idx="58">
                  <c:v>764.7720967799132</c:v>
                </c:pt>
                <c:pt idx="59">
                  <c:v>754.8516910895308</c:v>
                </c:pt>
                <c:pt idx="60">
                  <c:v>648.298232237794</c:v>
                </c:pt>
                <c:pt idx="61">
                  <c:v>602.4529286690772</c:v>
                </c:pt>
                <c:pt idx="62">
                  <c:v>636.0654991451175</c:v>
                </c:pt>
                <c:pt idx="63">
                  <c:v>673.687501362492</c:v>
                </c:pt>
                <c:pt idx="64">
                  <c:v>695.0315282561492</c:v>
                </c:pt>
                <c:pt idx="65">
                  <c:v>611.9680561795104</c:v>
                </c:pt>
                <c:pt idx="66">
                  <c:v>747.439745342291</c:v>
                </c:pt>
                <c:pt idx="67">
                  <c:v>761.950081697591</c:v>
                </c:pt>
                <c:pt idx="68">
                  <c:v>655.0850454353085</c:v>
                </c:pt>
                <c:pt idx="69">
                  <c:v>659.8101988209404</c:v>
                </c:pt>
                <c:pt idx="70">
                  <c:v>740.3937277555839</c:v>
                </c:pt>
                <c:pt idx="71">
                  <c:v>668.2040566829439</c:v>
                </c:pt>
                <c:pt idx="72">
                  <c:v>616.2194557104294</c:v>
                </c:pt>
                <c:pt idx="73">
                  <c:v>612.3713072689906</c:v>
                </c:pt>
                <c:pt idx="74">
                  <c:v>607.0456374494993</c:v>
                </c:pt>
                <c:pt idx="75">
                  <c:v>640.10296298592</c:v>
                </c:pt>
                <c:pt idx="76">
                  <c:v>579.2462069595227</c:v>
                </c:pt>
                <c:pt idx="77">
                  <c:v>605.259638691067</c:v>
                </c:pt>
                <c:pt idx="78">
                  <c:v>617.8810180246996</c:v>
                </c:pt>
                <c:pt idx="79">
                  <c:v>622.9113193998414</c:v>
                </c:pt>
                <c:pt idx="80">
                  <c:v>538.6222791259421</c:v>
                </c:pt>
                <c:pt idx="81">
                  <c:v>428.0852112797984</c:v>
                </c:pt>
                <c:pt idx="82">
                  <c:v>522.9097004218541</c:v>
                </c:pt>
                <c:pt idx="83">
                  <c:v>511.8825628418522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F42-4B03-81F6-86CD60F45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93853488"/>
        <c:axId val="-1894717504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9"/>
                <c:order val="1"/>
                <c:tx>
                  <c:strRef>
                    <c:extLst>
                      <c:ext uri="{02D57815-91ED-43cb-92C2-25804820EDAC}">
                        <c15:formulaRef>
                          <c15:sqref>WG_UCCSDCA_1seg!$D$14</c15:sqref>
                        </c15:formulaRef>
                      </c:ext>
                    </c:extLst>
                    <c:strCache>
                      <c:ptCount val="1"/>
                      <c:pt idx="0">
                        <c:v>Cumulative Customers Acquired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WG_UCCSDCA_1seg!$A$15:$B$98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WG_UCCSDCA_1seg!$D$15:$D$98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2.0</c:v>
                      </c:pt>
                      <c:pt idx="1">
                        <c:v>31.0</c:v>
                      </c:pt>
                      <c:pt idx="2">
                        <c:v>101.0</c:v>
                      </c:pt>
                      <c:pt idx="3">
                        <c:v>205.0</c:v>
                      </c:pt>
                      <c:pt idx="4">
                        <c:v>338.0</c:v>
                      </c:pt>
                      <c:pt idx="5">
                        <c:v>505.0</c:v>
                      </c:pt>
                      <c:pt idx="6">
                        <c:v>726.0</c:v>
                      </c:pt>
                      <c:pt idx="7">
                        <c:v>975.0</c:v>
                      </c:pt>
                      <c:pt idx="8">
                        <c:v>1179.0</c:v>
                      </c:pt>
                      <c:pt idx="9">
                        <c:v>1415.0</c:v>
                      </c:pt>
                      <c:pt idx="10">
                        <c:v>1682.0</c:v>
                      </c:pt>
                      <c:pt idx="11">
                        <c:v>2077.0</c:v>
                      </c:pt>
                      <c:pt idx="12">
                        <c:v>2477.0</c:v>
                      </c:pt>
                      <c:pt idx="13">
                        <c:v>2891.0</c:v>
                      </c:pt>
                      <c:pt idx="14">
                        <c:v>3391.0</c:v>
                      </c:pt>
                      <c:pt idx="15">
                        <c:v>3971.0</c:v>
                      </c:pt>
                      <c:pt idx="16">
                        <c:v>4556.0</c:v>
                      </c:pt>
                      <c:pt idx="17">
                        <c:v>5174.0</c:v>
                      </c:pt>
                      <c:pt idx="18">
                        <c:v>5822.0</c:v>
                      </c:pt>
                      <c:pt idx="19">
                        <c:v>6527.0</c:v>
                      </c:pt>
                      <c:pt idx="20">
                        <c:v>7215.0</c:v>
                      </c:pt>
                      <c:pt idx="21">
                        <c:v>7871.0</c:v>
                      </c:pt>
                      <c:pt idx="22">
                        <c:v>8555.0</c:v>
                      </c:pt>
                      <c:pt idx="23">
                        <c:v>9247.0</c:v>
                      </c:pt>
                      <c:pt idx="24">
                        <c:v>9866.0</c:v>
                      </c:pt>
                      <c:pt idx="25">
                        <c:v>10508.0</c:v>
                      </c:pt>
                      <c:pt idx="26">
                        <c:v>11230.0</c:v>
                      </c:pt>
                      <c:pt idx="27">
                        <c:v>12034.0</c:v>
                      </c:pt>
                      <c:pt idx="28">
                        <c:v>12721.0</c:v>
                      </c:pt>
                      <c:pt idx="29">
                        <c:v>13422.0</c:v>
                      </c:pt>
                      <c:pt idx="30">
                        <c:v>14168.0</c:v>
                      </c:pt>
                      <c:pt idx="31">
                        <c:v>14927.0</c:v>
                      </c:pt>
                      <c:pt idx="32">
                        <c:v>15712.0</c:v>
                      </c:pt>
                      <c:pt idx="33">
                        <c:v>16563.0</c:v>
                      </c:pt>
                      <c:pt idx="34">
                        <c:v>17460.0</c:v>
                      </c:pt>
                      <c:pt idx="35">
                        <c:v>18367.0</c:v>
                      </c:pt>
                      <c:pt idx="36">
                        <c:v>19168.0</c:v>
                      </c:pt>
                      <c:pt idx="37">
                        <c:v>19967.0</c:v>
                      </c:pt>
                      <c:pt idx="38">
                        <c:v>20867.0</c:v>
                      </c:pt>
                      <c:pt idx="39">
                        <c:v>21764.0</c:v>
                      </c:pt>
                      <c:pt idx="40">
                        <c:v>22558.0</c:v>
                      </c:pt>
                      <c:pt idx="41">
                        <c:v>23382.0</c:v>
                      </c:pt>
                      <c:pt idx="42">
                        <c:v>24340.0</c:v>
                      </c:pt>
                      <c:pt idx="43">
                        <c:v>25280.0</c:v>
                      </c:pt>
                      <c:pt idx="44">
                        <c:v>26170.0</c:v>
                      </c:pt>
                      <c:pt idx="45">
                        <c:v>27020.0</c:v>
                      </c:pt>
                      <c:pt idx="46">
                        <c:v>27924.0</c:v>
                      </c:pt>
                      <c:pt idx="47">
                        <c:v>28714.0</c:v>
                      </c:pt>
                      <c:pt idx="48">
                        <c:v>29444.0</c:v>
                      </c:pt>
                      <c:pt idx="49">
                        <c:v>30196.0</c:v>
                      </c:pt>
                      <c:pt idx="50">
                        <c:v>31021.0</c:v>
                      </c:pt>
                      <c:pt idx="51">
                        <c:v>31680.0</c:v>
                      </c:pt>
                      <c:pt idx="52">
                        <c:v>32333.0</c:v>
                      </c:pt>
                      <c:pt idx="53">
                        <c:v>33064.0</c:v>
                      </c:pt>
                      <c:pt idx="54">
                        <c:v>33951.0</c:v>
                      </c:pt>
                      <c:pt idx="55">
                        <c:v>34798.0</c:v>
                      </c:pt>
                      <c:pt idx="56">
                        <c:v>35631.0</c:v>
                      </c:pt>
                      <c:pt idx="57">
                        <c:v>36378.0</c:v>
                      </c:pt>
                      <c:pt idx="58">
                        <c:v>37197.0</c:v>
                      </c:pt>
                      <c:pt idx="59">
                        <c:v>37850.0</c:v>
                      </c:pt>
                      <c:pt idx="60">
                        <c:v>38531.0</c:v>
                      </c:pt>
                      <c:pt idx="61">
                        <c:v>39103.0</c:v>
                      </c:pt>
                      <c:pt idx="62">
                        <c:v>39759.0</c:v>
                      </c:pt>
                      <c:pt idx="63">
                        <c:v>40426.0</c:v>
                      </c:pt>
                      <c:pt idx="64">
                        <c:v>41099.0</c:v>
                      </c:pt>
                      <c:pt idx="65">
                        <c:v>41764.0</c:v>
                      </c:pt>
                      <c:pt idx="66">
                        <c:v>42503.0</c:v>
                      </c:pt>
                      <c:pt idx="67">
                        <c:v>43165.0</c:v>
                      </c:pt>
                      <c:pt idx="68">
                        <c:v>43819.0</c:v>
                      </c:pt>
                      <c:pt idx="69">
                        <c:v>44443.0</c:v>
                      </c:pt>
                      <c:pt idx="70">
                        <c:v>45177.0</c:v>
                      </c:pt>
                      <c:pt idx="71">
                        <c:v>45831.0</c:v>
                      </c:pt>
                      <c:pt idx="72">
                        <c:v>46470.0</c:v>
                      </c:pt>
                      <c:pt idx="73">
                        <c:v>47126.0</c:v>
                      </c:pt>
                      <c:pt idx="74">
                        <c:v>47817.0</c:v>
                      </c:pt>
                      <c:pt idx="75">
                        <c:v>48432.0</c:v>
                      </c:pt>
                      <c:pt idx="76">
                        <c:v>48986.0</c:v>
                      </c:pt>
                      <c:pt idx="77">
                        <c:v>49624.0</c:v>
                      </c:pt>
                      <c:pt idx="78">
                        <c:v>50375.0</c:v>
                      </c:pt>
                      <c:pt idx="79">
                        <c:v>51205.0</c:v>
                      </c:pt>
                      <c:pt idx="80">
                        <c:v>51862.0</c:v>
                      </c:pt>
                      <c:pt idx="81">
                        <c:v>52389.0</c:v>
                      </c:pt>
                      <c:pt idx="82">
                        <c:v>53125.0</c:v>
                      </c:pt>
                      <c:pt idx="83">
                        <c:v>53819.0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8F42-4B03-81F6-86CD60F45299}"/>
                  </c:ext>
                </c:extLst>
              </c15:ser>
            </c15:filteredLineSeries>
            <c15:filteredLineSeries>
              <c15:ser>
                <c:idx val="1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WG_UCCSDCA_1seg!$E$14</c15:sqref>
                        </c15:formulaRef>
                      </c:ext>
                    </c:extLst>
                    <c:strCache>
                      <c:ptCount val="1"/>
                      <c:pt idx="0">
                        <c:v>cc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WG_UCCSDCA_1seg!$A$15:$B$98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WG_UCCSDCA_1seg!$E$15:$E$98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9.05</c:v>
                      </c:pt>
                      <c:pt idx="1">
                        <c:v>9.15</c:v>
                      </c:pt>
                      <c:pt idx="2">
                        <c:v>9.489999999999998</c:v>
                      </c:pt>
                      <c:pt idx="3">
                        <c:v>9.753333333333333</c:v>
                      </c:pt>
                      <c:pt idx="4">
                        <c:v>9.903333333333334</c:v>
                      </c:pt>
                      <c:pt idx="5">
                        <c:v>10.30333333333333</c:v>
                      </c:pt>
                      <c:pt idx="6">
                        <c:v>10.58333333333333</c:v>
                      </c:pt>
                      <c:pt idx="7">
                        <c:v>10.49666666666667</c:v>
                      </c:pt>
                      <c:pt idx="8">
                        <c:v>10.78333333333333</c:v>
                      </c:pt>
                      <c:pt idx="9">
                        <c:v>10.69333333333333</c:v>
                      </c:pt>
                      <c:pt idx="10">
                        <c:v>10.35</c:v>
                      </c:pt>
                      <c:pt idx="11">
                        <c:v>10.02</c:v>
                      </c:pt>
                      <c:pt idx="12">
                        <c:v>10.59</c:v>
                      </c:pt>
                      <c:pt idx="13">
                        <c:v>10.62333333333333</c:v>
                      </c:pt>
                      <c:pt idx="14">
                        <c:v>10.59</c:v>
                      </c:pt>
                      <c:pt idx="15">
                        <c:v>10.52666666666667</c:v>
                      </c:pt>
                      <c:pt idx="16">
                        <c:v>11.01333333333333</c:v>
                      </c:pt>
                      <c:pt idx="17">
                        <c:v>10.87666666666667</c:v>
                      </c:pt>
                      <c:pt idx="18">
                        <c:v>10.74666666666667</c:v>
                      </c:pt>
                      <c:pt idx="19">
                        <c:v>10.39333333333333</c:v>
                      </c:pt>
                      <c:pt idx="20">
                        <c:v>9.226666666666666</c:v>
                      </c:pt>
                      <c:pt idx="21">
                        <c:v>9.1</c:v>
                      </c:pt>
                      <c:pt idx="22">
                        <c:v>8.856666666666665</c:v>
                      </c:pt>
                      <c:pt idx="23">
                        <c:v>8.513333333333333</c:v>
                      </c:pt>
                      <c:pt idx="24">
                        <c:v>9.313333333333332</c:v>
                      </c:pt>
                      <c:pt idx="25">
                        <c:v>9.41</c:v>
                      </c:pt>
                      <c:pt idx="26">
                        <c:v>8.726666666666664</c:v>
                      </c:pt>
                      <c:pt idx="27">
                        <c:v>8.383333333333332</c:v>
                      </c:pt>
                      <c:pt idx="28">
                        <c:v>7.996666666666666</c:v>
                      </c:pt>
                      <c:pt idx="29">
                        <c:v>8.926666666666665</c:v>
                      </c:pt>
                      <c:pt idx="30">
                        <c:v>8.93</c:v>
                      </c:pt>
                      <c:pt idx="31">
                        <c:v>9.196666666666665</c:v>
                      </c:pt>
                      <c:pt idx="32">
                        <c:v>9.8</c:v>
                      </c:pt>
                      <c:pt idx="33">
                        <c:v>9.333333333333332</c:v>
                      </c:pt>
                      <c:pt idx="34">
                        <c:v>9.56</c:v>
                      </c:pt>
                      <c:pt idx="35">
                        <c:v>9.386666666666666</c:v>
                      </c:pt>
                      <c:pt idx="36">
                        <c:v>9.406666666666666</c:v>
                      </c:pt>
                      <c:pt idx="37">
                        <c:v>9.02</c:v>
                      </c:pt>
                      <c:pt idx="38">
                        <c:v>8.75</c:v>
                      </c:pt>
                      <c:pt idx="39">
                        <c:v>8.243333333333334</c:v>
                      </c:pt>
                      <c:pt idx="40">
                        <c:v>8.893333333333334</c:v>
                      </c:pt>
                      <c:pt idx="41">
                        <c:v>8.379999999999998</c:v>
                      </c:pt>
                      <c:pt idx="42">
                        <c:v>8.403333333333332</c:v>
                      </c:pt>
                      <c:pt idx="43">
                        <c:v>9.246666666666666</c:v>
                      </c:pt>
                      <c:pt idx="44">
                        <c:v>9.220000000000001</c:v>
                      </c:pt>
                      <c:pt idx="45">
                        <c:v>8.69</c:v>
                      </c:pt>
                      <c:pt idx="46">
                        <c:v>8.573333333333334</c:v>
                      </c:pt>
                      <c:pt idx="47">
                        <c:v>7.75</c:v>
                      </c:pt>
                      <c:pt idx="48">
                        <c:v>7.29</c:v>
                      </c:pt>
                      <c:pt idx="49">
                        <c:v>5.96</c:v>
                      </c:pt>
                      <c:pt idx="50">
                        <c:v>6.483333333333332</c:v>
                      </c:pt>
                      <c:pt idx="51">
                        <c:v>5.766666666666666</c:v>
                      </c:pt>
                      <c:pt idx="52">
                        <c:v>5.826666666666667</c:v>
                      </c:pt>
                      <c:pt idx="53">
                        <c:v>6.82</c:v>
                      </c:pt>
                      <c:pt idx="54">
                        <c:v>6.839999999999999</c:v>
                      </c:pt>
                      <c:pt idx="55">
                        <c:v>7.016666666666667</c:v>
                      </c:pt>
                      <c:pt idx="56">
                        <c:v>7.386666666666665</c:v>
                      </c:pt>
                      <c:pt idx="57">
                        <c:v>7.393333333333333</c:v>
                      </c:pt>
                      <c:pt idx="58">
                        <c:v>6.83</c:v>
                      </c:pt>
                      <c:pt idx="59">
                        <c:v>7.126666666666667</c:v>
                      </c:pt>
                      <c:pt idx="60">
                        <c:v>7.306666666666666</c:v>
                      </c:pt>
                      <c:pt idx="61">
                        <c:v>7.186666666666665</c:v>
                      </c:pt>
                      <c:pt idx="62">
                        <c:v>5.966666666666666</c:v>
                      </c:pt>
                      <c:pt idx="63">
                        <c:v>6.48</c:v>
                      </c:pt>
                      <c:pt idx="64">
                        <c:v>7.55</c:v>
                      </c:pt>
                      <c:pt idx="65">
                        <c:v>7.63</c:v>
                      </c:pt>
                      <c:pt idx="66">
                        <c:v>7.496666666666665</c:v>
                      </c:pt>
                      <c:pt idx="67">
                        <c:v>7.94</c:v>
                      </c:pt>
                      <c:pt idx="68">
                        <c:v>7.666666666666666</c:v>
                      </c:pt>
                      <c:pt idx="69">
                        <c:v>8.166666666666667</c:v>
                      </c:pt>
                      <c:pt idx="70">
                        <c:v>8.156666666666666</c:v>
                      </c:pt>
                      <c:pt idx="71">
                        <c:v>7.693333333333333</c:v>
                      </c:pt>
                      <c:pt idx="72">
                        <c:v>8.093333333333333</c:v>
                      </c:pt>
                      <c:pt idx="73">
                        <c:v>8.283333333333333</c:v>
                      </c:pt>
                      <c:pt idx="74">
                        <c:v>8.296666666666666</c:v>
                      </c:pt>
                      <c:pt idx="75">
                        <c:v>8.976666666666664</c:v>
                      </c:pt>
                      <c:pt idx="76">
                        <c:v>9.55</c:v>
                      </c:pt>
                      <c:pt idx="77">
                        <c:v>9.423333333333335</c:v>
                      </c:pt>
                      <c:pt idx="78">
                        <c:v>9.073333333333334</c:v>
                      </c:pt>
                      <c:pt idx="79">
                        <c:v>9.129999999999998</c:v>
                      </c:pt>
                      <c:pt idx="80">
                        <c:v>9.156666666666666</c:v>
                      </c:pt>
                      <c:pt idx="81">
                        <c:v>9.239999999999998</c:v>
                      </c:pt>
                      <c:pt idx="82">
                        <c:v>9.033333333333333</c:v>
                      </c:pt>
                      <c:pt idx="83">
                        <c:v>9.306666666666666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3-8F42-4B03-81F6-86CD60F45299}"/>
                  </c:ext>
                </c:extLst>
              </c15:ser>
            </c15:filteredLineSeries>
            <c15:filteredLineSeries>
              <c15:ser>
                <c:idx val="2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WG_UCCSDCA_1seg!$F$14</c15:sqref>
                        </c15:formulaRef>
                      </c:ext>
                    </c:extLst>
                    <c:strCache>
                      <c:ptCount val="1"/>
                      <c:pt idx="0">
                        <c:v>unemp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WG_UCCSDCA_1seg!$A$15:$B$98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WG_UCCSDCA_1seg!$F$15:$F$98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5.533333</c:v>
                      </c:pt>
                      <c:pt idx="1">
                        <c:v>5.5</c:v>
                      </c:pt>
                      <c:pt idx="2">
                        <c:v>5.266667</c:v>
                      </c:pt>
                      <c:pt idx="3">
                        <c:v>5.333333</c:v>
                      </c:pt>
                      <c:pt idx="4">
                        <c:v>5.233333</c:v>
                      </c:pt>
                      <c:pt idx="5">
                        <c:v>5.0</c:v>
                      </c:pt>
                      <c:pt idx="6">
                        <c:v>4.866667</c:v>
                      </c:pt>
                      <c:pt idx="7">
                        <c:v>4.666667</c:v>
                      </c:pt>
                      <c:pt idx="8">
                        <c:v>4.633333</c:v>
                      </c:pt>
                      <c:pt idx="9">
                        <c:v>4.4</c:v>
                      </c:pt>
                      <c:pt idx="10">
                        <c:v>4.533333</c:v>
                      </c:pt>
                      <c:pt idx="11">
                        <c:v>4.433333</c:v>
                      </c:pt>
                      <c:pt idx="12">
                        <c:v>4.3</c:v>
                      </c:pt>
                      <c:pt idx="13">
                        <c:v>4.266667</c:v>
                      </c:pt>
                      <c:pt idx="14">
                        <c:v>4.233333</c:v>
                      </c:pt>
                      <c:pt idx="15">
                        <c:v>4.066667</c:v>
                      </c:pt>
                      <c:pt idx="16">
                        <c:v>4.033333</c:v>
                      </c:pt>
                      <c:pt idx="17">
                        <c:v>3.933333</c:v>
                      </c:pt>
                      <c:pt idx="18">
                        <c:v>4.0</c:v>
                      </c:pt>
                      <c:pt idx="19">
                        <c:v>3.9</c:v>
                      </c:pt>
                      <c:pt idx="20">
                        <c:v>4.233333</c:v>
                      </c:pt>
                      <c:pt idx="21">
                        <c:v>4.4</c:v>
                      </c:pt>
                      <c:pt idx="22">
                        <c:v>4.833333</c:v>
                      </c:pt>
                      <c:pt idx="23">
                        <c:v>5.5</c:v>
                      </c:pt>
                      <c:pt idx="24">
                        <c:v>5.7</c:v>
                      </c:pt>
                      <c:pt idx="25">
                        <c:v>5.833333</c:v>
                      </c:pt>
                      <c:pt idx="26">
                        <c:v>5.733333</c:v>
                      </c:pt>
                      <c:pt idx="27">
                        <c:v>5.866667</c:v>
                      </c:pt>
                      <c:pt idx="28">
                        <c:v>5.866667</c:v>
                      </c:pt>
                      <c:pt idx="29">
                        <c:v>6.133333</c:v>
                      </c:pt>
                      <c:pt idx="30">
                        <c:v>6.133333</c:v>
                      </c:pt>
                      <c:pt idx="31">
                        <c:v>5.833333</c:v>
                      </c:pt>
                      <c:pt idx="32">
                        <c:v>5.7</c:v>
                      </c:pt>
                      <c:pt idx="33">
                        <c:v>5.6</c:v>
                      </c:pt>
                      <c:pt idx="34">
                        <c:v>5.433333</c:v>
                      </c:pt>
                      <c:pt idx="35">
                        <c:v>5.433333</c:v>
                      </c:pt>
                      <c:pt idx="36">
                        <c:v>5.3</c:v>
                      </c:pt>
                      <c:pt idx="37">
                        <c:v>5.1</c:v>
                      </c:pt>
                      <c:pt idx="38">
                        <c:v>4.966667</c:v>
                      </c:pt>
                      <c:pt idx="39">
                        <c:v>4.966667</c:v>
                      </c:pt>
                      <c:pt idx="40">
                        <c:v>4.733333</c:v>
                      </c:pt>
                      <c:pt idx="41">
                        <c:v>4.633333</c:v>
                      </c:pt>
                      <c:pt idx="42">
                        <c:v>4.633333</c:v>
                      </c:pt>
                      <c:pt idx="43">
                        <c:v>4.433333</c:v>
                      </c:pt>
                      <c:pt idx="44">
                        <c:v>4.5</c:v>
                      </c:pt>
                      <c:pt idx="45">
                        <c:v>4.5</c:v>
                      </c:pt>
                      <c:pt idx="46">
                        <c:v>4.666667</c:v>
                      </c:pt>
                      <c:pt idx="47">
                        <c:v>4.8</c:v>
                      </c:pt>
                      <c:pt idx="48">
                        <c:v>5.0</c:v>
                      </c:pt>
                      <c:pt idx="49">
                        <c:v>5.333333</c:v>
                      </c:pt>
                      <c:pt idx="50">
                        <c:v>6.0</c:v>
                      </c:pt>
                      <c:pt idx="51">
                        <c:v>6.866667</c:v>
                      </c:pt>
                      <c:pt idx="52">
                        <c:v>8.266666</c:v>
                      </c:pt>
                      <c:pt idx="53">
                        <c:v>9.3</c:v>
                      </c:pt>
                      <c:pt idx="54">
                        <c:v>9.633333</c:v>
                      </c:pt>
                      <c:pt idx="55">
                        <c:v>9.933333</c:v>
                      </c:pt>
                      <c:pt idx="56">
                        <c:v>9.833333</c:v>
                      </c:pt>
                      <c:pt idx="57">
                        <c:v>9.633333</c:v>
                      </c:pt>
                      <c:pt idx="58">
                        <c:v>9.466666</c:v>
                      </c:pt>
                      <c:pt idx="59">
                        <c:v>9.5</c:v>
                      </c:pt>
                      <c:pt idx="60">
                        <c:v>9.033334</c:v>
                      </c:pt>
                      <c:pt idx="61">
                        <c:v>9.066667</c:v>
                      </c:pt>
                      <c:pt idx="62">
                        <c:v>9.0</c:v>
                      </c:pt>
                      <c:pt idx="63">
                        <c:v>8.633333</c:v>
                      </c:pt>
                      <c:pt idx="64">
                        <c:v>8.266666</c:v>
                      </c:pt>
                      <c:pt idx="65">
                        <c:v>8.2</c:v>
                      </c:pt>
                      <c:pt idx="66">
                        <c:v>8.033334</c:v>
                      </c:pt>
                      <c:pt idx="67">
                        <c:v>7.8</c:v>
                      </c:pt>
                      <c:pt idx="68">
                        <c:v>7.733333</c:v>
                      </c:pt>
                      <c:pt idx="69">
                        <c:v>7.533333</c:v>
                      </c:pt>
                      <c:pt idx="70">
                        <c:v>7.266667</c:v>
                      </c:pt>
                      <c:pt idx="71">
                        <c:v>6.933333</c:v>
                      </c:pt>
                      <c:pt idx="72">
                        <c:v>6.666667</c:v>
                      </c:pt>
                      <c:pt idx="73">
                        <c:v>6.2</c:v>
                      </c:pt>
                      <c:pt idx="74">
                        <c:v>6.1</c:v>
                      </c:pt>
                      <c:pt idx="75">
                        <c:v>5.7</c:v>
                      </c:pt>
                      <c:pt idx="76">
                        <c:v>5.533333</c:v>
                      </c:pt>
                      <c:pt idx="77">
                        <c:v>5.4</c:v>
                      </c:pt>
                      <c:pt idx="78">
                        <c:v>5.1</c:v>
                      </c:pt>
                      <c:pt idx="79">
                        <c:v>5.0</c:v>
                      </c:pt>
                      <c:pt idx="80">
                        <c:v>4.933333</c:v>
                      </c:pt>
                      <c:pt idx="81">
                        <c:v>4.866667</c:v>
                      </c:pt>
                      <c:pt idx="82">
                        <c:v>4.9</c:v>
                      </c:pt>
                      <c:pt idx="83">
                        <c:v>4.7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4-8F42-4B03-81F6-86CD60F45299}"/>
                  </c:ext>
                </c:extLst>
              </c15:ser>
            </c15:filteredLineSeries>
            <c15:filteredLineSeries>
              <c15:ser>
                <c:idx val="3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WG_UCCSDCA_1seg!$J$14</c15:sqref>
                        </c15:formulaRef>
                      </c:ext>
                    </c:extLst>
                    <c:strCache>
                      <c:ptCount val="1"/>
                      <c:pt idx="0">
                        <c:v>P(T&lt;=t)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WG_UCCSDCA_1seg!$A$15:$B$98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WG_UCCSDCA_1seg!$J$15:$J$98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5.56757595814306E-5</c:v>
                      </c:pt>
                      <c:pt idx="1">
                        <c:v>0.000339888815883649</c:v>
                      </c:pt>
                      <c:pt idx="2">
                        <c:v>0.0010733677076864</c:v>
                      </c:pt>
                      <c:pt idx="3">
                        <c:v>0.00228311319867525</c:v>
                      </c:pt>
                      <c:pt idx="4">
                        <c:v>0.00383647280651689</c:v>
                      </c:pt>
                      <c:pt idx="5">
                        <c:v>0.00593372650171409</c:v>
                      </c:pt>
                      <c:pt idx="6">
                        <c:v>0.00899915790204098</c:v>
                      </c:pt>
                      <c:pt idx="7">
                        <c:v>0.0128230550361998</c:v>
                      </c:pt>
                      <c:pt idx="8">
                        <c:v>0.0168187472003011</c:v>
                      </c:pt>
                      <c:pt idx="9">
                        <c:v>0.0213855301189465</c:v>
                      </c:pt>
                      <c:pt idx="10">
                        <c:v>0.0265396281535181</c:v>
                      </c:pt>
                      <c:pt idx="11">
                        <c:v>0.0324967813667941</c:v>
                      </c:pt>
                      <c:pt idx="12">
                        <c:v>0.0389192587636723</c:v>
                      </c:pt>
                      <c:pt idx="13">
                        <c:v>0.0458046114425489</c:v>
                      </c:pt>
                      <c:pt idx="14">
                        <c:v>0.0540932379471121</c:v>
                      </c:pt>
                      <c:pt idx="15">
                        <c:v>0.0632013104346586</c:v>
                      </c:pt>
                      <c:pt idx="16">
                        <c:v>0.0725795714143114</c:v>
                      </c:pt>
                      <c:pt idx="17">
                        <c:v>0.0824390258666191</c:v>
                      </c:pt>
                      <c:pt idx="18">
                        <c:v>0.0937149435750166</c:v>
                      </c:pt>
                      <c:pt idx="19">
                        <c:v>0.105315966203307</c:v>
                      </c:pt>
                      <c:pt idx="20">
                        <c:v>0.114872453939195</c:v>
                      </c:pt>
                      <c:pt idx="21">
                        <c:v>0.124612583302129</c:v>
                      </c:pt>
                      <c:pt idx="22">
                        <c:v>0.135541296848609</c:v>
                      </c:pt>
                      <c:pt idx="23">
                        <c:v>0.146620515536611</c:v>
                      </c:pt>
                      <c:pt idx="24">
                        <c:v>0.157955377167731</c:v>
                      </c:pt>
                      <c:pt idx="25">
                        <c:v>0.168561282172372</c:v>
                      </c:pt>
                      <c:pt idx="26">
                        <c:v>0.179689874522796</c:v>
                      </c:pt>
                      <c:pt idx="27">
                        <c:v>0.192395663223057</c:v>
                      </c:pt>
                      <c:pt idx="28">
                        <c:v>0.203415172794399</c:v>
                      </c:pt>
                      <c:pt idx="29">
                        <c:v>0.216107422444611</c:v>
                      </c:pt>
                      <c:pt idx="30">
                        <c:v>0.22917464078396</c:v>
                      </c:pt>
                      <c:pt idx="31">
                        <c:v>0.244507779672428</c:v>
                      </c:pt>
                      <c:pt idx="32">
                        <c:v>0.258269406903898</c:v>
                      </c:pt>
                      <c:pt idx="33">
                        <c:v>0.272998999822464</c:v>
                      </c:pt>
                      <c:pt idx="34">
                        <c:v>0.288468551039159</c:v>
                      </c:pt>
                      <c:pt idx="35">
                        <c:v>0.30582085429449</c:v>
                      </c:pt>
                      <c:pt idx="36">
                        <c:v>0.320001294145478</c:v>
                      </c:pt>
                      <c:pt idx="37">
                        <c:v>0.334865727703544</c:v>
                      </c:pt>
                      <c:pt idx="38">
                        <c:v>0.35120562407768</c:v>
                      </c:pt>
                      <c:pt idx="39">
                        <c:v>0.366917368617224</c:v>
                      </c:pt>
                      <c:pt idx="40">
                        <c:v>0.382189707332158</c:v>
                      </c:pt>
                      <c:pt idx="41">
                        <c:v>0.396316343431835</c:v>
                      </c:pt>
                      <c:pt idx="42">
                        <c:v>0.412486528886956</c:v>
                      </c:pt>
                      <c:pt idx="43">
                        <c:v>0.43065784213909</c:v>
                      </c:pt>
                      <c:pt idx="44">
                        <c:v>0.447042726016769</c:v>
                      </c:pt>
                      <c:pt idx="45">
                        <c:v>0.462083644539647</c:v>
                      </c:pt>
                      <c:pt idx="46">
                        <c:v>0.478874514635705</c:v>
                      </c:pt>
                      <c:pt idx="47">
                        <c:v>0.493792645147941</c:v>
                      </c:pt>
                      <c:pt idx="48">
                        <c:v>0.506312702213437</c:v>
                      </c:pt>
                      <c:pt idx="49">
                        <c:v>0.516752529394994</c:v>
                      </c:pt>
                      <c:pt idx="50">
                        <c:v>0.529635319548439</c:v>
                      </c:pt>
                      <c:pt idx="51">
                        <c:v>0.540955109001391</c:v>
                      </c:pt>
                      <c:pt idx="52">
                        <c:v>0.551019778677269</c:v>
                      </c:pt>
                      <c:pt idx="53">
                        <c:v>0.562227057606298</c:v>
                      </c:pt>
                      <c:pt idx="54">
                        <c:v>0.575062722891265</c:v>
                      </c:pt>
                      <c:pt idx="55">
                        <c:v>0.588020959549034</c:v>
                      </c:pt>
                      <c:pt idx="56">
                        <c:v>0.600437726309908</c:v>
                      </c:pt>
                      <c:pt idx="57">
                        <c:v>0.612395631697861</c:v>
                      </c:pt>
                      <c:pt idx="58">
                        <c:v>0.625141833310859</c:v>
                      </c:pt>
                      <c:pt idx="59">
                        <c:v>0.637722694829018</c:v>
                      </c:pt>
                      <c:pt idx="60">
                        <c:v>0.648527665366315</c:v>
                      </c:pt>
                      <c:pt idx="61">
                        <c:v>0.658568547510799</c:v>
                      </c:pt>
                      <c:pt idx="62">
                        <c:v>0.669169639163218</c:v>
                      </c:pt>
                      <c:pt idx="63">
                        <c:v>0.680397764185926</c:v>
                      </c:pt>
                      <c:pt idx="64">
                        <c:v>0.691981622990195</c:v>
                      </c:pt>
                      <c:pt idx="65">
                        <c:v>0.702181090593187</c:v>
                      </c:pt>
                      <c:pt idx="66">
                        <c:v>0.714638419682225</c:v>
                      </c:pt>
                      <c:pt idx="67">
                        <c:v>0.727337587710519</c:v>
                      </c:pt>
                      <c:pt idx="68">
                        <c:v>0.738255671801107</c:v>
                      </c:pt>
                      <c:pt idx="69">
                        <c:v>0.749252508448123</c:v>
                      </c:pt>
                      <c:pt idx="70">
                        <c:v>0.761592403910716</c:v>
                      </c:pt>
                      <c:pt idx="71">
                        <c:v>0.772729138188765</c:v>
                      </c:pt>
                      <c:pt idx="72">
                        <c:v>0.782999462450605</c:v>
                      </c:pt>
                      <c:pt idx="73">
                        <c:v>0.793205650905088</c:v>
                      </c:pt>
                      <c:pt idx="74">
                        <c:v>0.803323078195913</c:v>
                      </c:pt>
                      <c:pt idx="75">
                        <c:v>0.813991460912345</c:v>
                      </c:pt>
                      <c:pt idx="76">
                        <c:v>0.823645564361671</c:v>
                      </c:pt>
                      <c:pt idx="77">
                        <c:v>0.833733225006522</c:v>
                      </c:pt>
                      <c:pt idx="78">
                        <c:v>0.8440312419736</c:v>
                      </c:pt>
                      <c:pt idx="79">
                        <c:v>0.854413097296931</c:v>
                      </c:pt>
                      <c:pt idx="80">
                        <c:v>0.863390135282363</c:v>
                      </c:pt>
                      <c:pt idx="81">
                        <c:v>0.870524888803693</c:v>
                      </c:pt>
                      <c:pt idx="82">
                        <c:v>0.879240050477391</c:v>
                      </c:pt>
                      <c:pt idx="83">
                        <c:v>0.887771426524755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5-8F42-4B03-81F6-86CD60F45299}"/>
                  </c:ext>
                </c:extLst>
              </c15:ser>
            </c15:filteredLineSeries>
            <c15:filteredLineSeries>
              <c15:ser>
                <c:idx val="4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WG_UCCSDCA_1seg!$K$14</c15:sqref>
                        </c15:formulaRef>
                      </c:ext>
                    </c:extLst>
                    <c:strCache>
                      <c:ptCount val="1"/>
                      <c:pt idx="0">
                        <c:v>P(T=t)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WG_UCCSDCA_1seg!$A$15:$B$98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WG_UCCSDCA_1seg!$K$15:$K$98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5.56757595814306E-5</c:v>
                      </c:pt>
                      <c:pt idx="1">
                        <c:v>0.000284213056302218</c:v>
                      </c:pt>
                      <c:pt idx="2">
                        <c:v>0.000733478891802752</c:v>
                      </c:pt>
                      <c:pt idx="3">
                        <c:v>0.00120974549098884</c:v>
                      </c:pt>
                      <c:pt idx="4">
                        <c:v>0.00155335960784164</c:v>
                      </c:pt>
                      <c:pt idx="5">
                        <c:v>0.0020972536951972</c:v>
                      </c:pt>
                      <c:pt idx="6">
                        <c:v>0.00306543140032689</c:v>
                      </c:pt>
                      <c:pt idx="7">
                        <c:v>0.00382389713415887</c:v>
                      </c:pt>
                      <c:pt idx="8">
                        <c:v>0.00399569216410123</c:v>
                      </c:pt>
                      <c:pt idx="9">
                        <c:v>0.00456678291864543</c:v>
                      </c:pt>
                      <c:pt idx="10">
                        <c:v>0.00515409803457156</c:v>
                      </c:pt>
                      <c:pt idx="11">
                        <c:v>0.00595715321327605</c:v>
                      </c:pt>
                      <c:pt idx="12">
                        <c:v>0.00642247739687818</c:v>
                      </c:pt>
                      <c:pt idx="13">
                        <c:v>0.00688535267887658</c:v>
                      </c:pt>
                      <c:pt idx="14">
                        <c:v>0.00828862650456319</c:v>
                      </c:pt>
                      <c:pt idx="15">
                        <c:v>0.00910807248754652</c:v>
                      </c:pt>
                      <c:pt idx="16">
                        <c:v>0.00937826097965277</c:v>
                      </c:pt>
                      <c:pt idx="17">
                        <c:v>0.00985945445230773</c:v>
                      </c:pt>
                      <c:pt idx="18">
                        <c:v>0.0112759177083975</c:v>
                      </c:pt>
                      <c:pt idx="19">
                        <c:v>0.0116010226282901</c:v>
                      </c:pt>
                      <c:pt idx="20">
                        <c:v>0.00955648773588824</c:v>
                      </c:pt>
                      <c:pt idx="21">
                        <c:v>0.00974012936293411</c:v>
                      </c:pt>
                      <c:pt idx="22">
                        <c:v>0.0109287135464802</c:v>
                      </c:pt>
                      <c:pt idx="23">
                        <c:v>0.0110792186880022</c:v>
                      </c:pt>
                      <c:pt idx="24">
                        <c:v>0.0113348616311196</c:v>
                      </c:pt>
                      <c:pt idx="25">
                        <c:v>0.0106059050046406</c:v>
                      </c:pt>
                      <c:pt idx="26">
                        <c:v>0.0111285923504238</c:v>
                      </c:pt>
                      <c:pt idx="27">
                        <c:v>0.0127057887002618</c:v>
                      </c:pt>
                      <c:pt idx="28">
                        <c:v>0.011019509571342</c:v>
                      </c:pt>
                      <c:pt idx="29">
                        <c:v>0.0126922496502115</c:v>
                      </c:pt>
                      <c:pt idx="30">
                        <c:v>0.0130672183393485</c:v>
                      </c:pt>
                      <c:pt idx="31">
                        <c:v>0.0153331388884682</c:v>
                      </c:pt>
                      <c:pt idx="32">
                        <c:v>0.0137616272314701</c:v>
                      </c:pt>
                      <c:pt idx="33">
                        <c:v>0.0147295929185665</c:v>
                      </c:pt>
                      <c:pt idx="34">
                        <c:v>0.0154695512166949</c:v>
                      </c:pt>
                      <c:pt idx="35">
                        <c:v>0.0173523032553307</c:v>
                      </c:pt>
                      <c:pt idx="36">
                        <c:v>0.0141804398509878</c:v>
                      </c:pt>
                      <c:pt idx="37">
                        <c:v>0.0148644335580665</c:v>
                      </c:pt>
                      <c:pt idx="38">
                        <c:v>0.0163398963741358</c:v>
                      </c:pt>
                      <c:pt idx="39">
                        <c:v>0.0157117445395443</c:v>
                      </c:pt>
                      <c:pt idx="40">
                        <c:v>0.0152723387149338</c:v>
                      </c:pt>
                      <c:pt idx="41">
                        <c:v>0.0141266360996766</c:v>
                      </c:pt>
                      <c:pt idx="42">
                        <c:v>0.0161701854551217</c:v>
                      </c:pt>
                      <c:pt idx="43">
                        <c:v>0.0181713132521331</c:v>
                      </c:pt>
                      <c:pt idx="44">
                        <c:v>0.016384883877679</c:v>
                      </c:pt>
                      <c:pt idx="45">
                        <c:v>0.0150409185228787</c:v>
                      </c:pt>
                      <c:pt idx="46">
                        <c:v>0.0167908700960577</c:v>
                      </c:pt>
                      <c:pt idx="47">
                        <c:v>0.0149181305122357</c:v>
                      </c:pt>
                      <c:pt idx="48">
                        <c:v>0.012520057065496</c:v>
                      </c:pt>
                      <c:pt idx="49">
                        <c:v>0.0104398271815573</c:v>
                      </c:pt>
                      <c:pt idx="50">
                        <c:v>0.012882790153445</c:v>
                      </c:pt>
                      <c:pt idx="51">
                        <c:v>0.011319789452952</c:v>
                      </c:pt>
                      <c:pt idx="52">
                        <c:v>0.0100646696758777</c:v>
                      </c:pt>
                      <c:pt idx="53">
                        <c:v>0.0112072789290296</c:v>
                      </c:pt>
                      <c:pt idx="54">
                        <c:v>0.0128356652849664</c:v>
                      </c:pt>
                      <c:pt idx="55">
                        <c:v>0.0129582366577698</c:v>
                      </c:pt>
                      <c:pt idx="56">
                        <c:v>0.0124167667608739</c:v>
                      </c:pt>
                      <c:pt idx="57">
                        <c:v>0.0119579053879525</c:v>
                      </c:pt>
                      <c:pt idx="58">
                        <c:v>0.0127462016129986</c:v>
                      </c:pt>
                      <c:pt idx="59">
                        <c:v>0.0125808615181588</c:v>
                      </c:pt>
                      <c:pt idx="60">
                        <c:v>0.0108049705372966</c:v>
                      </c:pt>
                      <c:pt idx="61">
                        <c:v>0.0100408821444846</c:v>
                      </c:pt>
                      <c:pt idx="62">
                        <c:v>0.0106010916524186</c:v>
                      </c:pt>
                      <c:pt idx="63">
                        <c:v>0.0112281250227082</c:v>
                      </c:pt>
                      <c:pt idx="64">
                        <c:v>0.0115838588042692</c:v>
                      </c:pt>
                      <c:pt idx="65">
                        <c:v>0.0101994676029918</c:v>
                      </c:pt>
                      <c:pt idx="66">
                        <c:v>0.0124573290890382</c:v>
                      </c:pt>
                      <c:pt idx="67">
                        <c:v>0.0126991680282932</c:v>
                      </c:pt>
                      <c:pt idx="68">
                        <c:v>0.0109180840905885</c:v>
                      </c:pt>
                      <c:pt idx="69">
                        <c:v>0.0109968366470157</c:v>
                      </c:pt>
                      <c:pt idx="70">
                        <c:v>0.0123398954625931</c:v>
                      </c:pt>
                      <c:pt idx="71">
                        <c:v>0.0111367342780491</c:v>
                      </c:pt>
                      <c:pt idx="72">
                        <c:v>0.0102703242618405</c:v>
                      </c:pt>
                      <c:pt idx="73">
                        <c:v>0.0102061884544832</c:v>
                      </c:pt>
                      <c:pt idx="74">
                        <c:v>0.010117427290825</c:v>
                      </c:pt>
                      <c:pt idx="75">
                        <c:v>0.010668382716432</c:v>
                      </c:pt>
                      <c:pt idx="76">
                        <c:v>0.00965410344932538</c:v>
                      </c:pt>
                      <c:pt idx="77">
                        <c:v>0.0100876606448511</c:v>
                      </c:pt>
                      <c:pt idx="78">
                        <c:v>0.0102980169670783</c:v>
                      </c:pt>
                      <c:pt idx="79">
                        <c:v>0.0103818553233307</c:v>
                      </c:pt>
                      <c:pt idx="80">
                        <c:v>0.00897703798543237</c:v>
                      </c:pt>
                      <c:pt idx="81">
                        <c:v>0.00713475352132997</c:v>
                      </c:pt>
                      <c:pt idx="82">
                        <c:v>0.00871516167369757</c:v>
                      </c:pt>
                      <c:pt idx="83">
                        <c:v>0.0085313760473642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6-8F42-4B03-81F6-86CD60F45299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WG_UCCSDCA_1seg!$L$14</c15:sqref>
                        </c15:formulaRef>
                      </c:ext>
                    </c:extLst>
                    <c:strCache>
                      <c:ptCount val="1"/>
                      <c:pt idx="0">
                        <c:v>LL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WG_UCCSDCA_1seg!$A$15:$B$98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WG_UCCSDCA_1seg!$L$15:$L$98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-19.59193140356179</c:v>
                      </c:pt>
                      <c:pt idx="1">
                        <c:v>-236.8078056816022</c:v>
                      </c:pt>
                      <c:pt idx="2">
                        <c:v>-505.2398216712239</c:v>
                      </c:pt>
                      <c:pt idx="3">
                        <c:v>-698.6039090704315</c:v>
                      </c:pt>
                      <c:pt idx="4">
                        <c:v>-860.1555822299193</c:v>
                      </c:pt>
                      <c:pt idx="5">
                        <c:v>-1029.910134570509</c:v>
                      </c:pt>
                      <c:pt idx="6">
                        <c:v>-1279.052300145443</c:v>
                      </c:pt>
                      <c:pt idx="7">
                        <c:v>-1386.054810870245</c:v>
                      </c:pt>
                      <c:pt idx="8">
                        <c:v>-1126.597845263488</c:v>
                      </c:pt>
                      <c:pt idx="9">
                        <c:v>-1271.791321726589</c:v>
                      </c:pt>
                      <c:pt idx="10">
                        <c:v>-1406.546159946587</c:v>
                      </c:pt>
                      <c:pt idx="11">
                        <c:v>-2023.649211513859</c:v>
                      </c:pt>
                      <c:pt idx="12">
                        <c:v>-2019.180539340578</c:v>
                      </c:pt>
                      <c:pt idx="13">
                        <c:v>-2061.040594484553</c:v>
                      </c:pt>
                      <c:pt idx="14">
                        <c:v>-2396.435502277564</c:v>
                      </c:pt>
                      <c:pt idx="15">
                        <c:v>-2725.184619843805</c:v>
                      </c:pt>
                      <c:pt idx="16">
                        <c:v>-2731.576143919888</c:v>
                      </c:pt>
                      <c:pt idx="17">
                        <c:v>-2854.742504710344</c:v>
                      </c:pt>
                      <c:pt idx="18">
                        <c:v>-2906.335730397375</c:v>
                      </c:pt>
                      <c:pt idx="19">
                        <c:v>-3141.9467291367</c:v>
                      </c:pt>
                      <c:pt idx="20">
                        <c:v>-3199.568087614207</c:v>
                      </c:pt>
                      <c:pt idx="21">
                        <c:v>-3038.264577149116</c:v>
                      </c:pt>
                      <c:pt idx="22">
                        <c:v>-3089.191391196916</c:v>
                      </c:pt>
                      <c:pt idx="23">
                        <c:v>-3115.85740804544</c:v>
                      </c:pt>
                      <c:pt idx="24">
                        <c:v>-2773.040893236593</c:v>
                      </c:pt>
                      <c:pt idx="25">
                        <c:v>-2918.753077234961</c:v>
                      </c:pt>
                      <c:pt idx="26">
                        <c:v>-3247.727543698374</c:v>
                      </c:pt>
                      <c:pt idx="27">
                        <c:v>-3510.020859300039</c:v>
                      </c:pt>
                      <c:pt idx="28">
                        <c:v>-3097.056442092141</c:v>
                      </c:pt>
                      <c:pt idx="29">
                        <c:v>-3061.101378632597</c:v>
                      </c:pt>
                      <c:pt idx="30">
                        <c:v>-3235.885857015132</c:v>
                      </c:pt>
                      <c:pt idx="31">
                        <c:v>-3170.903788993167</c:v>
                      </c:pt>
                      <c:pt idx="32">
                        <c:v>-3364.408888363763</c:v>
                      </c:pt>
                      <c:pt idx="33">
                        <c:v>-3589.430079023143</c:v>
                      </c:pt>
                      <c:pt idx="34">
                        <c:v>-3739.486817380827</c:v>
                      </c:pt>
                      <c:pt idx="35">
                        <c:v>-3677.005236240845</c:v>
                      </c:pt>
                      <c:pt idx="36">
                        <c:v>-3408.969283138186</c:v>
                      </c:pt>
                      <c:pt idx="37">
                        <c:v>-3362.81835927532</c:v>
                      </c:pt>
                      <c:pt idx="38">
                        <c:v>-3702.73097828029</c:v>
                      </c:pt>
                      <c:pt idx="39">
                        <c:v>-3725.552067438113</c:v>
                      </c:pt>
                      <c:pt idx="40">
                        <c:v>-3320.279339104072</c:v>
                      </c:pt>
                      <c:pt idx="41">
                        <c:v>-3509.987179159658</c:v>
                      </c:pt>
                      <c:pt idx="42">
                        <c:v>-3951.353518645164</c:v>
                      </c:pt>
                      <c:pt idx="43">
                        <c:v>-3767.43645593886</c:v>
                      </c:pt>
                      <c:pt idx="44">
                        <c:v>-3659.142514731445</c:v>
                      </c:pt>
                      <c:pt idx="45">
                        <c:v>-3567.433756776546</c:v>
                      </c:pt>
                      <c:pt idx="46">
                        <c:v>-3694.57566820896</c:v>
                      </c:pt>
                      <c:pt idx="47">
                        <c:v>-3322.090614348194</c:v>
                      </c:pt>
                      <c:pt idx="48">
                        <c:v>-3197.709049422735</c:v>
                      </c:pt>
                      <c:pt idx="49">
                        <c:v>-3430.719692116809</c:v>
                      </c:pt>
                      <c:pt idx="50">
                        <c:v>-3590.286937830343</c:v>
                      </c:pt>
                      <c:pt idx="51">
                        <c:v>-2953.112649116186</c:v>
                      </c:pt>
                      <c:pt idx="52">
                        <c:v>-3002.966797804664</c:v>
                      </c:pt>
                      <c:pt idx="53">
                        <c:v>-3283.061211209281</c:v>
                      </c:pt>
                      <c:pt idx="54">
                        <c:v>-3863.353009891792</c:v>
                      </c:pt>
                      <c:pt idx="55">
                        <c:v>-3681.082038048458</c:v>
                      </c:pt>
                      <c:pt idx="56">
                        <c:v>-3655.793398795087</c:v>
                      </c:pt>
                      <c:pt idx="57">
                        <c:v>-3306.492922396338</c:v>
                      </c:pt>
                      <c:pt idx="58">
                        <c:v>-3572.905488899704</c:v>
                      </c:pt>
                      <c:pt idx="59">
                        <c:v>-2857.25279112193</c:v>
                      </c:pt>
                      <c:pt idx="60">
                        <c:v>-3083.397079754835</c:v>
                      </c:pt>
                      <c:pt idx="61">
                        <c:v>-2631.823654792792</c:v>
                      </c:pt>
                      <c:pt idx="62">
                        <c:v>-2982.69968289077</c:v>
                      </c:pt>
                      <c:pt idx="63">
                        <c:v>-2994.385434921848</c:v>
                      </c:pt>
                      <c:pt idx="64">
                        <c:v>-3000.329991518411</c:v>
                      </c:pt>
                      <c:pt idx="65">
                        <c:v>-3049.304137633116</c:v>
                      </c:pt>
                      <c:pt idx="66">
                        <c:v>-3240.844702947927</c:v>
                      </c:pt>
                      <c:pt idx="67">
                        <c:v>-2890.436843777283</c:v>
                      </c:pt>
                      <c:pt idx="68">
                        <c:v>-2954.336941959426</c:v>
                      </c:pt>
                      <c:pt idx="69">
                        <c:v>-2814.332118053756</c:v>
                      </c:pt>
                      <c:pt idx="70">
                        <c:v>-3225.869615264216</c:v>
                      </c:pt>
                      <c:pt idx="71">
                        <c:v>-2941.369081116329</c:v>
                      </c:pt>
                      <c:pt idx="72">
                        <c:v>-2925.65937969947</c:v>
                      </c:pt>
                      <c:pt idx="73">
                        <c:v>-3007.603236626553</c:v>
                      </c:pt>
                      <c:pt idx="74">
                        <c:v>-3174.105644592088</c:v>
                      </c:pt>
                      <c:pt idx="75">
                        <c:v>-2792.389540846731</c:v>
                      </c:pt>
                      <c:pt idx="76">
                        <c:v>-2570.766213262526</c:v>
                      </c:pt>
                      <c:pt idx="77">
                        <c:v>-2932.530200397807</c:v>
                      </c:pt>
                      <c:pt idx="78">
                        <c:v>-3436.428751242598</c:v>
                      </c:pt>
                      <c:pt idx="79">
                        <c:v>-3791.18741191934</c:v>
                      </c:pt>
                      <c:pt idx="80">
                        <c:v>-3096.497039997153</c:v>
                      </c:pt>
                      <c:pt idx="81">
                        <c:v>-2604.843781320585</c:v>
                      </c:pt>
                      <c:pt idx="82">
                        <c:v>-3490.620612051798</c:v>
                      </c:pt>
                      <c:pt idx="83">
                        <c:v>-3306.219200674862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B-8F42-4B03-81F6-86CD60F45299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WG_UCCSDCA_1seg!$M$14</c15:sqref>
                        </c15:formulaRef>
                      </c:ext>
                    </c:extLst>
                    <c:strCache>
                      <c:ptCount val="1"/>
                      <c:pt idx="0">
                        <c:v>Exp Cumulative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WG_UCCSDCA_1seg!$A$15:$B$98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WG_UCCSDCA_1seg!$M$15:$M$98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3.340545574885834</c:v>
                      </c:pt>
                      <c:pt idx="1">
                        <c:v>20.39332895301893</c:v>
                      </c:pt>
                      <c:pt idx="2">
                        <c:v>64.40206246118407</c:v>
                      </c:pt>
                      <c:pt idx="3">
                        <c:v>136.9867919205148</c:v>
                      </c:pt>
                      <c:pt idx="4">
                        <c:v>230.1883683910133</c:v>
                      </c:pt>
                      <c:pt idx="5">
                        <c:v>356.0235901028452</c:v>
                      </c:pt>
                      <c:pt idx="6">
                        <c:v>539.9494741224587</c:v>
                      </c:pt>
                      <c:pt idx="7">
                        <c:v>769.3833021719908</c:v>
                      </c:pt>
                      <c:pt idx="8">
                        <c:v>1009.124832018065</c:v>
                      </c:pt>
                      <c:pt idx="9">
                        <c:v>1283.13180713679</c:v>
                      </c:pt>
                      <c:pt idx="10">
                        <c:v>1592.377689211084</c:v>
                      </c:pt>
                      <c:pt idx="11">
                        <c:v>1949.806882007648</c:v>
                      </c:pt>
                      <c:pt idx="12">
                        <c:v>2335.155525820338</c:v>
                      </c:pt>
                      <c:pt idx="13">
                        <c:v>2748.276686552933</c:v>
                      </c:pt>
                      <c:pt idx="14">
                        <c:v>3245.594276826724</c:v>
                      </c:pt>
                      <c:pt idx="15">
                        <c:v>3792.078626079516</c:v>
                      </c:pt>
                      <c:pt idx="16">
                        <c:v>4354.774284858682</c:v>
                      </c:pt>
                      <c:pt idx="17">
                        <c:v>4946.341551997146</c:v>
                      </c:pt>
                      <c:pt idx="18">
                        <c:v>5622.896614500998</c:v>
                      </c:pt>
                      <c:pt idx="19">
                        <c:v>6318.957972198405</c:v>
                      </c:pt>
                      <c:pt idx="20">
                        <c:v>6892.3472363517</c:v>
                      </c:pt>
                      <c:pt idx="21">
                        <c:v>7476.754998127746</c:v>
                      </c:pt>
                      <c:pt idx="22">
                        <c:v>8132.477810916556</c:v>
                      </c:pt>
                      <c:pt idx="23">
                        <c:v>8797.23093219669</c:v>
                      </c:pt>
                      <c:pt idx="24">
                        <c:v>9477.322630063867</c:v>
                      </c:pt>
                      <c:pt idx="25">
                        <c:v>10113.67693034231</c:v>
                      </c:pt>
                      <c:pt idx="26">
                        <c:v>10781.39247136774</c:v>
                      </c:pt>
                      <c:pt idx="27">
                        <c:v>11543.73979338345</c:v>
                      </c:pt>
                      <c:pt idx="28">
                        <c:v>12204.91036766397</c:v>
                      </c:pt>
                      <c:pt idx="29">
                        <c:v>12966.44534667666</c:v>
                      </c:pt>
                      <c:pt idx="30">
                        <c:v>13750.47844703757</c:v>
                      </c:pt>
                      <c:pt idx="31">
                        <c:v>14670.46678034567</c:v>
                      </c:pt>
                      <c:pt idx="32">
                        <c:v>15496.16441423387</c:v>
                      </c:pt>
                      <c:pt idx="33">
                        <c:v>16379.93998934786</c:v>
                      </c:pt>
                      <c:pt idx="34">
                        <c:v>17308.11306234956</c:v>
                      </c:pt>
                      <c:pt idx="35">
                        <c:v>18349.2512576694</c:v>
                      </c:pt>
                      <c:pt idx="36">
                        <c:v>19200.07764872866</c:v>
                      </c:pt>
                      <c:pt idx="37">
                        <c:v>20091.94366221265</c:v>
                      </c:pt>
                      <c:pt idx="38">
                        <c:v>21072.3374446608</c:v>
                      </c:pt>
                      <c:pt idx="39">
                        <c:v>22015.04211703346</c:v>
                      </c:pt>
                      <c:pt idx="40">
                        <c:v>22931.38243992949</c:v>
                      </c:pt>
                      <c:pt idx="41">
                        <c:v>23778.98060591008</c:v>
                      </c:pt>
                      <c:pt idx="42">
                        <c:v>24749.19173321739</c:v>
                      </c:pt>
                      <c:pt idx="43">
                        <c:v>25839.47052834537</c:v>
                      </c:pt>
                      <c:pt idx="44">
                        <c:v>26822.56356100611</c:v>
                      </c:pt>
                      <c:pt idx="45">
                        <c:v>27725.01867237884</c:v>
                      </c:pt>
                      <c:pt idx="46">
                        <c:v>28732.4708781423</c:v>
                      </c:pt>
                      <c:pt idx="47">
                        <c:v>29627.55870887644</c:v>
                      </c:pt>
                      <c:pt idx="48">
                        <c:v>30378.7621328062</c:v>
                      </c:pt>
                      <c:pt idx="49">
                        <c:v>31005.15176369964</c:v>
                      </c:pt>
                      <c:pt idx="50">
                        <c:v>31778.11917290634</c:v>
                      </c:pt>
                      <c:pt idx="51">
                        <c:v>32457.30654008345</c:v>
                      </c:pt>
                      <c:pt idx="52">
                        <c:v>33061.18672063611</c:v>
                      </c:pt>
                      <c:pt idx="53">
                        <c:v>33733.62345637789</c:v>
                      </c:pt>
                      <c:pt idx="54">
                        <c:v>34503.76337347588</c:v>
                      </c:pt>
                      <c:pt idx="55">
                        <c:v>35281.25757294206</c:v>
                      </c:pt>
                      <c:pt idx="56">
                        <c:v>36026.2635785945</c:v>
                      </c:pt>
                      <c:pt idx="57">
                        <c:v>36743.73790187165</c:v>
                      </c:pt>
                      <c:pt idx="58">
                        <c:v>37508.50999865156</c:v>
                      </c:pt>
                      <c:pt idx="59">
                        <c:v>38263.36168974109</c:v>
                      </c:pt>
                      <c:pt idx="60">
                        <c:v>38911.65992197888</c:v>
                      </c:pt>
                      <c:pt idx="61">
                        <c:v>39514.11285064796</c:v>
                      </c:pt>
                      <c:pt idx="62">
                        <c:v>40150.17834979308</c:v>
                      </c:pt>
                      <c:pt idx="63">
                        <c:v>40823.86585115557</c:v>
                      </c:pt>
                      <c:pt idx="64">
                        <c:v>41518.89737941173</c:v>
                      </c:pt>
                      <c:pt idx="65">
                        <c:v>42130.86543559124</c:v>
                      </c:pt>
                      <c:pt idx="66">
                        <c:v>42878.30518093352</c:v>
                      </c:pt>
                      <c:pt idx="67">
                        <c:v>43640.25526263112</c:v>
                      </c:pt>
                      <c:pt idx="68">
                        <c:v>44295.34030806642</c:v>
                      </c:pt>
                      <c:pt idx="69">
                        <c:v>44955.15050688737</c:v>
                      </c:pt>
                      <c:pt idx="70">
                        <c:v>45695.54423464294</c:v>
                      </c:pt>
                      <c:pt idx="71">
                        <c:v>46363.7482913259</c:v>
                      </c:pt>
                      <c:pt idx="72">
                        <c:v>46979.96774703632</c:v>
                      </c:pt>
                      <c:pt idx="73">
                        <c:v>47592.33905430531</c:v>
                      </c:pt>
                      <c:pt idx="74">
                        <c:v>48199.38469175481</c:v>
                      </c:pt>
                      <c:pt idx="75">
                        <c:v>48839.48765474073</c:v>
                      </c:pt>
                      <c:pt idx="76">
                        <c:v>49418.73386170025</c:v>
                      </c:pt>
                      <c:pt idx="77">
                        <c:v>50023.99350039132</c:v>
                      </c:pt>
                      <c:pt idx="78">
                        <c:v>50641.87451841602</c:v>
                      </c:pt>
                      <c:pt idx="79">
                        <c:v>51264.78583781586</c:v>
                      </c:pt>
                      <c:pt idx="80">
                        <c:v>51803.4081169418</c:v>
                      </c:pt>
                      <c:pt idx="81">
                        <c:v>52231.4933282216</c:v>
                      </c:pt>
                      <c:pt idx="82">
                        <c:v>52754.40302864346</c:v>
                      </c:pt>
                      <c:pt idx="83">
                        <c:v>53266.28559148531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C-8F42-4B03-81F6-86CD60F45299}"/>
                  </c:ext>
                </c:extLst>
              </c15:ser>
            </c15:filteredLineSeries>
          </c:ext>
        </c:extLst>
      </c:lineChart>
      <c:catAx>
        <c:axId val="-189385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94717504"/>
        <c:crosses val="autoZero"/>
        <c:auto val="1"/>
        <c:lblAlgn val="ctr"/>
        <c:lblOffset val="100"/>
        <c:noMultiLvlLbl val="0"/>
      </c:catAx>
      <c:valAx>
        <c:axId val="-18947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9385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DISH Network,</a:t>
            </a:r>
            <a:r>
              <a:rPr lang="en-US" baseline="0"/>
              <a:t> Quarterly Customers Acquired, Q1 1996-Q4 2016</a:t>
            </a:r>
            <a:endParaRPr lang="en-US"/>
          </a:p>
        </c:rich>
      </c:tx>
      <c:layout>
        <c:manualLayout>
          <c:xMode val="edge"/>
          <c:yMode val="edge"/>
          <c:x val="0.206106268212536"/>
          <c:y val="0.02089552238805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WG_UCCSDCA_samebeta!$C$14</c:f>
              <c:strCache>
                <c:ptCount val="1"/>
                <c:pt idx="0">
                  <c:v>Customers Acquired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WG_UCCSDCA_samebeta!$A$15:$B$98</c:f>
              <c:multiLvlStrCache>
                <c:ptCount val="84"/>
                <c:lvl>
                  <c:pt idx="0">
                    <c:v>1996Q1</c:v>
                  </c:pt>
                  <c:pt idx="1">
                    <c:v>1996Q2</c:v>
                  </c:pt>
                  <c:pt idx="2">
                    <c:v>1996Q3</c:v>
                  </c:pt>
                  <c:pt idx="3">
                    <c:v>1996Q4</c:v>
                  </c:pt>
                  <c:pt idx="4">
                    <c:v>1997Q1</c:v>
                  </c:pt>
                  <c:pt idx="5">
                    <c:v>1997Q2</c:v>
                  </c:pt>
                  <c:pt idx="6">
                    <c:v>1997Q3</c:v>
                  </c:pt>
                  <c:pt idx="7">
                    <c:v>1997Q4</c:v>
                  </c:pt>
                  <c:pt idx="8">
                    <c:v>1998Q1</c:v>
                  </c:pt>
                  <c:pt idx="9">
                    <c:v>1998Q2</c:v>
                  </c:pt>
                  <c:pt idx="10">
                    <c:v>1998Q3</c:v>
                  </c:pt>
                  <c:pt idx="11">
                    <c:v>1998Q4</c:v>
                  </c:pt>
                  <c:pt idx="12">
                    <c:v>1999Q1</c:v>
                  </c:pt>
                  <c:pt idx="13">
                    <c:v>1999Q2</c:v>
                  </c:pt>
                  <c:pt idx="14">
                    <c:v>1999Q3</c:v>
                  </c:pt>
                  <c:pt idx="15">
                    <c:v>1999Q4</c:v>
                  </c:pt>
                  <c:pt idx="16">
                    <c:v>2000Q1</c:v>
                  </c:pt>
                  <c:pt idx="17">
                    <c:v>2000Q2</c:v>
                  </c:pt>
                  <c:pt idx="18">
                    <c:v>2000Q3</c:v>
                  </c:pt>
                  <c:pt idx="19">
                    <c:v>2000Q4</c:v>
                  </c:pt>
                  <c:pt idx="20">
                    <c:v>2001Q1</c:v>
                  </c:pt>
                  <c:pt idx="21">
                    <c:v>2001Q2</c:v>
                  </c:pt>
                  <c:pt idx="22">
                    <c:v>2001Q3</c:v>
                  </c:pt>
                  <c:pt idx="23">
                    <c:v>2001Q4</c:v>
                  </c:pt>
                  <c:pt idx="24">
                    <c:v>2002Q1</c:v>
                  </c:pt>
                  <c:pt idx="25">
                    <c:v>2002Q2</c:v>
                  </c:pt>
                  <c:pt idx="26">
                    <c:v>2002Q3</c:v>
                  </c:pt>
                  <c:pt idx="27">
                    <c:v>2002Q4</c:v>
                  </c:pt>
                  <c:pt idx="28">
                    <c:v>2003Q1</c:v>
                  </c:pt>
                  <c:pt idx="29">
                    <c:v>2003Q2</c:v>
                  </c:pt>
                  <c:pt idx="30">
                    <c:v>2003Q3</c:v>
                  </c:pt>
                  <c:pt idx="31">
                    <c:v>2003Q4</c:v>
                  </c:pt>
                  <c:pt idx="32">
                    <c:v>2004Q1</c:v>
                  </c:pt>
                  <c:pt idx="33">
                    <c:v>2004Q2</c:v>
                  </c:pt>
                  <c:pt idx="34">
                    <c:v>2004Q3</c:v>
                  </c:pt>
                  <c:pt idx="35">
                    <c:v>2004Q4</c:v>
                  </c:pt>
                  <c:pt idx="36">
                    <c:v>2005Q1</c:v>
                  </c:pt>
                  <c:pt idx="37">
                    <c:v>2005Q2</c:v>
                  </c:pt>
                  <c:pt idx="38">
                    <c:v>2005Q3</c:v>
                  </c:pt>
                  <c:pt idx="39">
                    <c:v>2005Q4</c:v>
                  </c:pt>
                  <c:pt idx="40">
                    <c:v>2006Q1</c:v>
                  </c:pt>
                  <c:pt idx="41">
                    <c:v>2006Q2</c:v>
                  </c:pt>
                  <c:pt idx="42">
                    <c:v>2006Q3</c:v>
                  </c:pt>
                  <c:pt idx="43">
                    <c:v>2006Q4</c:v>
                  </c:pt>
                  <c:pt idx="44">
                    <c:v>2007Q1</c:v>
                  </c:pt>
                  <c:pt idx="45">
                    <c:v>2007Q2</c:v>
                  </c:pt>
                  <c:pt idx="46">
                    <c:v>2007Q3</c:v>
                  </c:pt>
                  <c:pt idx="47">
                    <c:v>2007Q4</c:v>
                  </c:pt>
                  <c:pt idx="48">
                    <c:v>2008Q1</c:v>
                  </c:pt>
                  <c:pt idx="49">
                    <c:v>2008Q2</c:v>
                  </c:pt>
                  <c:pt idx="50">
                    <c:v>2008Q3</c:v>
                  </c:pt>
                  <c:pt idx="51">
                    <c:v>2008Q4</c:v>
                  </c:pt>
                  <c:pt idx="52">
                    <c:v>2009Q1</c:v>
                  </c:pt>
                  <c:pt idx="53">
                    <c:v>2009Q2</c:v>
                  </c:pt>
                  <c:pt idx="54">
                    <c:v>2009Q3</c:v>
                  </c:pt>
                  <c:pt idx="55">
                    <c:v>2009Q4</c:v>
                  </c:pt>
                  <c:pt idx="56">
                    <c:v>2010Q1</c:v>
                  </c:pt>
                  <c:pt idx="57">
                    <c:v>2010Q2</c:v>
                  </c:pt>
                  <c:pt idx="58">
                    <c:v>2010Q3</c:v>
                  </c:pt>
                  <c:pt idx="59">
                    <c:v>2010Q4</c:v>
                  </c:pt>
                  <c:pt idx="60">
                    <c:v>2011Q1</c:v>
                  </c:pt>
                  <c:pt idx="61">
                    <c:v>2011Q2</c:v>
                  </c:pt>
                  <c:pt idx="62">
                    <c:v>2011Q3</c:v>
                  </c:pt>
                  <c:pt idx="63">
                    <c:v>2011Q4</c:v>
                  </c:pt>
                  <c:pt idx="64">
                    <c:v>2012Q1</c:v>
                  </c:pt>
                  <c:pt idx="65">
                    <c:v>2012Q2</c:v>
                  </c:pt>
                  <c:pt idx="66">
                    <c:v>2012Q3</c:v>
                  </c:pt>
                  <c:pt idx="67">
                    <c:v>2012Q4</c:v>
                  </c:pt>
                  <c:pt idx="68">
                    <c:v>2013Q1</c:v>
                  </c:pt>
                  <c:pt idx="69">
                    <c:v>2013Q2</c:v>
                  </c:pt>
                  <c:pt idx="70">
                    <c:v>2013Q3</c:v>
                  </c:pt>
                  <c:pt idx="71">
                    <c:v>2013Q4</c:v>
                  </c:pt>
                  <c:pt idx="72">
                    <c:v>2014Q1</c:v>
                  </c:pt>
                  <c:pt idx="73">
                    <c:v>2014Q2</c:v>
                  </c:pt>
                  <c:pt idx="74">
                    <c:v>2014Q3</c:v>
                  </c:pt>
                  <c:pt idx="75">
                    <c:v>2014Q4</c:v>
                  </c:pt>
                  <c:pt idx="76">
                    <c:v>2015Q1</c:v>
                  </c:pt>
                  <c:pt idx="77">
                    <c:v>2015Q2</c:v>
                  </c:pt>
                  <c:pt idx="78">
                    <c:v>2015Q3</c:v>
                  </c:pt>
                  <c:pt idx="79">
                    <c:v>2015Q4</c:v>
                  </c:pt>
                  <c:pt idx="80">
                    <c:v>2016Q1</c:v>
                  </c:pt>
                  <c:pt idx="81">
                    <c:v>2016Q2</c:v>
                  </c:pt>
                  <c:pt idx="82">
                    <c:v>2016Q3</c:v>
                  </c:pt>
                  <c:pt idx="83">
                    <c:v>2016Q4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</c:lvl>
              </c:multiLvlStrCache>
            </c:multiLvlStrRef>
          </c:cat>
          <c:val>
            <c:numRef>
              <c:f>WG_UCCSDCA_samebeta!$C$15:$C$98</c:f>
              <c:numCache>
                <c:formatCode>General</c:formatCode>
                <c:ptCount val="84"/>
                <c:pt idx="0">
                  <c:v>2.0</c:v>
                </c:pt>
                <c:pt idx="1">
                  <c:v>29.0</c:v>
                </c:pt>
                <c:pt idx="2">
                  <c:v>70.0</c:v>
                </c:pt>
                <c:pt idx="3">
                  <c:v>104.0</c:v>
                </c:pt>
                <c:pt idx="4">
                  <c:v>133.0</c:v>
                </c:pt>
                <c:pt idx="5">
                  <c:v>167.0</c:v>
                </c:pt>
                <c:pt idx="6">
                  <c:v>221.0</c:v>
                </c:pt>
                <c:pt idx="7">
                  <c:v>249.0</c:v>
                </c:pt>
                <c:pt idx="8">
                  <c:v>204.0</c:v>
                </c:pt>
                <c:pt idx="9">
                  <c:v>236.0</c:v>
                </c:pt>
                <c:pt idx="10">
                  <c:v>267.0</c:v>
                </c:pt>
                <c:pt idx="11">
                  <c:v>395.0</c:v>
                </c:pt>
                <c:pt idx="12">
                  <c:v>400.0</c:v>
                </c:pt>
                <c:pt idx="13">
                  <c:v>414.0</c:v>
                </c:pt>
                <c:pt idx="14">
                  <c:v>500.0</c:v>
                </c:pt>
                <c:pt idx="15">
                  <c:v>580.0</c:v>
                </c:pt>
                <c:pt idx="16">
                  <c:v>585.0</c:v>
                </c:pt>
                <c:pt idx="17">
                  <c:v>618.0</c:v>
                </c:pt>
                <c:pt idx="18">
                  <c:v>648.0</c:v>
                </c:pt>
                <c:pt idx="19">
                  <c:v>705.0</c:v>
                </c:pt>
                <c:pt idx="20">
                  <c:v>688.0</c:v>
                </c:pt>
                <c:pt idx="21">
                  <c:v>656.0</c:v>
                </c:pt>
                <c:pt idx="22">
                  <c:v>684.0</c:v>
                </c:pt>
                <c:pt idx="23">
                  <c:v>692.0</c:v>
                </c:pt>
                <c:pt idx="24">
                  <c:v>619.0</c:v>
                </c:pt>
                <c:pt idx="25">
                  <c:v>642.0</c:v>
                </c:pt>
                <c:pt idx="26">
                  <c:v>722.0</c:v>
                </c:pt>
                <c:pt idx="27">
                  <c:v>804.0</c:v>
                </c:pt>
                <c:pt idx="28">
                  <c:v>687.0</c:v>
                </c:pt>
                <c:pt idx="29">
                  <c:v>701.0</c:v>
                </c:pt>
                <c:pt idx="30">
                  <c:v>746.0</c:v>
                </c:pt>
                <c:pt idx="31">
                  <c:v>759.0</c:v>
                </c:pt>
                <c:pt idx="32">
                  <c:v>785.0</c:v>
                </c:pt>
                <c:pt idx="33">
                  <c:v>851.0</c:v>
                </c:pt>
                <c:pt idx="34">
                  <c:v>897.0</c:v>
                </c:pt>
                <c:pt idx="35">
                  <c:v>907.0</c:v>
                </c:pt>
                <c:pt idx="36">
                  <c:v>801.0</c:v>
                </c:pt>
                <c:pt idx="37">
                  <c:v>799.0</c:v>
                </c:pt>
                <c:pt idx="38">
                  <c:v>900.0</c:v>
                </c:pt>
                <c:pt idx="39">
                  <c:v>897.0</c:v>
                </c:pt>
                <c:pt idx="40">
                  <c:v>794.0</c:v>
                </c:pt>
                <c:pt idx="41">
                  <c:v>824.0</c:v>
                </c:pt>
                <c:pt idx="42">
                  <c:v>958.0</c:v>
                </c:pt>
                <c:pt idx="43">
                  <c:v>940.0</c:v>
                </c:pt>
                <c:pt idx="44">
                  <c:v>890.0</c:v>
                </c:pt>
                <c:pt idx="45">
                  <c:v>850.0</c:v>
                </c:pt>
                <c:pt idx="46">
                  <c:v>904.0</c:v>
                </c:pt>
                <c:pt idx="47">
                  <c:v>790.0</c:v>
                </c:pt>
                <c:pt idx="48">
                  <c:v>730.0</c:v>
                </c:pt>
                <c:pt idx="49">
                  <c:v>752.0</c:v>
                </c:pt>
                <c:pt idx="50">
                  <c:v>825.0</c:v>
                </c:pt>
                <c:pt idx="51">
                  <c:v>659.0</c:v>
                </c:pt>
                <c:pt idx="52">
                  <c:v>653.0</c:v>
                </c:pt>
                <c:pt idx="53">
                  <c:v>731.0</c:v>
                </c:pt>
                <c:pt idx="54">
                  <c:v>887.0</c:v>
                </c:pt>
                <c:pt idx="55">
                  <c:v>847.0</c:v>
                </c:pt>
                <c:pt idx="56">
                  <c:v>833.0</c:v>
                </c:pt>
                <c:pt idx="57">
                  <c:v>747.0</c:v>
                </c:pt>
                <c:pt idx="58">
                  <c:v>819.0</c:v>
                </c:pt>
                <c:pt idx="59">
                  <c:v>653.0</c:v>
                </c:pt>
                <c:pt idx="60">
                  <c:v>681.0</c:v>
                </c:pt>
                <c:pt idx="61">
                  <c:v>572.0</c:v>
                </c:pt>
                <c:pt idx="62">
                  <c:v>656.0</c:v>
                </c:pt>
                <c:pt idx="63">
                  <c:v>667.0</c:v>
                </c:pt>
                <c:pt idx="64">
                  <c:v>673.0</c:v>
                </c:pt>
                <c:pt idx="65">
                  <c:v>665.0</c:v>
                </c:pt>
                <c:pt idx="66">
                  <c:v>739.0</c:v>
                </c:pt>
                <c:pt idx="67">
                  <c:v>662.0</c:v>
                </c:pt>
                <c:pt idx="68">
                  <c:v>654.0</c:v>
                </c:pt>
                <c:pt idx="69">
                  <c:v>624.0</c:v>
                </c:pt>
                <c:pt idx="70">
                  <c:v>734.0</c:v>
                </c:pt>
                <c:pt idx="71">
                  <c:v>654.0</c:v>
                </c:pt>
                <c:pt idx="72">
                  <c:v>639.0</c:v>
                </c:pt>
                <c:pt idx="73">
                  <c:v>656.0</c:v>
                </c:pt>
                <c:pt idx="74">
                  <c:v>691.0</c:v>
                </c:pt>
                <c:pt idx="75">
                  <c:v>615.0</c:v>
                </c:pt>
                <c:pt idx="76">
                  <c:v>554.0</c:v>
                </c:pt>
                <c:pt idx="77">
                  <c:v>638.0</c:v>
                </c:pt>
                <c:pt idx="78">
                  <c:v>751.0</c:v>
                </c:pt>
                <c:pt idx="79">
                  <c:v>830.0</c:v>
                </c:pt>
                <c:pt idx="80">
                  <c:v>657.0</c:v>
                </c:pt>
                <c:pt idx="81">
                  <c:v>527.0</c:v>
                </c:pt>
                <c:pt idx="82">
                  <c:v>736.0</c:v>
                </c:pt>
                <c:pt idx="83">
                  <c:v>694.0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F42-4B03-81F6-86CD60F45299}"/>
            </c:ext>
          </c:extLst>
        </c:ser>
        <c:ser>
          <c:idx val="12"/>
          <c:order val="12"/>
          <c:tx>
            <c:strRef>
              <c:f>WG_UCCSDCA_samebeta!$R$14</c:f>
              <c:strCache>
                <c:ptCount val="1"/>
                <c:pt idx="0">
                  <c:v>Exp Incremental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WG_UCCSDCA_samebeta!$A$15:$B$98</c:f>
              <c:multiLvlStrCache>
                <c:ptCount val="84"/>
                <c:lvl>
                  <c:pt idx="0">
                    <c:v>1996Q1</c:v>
                  </c:pt>
                  <c:pt idx="1">
                    <c:v>1996Q2</c:v>
                  </c:pt>
                  <c:pt idx="2">
                    <c:v>1996Q3</c:v>
                  </c:pt>
                  <c:pt idx="3">
                    <c:v>1996Q4</c:v>
                  </c:pt>
                  <c:pt idx="4">
                    <c:v>1997Q1</c:v>
                  </c:pt>
                  <c:pt idx="5">
                    <c:v>1997Q2</c:v>
                  </c:pt>
                  <c:pt idx="6">
                    <c:v>1997Q3</c:v>
                  </c:pt>
                  <c:pt idx="7">
                    <c:v>1997Q4</c:v>
                  </c:pt>
                  <c:pt idx="8">
                    <c:v>1998Q1</c:v>
                  </c:pt>
                  <c:pt idx="9">
                    <c:v>1998Q2</c:v>
                  </c:pt>
                  <c:pt idx="10">
                    <c:v>1998Q3</c:v>
                  </c:pt>
                  <c:pt idx="11">
                    <c:v>1998Q4</c:v>
                  </c:pt>
                  <c:pt idx="12">
                    <c:v>1999Q1</c:v>
                  </c:pt>
                  <c:pt idx="13">
                    <c:v>1999Q2</c:v>
                  </c:pt>
                  <c:pt idx="14">
                    <c:v>1999Q3</c:v>
                  </c:pt>
                  <c:pt idx="15">
                    <c:v>1999Q4</c:v>
                  </c:pt>
                  <c:pt idx="16">
                    <c:v>2000Q1</c:v>
                  </c:pt>
                  <c:pt idx="17">
                    <c:v>2000Q2</c:v>
                  </c:pt>
                  <c:pt idx="18">
                    <c:v>2000Q3</c:v>
                  </c:pt>
                  <c:pt idx="19">
                    <c:v>2000Q4</c:v>
                  </c:pt>
                  <c:pt idx="20">
                    <c:v>2001Q1</c:v>
                  </c:pt>
                  <c:pt idx="21">
                    <c:v>2001Q2</c:v>
                  </c:pt>
                  <c:pt idx="22">
                    <c:v>2001Q3</c:v>
                  </c:pt>
                  <c:pt idx="23">
                    <c:v>2001Q4</c:v>
                  </c:pt>
                  <c:pt idx="24">
                    <c:v>2002Q1</c:v>
                  </c:pt>
                  <c:pt idx="25">
                    <c:v>2002Q2</c:v>
                  </c:pt>
                  <c:pt idx="26">
                    <c:v>2002Q3</c:v>
                  </c:pt>
                  <c:pt idx="27">
                    <c:v>2002Q4</c:v>
                  </c:pt>
                  <c:pt idx="28">
                    <c:v>2003Q1</c:v>
                  </c:pt>
                  <c:pt idx="29">
                    <c:v>2003Q2</c:v>
                  </c:pt>
                  <c:pt idx="30">
                    <c:v>2003Q3</c:v>
                  </c:pt>
                  <c:pt idx="31">
                    <c:v>2003Q4</c:v>
                  </c:pt>
                  <c:pt idx="32">
                    <c:v>2004Q1</c:v>
                  </c:pt>
                  <c:pt idx="33">
                    <c:v>2004Q2</c:v>
                  </c:pt>
                  <c:pt idx="34">
                    <c:v>2004Q3</c:v>
                  </c:pt>
                  <c:pt idx="35">
                    <c:v>2004Q4</c:v>
                  </c:pt>
                  <c:pt idx="36">
                    <c:v>2005Q1</c:v>
                  </c:pt>
                  <c:pt idx="37">
                    <c:v>2005Q2</c:v>
                  </c:pt>
                  <c:pt idx="38">
                    <c:v>2005Q3</c:v>
                  </c:pt>
                  <c:pt idx="39">
                    <c:v>2005Q4</c:v>
                  </c:pt>
                  <c:pt idx="40">
                    <c:v>2006Q1</c:v>
                  </c:pt>
                  <c:pt idx="41">
                    <c:v>2006Q2</c:v>
                  </c:pt>
                  <c:pt idx="42">
                    <c:v>2006Q3</c:v>
                  </c:pt>
                  <c:pt idx="43">
                    <c:v>2006Q4</c:v>
                  </c:pt>
                  <c:pt idx="44">
                    <c:v>2007Q1</c:v>
                  </c:pt>
                  <c:pt idx="45">
                    <c:v>2007Q2</c:v>
                  </c:pt>
                  <c:pt idx="46">
                    <c:v>2007Q3</c:v>
                  </c:pt>
                  <c:pt idx="47">
                    <c:v>2007Q4</c:v>
                  </c:pt>
                  <c:pt idx="48">
                    <c:v>2008Q1</c:v>
                  </c:pt>
                  <c:pt idx="49">
                    <c:v>2008Q2</c:v>
                  </c:pt>
                  <c:pt idx="50">
                    <c:v>2008Q3</c:v>
                  </c:pt>
                  <c:pt idx="51">
                    <c:v>2008Q4</c:v>
                  </c:pt>
                  <c:pt idx="52">
                    <c:v>2009Q1</c:v>
                  </c:pt>
                  <c:pt idx="53">
                    <c:v>2009Q2</c:v>
                  </c:pt>
                  <c:pt idx="54">
                    <c:v>2009Q3</c:v>
                  </c:pt>
                  <c:pt idx="55">
                    <c:v>2009Q4</c:v>
                  </c:pt>
                  <c:pt idx="56">
                    <c:v>2010Q1</c:v>
                  </c:pt>
                  <c:pt idx="57">
                    <c:v>2010Q2</c:v>
                  </c:pt>
                  <c:pt idx="58">
                    <c:v>2010Q3</c:v>
                  </c:pt>
                  <c:pt idx="59">
                    <c:v>2010Q4</c:v>
                  </c:pt>
                  <c:pt idx="60">
                    <c:v>2011Q1</c:v>
                  </c:pt>
                  <c:pt idx="61">
                    <c:v>2011Q2</c:v>
                  </c:pt>
                  <c:pt idx="62">
                    <c:v>2011Q3</c:v>
                  </c:pt>
                  <c:pt idx="63">
                    <c:v>2011Q4</c:v>
                  </c:pt>
                  <c:pt idx="64">
                    <c:v>2012Q1</c:v>
                  </c:pt>
                  <c:pt idx="65">
                    <c:v>2012Q2</c:v>
                  </c:pt>
                  <c:pt idx="66">
                    <c:v>2012Q3</c:v>
                  </c:pt>
                  <c:pt idx="67">
                    <c:v>2012Q4</c:v>
                  </c:pt>
                  <c:pt idx="68">
                    <c:v>2013Q1</c:v>
                  </c:pt>
                  <c:pt idx="69">
                    <c:v>2013Q2</c:v>
                  </c:pt>
                  <c:pt idx="70">
                    <c:v>2013Q3</c:v>
                  </c:pt>
                  <c:pt idx="71">
                    <c:v>2013Q4</c:v>
                  </c:pt>
                  <c:pt idx="72">
                    <c:v>2014Q1</c:v>
                  </c:pt>
                  <c:pt idx="73">
                    <c:v>2014Q2</c:v>
                  </c:pt>
                  <c:pt idx="74">
                    <c:v>2014Q3</c:v>
                  </c:pt>
                  <c:pt idx="75">
                    <c:v>2014Q4</c:v>
                  </c:pt>
                  <c:pt idx="76">
                    <c:v>2015Q1</c:v>
                  </c:pt>
                  <c:pt idx="77">
                    <c:v>2015Q2</c:v>
                  </c:pt>
                  <c:pt idx="78">
                    <c:v>2015Q3</c:v>
                  </c:pt>
                  <c:pt idx="79">
                    <c:v>2015Q4</c:v>
                  </c:pt>
                  <c:pt idx="80">
                    <c:v>2016Q1</c:v>
                  </c:pt>
                  <c:pt idx="81">
                    <c:v>2016Q2</c:v>
                  </c:pt>
                  <c:pt idx="82">
                    <c:v>2016Q3</c:v>
                  </c:pt>
                  <c:pt idx="83">
                    <c:v>2016Q4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</c:lvl>
              </c:multiLvlStrCache>
            </c:multiLvlStrRef>
          </c:cat>
          <c:val>
            <c:numRef>
              <c:f>WG_UCCSDCA_samebeta!$R$15:$R$98</c:f>
              <c:numCache>
                <c:formatCode>General</c:formatCode>
                <c:ptCount val="84"/>
                <c:pt idx="0">
                  <c:v>5.590980236571097</c:v>
                </c:pt>
                <c:pt idx="1">
                  <c:v>26.012380981028</c:v>
                </c:pt>
                <c:pt idx="2">
                  <c:v>60.92347637541209</c:v>
                </c:pt>
                <c:pt idx="3">
                  <c:v>94.54417637233179</c:v>
                </c:pt>
                <c:pt idx="4">
                  <c:v>118.904732557896</c:v>
                </c:pt>
                <c:pt idx="5">
                  <c:v>151.3101745780372</c:v>
                </c:pt>
                <c:pt idx="6">
                  <c:v>207.336055489954</c:v>
                </c:pt>
                <c:pt idx="7">
                  <c:v>256.8853374105542</c:v>
                </c:pt>
                <c:pt idx="8">
                  <c:v>262.3147056985222</c:v>
                </c:pt>
                <c:pt idx="9">
                  <c:v>297.4772059021356</c:v>
                </c:pt>
                <c:pt idx="10">
                  <c:v>329.6727703243825</c:v>
                </c:pt>
                <c:pt idx="11">
                  <c:v>389.2352497706973</c:v>
                </c:pt>
                <c:pt idx="12">
                  <c:v>405.4207776204757</c:v>
                </c:pt>
                <c:pt idx="13">
                  <c:v>426.9009656092148</c:v>
                </c:pt>
                <c:pt idx="14">
                  <c:v>497.9326876170527</c:v>
                </c:pt>
                <c:pt idx="15">
                  <c:v>545.6487093502677</c:v>
                </c:pt>
                <c:pt idx="16">
                  <c:v>547.3372620172328</c:v>
                </c:pt>
                <c:pt idx="17">
                  <c:v>576.1007845592704</c:v>
                </c:pt>
                <c:pt idx="18">
                  <c:v>643.2004954711385</c:v>
                </c:pt>
                <c:pt idx="19">
                  <c:v>675.5923161913572</c:v>
                </c:pt>
                <c:pt idx="20">
                  <c:v>618.3689267563703</c:v>
                </c:pt>
                <c:pt idx="21">
                  <c:v>628.7874326458725</c:v>
                </c:pt>
                <c:pt idx="22">
                  <c:v>694.8666070708991</c:v>
                </c:pt>
                <c:pt idx="23">
                  <c:v>716.6435276530666</c:v>
                </c:pt>
                <c:pt idx="24">
                  <c:v>695.5701204128355</c:v>
                </c:pt>
                <c:pt idx="25">
                  <c:v>642.5070437048101</c:v>
                </c:pt>
                <c:pt idx="26">
                  <c:v>689.1067605394894</c:v>
                </c:pt>
                <c:pt idx="27">
                  <c:v>799.6393500216953</c:v>
                </c:pt>
                <c:pt idx="28">
                  <c:v>722.5989849943402</c:v>
                </c:pt>
                <c:pt idx="29">
                  <c:v>764.832046547722</c:v>
                </c:pt>
                <c:pt idx="30">
                  <c:v>767.2630990644094</c:v>
                </c:pt>
                <c:pt idx="31">
                  <c:v>869.5713030381955</c:v>
                </c:pt>
                <c:pt idx="32">
                  <c:v>760.056299905995</c:v>
                </c:pt>
                <c:pt idx="33">
                  <c:v>833.6578613398064</c:v>
                </c:pt>
                <c:pt idx="34">
                  <c:v>839.6298908668062</c:v>
                </c:pt>
                <c:pt idx="35">
                  <c:v>944.7705521112164</c:v>
                </c:pt>
                <c:pt idx="36">
                  <c:v>786.9079745895241</c:v>
                </c:pt>
                <c:pt idx="37">
                  <c:v>838.082822670181</c:v>
                </c:pt>
                <c:pt idx="38">
                  <c:v>914.9347876971637</c:v>
                </c:pt>
                <c:pt idx="39">
                  <c:v>910.4451655913794</c:v>
                </c:pt>
                <c:pt idx="40">
                  <c:v>852.5680864033367</c:v>
                </c:pt>
                <c:pt idx="41">
                  <c:v>814.0527034515205</c:v>
                </c:pt>
                <c:pt idx="42">
                  <c:v>905.3062034979033</c:v>
                </c:pt>
                <c:pt idx="43">
                  <c:v>947.576687163795</c:v>
                </c:pt>
                <c:pt idx="44">
                  <c:v>872.551603316202</c:v>
                </c:pt>
                <c:pt idx="45">
                  <c:v>829.8449899749832</c:v>
                </c:pt>
                <c:pt idx="46">
                  <c:v>911.888074825934</c:v>
                </c:pt>
                <c:pt idx="47">
                  <c:v>859.445653856438</c:v>
                </c:pt>
                <c:pt idx="48">
                  <c:v>760.0725873971813</c:v>
                </c:pt>
                <c:pt idx="49">
                  <c:v>698.6007452397896</c:v>
                </c:pt>
                <c:pt idx="50">
                  <c:v>806.2048482412843</c:v>
                </c:pt>
                <c:pt idx="51">
                  <c:v>741.2205967635501</c:v>
                </c:pt>
                <c:pt idx="52">
                  <c:v>664.4471395755769</c:v>
                </c:pt>
                <c:pt idx="53">
                  <c:v>679.2324064944967</c:v>
                </c:pt>
                <c:pt idx="54">
                  <c:v>760.8869879674714</c:v>
                </c:pt>
                <c:pt idx="55">
                  <c:v>756.579233877222</c:v>
                </c:pt>
                <c:pt idx="56">
                  <c:v>723.4642026686647</c:v>
                </c:pt>
                <c:pt idx="57">
                  <c:v>696.188386732992</c:v>
                </c:pt>
                <c:pt idx="58">
                  <c:v>764.9037561154177</c:v>
                </c:pt>
                <c:pt idx="59">
                  <c:v>737.119621025889</c:v>
                </c:pt>
                <c:pt idx="60">
                  <c:v>649.9365524460137</c:v>
                </c:pt>
                <c:pt idx="61">
                  <c:v>610.4493090923149</c:v>
                </c:pt>
                <c:pt idx="62">
                  <c:v>695.5112929909722</c:v>
                </c:pt>
                <c:pt idx="63">
                  <c:v>712.8663188490292</c:v>
                </c:pt>
                <c:pt idx="64">
                  <c:v>699.3655889482397</c:v>
                </c:pt>
                <c:pt idx="65">
                  <c:v>621.2333226616073</c:v>
                </c:pt>
                <c:pt idx="66">
                  <c:v>757.2336153577127</c:v>
                </c:pt>
                <c:pt idx="67">
                  <c:v>754.9303234567008</c:v>
                </c:pt>
                <c:pt idx="68">
                  <c:v>689.6106124272147</c:v>
                </c:pt>
                <c:pt idx="69">
                  <c:v>675.45378131556</c:v>
                </c:pt>
                <c:pt idx="70">
                  <c:v>757.9580056116794</c:v>
                </c:pt>
                <c:pt idx="71">
                  <c:v>720.8808338783633</c:v>
                </c:pt>
                <c:pt idx="72">
                  <c:v>670.180175777242</c:v>
                </c:pt>
                <c:pt idx="73">
                  <c:v>667.7338131644221</c:v>
                </c:pt>
                <c:pt idx="74">
                  <c:v>663.0555892744823</c:v>
                </c:pt>
                <c:pt idx="75">
                  <c:v>675.6182302334813</c:v>
                </c:pt>
                <c:pt idx="76">
                  <c:v>607.893999248353</c:v>
                </c:pt>
                <c:pt idx="77">
                  <c:v>650.6702628564222</c:v>
                </c:pt>
                <c:pt idx="78">
                  <c:v>680.6671488696132</c:v>
                </c:pt>
                <c:pt idx="79">
                  <c:v>698.5650805175455</c:v>
                </c:pt>
                <c:pt idx="80">
                  <c:v>625.7873312719484</c:v>
                </c:pt>
                <c:pt idx="81">
                  <c:v>498.0677800186393</c:v>
                </c:pt>
                <c:pt idx="82">
                  <c:v>612.4289494233124</c:v>
                </c:pt>
                <c:pt idx="83">
                  <c:v>591.6296811005564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F42-4B03-81F6-86CD60F45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34947408"/>
        <c:axId val="-334943984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9"/>
                <c:order val="1"/>
                <c:tx>
                  <c:strRef>
                    <c:extLst>
                      <c:ext uri="{02D57815-91ED-43cb-92C2-25804820EDAC}">
                        <c15:formulaRef>
                          <c15:sqref>WG_UCCSDCA_samebeta!$D$14</c15:sqref>
                        </c15:formulaRef>
                      </c:ext>
                    </c:extLst>
                    <c:strCache>
                      <c:ptCount val="1"/>
                      <c:pt idx="0">
                        <c:v>Cumulative Customers Acquired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WG_UCCSDCA_samebeta!$A$15:$B$98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WG_UCCSDCA_samebeta!$D$15:$D$98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2.0</c:v>
                      </c:pt>
                      <c:pt idx="1">
                        <c:v>31.0</c:v>
                      </c:pt>
                      <c:pt idx="2">
                        <c:v>101.0</c:v>
                      </c:pt>
                      <c:pt idx="3">
                        <c:v>205.0</c:v>
                      </c:pt>
                      <c:pt idx="4">
                        <c:v>338.0</c:v>
                      </c:pt>
                      <c:pt idx="5">
                        <c:v>505.0</c:v>
                      </c:pt>
                      <c:pt idx="6">
                        <c:v>726.0</c:v>
                      </c:pt>
                      <c:pt idx="7">
                        <c:v>975.0</c:v>
                      </c:pt>
                      <c:pt idx="8">
                        <c:v>1179.0</c:v>
                      </c:pt>
                      <c:pt idx="9">
                        <c:v>1415.0</c:v>
                      </c:pt>
                      <c:pt idx="10">
                        <c:v>1682.0</c:v>
                      </c:pt>
                      <c:pt idx="11">
                        <c:v>2077.0</c:v>
                      </c:pt>
                      <c:pt idx="12">
                        <c:v>2477.0</c:v>
                      </c:pt>
                      <c:pt idx="13">
                        <c:v>2891.0</c:v>
                      </c:pt>
                      <c:pt idx="14">
                        <c:v>3391.0</c:v>
                      </c:pt>
                      <c:pt idx="15">
                        <c:v>3971.0</c:v>
                      </c:pt>
                      <c:pt idx="16">
                        <c:v>4556.0</c:v>
                      </c:pt>
                      <c:pt idx="17">
                        <c:v>5174.0</c:v>
                      </c:pt>
                      <c:pt idx="18">
                        <c:v>5822.0</c:v>
                      </c:pt>
                      <c:pt idx="19">
                        <c:v>6527.0</c:v>
                      </c:pt>
                      <c:pt idx="20">
                        <c:v>7215.0</c:v>
                      </c:pt>
                      <c:pt idx="21">
                        <c:v>7871.0</c:v>
                      </c:pt>
                      <c:pt idx="22">
                        <c:v>8555.0</c:v>
                      </c:pt>
                      <c:pt idx="23">
                        <c:v>9247.0</c:v>
                      </c:pt>
                      <c:pt idx="24">
                        <c:v>9866.0</c:v>
                      </c:pt>
                      <c:pt idx="25">
                        <c:v>10508.0</c:v>
                      </c:pt>
                      <c:pt idx="26">
                        <c:v>11230.0</c:v>
                      </c:pt>
                      <c:pt idx="27">
                        <c:v>12034.0</c:v>
                      </c:pt>
                      <c:pt idx="28">
                        <c:v>12721.0</c:v>
                      </c:pt>
                      <c:pt idx="29">
                        <c:v>13422.0</c:v>
                      </c:pt>
                      <c:pt idx="30">
                        <c:v>14168.0</c:v>
                      </c:pt>
                      <c:pt idx="31">
                        <c:v>14927.0</c:v>
                      </c:pt>
                      <c:pt idx="32">
                        <c:v>15712.0</c:v>
                      </c:pt>
                      <c:pt idx="33">
                        <c:v>16563.0</c:v>
                      </c:pt>
                      <c:pt idx="34">
                        <c:v>17460.0</c:v>
                      </c:pt>
                      <c:pt idx="35">
                        <c:v>18367.0</c:v>
                      </c:pt>
                      <c:pt idx="36">
                        <c:v>19168.0</c:v>
                      </c:pt>
                      <c:pt idx="37">
                        <c:v>19967.0</c:v>
                      </c:pt>
                      <c:pt idx="38">
                        <c:v>20867.0</c:v>
                      </c:pt>
                      <c:pt idx="39">
                        <c:v>21764.0</c:v>
                      </c:pt>
                      <c:pt idx="40">
                        <c:v>22558.0</c:v>
                      </c:pt>
                      <c:pt idx="41">
                        <c:v>23382.0</c:v>
                      </c:pt>
                      <c:pt idx="42">
                        <c:v>24340.0</c:v>
                      </c:pt>
                      <c:pt idx="43">
                        <c:v>25280.0</c:v>
                      </c:pt>
                      <c:pt idx="44">
                        <c:v>26170.0</c:v>
                      </c:pt>
                      <c:pt idx="45">
                        <c:v>27020.0</c:v>
                      </c:pt>
                      <c:pt idx="46">
                        <c:v>27924.0</c:v>
                      </c:pt>
                      <c:pt idx="47">
                        <c:v>28714.0</c:v>
                      </c:pt>
                      <c:pt idx="48">
                        <c:v>29444.0</c:v>
                      </c:pt>
                      <c:pt idx="49">
                        <c:v>30196.0</c:v>
                      </c:pt>
                      <c:pt idx="50">
                        <c:v>31021.0</c:v>
                      </c:pt>
                      <c:pt idx="51">
                        <c:v>31680.0</c:v>
                      </c:pt>
                      <c:pt idx="52">
                        <c:v>32333.0</c:v>
                      </c:pt>
                      <c:pt idx="53">
                        <c:v>33064.0</c:v>
                      </c:pt>
                      <c:pt idx="54">
                        <c:v>33951.0</c:v>
                      </c:pt>
                      <c:pt idx="55">
                        <c:v>34798.0</c:v>
                      </c:pt>
                      <c:pt idx="56">
                        <c:v>35631.0</c:v>
                      </c:pt>
                      <c:pt idx="57">
                        <c:v>36378.0</c:v>
                      </c:pt>
                      <c:pt idx="58">
                        <c:v>37197.0</c:v>
                      </c:pt>
                      <c:pt idx="59">
                        <c:v>37850.0</c:v>
                      </c:pt>
                      <c:pt idx="60">
                        <c:v>38531.0</c:v>
                      </c:pt>
                      <c:pt idx="61">
                        <c:v>39103.0</c:v>
                      </c:pt>
                      <c:pt idx="62">
                        <c:v>39759.0</c:v>
                      </c:pt>
                      <c:pt idx="63">
                        <c:v>40426.0</c:v>
                      </c:pt>
                      <c:pt idx="64">
                        <c:v>41099.0</c:v>
                      </c:pt>
                      <c:pt idx="65">
                        <c:v>41764.0</c:v>
                      </c:pt>
                      <c:pt idx="66">
                        <c:v>42503.0</c:v>
                      </c:pt>
                      <c:pt idx="67">
                        <c:v>43165.0</c:v>
                      </c:pt>
                      <c:pt idx="68">
                        <c:v>43819.0</c:v>
                      </c:pt>
                      <c:pt idx="69">
                        <c:v>44443.0</c:v>
                      </c:pt>
                      <c:pt idx="70">
                        <c:v>45177.0</c:v>
                      </c:pt>
                      <c:pt idx="71">
                        <c:v>45831.0</c:v>
                      </c:pt>
                      <c:pt idx="72">
                        <c:v>46470.0</c:v>
                      </c:pt>
                      <c:pt idx="73">
                        <c:v>47126.0</c:v>
                      </c:pt>
                      <c:pt idx="74">
                        <c:v>47817.0</c:v>
                      </c:pt>
                      <c:pt idx="75">
                        <c:v>48432.0</c:v>
                      </c:pt>
                      <c:pt idx="76">
                        <c:v>48986.0</c:v>
                      </c:pt>
                      <c:pt idx="77">
                        <c:v>49624.0</c:v>
                      </c:pt>
                      <c:pt idx="78">
                        <c:v>50375.0</c:v>
                      </c:pt>
                      <c:pt idx="79">
                        <c:v>51205.0</c:v>
                      </c:pt>
                      <c:pt idx="80">
                        <c:v>51862.0</c:v>
                      </c:pt>
                      <c:pt idx="81">
                        <c:v>52389.0</c:v>
                      </c:pt>
                      <c:pt idx="82">
                        <c:v>53125.0</c:v>
                      </c:pt>
                      <c:pt idx="83">
                        <c:v>53819.0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8F42-4B03-81F6-86CD60F45299}"/>
                  </c:ext>
                </c:extLst>
              </c15:ser>
            </c15:filteredLineSeries>
            <c15:filteredLineSeries>
              <c15:ser>
                <c:idx val="1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WG_UCCSDCA_samebeta!$E$14</c15:sqref>
                        </c15:formulaRef>
                      </c:ext>
                    </c:extLst>
                    <c:strCache>
                      <c:ptCount val="1"/>
                      <c:pt idx="0">
                        <c:v>cc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WG_UCCSDCA_samebeta!$A$15:$B$98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WG_UCCSDCA_samebeta!$E$15:$E$98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9.05</c:v>
                      </c:pt>
                      <c:pt idx="1">
                        <c:v>9.15</c:v>
                      </c:pt>
                      <c:pt idx="2">
                        <c:v>9.489999999999998</c:v>
                      </c:pt>
                      <c:pt idx="3">
                        <c:v>9.753333333333333</c:v>
                      </c:pt>
                      <c:pt idx="4">
                        <c:v>9.903333333333334</c:v>
                      </c:pt>
                      <c:pt idx="5">
                        <c:v>10.30333333333333</c:v>
                      </c:pt>
                      <c:pt idx="6">
                        <c:v>10.58333333333333</c:v>
                      </c:pt>
                      <c:pt idx="7">
                        <c:v>10.49666666666667</c:v>
                      </c:pt>
                      <c:pt idx="8">
                        <c:v>10.78333333333333</c:v>
                      </c:pt>
                      <c:pt idx="9">
                        <c:v>10.69333333333333</c:v>
                      </c:pt>
                      <c:pt idx="10">
                        <c:v>10.35</c:v>
                      </c:pt>
                      <c:pt idx="11">
                        <c:v>10.02</c:v>
                      </c:pt>
                      <c:pt idx="12">
                        <c:v>10.59</c:v>
                      </c:pt>
                      <c:pt idx="13">
                        <c:v>10.62333333333333</c:v>
                      </c:pt>
                      <c:pt idx="14">
                        <c:v>10.59</c:v>
                      </c:pt>
                      <c:pt idx="15">
                        <c:v>10.52666666666667</c:v>
                      </c:pt>
                      <c:pt idx="16">
                        <c:v>11.01333333333333</c:v>
                      </c:pt>
                      <c:pt idx="17">
                        <c:v>10.87666666666667</c:v>
                      </c:pt>
                      <c:pt idx="18">
                        <c:v>10.74666666666667</c:v>
                      </c:pt>
                      <c:pt idx="19">
                        <c:v>10.39333333333333</c:v>
                      </c:pt>
                      <c:pt idx="20">
                        <c:v>9.226666666666666</c:v>
                      </c:pt>
                      <c:pt idx="21">
                        <c:v>9.1</c:v>
                      </c:pt>
                      <c:pt idx="22">
                        <c:v>8.856666666666665</c:v>
                      </c:pt>
                      <c:pt idx="23">
                        <c:v>8.513333333333333</c:v>
                      </c:pt>
                      <c:pt idx="24">
                        <c:v>9.313333333333332</c:v>
                      </c:pt>
                      <c:pt idx="25">
                        <c:v>9.41</c:v>
                      </c:pt>
                      <c:pt idx="26">
                        <c:v>8.726666666666664</c:v>
                      </c:pt>
                      <c:pt idx="27">
                        <c:v>8.383333333333332</c:v>
                      </c:pt>
                      <c:pt idx="28">
                        <c:v>7.996666666666666</c:v>
                      </c:pt>
                      <c:pt idx="29">
                        <c:v>8.926666666666665</c:v>
                      </c:pt>
                      <c:pt idx="30">
                        <c:v>8.93</c:v>
                      </c:pt>
                      <c:pt idx="31">
                        <c:v>9.196666666666665</c:v>
                      </c:pt>
                      <c:pt idx="32">
                        <c:v>9.8</c:v>
                      </c:pt>
                      <c:pt idx="33">
                        <c:v>9.333333333333332</c:v>
                      </c:pt>
                      <c:pt idx="34">
                        <c:v>9.56</c:v>
                      </c:pt>
                      <c:pt idx="35">
                        <c:v>9.386666666666666</c:v>
                      </c:pt>
                      <c:pt idx="36">
                        <c:v>9.406666666666666</c:v>
                      </c:pt>
                      <c:pt idx="37">
                        <c:v>9.02</c:v>
                      </c:pt>
                      <c:pt idx="38">
                        <c:v>8.75</c:v>
                      </c:pt>
                      <c:pt idx="39">
                        <c:v>8.243333333333334</c:v>
                      </c:pt>
                      <c:pt idx="40">
                        <c:v>8.893333333333334</c:v>
                      </c:pt>
                      <c:pt idx="41">
                        <c:v>8.379999999999998</c:v>
                      </c:pt>
                      <c:pt idx="42">
                        <c:v>8.403333333333332</c:v>
                      </c:pt>
                      <c:pt idx="43">
                        <c:v>9.246666666666666</c:v>
                      </c:pt>
                      <c:pt idx="44">
                        <c:v>9.220000000000001</c:v>
                      </c:pt>
                      <c:pt idx="45">
                        <c:v>8.69</c:v>
                      </c:pt>
                      <c:pt idx="46">
                        <c:v>8.573333333333334</c:v>
                      </c:pt>
                      <c:pt idx="47">
                        <c:v>7.75</c:v>
                      </c:pt>
                      <c:pt idx="48">
                        <c:v>7.29</c:v>
                      </c:pt>
                      <c:pt idx="49">
                        <c:v>5.96</c:v>
                      </c:pt>
                      <c:pt idx="50">
                        <c:v>6.483333333333332</c:v>
                      </c:pt>
                      <c:pt idx="51">
                        <c:v>5.766666666666666</c:v>
                      </c:pt>
                      <c:pt idx="52">
                        <c:v>5.826666666666667</c:v>
                      </c:pt>
                      <c:pt idx="53">
                        <c:v>6.82</c:v>
                      </c:pt>
                      <c:pt idx="54">
                        <c:v>6.839999999999999</c:v>
                      </c:pt>
                      <c:pt idx="55">
                        <c:v>7.016666666666667</c:v>
                      </c:pt>
                      <c:pt idx="56">
                        <c:v>7.386666666666665</c:v>
                      </c:pt>
                      <c:pt idx="57">
                        <c:v>7.393333333333333</c:v>
                      </c:pt>
                      <c:pt idx="58">
                        <c:v>6.83</c:v>
                      </c:pt>
                      <c:pt idx="59">
                        <c:v>7.126666666666667</c:v>
                      </c:pt>
                      <c:pt idx="60">
                        <c:v>7.306666666666666</c:v>
                      </c:pt>
                      <c:pt idx="61">
                        <c:v>7.186666666666665</c:v>
                      </c:pt>
                      <c:pt idx="62">
                        <c:v>5.966666666666666</c:v>
                      </c:pt>
                      <c:pt idx="63">
                        <c:v>6.48</c:v>
                      </c:pt>
                      <c:pt idx="64">
                        <c:v>7.55</c:v>
                      </c:pt>
                      <c:pt idx="65">
                        <c:v>7.63</c:v>
                      </c:pt>
                      <c:pt idx="66">
                        <c:v>7.496666666666665</c:v>
                      </c:pt>
                      <c:pt idx="67">
                        <c:v>7.94</c:v>
                      </c:pt>
                      <c:pt idx="68">
                        <c:v>7.666666666666666</c:v>
                      </c:pt>
                      <c:pt idx="69">
                        <c:v>8.166666666666667</c:v>
                      </c:pt>
                      <c:pt idx="70">
                        <c:v>8.156666666666666</c:v>
                      </c:pt>
                      <c:pt idx="71">
                        <c:v>7.693333333333333</c:v>
                      </c:pt>
                      <c:pt idx="72">
                        <c:v>8.093333333333333</c:v>
                      </c:pt>
                      <c:pt idx="73">
                        <c:v>8.283333333333333</c:v>
                      </c:pt>
                      <c:pt idx="74">
                        <c:v>8.296666666666666</c:v>
                      </c:pt>
                      <c:pt idx="75">
                        <c:v>8.976666666666664</c:v>
                      </c:pt>
                      <c:pt idx="76">
                        <c:v>9.55</c:v>
                      </c:pt>
                      <c:pt idx="77">
                        <c:v>9.423333333333335</c:v>
                      </c:pt>
                      <c:pt idx="78">
                        <c:v>9.073333333333334</c:v>
                      </c:pt>
                      <c:pt idx="79">
                        <c:v>9.129999999999998</c:v>
                      </c:pt>
                      <c:pt idx="80">
                        <c:v>9.156666666666666</c:v>
                      </c:pt>
                      <c:pt idx="81">
                        <c:v>9.239999999999998</c:v>
                      </c:pt>
                      <c:pt idx="82">
                        <c:v>9.033333333333333</c:v>
                      </c:pt>
                      <c:pt idx="83">
                        <c:v>9.306666666666666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3-8F42-4B03-81F6-86CD60F45299}"/>
                  </c:ext>
                </c:extLst>
              </c15:ser>
            </c15:filteredLineSeries>
            <c15:filteredLineSeries>
              <c15:ser>
                <c:idx val="2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WG_UCCSDCA_samebeta!$F$14</c15:sqref>
                        </c15:formulaRef>
                      </c:ext>
                    </c:extLst>
                    <c:strCache>
                      <c:ptCount val="1"/>
                      <c:pt idx="0">
                        <c:v>unemp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WG_UCCSDCA_samebeta!$A$15:$B$98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WG_UCCSDCA_samebeta!$F$15:$F$98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5.533333</c:v>
                      </c:pt>
                      <c:pt idx="1">
                        <c:v>5.5</c:v>
                      </c:pt>
                      <c:pt idx="2">
                        <c:v>5.266667</c:v>
                      </c:pt>
                      <c:pt idx="3">
                        <c:v>5.333333</c:v>
                      </c:pt>
                      <c:pt idx="4">
                        <c:v>5.233333</c:v>
                      </c:pt>
                      <c:pt idx="5">
                        <c:v>5.0</c:v>
                      </c:pt>
                      <c:pt idx="6">
                        <c:v>4.866667</c:v>
                      </c:pt>
                      <c:pt idx="7">
                        <c:v>4.666667</c:v>
                      </c:pt>
                      <c:pt idx="8">
                        <c:v>4.633333</c:v>
                      </c:pt>
                      <c:pt idx="9">
                        <c:v>4.4</c:v>
                      </c:pt>
                      <c:pt idx="10">
                        <c:v>4.533333</c:v>
                      </c:pt>
                      <c:pt idx="11">
                        <c:v>4.433333</c:v>
                      </c:pt>
                      <c:pt idx="12">
                        <c:v>4.3</c:v>
                      </c:pt>
                      <c:pt idx="13">
                        <c:v>4.266667</c:v>
                      </c:pt>
                      <c:pt idx="14">
                        <c:v>4.233333</c:v>
                      </c:pt>
                      <c:pt idx="15">
                        <c:v>4.066667</c:v>
                      </c:pt>
                      <c:pt idx="16">
                        <c:v>4.033333</c:v>
                      </c:pt>
                      <c:pt idx="17">
                        <c:v>3.933333</c:v>
                      </c:pt>
                      <c:pt idx="18">
                        <c:v>4.0</c:v>
                      </c:pt>
                      <c:pt idx="19">
                        <c:v>3.9</c:v>
                      </c:pt>
                      <c:pt idx="20">
                        <c:v>4.233333</c:v>
                      </c:pt>
                      <c:pt idx="21">
                        <c:v>4.4</c:v>
                      </c:pt>
                      <c:pt idx="22">
                        <c:v>4.833333</c:v>
                      </c:pt>
                      <c:pt idx="23">
                        <c:v>5.5</c:v>
                      </c:pt>
                      <c:pt idx="24">
                        <c:v>5.7</c:v>
                      </c:pt>
                      <c:pt idx="25">
                        <c:v>5.833333</c:v>
                      </c:pt>
                      <c:pt idx="26">
                        <c:v>5.733333</c:v>
                      </c:pt>
                      <c:pt idx="27">
                        <c:v>5.866667</c:v>
                      </c:pt>
                      <c:pt idx="28">
                        <c:v>5.866667</c:v>
                      </c:pt>
                      <c:pt idx="29">
                        <c:v>6.133333</c:v>
                      </c:pt>
                      <c:pt idx="30">
                        <c:v>6.133333</c:v>
                      </c:pt>
                      <c:pt idx="31">
                        <c:v>5.833333</c:v>
                      </c:pt>
                      <c:pt idx="32">
                        <c:v>5.7</c:v>
                      </c:pt>
                      <c:pt idx="33">
                        <c:v>5.6</c:v>
                      </c:pt>
                      <c:pt idx="34">
                        <c:v>5.433333</c:v>
                      </c:pt>
                      <c:pt idx="35">
                        <c:v>5.433333</c:v>
                      </c:pt>
                      <c:pt idx="36">
                        <c:v>5.3</c:v>
                      </c:pt>
                      <c:pt idx="37">
                        <c:v>5.1</c:v>
                      </c:pt>
                      <c:pt idx="38">
                        <c:v>4.966667</c:v>
                      </c:pt>
                      <c:pt idx="39">
                        <c:v>4.966667</c:v>
                      </c:pt>
                      <c:pt idx="40">
                        <c:v>4.733333</c:v>
                      </c:pt>
                      <c:pt idx="41">
                        <c:v>4.633333</c:v>
                      </c:pt>
                      <c:pt idx="42">
                        <c:v>4.633333</c:v>
                      </c:pt>
                      <c:pt idx="43">
                        <c:v>4.433333</c:v>
                      </c:pt>
                      <c:pt idx="44">
                        <c:v>4.5</c:v>
                      </c:pt>
                      <c:pt idx="45">
                        <c:v>4.5</c:v>
                      </c:pt>
                      <c:pt idx="46">
                        <c:v>4.666667</c:v>
                      </c:pt>
                      <c:pt idx="47">
                        <c:v>4.8</c:v>
                      </c:pt>
                      <c:pt idx="48">
                        <c:v>5.0</c:v>
                      </c:pt>
                      <c:pt idx="49">
                        <c:v>5.333333</c:v>
                      </c:pt>
                      <c:pt idx="50">
                        <c:v>6.0</c:v>
                      </c:pt>
                      <c:pt idx="51">
                        <c:v>6.866667</c:v>
                      </c:pt>
                      <c:pt idx="52">
                        <c:v>8.266666</c:v>
                      </c:pt>
                      <c:pt idx="53">
                        <c:v>9.3</c:v>
                      </c:pt>
                      <c:pt idx="54">
                        <c:v>9.633333</c:v>
                      </c:pt>
                      <c:pt idx="55">
                        <c:v>9.933333</c:v>
                      </c:pt>
                      <c:pt idx="56">
                        <c:v>9.833333</c:v>
                      </c:pt>
                      <c:pt idx="57">
                        <c:v>9.633333</c:v>
                      </c:pt>
                      <c:pt idx="58">
                        <c:v>9.466666</c:v>
                      </c:pt>
                      <c:pt idx="59">
                        <c:v>9.5</c:v>
                      </c:pt>
                      <c:pt idx="60">
                        <c:v>9.033334</c:v>
                      </c:pt>
                      <c:pt idx="61">
                        <c:v>9.066667</c:v>
                      </c:pt>
                      <c:pt idx="62">
                        <c:v>9.0</c:v>
                      </c:pt>
                      <c:pt idx="63">
                        <c:v>8.633333</c:v>
                      </c:pt>
                      <c:pt idx="64">
                        <c:v>8.266666</c:v>
                      </c:pt>
                      <c:pt idx="65">
                        <c:v>8.2</c:v>
                      </c:pt>
                      <c:pt idx="66">
                        <c:v>8.033334</c:v>
                      </c:pt>
                      <c:pt idx="67">
                        <c:v>7.8</c:v>
                      </c:pt>
                      <c:pt idx="68">
                        <c:v>7.733333</c:v>
                      </c:pt>
                      <c:pt idx="69">
                        <c:v>7.533333</c:v>
                      </c:pt>
                      <c:pt idx="70">
                        <c:v>7.266667</c:v>
                      </c:pt>
                      <c:pt idx="71">
                        <c:v>6.933333</c:v>
                      </c:pt>
                      <c:pt idx="72">
                        <c:v>6.666667</c:v>
                      </c:pt>
                      <c:pt idx="73">
                        <c:v>6.2</c:v>
                      </c:pt>
                      <c:pt idx="74">
                        <c:v>6.1</c:v>
                      </c:pt>
                      <c:pt idx="75">
                        <c:v>5.7</c:v>
                      </c:pt>
                      <c:pt idx="76">
                        <c:v>5.533333</c:v>
                      </c:pt>
                      <c:pt idx="77">
                        <c:v>5.4</c:v>
                      </c:pt>
                      <c:pt idx="78">
                        <c:v>5.1</c:v>
                      </c:pt>
                      <c:pt idx="79">
                        <c:v>5.0</c:v>
                      </c:pt>
                      <c:pt idx="80">
                        <c:v>4.933333</c:v>
                      </c:pt>
                      <c:pt idx="81">
                        <c:v>4.866667</c:v>
                      </c:pt>
                      <c:pt idx="82">
                        <c:v>4.9</c:v>
                      </c:pt>
                      <c:pt idx="83">
                        <c:v>4.7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4-8F42-4B03-81F6-86CD60F45299}"/>
                  </c:ext>
                </c:extLst>
              </c15:ser>
            </c15:filteredLineSeries>
            <c15:filteredLineSeries>
              <c15:ser>
                <c:idx val="3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WG_UCCSDCA_samebeta!$J$14</c15:sqref>
                        </c15:formulaRef>
                      </c:ext>
                    </c:extLst>
                    <c:strCache>
                      <c:ptCount val="1"/>
                      <c:pt idx="0">
                        <c:v>P(T&lt;=t)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WG_UCCSDCA_samebeta!$A$15:$B$98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WG_UCCSDCA_samebeta!$J$15:$J$98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2.46103137868658E-12</c:v>
                      </c:pt>
                      <c:pt idx="1">
                        <c:v>2.04752437227285E-10</c:v>
                      </c:pt>
                      <c:pt idx="2">
                        <c:v>2.93259205808027E-9</c:v>
                      </c:pt>
                      <c:pt idx="3">
                        <c:v>1.73004318648751E-8</c:v>
                      </c:pt>
                      <c:pt idx="4">
                        <c:v>6.32209966600072E-8</c:v>
                      </c:pt>
                      <c:pt idx="5">
                        <c:v>1.87288409447817E-7</c:v>
                      </c:pt>
                      <c:pt idx="6">
                        <c:v>5.06955937118469E-7</c:v>
                      </c:pt>
                      <c:pt idx="7">
                        <c:v>1.18950851712984E-6</c:v>
                      </c:pt>
                      <c:pt idx="8">
                        <c:v>2.31388217430961E-6</c:v>
                      </c:pt>
                      <c:pt idx="9">
                        <c:v>4.26744082437924E-6</c:v>
                      </c:pt>
                      <c:pt idx="10">
                        <c:v>7.45112939382064E-6</c:v>
                      </c:pt>
                      <c:pt idx="11">
                        <c:v>1.27981504349783E-5</c:v>
                      </c:pt>
                      <c:pt idx="12">
                        <c:v>2.05041007690365E-5</c:v>
                      </c:pt>
                      <c:pt idx="13">
                        <c:v>3.14678350156194E-5</c:v>
                      </c:pt>
                      <c:pt idx="14">
                        <c:v>4.84099729933796E-5</c:v>
                      </c:pt>
                      <c:pt idx="15">
                        <c:v>7.26018182813926E-5</c:v>
                      </c:pt>
                      <c:pt idx="16">
                        <c:v>0.000103748281618188</c:v>
                      </c:pt>
                      <c:pt idx="17">
                        <c:v>0.000145263415760155</c:v>
                      </c:pt>
                      <c:pt idx="18">
                        <c:v>0.000203309488444159</c:v>
                      </c:pt>
                      <c:pt idx="19">
                        <c:v>0.000278922108058355</c:v>
                      </c:pt>
                      <c:pt idx="20">
                        <c:v>0.000363889734724343</c:v>
                      </c:pt>
                      <c:pt idx="21">
                        <c:v>0.000468967620331662</c:v>
                      </c:pt>
                      <c:pt idx="22">
                        <c:v>0.000609192113732337</c:v>
                      </c:pt>
                      <c:pt idx="23">
                        <c:v>0.000782748310280023</c:v>
                      </c:pt>
                      <c:pt idx="24">
                        <c:v>0.000983565010109099</c:v>
                      </c:pt>
                      <c:pt idx="25">
                        <c:v>0.00120313934329985</c:v>
                      </c:pt>
                      <c:pt idx="26">
                        <c:v>0.0014803040980329</c:v>
                      </c:pt>
                      <c:pt idx="27">
                        <c:v>0.0018576412585104</c:v>
                      </c:pt>
                      <c:pt idx="28">
                        <c:v>0.00225595528798561</c:v>
                      </c:pt>
                      <c:pt idx="29">
                        <c:v>0.00274601935155461</c:v>
                      </c:pt>
                      <c:pt idx="30">
                        <c:v>0.00331547144772448</c:v>
                      </c:pt>
                      <c:pt idx="31">
                        <c:v>0.00406127246926036</c:v>
                      </c:pt>
                      <c:pt idx="32">
                        <c:v>0.00481180972602813</c:v>
                      </c:pt>
                      <c:pt idx="33">
                        <c:v>0.00575597741798162</c:v>
                      </c:pt>
                      <c:pt idx="34">
                        <c:v>0.00684448724871733</c:v>
                      </c:pt>
                      <c:pt idx="35">
                        <c:v>0.00824481136981148</c:v>
                      </c:pt>
                      <c:pt idx="36">
                        <c:v>0.00957357190103625</c:v>
                      </c:pt>
                      <c:pt idx="37">
                        <c:v>0.0111789523006267</c:v>
                      </c:pt>
                      <c:pt idx="38">
                        <c:v>0.0131662274690769</c:v>
                      </c:pt>
                      <c:pt idx="39">
                        <c:v>0.0154060275189019</c:v>
                      </c:pt>
                      <c:pt idx="40">
                        <c:v>0.0177739971820892</c:v>
                      </c:pt>
                      <c:pt idx="41">
                        <c:v>0.0203170534282315</c:v>
                      </c:pt>
                      <c:pt idx="42">
                        <c:v>0.0234942220096449</c:v>
                      </c:pt>
                      <c:pt idx="43">
                        <c:v>0.0272314613050142</c:v>
                      </c:pt>
                      <c:pt idx="44">
                        <c:v>0.0310894009786785</c:v>
                      </c:pt>
                      <c:pt idx="45">
                        <c:v>0.0351863382202502</c:v>
                      </c:pt>
                      <c:pt idx="46">
                        <c:v>0.0402073749937138</c:v>
                      </c:pt>
                      <c:pt idx="47">
                        <c:v>0.0454783445165178</c:v>
                      </c:pt>
                      <c:pt idx="48">
                        <c:v>0.0506461805481033</c:v>
                      </c:pt>
                      <c:pt idx="49">
                        <c:v>0.0558857932456989</c:v>
                      </c:pt>
                      <c:pt idx="50">
                        <c:v>0.0625480408184316</c:v>
                      </c:pt>
                      <c:pt idx="51">
                        <c:v>0.0692885489169986</c:v>
                      </c:pt>
                      <c:pt idx="52">
                        <c:v>0.0759064222879022</c:v>
                      </c:pt>
                      <c:pt idx="53">
                        <c:v>0.0832913945962651</c:v>
                      </c:pt>
                      <c:pt idx="54">
                        <c:v>0.0923184108185931</c:v>
                      </c:pt>
                      <c:pt idx="55">
                        <c:v>0.102104981553114</c:v>
                      </c:pt>
                      <c:pt idx="56">
                        <c:v>0.112278471335937</c:v>
                      </c:pt>
                      <c:pt idx="57">
                        <c:v>0.122885102667689</c:v>
                      </c:pt>
                      <c:pt idx="58">
                        <c:v>0.135489740053966</c:v>
                      </c:pt>
                      <c:pt idx="59">
                        <c:v>0.148605390550652</c:v>
                      </c:pt>
                      <c:pt idx="60">
                        <c:v>0.161037207328601</c:v>
                      </c:pt>
                      <c:pt idx="61">
                        <c:v>0.173531982178243</c:v>
                      </c:pt>
                      <c:pt idx="62">
                        <c:v>0.188737222434366</c:v>
                      </c:pt>
                      <c:pt idx="63">
                        <c:v>0.205366138101166</c:v>
                      </c:pt>
                      <c:pt idx="64">
                        <c:v>0.222728379429335</c:v>
                      </c:pt>
                      <c:pt idx="65">
                        <c:v>0.239077986067132</c:v>
                      </c:pt>
                      <c:pt idx="66">
                        <c:v>0.260163228374222</c:v>
                      </c:pt>
                      <c:pt idx="67">
                        <c:v>0.282381871797435</c:v>
                      </c:pt>
                      <c:pt idx="68">
                        <c:v>0.303759317278947</c:v>
                      </c:pt>
                      <c:pt idx="69">
                        <c:v>0.325734726871629</c:v>
                      </c:pt>
                      <c:pt idx="70">
                        <c:v>0.351563287721117</c:v>
                      </c:pt>
                      <c:pt idx="71">
                        <c:v>0.377236082143705</c:v>
                      </c:pt>
                      <c:pt idx="72">
                        <c:v>0.402095608599524</c:v>
                      </c:pt>
                      <c:pt idx="73">
                        <c:v>0.427817553959947</c:v>
                      </c:pt>
                      <c:pt idx="74">
                        <c:v>0.454274917396411</c:v>
                      </c:pt>
                      <c:pt idx="75">
                        <c:v>0.482132489643776</c:v>
                      </c:pt>
                      <c:pt idx="76">
                        <c:v>0.507965680478738</c:v>
                      </c:pt>
                      <c:pt idx="77">
                        <c:v>0.536393293149973</c:v>
                      </c:pt>
                      <c:pt idx="78">
                        <c:v>0.566901528650954</c:v>
                      </c:pt>
                      <c:pt idx="79">
                        <c:v>0.598948723796987</c:v>
                      </c:pt>
                      <c:pt idx="80">
                        <c:v>0.628262658241514</c:v>
                      </c:pt>
                      <c:pt idx="81">
                        <c:v>0.652035175678934</c:v>
                      </c:pt>
                      <c:pt idx="82">
                        <c:v>0.681749031438692</c:v>
                      </c:pt>
                      <c:pt idx="83">
                        <c:v>0.710852127158674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5-8F42-4B03-81F6-86CD60F45299}"/>
                  </c:ext>
                </c:extLst>
              </c15:ser>
            </c15:filteredLineSeries>
            <c15:filteredLineSeries>
              <c15:ser>
                <c:idx val="4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WG_UCCSDCA_samebeta!$K$14</c15:sqref>
                        </c15:formulaRef>
                      </c:ext>
                    </c:extLst>
                    <c:strCache>
                      <c:ptCount val="1"/>
                      <c:pt idx="0">
                        <c:v>P(T=t)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WG_UCCSDCA_samebeta!$A$15:$B$98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WG_UCCSDCA_samebeta!$K$15:$K$98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2.46103137868658E-12</c:v>
                      </c:pt>
                      <c:pt idx="1">
                        <c:v>2.02291405848598E-10</c:v>
                      </c:pt>
                      <c:pt idx="2">
                        <c:v>2.72783962085299E-9</c:v>
                      </c:pt>
                      <c:pt idx="3">
                        <c:v>1.43678398067948E-8</c:v>
                      </c:pt>
                      <c:pt idx="4">
                        <c:v>4.59205647951322E-8</c:v>
                      </c:pt>
                      <c:pt idx="5">
                        <c:v>1.24067412787809E-7</c:v>
                      </c:pt>
                      <c:pt idx="6">
                        <c:v>3.19667527670653E-7</c:v>
                      </c:pt>
                      <c:pt idx="7">
                        <c:v>6.82552580011375E-7</c:v>
                      </c:pt>
                      <c:pt idx="8">
                        <c:v>1.12437365717977E-6</c:v>
                      </c:pt>
                      <c:pt idx="9">
                        <c:v>1.95355865006963E-6</c:v>
                      </c:pt>
                      <c:pt idx="10">
                        <c:v>3.1836885694414E-6</c:v>
                      </c:pt>
                      <c:pt idx="11">
                        <c:v>5.34702104115769E-6</c:v>
                      </c:pt>
                      <c:pt idx="12">
                        <c:v>7.70595033405819E-6</c:v>
                      </c:pt>
                      <c:pt idx="13">
                        <c:v>1.09637342465829E-5</c:v>
                      </c:pt>
                      <c:pt idx="14">
                        <c:v>1.69421379777601E-5</c:v>
                      </c:pt>
                      <c:pt idx="15">
                        <c:v>2.4191845288013E-5</c:v>
                      </c:pt>
                      <c:pt idx="16">
                        <c:v>3.11464633367953E-5</c:v>
                      </c:pt>
                      <c:pt idx="17">
                        <c:v>4.15151341419673E-5</c:v>
                      </c:pt>
                      <c:pt idx="18">
                        <c:v>5.80460726840037E-5</c:v>
                      </c:pt>
                      <c:pt idx="19">
                        <c:v>7.5612619614196E-5</c:v>
                      </c:pt>
                      <c:pt idx="20">
                        <c:v>8.49676266659882E-5</c:v>
                      </c:pt>
                      <c:pt idx="21">
                        <c:v>0.000105077885607319</c:v>
                      </c:pt>
                      <c:pt idx="22">
                        <c:v>0.000140224493400676</c:v>
                      </c:pt>
                      <c:pt idx="23">
                        <c:v>0.000173556196547686</c:v>
                      </c:pt>
                      <c:pt idx="24">
                        <c:v>0.000200816699829076</c:v>
                      </c:pt>
                      <c:pt idx="25">
                        <c:v>0.000219574333190753</c:v>
                      </c:pt>
                      <c:pt idx="26">
                        <c:v>0.00027716475473305</c:v>
                      </c:pt>
                      <c:pt idx="27">
                        <c:v>0.000377337160477498</c:v>
                      </c:pt>
                      <c:pt idx="28">
                        <c:v>0.000398314029475211</c:v>
                      </c:pt>
                      <c:pt idx="29">
                        <c:v>0.000490064063568996</c:v>
                      </c:pt>
                      <c:pt idx="30">
                        <c:v>0.000569452096169876</c:v>
                      </c:pt>
                      <c:pt idx="31">
                        <c:v>0.000745801021535874</c:v>
                      </c:pt>
                      <c:pt idx="32">
                        <c:v>0.000750537256767769</c:v>
                      </c:pt>
                      <c:pt idx="33">
                        <c:v>0.00094416769195349</c:v>
                      </c:pt>
                      <c:pt idx="34">
                        <c:v>0.00108850983073572</c:v>
                      </c:pt>
                      <c:pt idx="35">
                        <c:v>0.00140032412109414</c:v>
                      </c:pt>
                      <c:pt idx="36">
                        <c:v>0.00132876053122477</c:v>
                      </c:pt>
                      <c:pt idx="37">
                        <c:v>0.00160538039959046</c:v>
                      </c:pt>
                      <c:pt idx="38">
                        <c:v>0.00198727516845021</c:v>
                      </c:pt>
                      <c:pt idx="39">
                        <c:v>0.00223980004982494</c:v>
                      </c:pt>
                      <c:pt idx="40">
                        <c:v>0.00236796966318731</c:v>
                      </c:pt>
                      <c:pt idx="41">
                        <c:v>0.00254305624614237</c:v>
                      </c:pt>
                      <c:pt idx="42">
                        <c:v>0.00317716858141337</c:v>
                      </c:pt>
                      <c:pt idx="43">
                        <c:v>0.00373723929536929</c:v>
                      </c:pt>
                      <c:pt idx="44">
                        <c:v>0.00385793967366432</c:v>
                      </c:pt>
                      <c:pt idx="45">
                        <c:v>0.00409693724157167</c:v>
                      </c:pt>
                      <c:pt idx="46">
                        <c:v>0.00502103677346366</c:v>
                      </c:pt>
                      <c:pt idx="47">
                        <c:v>0.00527096952280392</c:v>
                      </c:pt>
                      <c:pt idx="48">
                        <c:v>0.00516783603158555</c:v>
                      </c:pt>
                      <c:pt idx="49">
                        <c:v>0.00523961269759554</c:v>
                      </c:pt>
                      <c:pt idx="50">
                        <c:v>0.0066622475727327</c:v>
                      </c:pt>
                      <c:pt idx="51">
                        <c:v>0.00674050809856708</c:v>
                      </c:pt>
                      <c:pt idx="52">
                        <c:v>0.00661787337090358</c:v>
                      </c:pt>
                      <c:pt idx="53">
                        <c:v>0.00738497230836288</c:v>
                      </c:pt>
                      <c:pt idx="54">
                        <c:v>0.00902701622232804</c:v>
                      </c:pt>
                      <c:pt idx="55">
                        <c:v>0.0097865707345206</c:v>
                      </c:pt>
                      <c:pt idx="56">
                        <c:v>0.0101734897828235</c:v>
                      </c:pt>
                      <c:pt idx="57">
                        <c:v>0.0106066313317518</c:v>
                      </c:pt>
                      <c:pt idx="58">
                        <c:v>0.0126046373862765</c:v>
                      </c:pt>
                      <c:pt idx="59">
                        <c:v>0.0131156504966867</c:v>
                      </c:pt>
                      <c:pt idx="60">
                        <c:v>0.0124318167779486</c:v>
                      </c:pt>
                      <c:pt idx="61">
                        <c:v>0.0124947748496421</c:v>
                      </c:pt>
                      <c:pt idx="62">
                        <c:v>0.0152052402561228</c:v>
                      </c:pt>
                      <c:pt idx="63">
                        <c:v>0.0166289156668002</c:v>
                      </c:pt>
                      <c:pt idx="64">
                        <c:v>0.017362241328169</c:v>
                      </c:pt>
                      <c:pt idx="65">
                        <c:v>0.0163496066377972</c:v>
                      </c:pt>
                      <c:pt idx="66">
                        <c:v>0.0210852423070897</c:v>
                      </c:pt>
                      <c:pt idx="67">
                        <c:v>0.0222186434232127</c:v>
                      </c:pt>
                      <c:pt idx="68">
                        <c:v>0.0213774454815121</c:v>
                      </c:pt>
                      <c:pt idx="69">
                        <c:v>0.0219754095926823</c:v>
                      </c:pt>
                      <c:pt idx="70">
                        <c:v>0.0258285608494878</c:v>
                      </c:pt>
                      <c:pt idx="71">
                        <c:v>0.0256727944225882</c:v>
                      </c:pt>
                      <c:pt idx="72">
                        <c:v>0.0248595264558188</c:v>
                      </c:pt>
                      <c:pt idx="73">
                        <c:v>0.0257219453604237</c:v>
                      </c:pt>
                      <c:pt idx="74">
                        <c:v>0.0264573634364632</c:v>
                      </c:pt>
                      <c:pt idx="75">
                        <c:v>0.0278575722473654</c:v>
                      </c:pt>
                      <c:pt idx="76">
                        <c:v>0.0258331908349617</c:v>
                      </c:pt>
                      <c:pt idx="77">
                        <c:v>0.0284276126712347</c:v>
                      </c:pt>
                      <c:pt idx="78">
                        <c:v>0.0305082355009818</c:v>
                      </c:pt>
                      <c:pt idx="79">
                        <c:v>0.0320471951460324</c:v>
                      </c:pt>
                      <c:pt idx="80">
                        <c:v>0.0293139344445271</c:v>
                      </c:pt>
                      <c:pt idx="81">
                        <c:v>0.0237725174374206</c:v>
                      </c:pt>
                      <c:pt idx="82">
                        <c:v>0.0297138557597574</c:v>
                      </c:pt>
                      <c:pt idx="83">
                        <c:v>0.0291030957199827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6-8F42-4B03-81F6-86CD60F45299}"/>
                  </c:ext>
                </c:extLst>
              </c15:ser>
            </c15:filteredLineSeries>
            <c15:filteredLineSeries>
              <c15:ser>
                <c:idx val="5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WG_UCCSDCA_samebeta!$L$14</c15:sqref>
                        </c15:formulaRef>
                      </c:ext>
                    </c:extLst>
                    <c:strCache>
                      <c:ptCount val="1"/>
                      <c:pt idx="0">
                        <c:v>P(T&lt;=t)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WG_UCCSDCA_samebeta!$A$15:$B$98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WG_UCCSDCA_samebeta!$L$15:$L$98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0.000116628673136887</c:v>
                      </c:pt>
                      <c:pt idx="1">
                        <c:v>0.000659250732617633</c:v>
                      </c:pt>
                      <c:pt idx="2">
                        <c:v>0.00193012276440141</c:v>
                      </c:pt>
                      <c:pt idx="3">
                        <c:v>0.00390232463657492</c:v>
                      </c:pt>
                      <c:pt idx="4">
                        <c:v>0.0063826833709053</c:v>
                      </c:pt>
                      <c:pt idx="5">
                        <c:v>0.00953900475097302</c:v>
                      </c:pt>
                      <c:pt idx="6">
                        <c:v>0.0138639850695025</c:v>
                      </c:pt>
                      <c:pt idx="7">
                        <c:v>0.0192224794242976</c:v>
                      </c:pt>
                      <c:pt idx="8">
                        <c:v>0.0246941200376245</c:v>
                      </c:pt>
                      <c:pt idx="9">
                        <c:v>0.0308990469698738</c:v>
                      </c:pt>
                      <c:pt idx="10">
                        <c:v>0.0377752686210081</c:v>
                      </c:pt>
                      <c:pt idx="11">
                        <c:v>0.045893428079631</c:v>
                      </c:pt>
                      <c:pt idx="12">
                        <c:v>0.0543486265129578</c:v>
                      </c:pt>
                      <c:pt idx="13">
                        <c:v>0.0632510851539393</c:v>
                      </c:pt>
                      <c:pt idx="14">
                        <c:v>0.0736337717909812</c:v>
                      </c:pt>
                      <c:pt idx="15">
                        <c:v>0.0850099976004024</c:v>
                      </c:pt>
                      <c:pt idx="16">
                        <c:v>0.0964196970243759</c:v>
                      </c:pt>
                      <c:pt idx="17">
                        <c:v>0.108426798928662</c:v>
                      </c:pt>
                      <c:pt idx="18">
                        <c:v>0.121829451385323</c:v>
                      </c:pt>
                      <c:pt idx="19">
                        <c:v>0.135903382108905</c:v>
                      </c:pt>
                      <c:pt idx="20">
                        <c:v>0.148781270671888</c:v>
                      </c:pt>
                      <c:pt idx="21">
                        <c:v>0.161871430887558</c:v>
                      </c:pt>
                      <c:pt idx="22">
                        <c:v>0.176331169246308</c:v>
                      </c:pt>
                      <c:pt idx="23">
                        <c:v>0.191236790833782</c:v>
                      </c:pt>
                      <c:pt idx="24">
                        <c:v>0.205695959048527</c:v>
                      </c:pt>
                      <c:pt idx="25">
                        <c:v>0.219043504056678</c:v>
                      </c:pt>
                      <c:pt idx="26">
                        <c:v>0.233348635782155</c:v>
                      </c:pt>
                      <c:pt idx="27">
                        <c:v>0.249934289389245</c:v>
                      </c:pt>
                      <c:pt idx="28">
                        <c:v>0.264907591633596</c:v>
                      </c:pt>
                      <c:pt idx="29">
                        <c:v>0.280738796659641</c:v>
                      </c:pt>
                      <c:pt idx="30">
                        <c:v>0.296600739067614</c:v>
                      </c:pt>
                      <c:pt idx="31">
                        <c:v>0.314552474772805</c:v>
                      </c:pt>
                      <c:pt idx="32">
                        <c:v>0.330218519653951</c:v>
                      </c:pt>
                      <c:pt idx="33">
                        <c:v>0.3473711848467</c:v>
                      </c:pt>
                      <c:pt idx="34">
                        <c:v>0.364612109696061</c:v>
                      </c:pt>
                      <c:pt idx="35">
                        <c:v>0.383967829033112</c:v>
                      </c:pt>
                      <c:pt idx="36">
                        <c:v>0.400048517713754</c:v>
                      </c:pt>
                      <c:pt idx="37">
                        <c:v>0.417127121275041</c:v>
                      </c:pt>
                      <c:pt idx="38">
                        <c:v>0.435712780071881</c:v>
                      </c:pt>
                      <c:pt idx="39">
                        <c:v>0.454141247189629</c:v>
                      </c:pt>
                      <c:pt idx="40">
                        <c:v>0.47133014127377</c:v>
                      </c:pt>
                      <c:pt idx="41">
                        <c:v>0.487671545442879</c:v>
                      </c:pt>
                      <c:pt idx="42">
                        <c:v>0.505756962820261</c:v>
                      </c:pt>
                      <c:pt idx="43">
                        <c:v>0.524583229975648</c:v>
                      </c:pt>
                      <c:pt idx="44">
                        <c:v>0.541814093512508</c:v>
                      </c:pt>
                      <c:pt idx="45">
                        <c:v>0.55809395687884</c:v>
                      </c:pt>
                      <c:pt idx="46">
                        <c:v>0.575852739482443</c:v>
                      </c:pt>
                      <c:pt idx="47">
                        <c:v>0.592454680141423</c:v>
                      </c:pt>
                      <c:pt idx="48">
                        <c:v>0.607009633253129</c:v>
                      </c:pt>
                      <c:pt idx="49">
                        <c:v>0.620264215010041</c:v>
                      </c:pt>
                      <c:pt idx="50">
                        <c:v>0.635405486707645</c:v>
                      </c:pt>
                      <c:pt idx="51">
                        <c:v>0.649171486276495</c:v>
                      </c:pt>
                      <c:pt idx="52">
                        <c:v>0.661366836170335</c:v>
                      </c:pt>
                      <c:pt idx="53">
                        <c:v>0.673677600023888</c:v>
                      </c:pt>
                      <c:pt idx="54">
                        <c:v>0.687278537706098</c:v>
                      </c:pt>
                      <c:pt idx="55">
                        <c:v>0.700598504353207</c:v>
                      </c:pt>
                      <c:pt idx="56">
                        <c:v>0.713130334294434</c:v>
                      </c:pt>
                      <c:pt idx="57">
                        <c:v>0.724984204432169</c:v>
                      </c:pt>
                      <c:pt idx="58">
                        <c:v>0.737768771292698</c:v>
                      </c:pt>
                      <c:pt idx="59">
                        <c:v>0.749845181561925</c:v>
                      </c:pt>
                      <c:pt idx="60">
                        <c:v>0.760274998765478</c:v>
                      </c:pt>
                      <c:pt idx="61">
                        <c:v>0.769865265429828</c:v>
                      </c:pt>
                      <c:pt idx="62">
                        <c:v>0.780547960522306</c:v>
                      </c:pt>
                      <c:pt idx="63">
                        <c:v>0.79123447466474</c:v>
                      </c:pt>
                      <c:pt idx="64">
                        <c:v>0.801454850349852</c:v>
                      </c:pt>
                      <c:pt idx="65">
                        <c:v>0.81030016328143</c:v>
                      </c:pt>
                      <c:pt idx="66">
                        <c:v>0.820790934498109</c:v>
                      </c:pt>
                      <c:pt idx="67">
                        <c:v>0.830948484937584</c:v>
                      </c:pt>
                      <c:pt idx="68">
                        <c:v>0.839955109413471</c:v>
                      </c:pt>
                      <c:pt idx="69">
                        <c:v>0.848515967229787</c:v>
                      </c:pt>
                      <c:pt idx="70">
                        <c:v>0.857828388341747</c:v>
                      </c:pt>
                      <c:pt idx="71">
                        <c:v>0.866406566387304</c:v>
                      </c:pt>
                      <c:pt idx="72">
                        <c:v>0.874131746643925</c:v>
                      </c:pt>
                      <c:pt idx="73">
                        <c:v>0.881588903173697</c:v>
                      </c:pt>
                      <c:pt idx="74">
                        <c:v>0.888763433554907</c:v>
                      </c:pt>
                      <c:pt idx="75">
                        <c:v>0.895847717533566</c:v>
                      </c:pt>
                      <c:pt idx="76">
                        <c:v>0.90202861635668</c:v>
                      </c:pt>
                      <c:pt idx="77">
                        <c:v>0.908449054826226</c:v>
                      </c:pt>
                      <c:pt idx="78">
                        <c:v>0.914971729622143</c:v>
                      </c:pt>
                      <c:pt idx="79">
                        <c:v>0.921480542027697</c:v>
                      </c:pt>
                      <c:pt idx="80">
                        <c:v>0.927158912453179</c:v>
                      </c:pt>
                      <c:pt idx="81">
                        <c:v>0.931567303810914</c:v>
                      </c:pt>
                      <c:pt idx="82">
                        <c:v>0.936866392669425</c:v>
                      </c:pt>
                      <c:pt idx="83">
                        <c:v>0.941885278357896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7-8F42-4B03-81F6-86CD60F45299}"/>
                  </c:ext>
                </c:extLst>
              </c15:ser>
            </c15:filteredLineSeries>
            <c15:filteredLineSeries>
              <c15:ser>
                <c:idx val="6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WG_UCCSDCA_samebeta!$M$14</c15:sqref>
                        </c15:formulaRef>
                      </c:ext>
                    </c:extLst>
                    <c:strCache>
                      <c:ptCount val="1"/>
                      <c:pt idx="0">
                        <c:v>P(T=t)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WG_UCCSDCA_samebeta!$A$15:$B$98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WG_UCCSDCA_samebeta!$M$15:$M$98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0.000116628673136887</c:v>
                      </c:pt>
                      <c:pt idx="1">
                        <c:v>0.000542622059480746</c:v>
                      </c:pt>
                      <c:pt idx="2">
                        <c:v>0.00127087203178378</c:v>
                      </c:pt>
                      <c:pt idx="3">
                        <c:v>0.00197220187217351</c:v>
                      </c:pt>
                      <c:pt idx="4">
                        <c:v>0.00248035873433039</c:v>
                      </c:pt>
                      <c:pt idx="5">
                        <c:v>0.00315632138006772</c:v>
                      </c:pt>
                      <c:pt idx="6">
                        <c:v>0.00432498031852946</c:v>
                      </c:pt>
                      <c:pt idx="7">
                        <c:v>0.00535849435479507</c:v>
                      </c:pt>
                      <c:pt idx="8">
                        <c:v>0.00547164061332694</c:v>
                      </c:pt>
                      <c:pt idx="9">
                        <c:v>0.00620492693224928</c:v>
                      </c:pt>
                      <c:pt idx="10">
                        <c:v>0.00687622165113433</c:v>
                      </c:pt>
                      <c:pt idx="11">
                        <c:v>0.00811815945862293</c:v>
                      </c:pt>
                      <c:pt idx="12">
                        <c:v>0.00845519843332676</c:v>
                      </c:pt>
                      <c:pt idx="13">
                        <c:v>0.00890245864098149</c:v>
                      </c:pt>
                      <c:pt idx="14">
                        <c:v>0.0103826866370419</c:v>
                      </c:pt>
                      <c:pt idx="15">
                        <c:v>0.0113762258094212</c:v>
                      </c:pt>
                      <c:pt idx="16">
                        <c:v>0.0114096994239735</c:v>
                      </c:pt>
                      <c:pt idx="17">
                        <c:v>0.012007101904286</c:v>
                      </c:pt>
                      <c:pt idx="18">
                        <c:v>0.0134026524566608</c:v>
                      </c:pt>
                      <c:pt idx="19">
                        <c:v>0.0140739307235826</c:v>
                      </c:pt>
                      <c:pt idx="20">
                        <c:v>0.0128778885629831</c:v>
                      </c:pt>
                      <c:pt idx="21">
                        <c:v>0.0130901602156693</c:v>
                      </c:pt>
                      <c:pt idx="22">
                        <c:v>0.0144597383587505</c:v>
                      </c:pt>
                      <c:pt idx="23">
                        <c:v>0.0149056215874741</c:v>
                      </c:pt>
                      <c:pt idx="24">
                        <c:v>0.0144591682147442</c:v>
                      </c:pt>
                      <c:pt idx="25">
                        <c:v>0.0133475450081518</c:v>
                      </c:pt>
                      <c:pt idx="26">
                        <c:v>0.0143051317254765</c:v>
                      </c:pt>
                      <c:pt idx="27">
                        <c:v>0.01658565360709</c:v>
                      </c:pt>
                      <c:pt idx="28">
                        <c:v>0.0149733022443512</c:v>
                      </c:pt>
                      <c:pt idx="29">
                        <c:v>0.0158312050260447</c:v>
                      </c:pt>
                      <c:pt idx="30">
                        <c:v>0.0158619424079728</c:v>
                      </c:pt>
                      <c:pt idx="31">
                        <c:v>0.0179517357051915</c:v>
                      </c:pt>
                      <c:pt idx="32">
                        <c:v>0.0156660448811463</c:v>
                      </c:pt>
                      <c:pt idx="33">
                        <c:v>0.0171526651927487</c:v>
                      </c:pt>
                      <c:pt idx="34">
                        <c:v>0.0172409248493608</c:v>
                      </c:pt>
                      <c:pt idx="35">
                        <c:v>0.0193557193370514</c:v>
                      </c:pt>
                      <c:pt idx="36">
                        <c:v>0.0160806886806416</c:v>
                      </c:pt>
                      <c:pt idx="37">
                        <c:v>0.0170786035612869</c:v>
                      </c:pt>
                      <c:pt idx="38">
                        <c:v>0.0185856587968406</c:v>
                      </c:pt>
                      <c:pt idx="39">
                        <c:v>0.0184284671177473</c:v>
                      </c:pt>
                      <c:pt idx="40">
                        <c:v>0.0171888940841413</c:v>
                      </c:pt>
                      <c:pt idx="41">
                        <c:v>0.0163414041691087</c:v>
                      </c:pt>
                      <c:pt idx="42">
                        <c:v>0.0180854173773821</c:v>
                      </c:pt>
                      <c:pt idx="43">
                        <c:v>0.0188262671553869</c:v>
                      </c:pt>
                      <c:pt idx="44">
                        <c:v>0.0172308635368604</c:v>
                      </c:pt>
                      <c:pt idx="45">
                        <c:v>0.0162798633663319</c:v>
                      </c:pt>
                      <c:pt idx="46">
                        <c:v>0.0177587826036029</c:v>
                      </c:pt>
                      <c:pt idx="47">
                        <c:v>0.0166019406589797</c:v>
                      </c:pt>
                      <c:pt idx="48">
                        <c:v>0.0145549531117063</c:v>
                      </c:pt>
                      <c:pt idx="49">
                        <c:v>0.0132545817569125</c:v>
                      </c:pt>
                      <c:pt idx="50">
                        <c:v>0.0151412716976038</c:v>
                      </c:pt>
                      <c:pt idx="51">
                        <c:v>0.0137659995688502</c:v>
                      </c:pt>
                      <c:pt idx="52">
                        <c:v>0.0121953498938401</c:v>
                      </c:pt>
                      <c:pt idx="53">
                        <c:v>0.0123107638535527</c:v>
                      </c:pt>
                      <c:pt idx="54">
                        <c:v>0.0136009376822095</c:v>
                      </c:pt>
                      <c:pt idx="55">
                        <c:v>0.0133199666471091</c:v>
                      </c:pt>
                      <c:pt idx="56">
                        <c:v>0.0125318299412268</c:v>
                      </c:pt>
                      <c:pt idx="57">
                        <c:v>0.0118538701377359</c:v>
                      </c:pt>
                      <c:pt idx="58">
                        <c:v>0.0127845668605289</c:v>
                      </c:pt>
                      <c:pt idx="59">
                        <c:v>0.0120764102692268</c:v>
                      </c:pt>
                      <c:pt idx="60">
                        <c:v>0.0104298172035532</c:v>
                      </c:pt>
                      <c:pt idx="61">
                        <c:v>0.00959026666435014</c:v>
                      </c:pt>
                      <c:pt idx="62">
                        <c:v>0.0106826950924774</c:v>
                      </c:pt>
                      <c:pt idx="63">
                        <c:v>0.0106865141424338</c:v>
                      </c:pt>
                      <c:pt idx="64">
                        <c:v>0.0102203756851122</c:v>
                      </c:pt>
                      <c:pt idx="65">
                        <c:v>0.00884531293157808</c:v>
                      </c:pt>
                      <c:pt idx="66">
                        <c:v>0.0104907712166793</c:v>
                      </c:pt>
                      <c:pt idx="67">
                        <c:v>0.0101575504394751</c:v>
                      </c:pt>
                      <c:pt idx="68">
                        <c:v>0.00900662447588673</c:v>
                      </c:pt>
                      <c:pt idx="69">
                        <c:v>0.0085608578163161</c:v>
                      </c:pt>
                      <c:pt idx="70">
                        <c:v>0.00931242111196006</c:v>
                      </c:pt>
                      <c:pt idx="71">
                        <c:v>0.00857817804555694</c:v>
                      </c:pt>
                      <c:pt idx="72">
                        <c:v>0.00772518025662072</c:v>
                      </c:pt>
                      <c:pt idx="73">
                        <c:v>0.00745715652977186</c:v>
                      </c:pt>
                      <c:pt idx="74">
                        <c:v>0.00717453038120974</c:v>
                      </c:pt>
                      <c:pt idx="75">
                        <c:v>0.00708428397865968</c:v>
                      </c:pt>
                      <c:pt idx="76">
                        <c:v>0.00618089882311368</c:v>
                      </c:pt>
                      <c:pt idx="77">
                        <c:v>0.00642043846954587</c:v>
                      </c:pt>
                      <c:pt idx="78">
                        <c:v>0.00652267479591717</c:v>
                      </c:pt>
                      <c:pt idx="79">
                        <c:v>0.00650881240555423</c:v>
                      </c:pt>
                      <c:pt idx="80">
                        <c:v>0.00567837042548136</c:v>
                      </c:pt>
                      <c:pt idx="81">
                        <c:v>0.00440839135773507</c:v>
                      </c:pt>
                      <c:pt idx="82">
                        <c:v>0.00529908885851149</c:v>
                      </c:pt>
                      <c:pt idx="83">
                        <c:v>0.00501888568847131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8-8F42-4B03-81F6-86CD60F45299}"/>
                  </c:ext>
                </c:extLst>
              </c15:ser>
            </c15:filteredLineSeries>
            <c15:filteredLineSeries>
              <c15:ser>
                <c:idx val="7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WG_UCCSDCA_samebeta!$N$14</c15:sqref>
                        </c15:formulaRef>
                      </c:ext>
                    </c:extLst>
                    <c:strCache>
                      <c:ptCount val="1"/>
                      <c:pt idx="0">
                        <c:v>P(T &lt;= t)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WG_UCCSDCA_samebeta!$A$15:$B$98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WG_UCCSDCA_samebeta!$N$15:$N$98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9.31830039428516E-5</c:v>
                      </c:pt>
                      <c:pt idx="1">
                        <c:v>0.000526722686959985</c:v>
                      </c:pt>
                      <c:pt idx="2">
                        <c:v>0.00154211395988352</c:v>
                      </c:pt>
                      <c:pt idx="3">
                        <c:v>0.00311785023275572</c:v>
                      </c:pt>
                      <c:pt idx="4">
                        <c:v>0.00509959577538732</c:v>
                      </c:pt>
                      <c:pt idx="5">
                        <c:v>0.0076214320183546</c:v>
                      </c:pt>
                      <c:pt idx="6">
                        <c:v>0.0110770329431872</c:v>
                      </c:pt>
                      <c:pt idx="7">
                        <c:v>0.0153584552333631</c:v>
                      </c:pt>
                      <c:pt idx="8">
                        <c:v>0.0197303669950051</c:v>
                      </c:pt>
                      <c:pt idx="9">
                        <c:v>0.0246883204267074</c:v>
                      </c:pt>
                      <c:pt idx="10">
                        <c:v>0.0301828665987804</c:v>
                      </c:pt>
                      <c:pt idx="11">
                        <c:v>0.0366701207616254</c:v>
                      </c:pt>
                      <c:pt idx="12">
                        <c:v>0.0434271337219666</c:v>
                      </c:pt>
                      <c:pt idx="13">
                        <c:v>0.0505421498154535</c:v>
                      </c:pt>
                      <c:pt idx="14">
                        <c:v>0.0588410279424044</c:v>
                      </c:pt>
                      <c:pt idx="15">
                        <c:v>0.0679351730982422</c:v>
                      </c:pt>
                      <c:pt idx="16">
                        <c:v>0.0770574607985294</c:v>
                      </c:pt>
                      <c:pt idx="17">
                        <c:v>0.0866591405411839</c:v>
                      </c:pt>
                      <c:pt idx="18">
                        <c:v>0.0973791487990362</c:v>
                      </c:pt>
                      <c:pt idx="19">
                        <c:v>0.108639020735559</c:v>
                      </c:pt>
                      <c:pt idx="20">
                        <c:v>0.118945169514832</c:v>
                      </c:pt>
                      <c:pt idx="21">
                        <c:v>0.12942496005893</c:v>
                      </c:pt>
                      <c:pt idx="22">
                        <c:v>0.141006070176778</c:v>
                      </c:pt>
                      <c:pt idx="23">
                        <c:v>0.152950128970996</c:v>
                      </c:pt>
                      <c:pt idx="24">
                        <c:v>0.16454296431121</c:v>
                      </c:pt>
                      <c:pt idx="25">
                        <c:v>0.175251415039623</c:v>
                      </c:pt>
                      <c:pt idx="26">
                        <c:v>0.186736527715281</c:v>
                      </c:pt>
                      <c:pt idx="27">
                        <c:v>0.200063850215643</c:v>
                      </c:pt>
                      <c:pt idx="28">
                        <c:v>0.212107166632215</c:v>
                      </c:pt>
                      <c:pt idx="29">
                        <c:v>0.224854367408011</c:v>
                      </c:pt>
                      <c:pt idx="30">
                        <c:v>0.237642085725751</c:v>
                      </c:pt>
                      <c:pt idx="31">
                        <c:v>0.252134940776387</c:v>
                      </c:pt>
                      <c:pt idx="32">
                        <c:v>0.264802545774821</c:v>
                      </c:pt>
                      <c:pt idx="33">
                        <c:v>0.278696843463817</c:v>
                      </c:pt>
                      <c:pt idx="34">
                        <c:v>0.292690674978264</c:v>
                      </c:pt>
                      <c:pt idx="35">
                        <c:v>0.308436850846784</c:v>
                      </c:pt>
                      <c:pt idx="36">
                        <c:v>0.32155198375661</c:v>
                      </c:pt>
                      <c:pt idx="37">
                        <c:v>0.335520030801113</c:v>
                      </c:pt>
                      <c:pt idx="38">
                        <c:v>0.350768943929399</c:v>
                      </c:pt>
                      <c:pt idx="39">
                        <c:v>0.365943030022588</c:v>
                      </c:pt>
                      <c:pt idx="40">
                        <c:v>0.380152498129311</c:v>
                      </c:pt>
                      <c:pt idx="41">
                        <c:v>0.393720043186836</c:v>
                      </c:pt>
                      <c:pt idx="42">
                        <c:v>0.408808479911801</c:v>
                      </c:pt>
                      <c:pt idx="43">
                        <c:v>0.424601424697864</c:v>
                      </c:pt>
                      <c:pt idx="44">
                        <c:v>0.439143951419801</c:v>
                      </c:pt>
                      <c:pt idx="45">
                        <c:v>0.452974701252717</c:v>
                      </c:pt>
                      <c:pt idx="46">
                        <c:v>0.46817283583315</c:v>
                      </c:pt>
                      <c:pt idx="47">
                        <c:v>0.48249693006409</c:v>
                      </c:pt>
                      <c:pt idx="48">
                        <c:v>0.49516480652071</c:v>
                      </c:pt>
                      <c:pt idx="49">
                        <c:v>0.506808152274707</c:v>
                      </c:pt>
                      <c:pt idx="50">
                        <c:v>0.520244899745395</c:v>
                      </c:pt>
                      <c:pt idx="51">
                        <c:v>0.53259857635812</c:v>
                      </c:pt>
                      <c:pt idx="52">
                        <c:v>0.543672695351047</c:v>
                      </c:pt>
                      <c:pt idx="53">
                        <c:v>0.554993235459288</c:v>
                      </c:pt>
                      <c:pt idx="54">
                        <c:v>0.567674685258746</c:v>
                      </c:pt>
                      <c:pt idx="55">
                        <c:v>0.5802843391567</c:v>
                      </c:pt>
                      <c:pt idx="56">
                        <c:v>0.592342075867844</c:v>
                      </c:pt>
                      <c:pt idx="57">
                        <c:v>0.603945215646727</c:v>
                      </c:pt>
                      <c:pt idx="58">
                        <c:v>0.616693611581984</c:v>
                      </c:pt>
                      <c:pt idx="59">
                        <c:v>0.628978938599083</c:v>
                      </c:pt>
                      <c:pt idx="60">
                        <c:v>0.639811214473183</c:v>
                      </c:pt>
                      <c:pt idx="61">
                        <c:v>0.649985369624721</c:v>
                      </c:pt>
                      <c:pt idx="62">
                        <c:v>0.661577224507904</c:v>
                      </c:pt>
                      <c:pt idx="63">
                        <c:v>0.673458329822055</c:v>
                      </c:pt>
                      <c:pt idx="64">
                        <c:v>0.685114422971192</c:v>
                      </c:pt>
                      <c:pt idx="65">
                        <c:v>0.695468311682219</c:v>
                      </c:pt>
                      <c:pt idx="66">
                        <c:v>0.708088871938181</c:v>
                      </c:pt>
                      <c:pt idx="67">
                        <c:v>0.720671043995792</c:v>
                      </c:pt>
                      <c:pt idx="68">
                        <c:v>0.732164554202913</c:v>
                      </c:pt>
                      <c:pt idx="69">
                        <c:v>0.743422117224839</c:v>
                      </c:pt>
                      <c:pt idx="70">
                        <c:v>0.7560547506517</c:v>
                      </c:pt>
                      <c:pt idx="71">
                        <c:v>0.768069431216339</c:v>
                      </c:pt>
                      <c:pt idx="72">
                        <c:v>0.779239100812627</c:v>
                      </c:pt>
                      <c:pt idx="73">
                        <c:v>0.7903679976987</c:v>
                      </c:pt>
                      <c:pt idx="74">
                        <c:v>0.801418924186609</c:v>
                      </c:pt>
                      <c:pt idx="75">
                        <c:v>0.812679228023833</c:v>
                      </c:pt>
                      <c:pt idx="76">
                        <c:v>0.822810794677972</c:v>
                      </c:pt>
                      <c:pt idx="77">
                        <c:v>0.833655299058913</c:v>
                      </c:pt>
                      <c:pt idx="78">
                        <c:v>0.844999751540073</c:v>
                      </c:pt>
                      <c:pt idx="79">
                        <c:v>0.856642502882032</c:v>
                      </c:pt>
                      <c:pt idx="80">
                        <c:v>0.867072291736565</c:v>
                      </c:pt>
                      <c:pt idx="81">
                        <c:v>0.875373421403542</c:v>
                      </c:pt>
                      <c:pt idx="82">
                        <c:v>0.885580570560597</c:v>
                      </c:pt>
                      <c:pt idx="83">
                        <c:v>0.895441065245606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9-8F42-4B03-81F6-86CD60F45299}"/>
                  </c:ext>
                </c:extLst>
              </c15:ser>
            </c15:filteredLineSeries>
            <c15:filteredLineSeries>
              <c15:ser>
                <c:idx val="8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WG_UCCSDCA_samebeta!$O$14</c15:sqref>
                        </c15:formulaRef>
                      </c:ext>
                    </c:extLst>
                    <c:strCache>
                      <c:ptCount val="1"/>
                      <c:pt idx="0">
                        <c:v>P(T = t)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WG_UCCSDCA_samebeta!$A$15:$B$98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WG_UCCSDCA_samebeta!$O$15:$O$98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9.31830039428516E-5</c:v>
                      </c:pt>
                      <c:pt idx="1">
                        <c:v>0.000433539683017133</c:v>
                      </c:pt>
                      <c:pt idx="2">
                        <c:v>0.00101539127292353</c:v>
                      </c:pt>
                      <c:pt idx="3">
                        <c:v>0.0015757362728722</c:v>
                      </c:pt>
                      <c:pt idx="4">
                        <c:v>0.0019817455426316</c:v>
                      </c:pt>
                      <c:pt idx="5">
                        <c:v>0.00252183624296729</c:v>
                      </c:pt>
                      <c:pt idx="6">
                        <c:v>0.00345560092483257</c:v>
                      </c:pt>
                      <c:pt idx="7">
                        <c:v>0.0042814222901759</c:v>
                      </c:pt>
                      <c:pt idx="8">
                        <c:v>0.00437191176164204</c:v>
                      </c:pt>
                      <c:pt idx="9">
                        <c:v>0.00495795343170226</c:v>
                      </c:pt>
                      <c:pt idx="10">
                        <c:v>0.00549454617207304</c:v>
                      </c:pt>
                      <c:pt idx="11">
                        <c:v>0.00648725416284495</c:v>
                      </c:pt>
                      <c:pt idx="12">
                        <c:v>0.00675701296034126</c:v>
                      </c:pt>
                      <c:pt idx="13">
                        <c:v>0.00711501609348691</c:v>
                      </c:pt>
                      <c:pt idx="14">
                        <c:v>0.00829887812695088</c:v>
                      </c:pt>
                      <c:pt idx="15">
                        <c:v>0.00909414515583779</c:v>
                      </c:pt>
                      <c:pt idx="16">
                        <c:v>0.00912228770028721</c:v>
                      </c:pt>
                      <c:pt idx="17">
                        <c:v>0.0096016797426545</c:v>
                      </c:pt>
                      <c:pt idx="18">
                        <c:v>0.0107200082578523</c:v>
                      </c:pt>
                      <c:pt idx="19">
                        <c:v>0.0112598719365226</c:v>
                      </c:pt>
                      <c:pt idx="20">
                        <c:v>0.0103061487792728</c:v>
                      </c:pt>
                      <c:pt idx="21">
                        <c:v>0.0104797905440979</c:v>
                      </c:pt>
                      <c:pt idx="22">
                        <c:v>0.0115811101178483</c:v>
                      </c:pt>
                      <c:pt idx="23">
                        <c:v>0.0119440587942178</c:v>
                      </c:pt>
                      <c:pt idx="24">
                        <c:v>0.0115928353402139</c:v>
                      </c:pt>
                      <c:pt idx="25">
                        <c:v>0.0107084507284135</c:v>
                      </c:pt>
                      <c:pt idx="26">
                        <c:v>0.0114851126756582</c:v>
                      </c:pt>
                      <c:pt idx="27">
                        <c:v>0.0133273225003616</c:v>
                      </c:pt>
                      <c:pt idx="28">
                        <c:v>0.0120433164165723</c:v>
                      </c:pt>
                      <c:pt idx="29">
                        <c:v>0.0127472007757954</c:v>
                      </c:pt>
                      <c:pt idx="30">
                        <c:v>0.0127877183177402</c:v>
                      </c:pt>
                      <c:pt idx="31">
                        <c:v>0.0144928550506366</c:v>
                      </c:pt>
                      <c:pt idx="32">
                        <c:v>0.0126676049984332</c:v>
                      </c:pt>
                      <c:pt idx="33">
                        <c:v>0.0138942976889968</c:v>
                      </c:pt>
                      <c:pt idx="34">
                        <c:v>0.0139938315144468</c:v>
                      </c:pt>
                      <c:pt idx="35">
                        <c:v>0.0157461758685203</c:v>
                      </c:pt>
                      <c:pt idx="36">
                        <c:v>0.0131151329098254</c:v>
                      </c:pt>
                      <c:pt idx="37">
                        <c:v>0.013968047044503</c:v>
                      </c:pt>
                      <c:pt idx="38">
                        <c:v>0.0152489131282861</c:v>
                      </c:pt>
                      <c:pt idx="39">
                        <c:v>0.0151740860931897</c:v>
                      </c:pt>
                      <c:pt idx="40">
                        <c:v>0.0142094681067223</c:v>
                      </c:pt>
                      <c:pt idx="41">
                        <c:v>0.0135675450575253</c:v>
                      </c:pt>
                      <c:pt idx="42">
                        <c:v>0.0150884367249651</c:v>
                      </c:pt>
                      <c:pt idx="43">
                        <c:v>0.0157929447860632</c:v>
                      </c:pt>
                      <c:pt idx="44">
                        <c:v>0.0145425267219367</c:v>
                      </c:pt>
                      <c:pt idx="45">
                        <c:v>0.0138307498329164</c:v>
                      </c:pt>
                      <c:pt idx="46">
                        <c:v>0.0151981345804322</c:v>
                      </c:pt>
                      <c:pt idx="47">
                        <c:v>0.0143240942309406</c:v>
                      </c:pt>
                      <c:pt idx="48">
                        <c:v>0.0126678764566197</c:v>
                      </c:pt>
                      <c:pt idx="49">
                        <c:v>0.0116433457539965</c:v>
                      </c:pt>
                      <c:pt idx="50">
                        <c:v>0.0134367474706881</c:v>
                      </c:pt>
                      <c:pt idx="51">
                        <c:v>0.0123536766127258</c:v>
                      </c:pt>
                      <c:pt idx="52">
                        <c:v>0.0110741189929263</c:v>
                      </c:pt>
                      <c:pt idx="53">
                        <c:v>0.0113205401082416</c:v>
                      </c:pt>
                      <c:pt idx="54">
                        <c:v>0.0126814497994579</c:v>
                      </c:pt>
                      <c:pt idx="55">
                        <c:v>0.0126096538979537</c:v>
                      </c:pt>
                      <c:pt idx="56">
                        <c:v>0.0120577367111444</c:v>
                      </c:pt>
                      <c:pt idx="57">
                        <c:v>0.0116031397788832</c:v>
                      </c:pt>
                      <c:pt idx="58">
                        <c:v>0.012748395935257</c:v>
                      </c:pt>
                      <c:pt idx="59">
                        <c:v>0.0122853270170981</c:v>
                      </c:pt>
                      <c:pt idx="60">
                        <c:v>0.0108322758741002</c:v>
                      </c:pt>
                      <c:pt idx="61">
                        <c:v>0.0101741551515386</c:v>
                      </c:pt>
                      <c:pt idx="62">
                        <c:v>0.0115918548831829</c:v>
                      </c:pt>
                      <c:pt idx="63">
                        <c:v>0.0118811053141505</c:v>
                      </c:pt>
                      <c:pt idx="64">
                        <c:v>0.0116560931491373</c:v>
                      </c:pt>
                      <c:pt idx="65">
                        <c:v>0.0103538887110268</c:v>
                      </c:pt>
                      <c:pt idx="66">
                        <c:v>0.0126205602559619</c:v>
                      </c:pt>
                      <c:pt idx="67">
                        <c:v>0.0125821720576117</c:v>
                      </c:pt>
                      <c:pt idx="68">
                        <c:v>0.0114935102071202</c:v>
                      </c:pt>
                      <c:pt idx="69">
                        <c:v>0.011257563021926</c:v>
                      </c:pt>
                      <c:pt idx="70">
                        <c:v>0.0126326334268613</c:v>
                      </c:pt>
                      <c:pt idx="71">
                        <c:v>0.0120146805646394</c:v>
                      </c:pt>
                      <c:pt idx="72">
                        <c:v>0.0111696695962874</c:v>
                      </c:pt>
                      <c:pt idx="73">
                        <c:v>0.0111288968860737</c:v>
                      </c:pt>
                      <c:pt idx="74">
                        <c:v>0.011050926487908</c:v>
                      </c:pt>
                      <c:pt idx="75">
                        <c:v>0.0112603038372247</c:v>
                      </c:pt>
                      <c:pt idx="76">
                        <c:v>0.0101315666541392</c:v>
                      </c:pt>
                      <c:pt idx="77">
                        <c:v>0.0108445043809404</c:v>
                      </c:pt>
                      <c:pt idx="78">
                        <c:v>0.0113444524811602</c:v>
                      </c:pt>
                      <c:pt idx="79">
                        <c:v>0.0116427513419591</c:v>
                      </c:pt>
                      <c:pt idx="80">
                        <c:v>0.0104297888545325</c:v>
                      </c:pt>
                      <c:pt idx="81">
                        <c:v>0.00830112966697732</c:v>
                      </c:pt>
                      <c:pt idx="82">
                        <c:v>0.0102071491570552</c:v>
                      </c:pt>
                      <c:pt idx="83">
                        <c:v>0.00986049468500927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A-8F42-4B03-81F6-86CD60F45299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WG_UCCSDCA_samebeta!$P$14</c15:sqref>
                        </c15:formulaRef>
                      </c:ext>
                    </c:extLst>
                    <c:strCache>
                      <c:ptCount val="1"/>
                      <c:pt idx="0">
                        <c:v>LL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WG_UCCSDCA_samebeta!$A$15:$B$98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WG_UCCSDCA_samebeta!$P$15:$P$98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-18.56189042806148</c:v>
                      </c:pt>
                      <c:pt idx="1">
                        <c:v>-224.5622895234916</c:v>
                      </c:pt>
                      <c:pt idx="2">
                        <c:v>-482.4736875144008</c:v>
                      </c:pt>
                      <c:pt idx="3">
                        <c:v>-671.1153946741267</c:v>
                      </c:pt>
                      <c:pt idx="4">
                        <c:v>-827.7623723158824</c:v>
                      </c:pt>
                      <c:pt idx="5">
                        <c:v>-999.1222518190153</c:v>
                      </c:pt>
                      <c:pt idx="6">
                        <c:v>-1252.574718634096</c:v>
                      </c:pt>
                      <c:pt idx="7">
                        <c:v>-1357.914033436865</c:v>
                      </c:pt>
                      <c:pt idx="8">
                        <c:v>-1108.241197861625</c:v>
                      </c:pt>
                      <c:pt idx="9">
                        <c:v>-1252.395888160985</c:v>
                      </c:pt>
                      <c:pt idx="10">
                        <c:v>-1389.467808771104</c:v>
                      </c:pt>
                      <c:pt idx="11">
                        <c:v>-1989.976790446861</c:v>
                      </c:pt>
                      <c:pt idx="12">
                        <c:v>-1998.869742540993</c:v>
                      </c:pt>
                      <c:pt idx="13">
                        <c:v>-2047.456783210772</c:v>
                      </c:pt>
                      <c:pt idx="14">
                        <c:v>-2395.81746937143</c:v>
                      </c:pt>
                      <c:pt idx="15">
                        <c:v>-2726.072187955088</c:v>
                      </c:pt>
                      <c:pt idx="16">
                        <c:v>-2747.765277283067</c:v>
                      </c:pt>
                      <c:pt idx="17">
                        <c:v>-2871.115043579897</c:v>
                      </c:pt>
                      <c:pt idx="18">
                        <c:v>-2939.096892755492</c:v>
                      </c:pt>
                      <c:pt idx="19">
                        <c:v>-3162.98957090034</c:v>
                      </c:pt>
                      <c:pt idx="20">
                        <c:v>-3147.610039984093</c:v>
                      </c:pt>
                      <c:pt idx="21">
                        <c:v>-2990.249120769697</c:v>
                      </c:pt>
                      <c:pt idx="22">
                        <c:v>-3049.531883291696</c:v>
                      </c:pt>
                      <c:pt idx="23">
                        <c:v>-3063.844737017176</c:v>
                      </c:pt>
                      <c:pt idx="24">
                        <c:v>-2759.110801145658</c:v>
                      </c:pt>
                      <c:pt idx="25">
                        <c:v>-2912.575563502433</c:v>
                      </c:pt>
                      <c:pt idx="26">
                        <c:v>-3224.960022455146</c:v>
                      </c:pt>
                      <c:pt idx="27">
                        <c:v>-3471.62297823517</c:v>
                      </c:pt>
                      <c:pt idx="28">
                        <c:v>-3036.021608451632</c:v>
                      </c:pt>
                      <c:pt idx="29">
                        <c:v>-3058.072948513157</c:v>
                      </c:pt>
                      <c:pt idx="30">
                        <c:v>-3252.015476027641</c:v>
                      </c:pt>
                      <c:pt idx="31">
                        <c:v>-3213.681525151018</c:v>
                      </c:pt>
                      <c:pt idx="32">
                        <c:v>-3429.435255497448</c:v>
                      </c:pt>
                      <c:pt idx="33">
                        <c:v>-3639.11152379641</c:v>
                      </c:pt>
                      <c:pt idx="34">
                        <c:v>-3829.417371358176</c:v>
                      </c:pt>
                      <c:pt idx="35">
                        <c:v>-3765.10007488768</c:v>
                      </c:pt>
                      <c:pt idx="36">
                        <c:v>-3471.524813755914</c:v>
                      </c:pt>
                      <c:pt idx="37">
                        <c:v>-3412.5153465846</c:v>
                      </c:pt>
                      <c:pt idx="38">
                        <c:v>-3764.922343870398</c:v>
                      </c:pt>
                      <c:pt idx="39">
                        <c:v>-3756.78505301143</c:v>
                      </c:pt>
                      <c:pt idx="40">
                        <c:v>-3377.554334178649</c:v>
                      </c:pt>
                      <c:pt idx="41">
                        <c:v>-3543.26157837919</c:v>
                      </c:pt>
                      <c:pt idx="42">
                        <c:v>-4017.685890774417</c:v>
                      </c:pt>
                      <c:pt idx="43">
                        <c:v>-3899.300452930063</c:v>
                      </c:pt>
                      <c:pt idx="44">
                        <c:v>-3765.303459760442</c:v>
                      </c:pt>
                      <c:pt idx="45">
                        <c:v>-3638.731779383296</c:v>
                      </c:pt>
                      <c:pt idx="46">
                        <c:v>-3784.670655604047</c:v>
                      </c:pt>
                      <c:pt idx="47">
                        <c:v>-3354.191676182453</c:v>
                      </c:pt>
                      <c:pt idx="48">
                        <c:v>-3189.140709008589</c:v>
                      </c:pt>
                      <c:pt idx="49">
                        <c:v>-3348.671372436851</c:v>
                      </c:pt>
                      <c:pt idx="50">
                        <c:v>-3555.553630896126</c:v>
                      </c:pt>
                      <c:pt idx="51">
                        <c:v>-2895.515227234135</c:v>
                      </c:pt>
                      <c:pt idx="52">
                        <c:v>-2940.553368547438</c:v>
                      </c:pt>
                      <c:pt idx="53">
                        <c:v>-3275.710777554884</c:v>
                      </c:pt>
                      <c:pt idx="54">
                        <c:v>-3874.074504124011</c:v>
                      </c:pt>
                      <c:pt idx="55">
                        <c:v>-3704.178811884963</c:v>
                      </c:pt>
                      <c:pt idx="56">
                        <c:v>-3680.234629037277</c:v>
                      </c:pt>
                      <c:pt idx="57">
                        <c:v>-3328.990221535133</c:v>
                      </c:pt>
                      <c:pt idx="58">
                        <c:v>-3572.764506094961</c:v>
                      </c:pt>
                      <c:pt idx="59">
                        <c:v>-2872.775324156601</c:v>
                      </c:pt>
                      <c:pt idx="60">
                        <c:v>-3081.67828949097</c:v>
                      </c:pt>
                      <c:pt idx="61">
                        <c:v>-2624.281421413439</c:v>
                      </c:pt>
                      <c:pt idx="62">
                        <c:v>-2924.088900841472</c:v>
                      </c:pt>
                      <c:pt idx="63">
                        <c:v>-2956.681554952438</c:v>
                      </c:pt>
                      <c:pt idx="64">
                        <c:v>-2996.146345119727</c:v>
                      </c:pt>
                      <c:pt idx="65">
                        <c:v>-3039.311417461072</c:v>
                      </c:pt>
                      <c:pt idx="66">
                        <c:v>-3231.224313107849</c:v>
                      </c:pt>
                      <c:pt idx="67">
                        <c:v>-2896.564041563358</c:v>
                      </c:pt>
                      <c:pt idx="68">
                        <c:v>-2920.746167200558</c:v>
                      </c:pt>
                      <c:pt idx="69">
                        <c:v>-2799.710227134527</c:v>
                      </c:pt>
                      <c:pt idx="70">
                        <c:v>-3208.660344259592</c:v>
                      </c:pt>
                      <c:pt idx="71">
                        <c:v>-2891.74340172901</c:v>
                      </c:pt>
                      <c:pt idx="72">
                        <c:v>-2872.019524130718</c:v>
                      </c:pt>
                      <c:pt idx="73">
                        <c:v>-2950.825911122686</c:v>
                      </c:pt>
                      <c:pt idx="74">
                        <c:v>-3113.121537546274</c:v>
                      </c:pt>
                      <c:pt idx="75">
                        <c:v>-2759.180078813152</c:v>
                      </c:pt>
                      <c:pt idx="76">
                        <c:v>-2544.023022049656</c:v>
                      </c:pt>
                      <c:pt idx="77">
                        <c:v>-2886.373781357541</c:v>
                      </c:pt>
                      <c:pt idx="78">
                        <c:v>-3363.748843463129</c:v>
                      </c:pt>
                      <c:pt idx="79">
                        <c:v>-3696.049340871264</c:v>
                      </c:pt>
                      <c:pt idx="80">
                        <c:v>-2997.94964002705</c:v>
                      </c:pt>
                      <c:pt idx="81">
                        <c:v>-2525.048653555546</c:v>
                      </c:pt>
                      <c:pt idx="82">
                        <c:v>-3374.31484315126</c:v>
                      </c:pt>
                      <c:pt idx="83">
                        <c:v>-3205.737944868476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B-8F42-4B03-81F6-86CD60F45299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WG_UCCSDCA_samebeta!$Q$14</c15:sqref>
                        </c15:formulaRef>
                      </c:ext>
                    </c:extLst>
                    <c:strCache>
                      <c:ptCount val="1"/>
                      <c:pt idx="0">
                        <c:v>Exp Cumulative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WG_UCCSDCA_samebeta!$A$15:$B$98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WG_UCCSDCA_samebeta!$Q$15:$Q$98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5.590980236571097</c:v>
                      </c:pt>
                      <c:pt idx="1">
                        <c:v>31.6033612175991</c:v>
                      </c:pt>
                      <c:pt idx="2">
                        <c:v>92.52683759301119</c:v>
                      </c:pt>
                      <c:pt idx="3">
                        <c:v>187.071013965343</c:v>
                      </c:pt>
                      <c:pt idx="4">
                        <c:v>305.975746523239</c:v>
                      </c:pt>
                      <c:pt idx="5">
                        <c:v>457.2859211012762</c:v>
                      </c:pt>
                      <c:pt idx="6">
                        <c:v>664.6219765912302</c:v>
                      </c:pt>
                      <c:pt idx="7">
                        <c:v>921.5073140017844</c:v>
                      </c:pt>
                      <c:pt idx="8">
                        <c:v>1183.822019700307</c:v>
                      </c:pt>
                      <c:pt idx="9">
                        <c:v>1481.299225602442</c:v>
                      </c:pt>
                      <c:pt idx="10">
                        <c:v>1810.971995926825</c:v>
                      </c:pt>
                      <c:pt idx="11">
                        <c:v>2200.207245697522</c:v>
                      </c:pt>
                      <c:pt idx="12">
                        <c:v>2605.628023317997</c:v>
                      </c:pt>
                      <c:pt idx="13">
                        <c:v>3032.528988927213</c:v>
                      </c:pt>
                      <c:pt idx="14">
                        <c:v>3530.461676544265</c:v>
                      </c:pt>
                      <c:pt idx="15">
                        <c:v>4076.110385894533</c:v>
                      </c:pt>
                      <c:pt idx="16">
                        <c:v>4623.447647911766</c:v>
                      </c:pt>
                      <c:pt idx="17">
                        <c:v>5199.548432471036</c:v>
                      </c:pt>
                      <c:pt idx="18">
                        <c:v>5842.748927942174</c:v>
                      </c:pt>
                      <c:pt idx="19">
                        <c:v>6518.341244133532</c:v>
                      </c:pt>
                      <c:pt idx="20">
                        <c:v>7136.710170889901</c:v>
                      </c:pt>
                      <c:pt idx="21">
                        <c:v>7765.497603535775</c:v>
                      </c:pt>
                      <c:pt idx="22">
                        <c:v>8460.364210606673</c:v>
                      </c:pt>
                      <c:pt idx="23">
                        <c:v>9177.00773825974</c:v>
                      </c:pt>
                      <c:pt idx="24">
                        <c:v>9872.577858672575</c:v>
                      </c:pt>
                      <c:pt idx="25">
                        <c:v>10515.08490237739</c:v>
                      </c:pt>
                      <c:pt idx="26">
                        <c:v>11204.19166291688</c:v>
                      </c:pt>
                      <c:pt idx="27">
                        <c:v>12003.83101293857</c:v>
                      </c:pt>
                      <c:pt idx="28">
                        <c:v>12726.42999793291</c:v>
                      </c:pt>
                      <c:pt idx="29">
                        <c:v>13491.26204448063</c:v>
                      </c:pt>
                      <c:pt idx="30">
                        <c:v>14258.52514354504</c:v>
                      </c:pt>
                      <c:pt idx="31">
                        <c:v>15128.09644658324</c:v>
                      </c:pt>
                      <c:pt idx="32">
                        <c:v>15888.15274648923</c:v>
                      </c:pt>
                      <c:pt idx="33">
                        <c:v>16721.81060782904</c:v>
                      </c:pt>
                      <c:pt idx="34">
                        <c:v>17561.44049869585</c:v>
                      </c:pt>
                      <c:pt idx="35">
                        <c:v>18506.21105080706</c:v>
                      </c:pt>
                      <c:pt idx="36">
                        <c:v>19293.11902539659</c:v>
                      </c:pt>
                      <c:pt idx="37">
                        <c:v>20131.20184806677</c:v>
                      </c:pt>
                      <c:pt idx="38">
                        <c:v>21046.13663576393</c:v>
                      </c:pt>
                      <c:pt idx="39">
                        <c:v>21956.58180135531</c:v>
                      </c:pt>
                      <c:pt idx="40">
                        <c:v>22809.14988775865</c:v>
                      </c:pt>
                      <c:pt idx="41">
                        <c:v>23623.20259121017</c:v>
                      </c:pt>
                      <c:pt idx="42">
                        <c:v>24528.50879470807</c:v>
                      </c:pt>
                      <c:pt idx="43">
                        <c:v>25476.08548187187</c:v>
                      </c:pt>
                      <c:pt idx="44">
                        <c:v>26348.63708518807</c:v>
                      </c:pt>
                      <c:pt idx="45">
                        <c:v>27178.48207516305</c:v>
                      </c:pt>
                      <c:pt idx="46">
                        <c:v>28090.37014998899</c:v>
                      </c:pt>
                      <c:pt idx="47">
                        <c:v>28949.81580384542</c:v>
                      </c:pt>
                      <c:pt idx="48">
                        <c:v>29709.8883912426</c:v>
                      </c:pt>
                      <c:pt idx="49">
                        <c:v>30408.48913648239</c:v>
                      </c:pt>
                      <c:pt idx="50">
                        <c:v>31214.69398472368</c:v>
                      </c:pt>
                      <c:pt idx="51">
                        <c:v>31955.91458148723</c:v>
                      </c:pt>
                      <c:pt idx="52">
                        <c:v>32620.36172106281</c:v>
                      </c:pt>
                      <c:pt idx="53">
                        <c:v>33299.5941275573</c:v>
                      </c:pt>
                      <c:pt idx="54">
                        <c:v>34060.48111552477</c:v>
                      </c:pt>
                      <c:pt idx="55">
                        <c:v>34817.060349402</c:v>
                      </c:pt>
                      <c:pt idx="56">
                        <c:v>35540.52455207066</c:v>
                      </c:pt>
                      <c:pt idx="57">
                        <c:v>36236.71293880366</c:v>
                      </c:pt>
                      <c:pt idx="58">
                        <c:v>37001.61669491907</c:v>
                      </c:pt>
                      <c:pt idx="59">
                        <c:v>37738.73631594495</c:v>
                      </c:pt>
                      <c:pt idx="60">
                        <c:v>38388.67286839097</c:v>
                      </c:pt>
                      <c:pt idx="61">
                        <c:v>38999.12217748329</c:v>
                      </c:pt>
                      <c:pt idx="62">
                        <c:v>39694.63347047426</c:v>
                      </c:pt>
                      <c:pt idx="63">
                        <c:v>40407.49978932329</c:v>
                      </c:pt>
                      <c:pt idx="64">
                        <c:v>41106.86537827153</c:v>
                      </c:pt>
                      <c:pt idx="65">
                        <c:v>41728.09870093314</c:v>
                      </c:pt>
                      <c:pt idx="66">
                        <c:v>42485.33231629084</c:v>
                      </c:pt>
                      <c:pt idx="67">
                        <c:v>43240.26263974755</c:v>
                      </c:pt>
                      <c:pt idx="68">
                        <c:v>43929.87325217476</c:v>
                      </c:pt>
                      <c:pt idx="69">
                        <c:v>44605.32703349032</c:v>
                      </c:pt>
                      <c:pt idx="70">
                        <c:v>45363.285039102</c:v>
                      </c:pt>
                      <c:pt idx="71">
                        <c:v>46084.16587298037</c:v>
                      </c:pt>
                      <c:pt idx="72">
                        <c:v>46754.34604875761</c:v>
                      </c:pt>
                      <c:pt idx="73">
                        <c:v>47422.07986192203</c:v>
                      </c:pt>
                      <c:pt idx="74">
                        <c:v>48085.13545119652</c:v>
                      </c:pt>
                      <c:pt idx="75">
                        <c:v>48760.75368143</c:v>
                      </c:pt>
                      <c:pt idx="76">
                        <c:v>49368.64768067835</c:v>
                      </c:pt>
                      <c:pt idx="77">
                        <c:v>50019.31794353477</c:v>
                      </c:pt>
                      <c:pt idx="78">
                        <c:v>50699.98509240438</c:v>
                      </c:pt>
                      <c:pt idx="79">
                        <c:v>51398.55017292192</c:v>
                      </c:pt>
                      <c:pt idx="80">
                        <c:v>52024.33750419387</c:v>
                      </c:pt>
                      <c:pt idx="81">
                        <c:v>52522.40528421252</c:v>
                      </c:pt>
                      <c:pt idx="82">
                        <c:v>53134.83423363582</c:v>
                      </c:pt>
                      <c:pt idx="83">
                        <c:v>53726.46391473639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C-8F42-4B03-81F6-86CD60F45299}"/>
                  </c:ext>
                </c:extLst>
              </c15:ser>
            </c15:filteredLineSeries>
          </c:ext>
        </c:extLst>
      </c:lineChart>
      <c:catAx>
        <c:axId val="-33494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4943984"/>
        <c:crosses val="autoZero"/>
        <c:auto val="1"/>
        <c:lblAlgn val="ctr"/>
        <c:lblOffset val="100"/>
        <c:noMultiLvlLbl val="0"/>
      </c:catAx>
      <c:valAx>
        <c:axId val="-33494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494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DISH Network,</a:t>
            </a:r>
            <a:r>
              <a:rPr lang="en-US" baseline="0"/>
              <a:t> Quarterly Customers Acquired, Q1 1996-Q4 2016</a:t>
            </a:r>
            <a:endParaRPr lang="en-US"/>
          </a:p>
        </c:rich>
      </c:tx>
      <c:layout>
        <c:manualLayout>
          <c:xMode val="edge"/>
          <c:yMode val="edge"/>
          <c:x val="0.206106268212536"/>
          <c:y val="0.02089552238805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WG_UCCSDCA_samebetaCCdiffbetaCA!$C$14</c:f>
              <c:strCache>
                <c:ptCount val="1"/>
                <c:pt idx="0">
                  <c:v>Customers Acquired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WG_UCCSDCA_samebetaCCdiffbetaCA!$A$15:$B$98</c:f>
              <c:multiLvlStrCache>
                <c:ptCount val="84"/>
                <c:lvl>
                  <c:pt idx="0">
                    <c:v>1996Q1</c:v>
                  </c:pt>
                  <c:pt idx="1">
                    <c:v>1996Q2</c:v>
                  </c:pt>
                  <c:pt idx="2">
                    <c:v>1996Q3</c:v>
                  </c:pt>
                  <c:pt idx="3">
                    <c:v>1996Q4</c:v>
                  </c:pt>
                  <c:pt idx="4">
                    <c:v>1997Q1</c:v>
                  </c:pt>
                  <c:pt idx="5">
                    <c:v>1997Q2</c:v>
                  </c:pt>
                  <c:pt idx="6">
                    <c:v>1997Q3</c:v>
                  </c:pt>
                  <c:pt idx="7">
                    <c:v>1997Q4</c:v>
                  </c:pt>
                  <c:pt idx="8">
                    <c:v>1998Q1</c:v>
                  </c:pt>
                  <c:pt idx="9">
                    <c:v>1998Q2</c:v>
                  </c:pt>
                  <c:pt idx="10">
                    <c:v>1998Q3</c:v>
                  </c:pt>
                  <c:pt idx="11">
                    <c:v>1998Q4</c:v>
                  </c:pt>
                  <c:pt idx="12">
                    <c:v>1999Q1</c:v>
                  </c:pt>
                  <c:pt idx="13">
                    <c:v>1999Q2</c:v>
                  </c:pt>
                  <c:pt idx="14">
                    <c:v>1999Q3</c:v>
                  </c:pt>
                  <c:pt idx="15">
                    <c:v>1999Q4</c:v>
                  </c:pt>
                  <c:pt idx="16">
                    <c:v>2000Q1</c:v>
                  </c:pt>
                  <c:pt idx="17">
                    <c:v>2000Q2</c:v>
                  </c:pt>
                  <c:pt idx="18">
                    <c:v>2000Q3</c:v>
                  </c:pt>
                  <c:pt idx="19">
                    <c:v>2000Q4</c:v>
                  </c:pt>
                  <c:pt idx="20">
                    <c:v>2001Q1</c:v>
                  </c:pt>
                  <c:pt idx="21">
                    <c:v>2001Q2</c:v>
                  </c:pt>
                  <c:pt idx="22">
                    <c:v>2001Q3</c:v>
                  </c:pt>
                  <c:pt idx="23">
                    <c:v>2001Q4</c:v>
                  </c:pt>
                  <c:pt idx="24">
                    <c:v>2002Q1</c:v>
                  </c:pt>
                  <c:pt idx="25">
                    <c:v>2002Q2</c:v>
                  </c:pt>
                  <c:pt idx="26">
                    <c:v>2002Q3</c:v>
                  </c:pt>
                  <c:pt idx="27">
                    <c:v>2002Q4</c:v>
                  </c:pt>
                  <c:pt idx="28">
                    <c:v>2003Q1</c:v>
                  </c:pt>
                  <c:pt idx="29">
                    <c:v>2003Q2</c:v>
                  </c:pt>
                  <c:pt idx="30">
                    <c:v>2003Q3</c:v>
                  </c:pt>
                  <c:pt idx="31">
                    <c:v>2003Q4</c:v>
                  </c:pt>
                  <c:pt idx="32">
                    <c:v>2004Q1</c:v>
                  </c:pt>
                  <c:pt idx="33">
                    <c:v>2004Q2</c:v>
                  </c:pt>
                  <c:pt idx="34">
                    <c:v>2004Q3</c:v>
                  </c:pt>
                  <c:pt idx="35">
                    <c:v>2004Q4</c:v>
                  </c:pt>
                  <c:pt idx="36">
                    <c:v>2005Q1</c:v>
                  </c:pt>
                  <c:pt idx="37">
                    <c:v>2005Q2</c:v>
                  </c:pt>
                  <c:pt idx="38">
                    <c:v>2005Q3</c:v>
                  </c:pt>
                  <c:pt idx="39">
                    <c:v>2005Q4</c:v>
                  </c:pt>
                  <c:pt idx="40">
                    <c:v>2006Q1</c:v>
                  </c:pt>
                  <c:pt idx="41">
                    <c:v>2006Q2</c:v>
                  </c:pt>
                  <c:pt idx="42">
                    <c:v>2006Q3</c:v>
                  </c:pt>
                  <c:pt idx="43">
                    <c:v>2006Q4</c:v>
                  </c:pt>
                  <c:pt idx="44">
                    <c:v>2007Q1</c:v>
                  </c:pt>
                  <c:pt idx="45">
                    <c:v>2007Q2</c:v>
                  </c:pt>
                  <c:pt idx="46">
                    <c:v>2007Q3</c:v>
                  </c:pt>
                  <c:pt idx="47">
                    <c:v>2007Q4</c:v>
                  </c:pt>
                  <c:pt idx="48">
                    <c:v>2008Q1</c:v>
                  </c:pt>
                  <c:pt idx="49">
                    <c:v>2008Q2</c:v>
                  </c:pt>
                  <c:pt idx="50">
                    <c:v>2008Q3</c:v>
                  </c:pt>
                  <c:pt idx="51">
                    <c:v>2008Q4</c:v>
                  </c:pt>
                  <c:pt idx="52">
                    <c:v>2009Q1</c:v>
                  </c:pt>
                  <c:pt idx="53">
                    <c:v>2009Q2</c:v>
                  </c:pt>
                  <c:pt idx="54">
                    <c:v>2009Q3</c:v>
                  </c:pt>
                  <c:pt idx="55">
                    <c:v>2009Q4</c:v>
                  </c:pt>
                  <c:pt idx="56">
                    <c:v>2010Q1</c:v>
                  </c:pt>
                  <c:pt idx="57">
                    <c:v>2010Q2</c:v>
                  </c:pt>
                  <c:pt idx="58">
                    <c:v>2010Q3</c:v>
                  </c:pt>
                  <c:pt idx="59">
                    <c:v>2010Q4</c:v>
                  </c:pt>
                  <c:pt idx="60">
                    <c:v>2011Q1</c:v>
                  </c:pt>
                  <c:pt idx="61">
                    <c:v>2011Q2</c:v>
                  </c:pt>
                  <c:pt idx="62">
                    <c:v>2011Q3</c:v>
                  </c:pt>
                  <c:pt idx="63">
                    <c:v>2011Q4</c:v>
                  </c:pt>
                  <c:pt idx="64">
                    <c:v>2012Q1</c:v>
                  </c:pt>
                  <c:pt idx="65">
                    <c:v>2012Q2</c:v>
                  </c:pt>
                  <c:pt idx="66">
                    <c:v>2012Q3</c:v>
                  </c:pt>
                  <c:pt idx="67">
                    <c:v>2012Q4</c:v>
                  </c:pt>
                  <c:pt idx="68">
                    <c:v>2013Q1</c:v>
                  </c:pt>
                  <c:pt idx="69">
                    <c:v>2013Q2</c:v>
                  </c:pt>
                  <c:pt idx="70">
                    <c:v>2013Q3</c:v>
                  </c:pt>
                  <c:pt idx="71">
                    <c:v>2013Q4</c:v>
                  </c:pt>
                  <c:pt idx="72">
                    <c:v>2014Q1</c:v>
                  </c:pt>
                  <c:pt idx="73">
                    <c:v>2014Q2</c:v>
                  </c:pt>
                  <c:pt idx="74">
                    <c:v>2014Q3</c:v>
                  </c:pt>
                  <c:pt idx="75">
                    <c:v>2014Q4</c:v>
                  </c:pt>
                  <c:pt idx="76">
                    <c:v>2015Q1</c:v>
                  </c:pt>
                  <c:pt idx="77">
                    <c:v>2015Q2</c:v>
                  </c:pt>
                  <c:pt idx="78">
                    <c:v>2015Q3</c:v>
                  </c:pt>
                  <c:pt idx="79">
                    <c:v>2015Q4</c:v>
                  </c:pt>
                  <c:pt idx="80">
                    <c:v>2016Q1</c:v>
                  </c:pt>
                  <c:pt idx="81">
                    <c:v>2016Q2</c:v>
                  </c:pt>
                  <c:pt idx="82">
                    <c:v>2016Q3</c:v>
                  </c:pt>
                  <c:pt idx="83">
                    <c:v>2016Q4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</c:lvl>
              </c:multiLvlStrCache>
            </c:multiLvlStrRef>
          </c:cat>
          <c:val>
            <c:numRef>
              <c:f>WG_UCCSDCA_samebetaCCdiffbetaCA!$C$15:$C$98</c:f>
              <c:numCache>
                <c:formatCode>General</c:formatCode>
                <c:ptCount val="84"/>
                <c:pt idx="0">
                  <c:v>2.0</c:v>
                </c:pt>
                <c:pt idx="1">
                  <c:v>29.0</c:v>
                </c:pt>
                <c:pt idx="2">
                  <c:v>70.0</c:v>
                </c:pt>
                <c:pt idx="3">
                  <c:v>104.0</c:v>
                </c:pt>
                <c:pt idx="4">
                  <c:v>133.0</c:v>
                </c:pt>
                <c:pt idx="5">
                  <c:v>167.0</c:v>
                </c:pt>
                <c:pt idx="6">
                  <c:v>221.0</c:v>
                </c:pt>
                <c:pt idx="7">
                  <c:v>249.0</c:v>
                </c:pt>
                <c:pt idx="8">
                  <c:v>204.0</c:v>
                </c:pt>
                <c:pt idx="9">
                  <c:v>236.0</c:v>
                </c:pt>
                <c:pt idx="10">
                  <c:v>267.0</c:v>
                </c:pt>
                <c:pt idx="11">
                  <c:v>395.0</c:v>
                </c:pt>
                <c:pt idx="12">
                  <c:v>400.0</c:v>
                </c:pt>
                <c:pt idx="13">
                  <c:v>414.0</c:v>
                </c:pt>
                <c:pt idx="14">
                  <c:v>500.0</c:v>
                </c:pt>
                <c:pt idx="15">
                  <c:v>580.0</c:v>
                </c:pt>
                <c:pt idx="16">
                  <c:v>585.0</c:v>
                </c:pt>
                <c:pt idx="17">
                  <c:v>618.0</c:v>
                </c:pt>
                <c:pt idx="18">
                  <c:v>648.0</c:v>
                </c:pt>
                <c:pt idx="19">
                  <c:v>705.0</c:v>
                </c:pt>
                <c:pt idx="20">
                  <c:v>688.0</c:v>
                </c:pt>
                <c:pt idx="21">
                  <c:v>656.0</c:v>
                </c:pt>
                <c:pt idx="22">
                  <c:v>684.0</c:v>
                </c:pt>
                <c:pt idx="23">
                  <c:v>692.0</c:v>
                </c:pt>
                <c:pt idx="24">
                  <c:v>619.0</c:v>
                </c:pt>
                <c:pt idx="25">
                  <c:v>642.0</c:v>
                </c:pt>
                <c:pt idx="26">
                  <c:v>722.0</c:v>
                </c:pt>
                <c:pt idx="27">
                  <c:v>804.0</c:v>
                </c:pt>
                <c:pt idx="28">
                  <c:v>687.0</c:v>
                </c:pt>
                <c:pt idx="29">
                  <c:v>701.0</c:v>
                </c:pt>
                <c:pt idx="30">
                  <c:v>746.0</c:v>
                </c:pt>
                <c:pt idx="31">
                  <c:v>759.0</c:v>
                </c:pt>
                <c:pt idx="32">
                  <c:v>785.0</c:v>
                </c:pt>
                <c:pt idx="33">
                  <c:v>851.0</c:v>
                </c:pt>
                <c:pt idx="34">
                  <c:v>897.0</c:v>
                </c:pt>
                <c:pt idx="35">
                  <c:v>907.0</c:v>
                </c:pt>
                <c:pt idx="36">
                  <c:v>801.0</c:v>
                </c:pt>
                <c:pt idx="37">
                  <c:v>799.0</c:v>
                </c:pt>
                <c:pt idx="38">
                  <c:v>900.0</c:v>
                </c:pt>
                <c:pt idx="39">
                  <c:v>897.0</c:v>
                </c:pt>
                <c:pt idx="40">
                  <c:v>794.0</c:v>
                </c:pt>
                <c:pt idx="41">
                  <c:v>824.0</c:v>
                </c:pt>
                <c:pt idx="42">
                  <c:v>958.0</c:v>
                </c:pt>
                <c:pt idx="43">
                  <c:v>940.0</c:v>
                </c:pt>
                <c:pt idx="44">
                  <c:v>890.0</c:v>
                </c:pt>
                <c:pt idx="45">
                  <c:v>850.0</c:v>
                </c:pt>
                <c:pt idx="46">
                  <c:v>904.0</c:v>
                </c:pt>
                <c:pt idx="47">
                  <c:v>790.0</c:v>
                </c:pt>
                <c:pt idx="48">
                  <c:v>730.0</c:v>
                </c:pt>
                <c:pt idx="49">
                  <c:v>752.0</c:v>
                </c:pt>
                <c:pt idx="50">
                  <c:v>825.0</c:v>
                </c:pt>
                <c:pt idx="51">
                  <c:v>659.0</c:v>
                </c:pt>
                <c:pt idx="52">
                  <c:v>653.0</c:v>
                </c:pt>
                <c:pt idx="53">
                  <c:v>731.0</c:v>
                </c:pt>
                <c:pt idx="54">
                  <c:v>887.0</c:v>
                </c:pt>
                <c:pt idx="55">
                  <c:v>847.0</c:v>
                </c:pt>
                <c:pt idx="56">
                  <c:v>833.0</c:v>
                </c:pt>
                <c:pt idx="57">
                  <c:v>747.0</c:v>
                </c:pt>
                <c:pt idx="58">
                  <c:v>819.0</c:v>
                </c:pt>
                <c:pt idx="59">
                  <c:v>653.0</c:v>
                </c:pt>
                <c:pt idx="60">
                  <c:v>681.0</c:v>
                </c:pt>
                <c:pt idx="61">
                  <c:v>572.0</c:v>
                </c:pt>
                <c:pt idx="62">
                  <c:v>656.0</c:v>
                </c:pt>
                <c:pt idx="63">
                  <c:v>667.0</c:v>
                </c:pt>
                <c:pt idx="64">
                  <c:v>673.0</c:v>
                </c:pt>
                <c:pt idx="65">
                  <c:v>665.0</c:v>
                </c:pt>
                <c:pt idx="66">
                  <c:v>739.0</c:v>
                </c:pt>
                <c:pt idx="67">
                  <c:v>662.0</c:v>
                </c:pt>
                <c:pt idx="68">
                  <c:v>654.0</c:v>
                </c:pt>
                <c:pt idx="69">
                  <c:v>624.0</c:v>
                </c:pt>
                <c:pt idx="70">
                  <c:v>734.0</c:v>
                </c:pt>
                <c:pt idx="71">
                  <c:v>654.0</c:v>
                </c:pt>
                <c:pt idx="72">
                  <c:v>639.0</c:v>
                </c:pt>
                <c:pt idx="73">
                  <c:v>656.0</c:v>
                </c:pt>
                <c:pt idx="74">
                  <c:v>691.0</c:v>
                </c:pt>
                <c:pt idx="75">
                  <c:v>615.0</c:v>
                </c:pt>
                <c:pt idx="76">
                  <c:v>554.0</c:v>
                </c:pt>
                <c:pt idx="77">
                  <c:v>638.0</c:v>
                </c:pt>
                <c:pt idx="78">
                  <c:v>751.0</c:v>
                </c:pt>
                <c:pt idx="79">
                  <c:v>830.0</c:v>
                </c:pt>
                <c:pt idx="80">
                  <c:v>657.0</c:v>
                </c:pt>
                <c:pt idx="81">
                  <c:v>527.0</c:v>
                </c:pt>
                <c:pt idx="82">
                  <c:v>736.0</c:v>
                </c:pt>
                <c:pt idx="83">
                  <c:v>694.0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76F-43EE-98E0-0DAC0456AEAC}"/>
            </c:ext>
          </c:extLst>
        </c:ser>
        <c:ser>
          <c:idx val="12"/>
          <c:order val="12"/>
          <c:tx>
            <c:strRef>
              <c:f>WG_UCCSDCA_samebetaCCdiffbetaCA!$R$14</c:f>
              <c:strCache>
                <c:ptCount val="1"/>
                <c:pt idx="0">
                  <c:v>Exp Incremental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WG_UCCSDCA_samebetaCCdiffbetaCA!$A$15:$B$98</c:f>
              <c:multiLvlStrCache>
                <c:ptCount val="84"/>
                <c:lvl>
                  <c:pt idx="0">
                    <c:v>1996Q1</c:v>
                  </c:pt>
                  <c:pt idx="1">
                    <c:v>1996Q2</c:v>
                  </c:pt>
                  <c:pt idx="2">
                    <c:v>1996Q3</c:v>
                  </c:pt>
                  <c:pt idx="3">
                    <c:v>1996Q4</c:v>
                  </c:pt>
                  <c:pt idx="4">
                    <c:v>1997Q1</c:v>
                  </c:pt>
                  <c:pt idx="5">
                    <c:v>1997Q2</c:v>
                  </c:pt>
                  <c:pt idx="6">
                    <c:v>1997Q3</c:v>
                  </c:pt>
                  <c:pt idx="7">
                    <c:v>1997Q4</c:v>
                  </c:pt>
                  <c:pt idx="8">
                    <c:v>1998Q1</c:v>
                  </c:pt>
                  <c:pt idx="9">
                    <c:v>1998Q2</c:v>
                  </c:pt>
                  <c:pt idx="10">
                    <c:v>1998Q3</c:v>
                  </c:pt>
                  <c:pt idx="11">
                    <c:v>1998Q4</c:v>
                  </c:pt>
                  <c:pt idx="12">
                    <c:v>1999Q1</c:v>
                  </c:pt>
                  <c:pt idx="13">
                    <c:v>1999Q2</c:v>
                  </c:pt>
                  <c:pt idx="14">
                    <c:v>1999Q3</c:v>
                  </c:pt>
                  <c:pt idx="15">
                    <c:v>1999Q4</c:v>
                  </c:pt>
                  <c:pt idx="16">
                    <c:v>2000Q1</c:v>
                  </c:pt>
                  <c:pt idx="17">
                    <c:v>2000Q2</c:v>
                  </c:pt>
                  <c:pt idx="18">
                    <c:v>2000Q3</c:v>
                  </c:pt>
                  <c:pt idx="19">
                    <c:v>2000Q4</c:v>
                  </c:pt>
                  <c:pt idx="20">
                    <c:v>2001Q1</c:v>
                  </c:pt>
                  <c:pt idx="21">
                    <c:v>2001Q2</c:v>
                  </c:pt>
                  <c:pt idx="22">
                    <c:v>2001Q3</c:v>
                  </c:pt>
                  <c:pt idx="23">
                    <c:v>2001Q4</c:v>
                  </c:pt>
                  <c:pt idx="24">
                    <c:v>2002Q1</c:v>
                  </c:pt>
                  <c:pt idx="25">
                    <c:v>2002Q2</c:v>
                  </c:pt>
                  <c:pt idx="26">
                    <c:v>2002Q3</c:v>
                  </c:pt>
                  <c:pt idx="27">
                    <c:v>2002Q4</c:v>
                  </c:pt>
                  <c:pt idx="28">
                    <c:v>2003Q1</c:v>
                  </c:pt>
                  <c:pt idx="29">
                    <c:v>2003Q2</c:v>
                  </c:pt>
                  <c:pt idx="30">
                    <c:v>2003Q3</c:v>
                  </c:pt>
                  <c:pt idx="31">
                    <c:v>2003Q4</c:v>
                  </c:pt>
                  <c:pt idx="32">
                    <c:v>2004Q1</c:v>
                  </c:pt>
                  <c:pt idx="33">
                    <c:v>2004Q2</c:v>
                  </c:pt>
                  <c:pt idx="34">
                    <c:v>2004Q3</c:v>
                  </c:pt>
                  <c:pt idx="35">
                    <c:v>2004Q4</c:v>
                  </c:pt>
                  <c:pt idx="36">
                    <c:v>2005Q1</c:v>
                  </c:pt>
                  <c:pt idx="37">
                    <c:v>2005Q2</c:v>
                  </c:pt>
                  <c:pt idx="38">
                    <c:v>2005Q3</c:v>
                  </c:pt>
                  <c:pt idx="39">
                    <c:v>2005Q4</c:v>
                  </c:pt>
                  <c:pt idx="40">
                    <c:v>2006Q1</c:v>
                  </c:pt>
                  <c:pt idx="41">
                    <c:v>2006Q2</c:v>
                  </c:pt>
                  <c:pt idx="42">
                    <c:v>2006Q3</c:v>
                  </c:pt>
                  <c:pt idx="43">
                    <c:v>2006Q4</c:v>
                  </c:pt>
                  <c:pt idx="44">
                    <c:v>2007Q1</c:v>
                  </c:pt>
                  <c:pt idx="45">
                    <c:v>2007Q2</c:v>
                  </c:pt>
                  <c:pt idx="46">
                    <c:v>2007Q3</c:v>
                  </c:pt>
                  <c:pt idx="47">
                    <c:v>2007Q4</c:v>
                  </c:pt>
                  <c:pt idx="48">
                    <c:v>2008Q1</c:v>
                  </c:pt>
                  <c:pt idx="49">
                    <c:v>2008Q2</c:v>
                  </c:pt>
                  <c:pt idx="50">
                    <c:v>2008Q3</c:v>
                  </c:pt>
                  <c:pt idx="51">
                    <c:v>2008Q4</c:v>
                  </c:pt>
                  <c:pt idx="52">
                    <c:v>2009Q1</c:v>
                  </c:pt>
                  <c:pt idx="53">
                    <c:v>2009Q2</c:v>
                  </c:pt>
                  <c:pt idx="54">
                    <c:v>2009Q3</c:v>
                  </c:pt>
                  <c:pt idx="55">
                    <c:v>2009Q4</c:v>
                  </c:pt>
                  <c:pt idx="56">
                    <c:v>2010Q1</c:v>
                  </c:pt>
                  <c:pt idx="57">
                    <c:v>2010Q2</c:v>
                  </c:pt>
                  <c:pt idx="58">
                    <c:v>2010Q3</c:v>
                  </c:pt>
                  <c:pt idx="59">
                    <c:v>2010Q4</c:v>
                  </c:pt>
                  <c:pt idx="60">
                    <c:v>2011Q1</c:v>
                  </c:pt>
                  <c:pt idx="61">
                    <c:v>2011Q2</c:v>
                  </c:pt>
                  <c:pt idx="62">
                    <c:v>2011Q3</c:v>
                  </c:pt>
                  <c:pt idx="63">
                    <c:v>2011Q4</c:v>
                  </c:pt>
                  <c:pt idx="64">
                    <c:v>2012Q1</c:v>
                  </c:pt>
                  <c:pt idx="65">
                    <c:v>2012Q2</c:v>
                  </c:pt>
                  <c:pt idx="66">
                    <c:v>2012Q3</c:v>
                  </c:pt>
                  <c:pt idx="67">
                    <c:v>2012Q4</c:v>
                  </c:pt>
                  <c:pt idx="68">
                    <c:v>2013Q1</c:v>
                  </c:pt>
                  <c:pt idx="69">
                    <c:v>2013Q2</c:v>
                  </c:pt>
                  <c:pt idx="70">
                    <c:v>2013Q3</c:v>
                  </c:pt>
                  <c:pt idx="71">
                    <c:v>2013Q4</c:v>
                  </c:pt>
                  <c:pt idx="72">
                    <c:v>2014Q1</c:v>
                  </c:pt>
                  <c:pt idx="73">
                    <c:v>2014Q2</c:v>
                  </c:pt>
                  <c:pt idx="74">
                    <c:v>2014Q3</c:v>
                  </c:pt>
                  <c:pt idx="75">
                    <c:v>2014Q4</c:v>
                  </c:pt>
                  <c:pt idx="76">
                    <c:v>2015Q1</c:v>
                  </c:pt>
                  <c:pt idx="77">
                    <c:v>2015Q2</c:v>
                  </c:pt>
                  <c:pt idx="78">
                    <c:v>2015Q3</c:v>
                  </c:pt>
                  <c:pt idx="79">
                    <c:v>2015Q4</c:v>
                  </c:pt>
                  <c:pt idx="80">
                    <c:v>2016Q1</c:v>
                  </c:pt>
                  <c:pt idx="81">
                    <c:v>2016Q2</c:v>
                  </c:pt>
                  <c:pt idx="82">
                    <c:v>2016Q3</c:v>
                  </c:pt>
                  <c:pt idx="83">
                    <c:v>2016Q4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</c:lvl>
              </c:multiLvlStrCache>
            </c:multiLvlStrRef>
          </c:cat>
          <c:val>
            <c:numRef>
              <c:f>WG_UCCSDCA_samebetaCCdiffbetaCA!$R$15:$R$98</c:f>
              <c:numCache>
                <c:formatCode>General</c:formatCode>
                <c:ptCount val="84"/>
                <c:pt idx="0">
                  <c:v>8.165963135403082</c:v>
                </c:pt>
                <c:pt idx="1">
                  <c:v>30.53233707077648</c:v>
                </c:pt>
                <c:pt idx="2">
                  <c:v>63.48031094442915</c:v>
                </c:pt>
                <c:pt idx="3">
                  <c:v>96.56242474872084</c:v>
                </c:pt>
                <c:pt idx="4">
                  <c:v>119.8918882475271</c:v>
                </c:pt>
                <c:pt idx="5">
                  <c:v>154.2122712282103</c:v>
                </c:pt>
                <c:pt idx="6">
                  <c:v>208.1185699032897</c:v>
                </c:pt>
                <c:pt idx="7">
                  <c:v>245.0408122279864</c:v>
                </c:pt>
                <c:pt idx="8">
                  <c:v>261.1955539237002</c:v>
                </c:pt>
                <c:pt idx="9">
                  <c:v>292.4424132515064</c:v>
                </c:pt>
                <c:pt idx="10">
                  <c:v>343.0349901067651</c:v>
                </c:pt>
                <c:pt idx="11">
                  <c:v>375.7109665010058</c:v>
                </c:pt>
                <c:pt idx="12">
                  <c:v>391.9925577744609</c:v>
                </c:pt>
                <c:pt idx="13">
                  <c:v>423.1067311045493</c:v>
                </c:pt>
                <c:pt idx="14">
                  <c:v>494.8093156072665</c:v>
                </c:pt>
                <c:pt idx="15">
                  <c:v>527.7511052899973</c:v>
                </c:pt>
                <c:pt idx="16">
                  <c:v>533.2046172914842</c:v>
                </c:pt>
                <c:pt idx="17">
                  <c:v>557.8392313263523</c:v>
                </c:pt>
                <c:pt idx="18">
                  <c:v>633.296305574834</c:v>
                </c:pt>
                <c:pt idx="19">
                  <c:v>648.783376792705</c:v>
                </c:pt>
                <c:pt idx="20">
                  <c:v>579.2152015841368</c:v>
                </c:pt>
                <c:pt idx="21">
                  <c:v>599.3426108431073</c:v>
                </c:pt>
                <c:pt idx="22">
                  <c:v>673.97778234237</c:v>
                </c:pt>
                <c:pt idx="23">
                  <c:v>695.8583645756831</c:v>
                </c:pt>
                <c:pt idx="24">
                  <c:v>699.6553502367277</c:v>
                </c:pt>
                <c:pt idx="25">
                  <c:v>665.25387978874</c:v>
                </c:pt>
                <c:pt idx="26">
                  <c:v>707.3466950670476</c:v>
                </c:pt>
                <c:pt idx="27">
                  <c:v>783.6161243804919</c:v>
                </c:pt>
                <c:pt idx="28">
                  <c:v>712.5478033502972</c:v>
                </c:pt>
                <c:pt idx="29">
                  <c:v>782.1729092308553</c:v>
                </c:pt>
                <c:pt idx="30">
                  <c:v>795.6388149511482</c:v>
                </c:pt>
                <c:pt idx="31">
                  <c:v>892.5363176258936</c:v>
                </c:pt>
                <c:pt idx="32">
                  <c:v>792.0505160087293</c:v>
                </c:pt>
                <c:pt idx="33">
                  <c:v>846.7766237685165</c:v>
                </c:pt>
                <c:pt idx="34">
                  <c:v>865.059100821835</c:v>
                </c:pt>
                <c:pt idx="35">
                  <c:v>946.270486209346</c:v>
                </c:pt>
                <c:pt idx="36">
                  <c:v>797.7160519799238</c:v>
                </c:pt>
                <c:pt idx="37">
                  <c:v>845.0013667900574</c:v>
                </c:pt>
                <c:pt idx="38">
                  <c:v>909.273544908811</c:v>
                </c:pt>
                <c:pt idx="39">
                  <c:v>885.190657576801</c:v>
                </c:pt>
                <c:pt idx="40">
                  <c:v>844.7734448206927</c:v>
                </c:pt>
                <c:pt idx="41">
                  <c:v>809.720152516955</c:v>
                </c:pt>
                <c:pt idx="42">
                  <c:v>893.0807924694868</c:v>
                </c:pt>
                <c:pt idx="43">
                  <c:v>946.5221035128388</c:v>
                </c:pt>
                <c:pt idx="44">
                  <c:v>867.692610514121</c:v>
                </c:pt>
                <c:pt idx="45">
                  <c:v>828.2834913072938</c:v>
                </c:pt>
                <c:pt idx="46">
                  <c:v>905.8981818736483</c:v>
                </c:pt>
                <c:pt idx="47">
                  <c:v>848.9269002508906</c:v>
                </c:pt>
                <c:pt idx="48">
                  <c:v>749.1871136671793</c:v>
                </c:pt>
                <c:pt idx="49">
                  <c:v>679.9094219259089</c:v>
                </c:pt>
                <c:pt idx="50">
                  <c:v>791.1851100194028</c:v>
                </c:pt>
                <c:pt idx="51">
                  <c:v>743.5504018475748</c:v>
                </c:pt>
                <c:pt idx="52">
                  <c:v>690.274458802912</c:v>
                </c:pt>
                <c:pt idx="53">
                  <c:v>743.0131438597188</c:v>
                </c:pt>
                <c:pt idx="54">
                  <c:v>815.6849345602428</c:v>
                </c:pt>
                <c:pt idx="55">
                  <c:v>814.0348778594142</c:v>
                </c:pt>
                <c:pt idx="56">
                  <c:v>758.7594278176908</c:v>
                </c:pt>
                <c:pt idx="57">
                  <c:v>733.2746331380885</c:v>
                </c:pt>
                <c:pt idx="58">
                  <c:v>769.3024145870921</c:v>
                </c:pt>
                <c:pt idx="59">
                  <c:v>754.2760375065454</c:v>
                </c:pt>
                <c:pt idx="60">
                  <c:v>642.938516849939</c:v>
                </c:pt>
                <c:pt idx="61">
                  <c:v>609.696763521021</c:v>
                </c:pt>
                <c:pt idx="62">
                  <c:v>661.7192795585898</c:v>
                </c:pt>
                <c:pt idx="63">
                  <c:v>675.3978350905182</c:v>
                </c:pt>
                <c:pt idx="64">
                  <c:v>662.5310623893647</c:v>
                </c:pt>
                <c:pt idx="65">
                  <c:v>591.2070686380733</c:v>
                </c:pt>
                <c:pt idx="66">
                  <c:v>709.8677180453031</c:v>
                </c:pt>
                <c:pt idx="67">
                  <c:v>710.6242976032681</c:v>
                </c:pt>
                <c:pt idx="68">
                  <c:v>635.1977576282208</c:v>
                </c:pt>
                <c:pt idx="69">
                  <c:v>623.562389211167</c:v>
                </c:pt>
                <c:pt idx="70">
                  <c:v>716.4118004491426</c:v>
                </c:pt>
                <c:pt idx="71">
                  <c:v>676.5987806315408</c:v>
                </c:pt>
                <c:pt idx="72">
                  <c:v>631.1680453532023</c:v>
                </c:pt>
                <c:pt idx="73">
                  <c:v>643.8066220353859</c:v>
                </c:pt>
                <c:pt idx="74">
                  <c:v>672.8910221055181</c:v>
                </c:pt>
                <c:pt idx="75">
                  <c:v>714.3569926727127</c:v>
                </c:pt>
                <c:pt idx="76">
                  <c:v>621.290308002293</c:v>
                </c:pt>
                <c:pt idx="77">
                  <c:v>660.0779934046322</c:v>
                </c:pt>
                <c:pt idx="78">
                  <c:v>719.2518645595803</c:v>
                </c:pt>
                <c:pt idx="79">
                  <c:v>803.1454321441872</c:v>
                </c:pt>
                <c:pt idx="80">
                  <c:v>707.3493480578615</c:v>
                </c:pt>
                <c:pt idx="81">
                  <c:v>492.0145133672566</c:v>
                </c:pt>
                <c:pt idx="82">
                  <c:v>667.0235947210176</c:v>
                </c:pt>
                <c:pt idx="83">
                  <c:v>649.7108794621948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76F-43EE-98E0-0DAC0456A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58033648"/>
        <c:axId val="-758030400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9"/>
                <c:order val="1"/>
                <c:tx>
                  <c:strRef>
                    <c:extLst>
                      <c:ext uri="{02D57815-91ED-43cb-92C2-25804820EDAC}">
                        <c15:formulaRef>
                          <c15:sqref>WG_UCCSDCA_samebetaCCdiffbetaCA!$D$14</c15:sqref>
                        </c15:formulaRef>
                      </c:ext>
                    </c:extLst>
                    <c:strCache>
                      <c:ptCount val="1"/>
                      <c:pt idx="0">
                        <c:v>Cumulative Customers Acquired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WG_UCCSDCA_samebetaCCdiffbetaCA!$A$15:$B$98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WG_UCCSDCA_samebetaCCdiffbetaCA!$D$15:$D$98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2.0</c:v>
                      </c:pt>
                      <c:pt idx="1">
                        <c:v>31.0</c:v>
                      </c:pt>
                      <c:pt idx="2">
                        <c:v>101.0</c:v>
                      </c:pt>
                      <c:pt idx="3">
                        <c:v>205.0</c:v>
                      </c:pt>
                      <c:pt idx="4">
                        <c:v>338.0</c:v>
                      </c:pt>
                      <c:pt idx="5">
                        <c:v>505.0</c:v>
                      </c:pt>
                      <c:pt idx="6">
                        <c:v>726.0</c:v>
                      </c:pt>
                      <c:pt idx="7">
                        <c:v>975.0</c:v>
                      </c:pt>
                      <c:pt idx="8">
                        <c:v>1179.0</c:v>
                      </c:pt>
                      <c:pt idx="9">
                        <c:v>1415.0</c:v>
                      </c:pt>
                      <c:pt idx="10">
                        <c:v>1682.0</c:v>
                      </c:pt>
                      <c:pt idx="11">
                        <c:v>2077.0</c:v>
                      </c:pt>
                      <c:pt idx="12">
                        <c:v>2477.0</c:v>
                      </c:pt>
                      <c:pt idx="13">
                        <c:v>2891.0</c:v>
                      </c:pt>
                      <c:pt idx="14">
                        <c:v>3391.0</c:v>
                      </c:pt>
                      <c:pt idx="15">
                        <c:v>3971.0</c:v>
                      </c:pt>
                      <c:pt idx="16">
                        <c:v>4556.0</c:v>
                      </c:pt>
                      <c:pt idx="17">
                        <c:v>5174.0</c:v>
                      </c:pt>
                      <c:pt idx="18">
                        <c:v>5822.0</c:v>
                      </c:pt>
                      <c:pt idx="19">
                        <c:v>6527.0</c:v>
                      </c:pt>
                      <c:pt idx="20">
                        <c:v>7215.0</c:v>
                      </c:pt>
                      <c:pt idx="21">
                        <c:v>7871.0</c:v>
                      </c:pt>
                      <c:pt idx="22">
                        <c:v>8555.0</c:v>
                      </c:pt>
                      <c:pt idx="23">
                        <c:v>9247.0</c:v>
                      </c:pt>
                      <c:pt idx="24">
                        <c:v>9866.0</c:v>
                      </c:pt>
                      <c:pt idx="25">
                        <c:v>10508.0</c:v>
                      </c:pt>
                      <c:pt idx="26">
                        <c:v>11230.0</c:v>
                      </c:pt>
                      <c:pt idx="27">
                        <c:v>12034.0</c:v>
                      </c:pt>
                      <c:pt idx="28">
                        <c:v>12721.0</c:v>
                      </c:pt>
                      <c:pt idx="29">
                        <c:v>13422.0</c:v>
                      </c:pt>
                      <c:pt idx="30">
                        <c:v>14168.0</c:v>
                      </c:pt>
                      <c:pt idx="31">
                        <c:v>14927.0</c:v>
                      </c:pt>
                      <c:pt idx="32">
                        <c:v>15712.0</c:v>
                      </c:pt>
                      <c:pt idx="33">
                        <c:v>16563.0</c:v>
                      </c:pt>
                      <c:pt idx="34">
                        <c:v>17460.0</c:v>
                      </c:pt>
                      <c:pt idx="35">
                        <c:v>18367.0</c:v>
                      </c:pt>
                      <c:pt idx="36">
                        <c:v>19168.0</c:v>
                      </c:pt>
                      <c:pt idx="37">
                        <c:v>19967.0</c:v>
                      </c:pt>
                      <c:pt idx="38">
                        <c:v>20867.0</c:v>
                      </c:pt>
                      <c:pt idx="39">
                        <c:v>21764.0</c:v>
                      </c:pt>
                      <c:pt idx="40">
                        <c:v>22558.0</c:v>
                      </c:pt>
                      <c:pt idx="41">
                        <c:v>23382.0</c:v>
                      </c:pt>
                      <c:pt idx="42">
                        <c:v>24340.0</c:v>
                      </c:pt>
                      <c:pt idx="43">
                        <c:v>25280.0</c:v>
                      </c:pt>
                      <c:pt idx="44">
                        <c:v>26170.0</c:v>
                      </c:pt>
                      <c:pt idx="45">
                        <c:v>27020.0</c:v>
                      </c:pt>
                      <c:pt idx="46">
                        <c:v>27924.0</c:v>
                      </c:pt>
                      <c:pt idx="47">
                        <c:v>28714.0</c:v>
                      </c:pt>
                      <c:pt idx="48">
                        <c:v>29444.0</c:v>
                      </c:pt>
                      <c:pt idx="49">
                        <c:v>30196.0</c:v>
                      </c:pt>
                      <c:pt idx="50">
                        <c:v>31021.0</c:v>
                      </c:pt>
                      <c:pt idx="51">
                        <c:v>31680.0</c:v>
                      </c:pt>
                      <c:pt idx="52">
                        <c:v>32333.0</c:v>
                      </c:pt>
                      <c:pt idx="53">
                        <c:v>33064.0</c:v>
                      </c:pt>
                      <c:pt idx="54">
                        <c:v>33951.0</c:v>
                      </c:pt>
                      <c:pt idx="55">
                        <c:v>34798.0</c:v>
                      </c:pt>
                      <c:pt idx="56">
                        <c:v>35631.0</c:v>
                      </c:pt>
                      <c:pt idx="57">
                        <c:v>36378.0</c:v>
                      </c:pt>
                      <c:pt idx="58">
                        <c:v>37197.0</c:v>
                      </c:pt>
                      <c:pt idx="59">
                        <c:v>37850.0</c:v>
                      </c:pt>
                      <c:pt idx="60">
                        <c:v>38531.0</c:v>
                      </c:pt>
                      <c:pt idx="61">
                        <c:v>39103.0</c:v>
                      </c:pt>
                      <c:pt idx="62">
                        <c:v>39759.0</c:v>
                      </c:pt>
                      <c:pt idx="63">
                        <c:v>40426.0</c:v>
                      </c:pt>
                      <c:pt idx="64">
                        <c:v>41099.0</c:v>
                      </c:pt>
                      <c:pt idx="65">
                        <c:v>41764.0</c:v>
                      </c:pt>
                      <c:pt idx="66">
                        <c:v>42503.0</c:v>
                      </c:pt>
                      <c:pt idx="67">
                        <c:v>43165.0</c:v>
                      </c:pt>
                      <c:pt idx="68">
                        <c:v>43819.0</c:v>
                      </c:pt>
                      <c:pt idx="69">
                        <c:v>44443.0</c:v>
                      </c:pt>
                      <c:pt idx="70">
                        <c:v>45177.0</c:v>
                      </c:pt>
                      <c:pt idx="71">
                        <c:v>45831.0</c:v>
                      </c:pt>
                      <c:pt idx="72">
                        <c:v>46470.0</c:v>
                      </c:pt>
                      <c:pt idx="73">
                        <c:v>47126.0</c:v>
                      </c:pt>
                      <c:pt idx="74">
                        <c:v>47817.0</c:v>
                      </c:pt>
                      <c:pt idx="75">
                        <c:v>48432.0</c:v>
                      </c:pt>
                      <c:pt idx="76">
                        <c:v>48986.0</c:v>
                      </c:pt>
                      <c:pt idx="77">
                        <c:v>49624.0</c:v>
                      </c:pt>
                      <c:pt idx="78">
                        <c:v>50375.0</c:v>
                      </c:pt>
                      <c:pt idx="79">
                        <c:v>51205.0</c:v>
                      </c:pt>
                      <c:pt idx="80">
                        <c:v>51862.0</c:v>
                      </c:pt>
                      <c:pt idx="81">
                        <c:v>52389.0</c:v>
                      </c:pt>
                      <c:pt idx="82">
                        <c:v>53125.0</c:v>
                      </c:pt>
                      <c:pt idx="83">
                        <c:v>53819.0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C76F-43EE-98E0-0DAC0456AEAC}"/>
                  </c:ext>
                </c:extLst>
              </c15:ser>
            </c15:filteredLineSeries>
            <c15:filteredLineSeries>
              <c15:ser>
                <c:idx val="1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WG_UCCSDCA_samebetaCCdiffbetaCA!$G$14</c15:sqref>
                        </c15:formulaRef>
                      </c:ext>
                    </c:extLst>
                    <c:strCache>
                      <c:ptCount val="1"/>
                      <c:pt idx="0">
                        <c:v>cc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WG_UCCSDCA_samebetaCCdiffbetaCA!$G$15:$G$98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9.05</c:v>
                      </c:pt>
                      <c:pt idx="1">
                        <c:v>9.15</c:v>
                      </c:pt>
                      <c:pt idx="2">
                        <c:v>9.489999999999998</c:v>
                      </c:pt>
                      <c:pt idx="3">
                        <c:v>9.753333333333333</c:v>
                      </c:pt>
                      <c:pt idx="4">
                        <c:v>9.903333333333334</c:v>
                      </c:pt>
                      <c:pt idx="5">
                        <c:v>10.30333333333333</c:v>
                      </c:pt>
                      <c:pt idx="6">
                        <c:v>10.58333333333333</c:v>
                      </c:pt>
                      <c:pt idx="7">
                        <c:v>10.49666666666667</c:v>
                      </c:pt>
                      <c:pt idx="8">
                        <c:v>10.78333333333333</c:v>
                      </c:pt>
                      <c:pt idx="9">
                        <c:v>10.69333333333333</c:v>
                      </c:pt>
                      <c:pt idx="10">
                        <c:v>10.35</c:v>
                      </c:pt>
                      <c:pt idx="11">
                        <c:v>10.02</c:v>
                      </c:pt>
                      <c:pt idx="12">
                        <c:v>10.59</c:v>
                      </c:pt>
                      <c:pt idx="13">
                        <c:v>10.62333333333333</c:v>
                      </c:pt>
                      <c:pt idx="14">
                        <c:v>10.59</c:v>
                      </c:pt>
                      <c:pt idx="15">
                        <c:v>10.52666666666667</c:v>
                      </c:pt>
                      <c:pt idx="16">
                        <c:v>11.01333333333333</c:v>
                      </c:pt>
                      <c:pt idx="17">
                        <c:v>10.87666666666667</c:v>
                      </c:pt>
                      <c:pt idx="18">
                        <c:v>10.74666666666667</c:v>
                      </c:pt>
                      <c:pt idx="19">
                        <c:v>10.39333333333333</c:v>
                      </c:pt>
                      <c:pt idx="20">
                        <c:v>9.226666666666666</c:v>
                      </c:pt>
                      <c:pt idx="21">
                        <c:v>9.1</c:v>
                      </c:pt>
                      <c:pt idx="22">
                        <c:v>8.856666666666665</c:v>
                      </c:pt>
                      <c:pt idx="23">
                        <c:v>8.513333333333333</c:v>
                      </c:pt>
                      <c:pt idx="24">
                        <c:v>9.313333333333332</c:v>
                      </c:pt>
                      <c:pt idx="25">
                        <c:v>9.41</c:v>
                      </c:pt>
                      <c:pt idx="26">
                        <c:v>8.726666666666664</c:v>
                      </c:pt>
                      <c:pt idx="27">
                        <c:v>8.383333333333332</c:v>
                      </c:pt>
                      <c:pt idx="28">
                        <c:v>7.996666666666666</c:v>
                      </c:pt>
                      <c:pt idx="29">
                        <c:v>8.926666666666665</c:v>
                      </c:pt>
                      <c:pt idx="30">
                        <c:v>8.93</c:v>
                      </c:pt>
                      <c:pt idx="31">
                        <c:v>9.196666666666665</c:v>
                      </c:pt>
                      <c:pt idx="32">
                        <c:v>9.8</c:v>
                      </c:pt>
                      <c:pt idx="33">
                        <c:v>9.333333333333332</c:v>
                      </c:pt>
                      <c:pt idx="34">
                        <c:v>9.56</c:v>
                      </c:pt>
                      <c:pt idx="35">
                        <c:v>9.386666666666666</c:v>
                      </c:pt>
                      <c:pt idx="36">
                        <c:v>9.406666666666666</c:v>
                      </c:pt>
                      <c:pt idx="37">
                        <c:v>9.02</c:v>
                      </c:pt>
                      <c:pt idx="38">
                        <c:v>8.75</c:v>
                      </c:pt>
                      <c:pt idx="39">
                        <c:v>8.243333333333334</c:v>
                      </c:pt>
                      <c:pt idx="40">
                        <c:v>8.893333333333334</c:v>
                      </c:pt>
                      <c:pt idx="41">
                        <c:v>8.379999999999998</c:v>
                      </c:pt>
                      <c:pt idx="42">
                        <c:v>8.403333333333332</c:v>
                      </c:pt>
                      <c:pt idx="43">
                        <c:v>9.246666666666666</c:v>
                      </c:pt>
                      <c:pt idx="44">
                        <c:v>9.220000000000001</c:v>
                      </c:pt>
                      <c:pt idx="45">
                        <c:v>8.69</c:v>
                      </c:pt>
                      <c:pt idx="46">
                        <c:v>8.573333333333334</c:v>
                      </c:pt>
                      <c:pt idx="47">
                        <c:v>7.75</c:v>
                      </c:pt>
                      <c:pt idx="48">
                        <c:v>7.29</c:v>
                      </c:pt>
                      <c:pt idx="49">
                        <c:v>5.96</c:v>
                      </c:pt>
                      <c:pt idx="50">
                        <c:v>6.483333333333332</c:v>
                      </c:pt>
                      <c:pt idx="51">
                        <c:v>5.766666666666666</c:v>
                      </c:pt>
                      <c:pt idx="52">
                        <c:v>5.826666666666667</c:v>
                      </c:pt>
                      <c:pt idx="53">
                        <c:v>6.82</c:v>
                      </c:pt>
                      <c:pt idx="54">
                        <c:v>6.839999999999999</c:v>
                      </c:pt>
                      <c:pt idx="55">
                        <c:v>7.016666666666667</c:v>
                      </c:pt>
                      <c:pt idx="56">
                        <c:v>7.386666666666665</c:v>
                      </c:pt>
                      <c:pt idx="57">
                        <c:v>7.393333333333333</c:v>
                      </c:pt>
                      <c:pt idx="58">
                        <c:v>6.83</c:v>
                      </c:pt>
                      <c:pt idx="59">
                        <c:v>7.126666666666667</c:v>
                      </c:pt>
                      <c:pt idx="60">
                        <c:v>7.306666666666666</c:v>
                      </c:pt>
                      <c:pt idx="61">
                        <c:v>7.186666666666665</c:v>
                      </c:pt>
                      <c:pt idx="62">
                        <c:v>5.966666666666666</c:v>
                      </c:pt>
                      <c:pt idx="63">
                        <c:v>6.48</c:v>
                      </c:pt>
                      <c:pt idx="64">
                        <c:v>7.55</c:v>
                      </c:pt>
                      <c:pt idx="65">
                        <c:v>7.63</c:v>
                      </c:pt>
                      <c:pt idx="66">
                        <c:v>7.496666666666665</c:v>
                      </c:pt>
                      <c:pt idx="67">
                        <c:v>7.94</c:v>
                      </c:pt>
                      <c:pt idx="68">
                        <c:v>7.666666666666666</c:v>
                      </c:pt>
                      <c:pt idx="69">
                        <c:v>8.166666666666667</c:v>
                      </c:pt>
                      <c:pt idx="70">
                        <c:v>8.156666666666666</c:v>
                      </c:pt>
                      <c:pt idx="71">
                        <c:v>7.693333333333333</c:v>
                      </c:pt>
                      <c:pt idx="72">
                        <c:v>8.093333333333333</c:v>
                      </c:pt>
                      <c:pt idx="73">
                        <c:v>8.283333333333333</c:v>
                      </c:pt>
                      <c:pt idx="74">
                        <c:v>8.296666666666666</c:v>
                      </c:pt>
                      <c:pt idx="75">
                        <c:v>8.976666666666664</c:v>
                      </c:pt>
                      <c:pt idx="76">
                        <c:v>9.55</c:v>
                      </c:pt>
                      <c:pt idx="77">
                        <c:v>9.423333333333335</c:v>
                      </c:pt>
                      <c:pt idx="78">
                        <c:v>9.073333333333334</c:v>
                      </c:pt>
                      <c:pt idx="79">
                        <c:v>9.129999999999998</c:v>
                      </c:pt>
                      <c:pt idx="80">
                        <c:v>9.156666666666666</c:v>
                      </c:pt>
                      <c:pt idx="81">
                        <c:v>9.239999999999998</c:v>
                      </c:pt>
                      <c:pt idx="82">
                        <c:v>9.033333333333333</c:v>
                      </c:pt>
                      <c:pt idx="83">
                        <c:v>9.306666666666666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3-C76F-43EE-98E0-0DAC0456AEAC}"/>
                  </c:ext>
                </c:extLst>
              </c15:ser>
            </c15:filteredLineSeries>
            <c15:filteredLineSeries>
              <c15:ser>
                <c:idx val="2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WG_UCCSDCA_samebetaCCdiffbetaCA!$F$14</c15:sqref>
                        </c15:formulaRef>
                      </c:ext>
                    </c:extLst>
                    <c:strCache>
                      <c:ptCount val="1"/>
                      <c:pt idx="0">
                        <c:v>unemp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WG_UCCSDCA_samebetaCCdiffbetaCA!$F$15:$F$98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5.533333</c:v>
                      </c:pt>
                      <c:pt idx="1">
                        <c:v>5.5</c:v>
                      </c:pt>
                      <c:pt idx="2">
                        <c:v>5.266667</c:v>
                      </c:pt>
                      <c:pt idx="3">
                        <c:v>5.333333</c:v>
                      </c:pt>
                      <c:pt idx="4">
                        <c:v>5.233333</c:v>
                      </c:pt>
                      <c:pt idx="5">
                        <c:v>5.0</c:v>
                      </c:pt>
                      <c:pt idx="6">
                        <c:v>4.866667</c:v>
                      </c:pt>
                      <c:pt idx="7">
                        <c:v>4.666667</c:v>
                      </c:pt>
                      <c:pt idx="8">
                        <c:v>4.633333</c:v>
                      </c:pt>
                      <c:pt idx="9">
                        <c:v>4.4</c:v>
                      </c:pt>
                      <c:pt idx="10">
                        <c:v>4.533333</c:v>
                      </c:pt>
                      <c:pt idx="11">
                        <c:v>4.433333</c:v>
                      </c:pt>
                      <c:pt idx="12">
                        <c:v>4.3</c:v>
                      </c:pt>
                      <c:pt idx="13">
                        <c:v>4.266667</c:v>
                      </c:pt>
                      <c:pt idx="14">
                        <c:v>4.233333</c:v>
                      </c:pt>
                      <c:pt idx="15">
                        <c:v>4.066667</c:v>
                      </c:pt>
                      <c:pt idx="16">
                        <c:v>4.033333</c:v>
                      </c:pt>
                      <c:pt idx="17">
                        <c:v>3.933333</c:v>
                      </c:pt>
                      <c:pt idx="18">
                        <c:v>4.0</c:v>
                      </c:pt>
                      <c:pt idx="19">
                        <c:v>3.9</c:v>
                      </c:pt>
                      <c:pt idx="20">
                        <c:v>4.233333</c:v>
                      </c:pt>
                      <c:pt idx="21">
                        <c:v>4.4</c:v>
                      </c:pt>
                      <c:pt idx="22">
                        <c:v>4.833333</c:v>
                      </c:pt>
                      <c:pt idx="23">
                        <c:v>5.5</c:v>
                      </c:pt>
                      <c:pt idx="24">
                        <c:v>5.7</c:v>
                      </c:pt>
                      <c:pt idx="25">
                        <c:v>5.833333</c:v>
                      </c:pt>
                      <c:pt idx="26">
                        <c:v>5.733333</c:v>
                      </c:pt>
                      <c:pt idx="27">
                        <c:v>5.866667</c:v>
                      </c:pt>
                      <c:pt idx="28">
                        <c:v>5.866667</c:v>
                      </c:pt>
                      <c:pt idx="29">
                        <c:v>6.133333</c:v>
                      </c:pt>
                      <c:pt idx="30">
                        <c:v>6.133333</c:v>
                      </c:pt>
                      <c:pt idx="31">
                        <c:v>5.833333</c:v>
                      </c:pt>
                      <c:pt idx="32">
                        <c:v>5.7</c:v>
                      </c:pt>
                      <c:pt idx="33">
                        <c:v>5.6</c:v>
                      </c:pt>
                      <c:pt idx="34">
                        <c:v>5.433333</c:v>
                      </c:pt>
                      <c:pt idx="35">
                        <c:v>5.433333</c:v>
                      </c:pt>
                      <c:pt idx="36">
                        <c:v>5.3</c:v>
                      </c:pt>
                      <c:pt idx="37">
                        <c:v>5.1</c:v>
                      </c:pt>
                      <c:pt idx="38">
                        <c:v>4.966667</c:v>
                      </c:pt>
                      <c:pt idx="39">
                        <c:v>4.966667</c:v>
                      </c:pt>
                      <c:pt idx="40">
                        <c:v>4.733333</c:v>
                      </c:pt>
                      <c:pt idx="41">
                        <c:v>4.633333</c:v>
                      </c:pt>
                      <c:pt idx="42">
                        <c:v>4.633333</c:v>
                      </c:pt>
                      <c:pt idx="43">
                        <c:v>4.433333</c:v>
                      </c:pt>
                      <c:pt idx="44">
                        <c:v>4.5</c:v>
                      </c:pt>
                      <c:pt idx="45">
                        <c:v>4.5</c:v>
                      </c:pt>
                      <c:pt idx="46">
                        <c:v>4.666667</c:v>
                      </c:pt>
                      <c:pt idx="47">
                        <c:v>4.8</c:v>
                      </c:pt>
                      <c:pt idx="48">
                        <c:v>5.0</c:v>
                      </c:pt>
                      <c:pt idx="49">
                        <c:v>5.333333</c:v>
                      </c:pt>
                      <c:pt idx="50">
                        <c:v>6.0</c:v>
                      </c:pt>
                      <c:pt idx="51">
                        <c:v>6.866667</c:v>
                      </c:pt>
                      <c:pt idx="52">
                        <c:v>8.266666</c:v>
                      </c:pt>
                      <c:pt idx="53">
                        <c:v>9.3</c:v>
                      </c:pt>
                      <c:pt idx="54">
                        <c:v>9.633333</c:v>
                      </c:pt>
                      <c:pt idx="55">
                        <c:v>9.933333</c:v>
                      </c:pt>
                      <c:pt idx="56">
                        <c:v>9.833333</c:v>
                      </c:pt>
                      <c:pt idx="57">
                        <c:v>9.633333</c:v>
                      </c:pt>
                      <c:pt idx="58">
                        <c:v>9.466666</c:v>
                      </c:pt>
                      <c:pt idx="59">
                        <c:v>9.5</c:v>
                      </c:pt>
                      <c:pt idx="60">
                        <c:v>9.033334</c:v>
                      </c:pt>
                      <c:pt idx="61">
                        <c:v>9.066667</c:v>
                      </c:pt>
                      <c:pt idx="62">
                        <c:v>9.0</c:v>
                      </c:pt>
                      <c:pt idx="63">
                        <c:v>8.633333</c:v>
                      </c:pt>
                      <c:pt idx="64">
                        <c:v>8.266666</c:v>
                      </c:pt>
                      <c:pt idx="65">
                        <c:v>8.2</c:v>
                      </c:pt>
                      <c:pt idx="66">
                        <c:v>8.033334</c:v>
                      </c:pt>
                      <c:pt idx="67">
                        <c:v>7.8</c:v>
                      </c:pt>
                      <c:pt idx="68">
                        <c:v>7.733333</c:v>
                      </c:pt>
                      <c:pt idx="69">
                        <c:v>7.533333</c:v>
                      </c:pt>
                      <c:pt idx="70">
                        <c:v>7.266667</c:v>
                      </c:pt>
                      <c:pt idx="71">
                        <c:v>6.933333</c:v>
                      </c:pt>
                      <c:pt idx="72">
                        <c:v>6.666667</c:v>
                      </c:pt>
                      <c:pt idx="73">
                        <c:v>6.2</c:v>
                      </c:pt>
                      <c:pt idx="74">
                        <c:v>6.1</c:v>
                      </c:pt>
                      <c:pt idx="75">
                        <c:v>5.7</c:v>
                      </c:pt>
                      <c:pt idx="76">
                        <c:v>5.533333</c:v>
                      </c:pt>
                      <c:pt idx="77">
                        <c:v>5.4</c:v>
                      </c:pt>
                      <c:pt idx="78">
                        <c:v>5.1</c:v>
                      </c:pt>
                      <c:pt idx="79">
                        <c:v>5.0</c:v>
                      </c:pt>
                      <c:pt idx="80">
                        <c:v>4.933333</c:v>
                      </c:pt>
                      <c:pt idx="81">
                        <c:v>4.866667</c:v>
                      </c:pt>
                      <c:pt idx="82">
                        <c:v>4.9</c:v>
                      </c:pt>
                      <c:pt idx="83">
                        <c:v>4.7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4-C76F-43EE-98E0-0DAC0456AEAC}"/>
                  </c:ext>
                </c:extLst>
              </c15:ser>
            </c15:filteredLineSeries>
            <c15:filteredLineSeries>
              <c15:ser>
                <c:idx val="3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WG_UCCSDCA_samebetaCCdiffbetaCA!$J$14</c15:sqref>
                        </c15:formulaRef>
                      </c:ext>
                    </c:extLst>
                    <c:strCache>
                      <c:ptCount val="1"/>
                      <c:pt idx="0">
                        <c:v>P(T&lt;=t)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WG_UCCSDCA_samebetaCCdiffbetaCA!$J$15:$J$98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4.89608353859694E-14</c:v>
                      </c:pt>
                      <c:pt idx="1">
                        <c:v>1.50769396967121E-11</c:v>
                      </c:pt>
                      <c:pt idx="2">
                        <c:v>4.83054929389936E-10</c:v>
                      </c:pt>
                      <c:pt idx="3">
                        <c:v>3.70559960494177E-9</c:v>
                      </c:pt>
                      <c:pt idx="4">
                        <c:v>1.5602941161319E-8</c:v>
                      </c:pt>
                      <c:pt idx="5">
                        <c:v>5.14925252437237E-8</c:v>
                      </c:pt>
                      <c:pt idx="6">
                        <c:v>1.69303531416531E-7</c:v>
                      </c:pt>
                      <c:pt idx="7">
                        <c:v>5.06761115404153E-7</c:v>
                      </c:pt>
                      <c:pt idx="8">
                        <c:v>9.89384484451072E-7</c:v>
                      </c:pt>
                      <c:pt idx="9">
                        <c:v>1.93013917360041E-6</c:v>
                      </c:pt>
                      <c:pt idx="10">
                        <c:v>3.20191876657105E-6</c:v>
                      </c:pt>
                      <c:pt idx="11">
                        <c:v>6.20254692884625E-6</c:v>
                      </c:pt>
                      <c:pt idx="12">
                        <c:v>1.07772717853338E-5</c:v>
                      </c:pt>
                      <c:pt idx="13">
                        <c:v>1.69087963054482E-5</c:v>
                      </c:pt>
                      <c:pt idx="14">
                        <c:v>2.71713862605161E-5</c:v>
                      </c:pt>
                      <c:pt idx="15">
                        <c:v>4.43136112222575E-5</c:v>
                      </c:pt>
                      <c:pt idx="16">
                        <c:v>6.65727544749695E-5</c:v>
                      </c:pt>
                      <c:pt idx="17">
                        <c:v>9.77918283696644E-5</c:v>
                      </c:pt>
                      <c:pt idx="18">
                        <c:v>0.00014130427185377</c:v>
                      </c:pt>
                      <c:pt idx="19">
                        <c:v>0.000204344573256576</c:v>
                      </c:pt>
                      <c:pt idx="20">
                        <c:v>0.000270667035780825</c:v>
                      </c:pt>
                      <c:pt idx="21">
                        <c:v>0.00034731166551949</c:v>
                      </c:pt>
                      <c:pt idx="22">
                        <c:v>0.000445272569484456</c:v>
                      </c:pt>
                      <c:pt idx="23">
                        <c:v>0.000560352822592591</c:v>
                      </c:pt>
                      <c:pt idx="24">
                        <c:v>0.000680827098831216</c:v>
                      </c:pt>
                      <c:pt idx="25">
                        <c:v>0.000806188091969972</c:v>
                      </c:pt>
                      <c:pt idx="26">
                        <c:v>0.000971137206634886</c:v>
                      </c:pt>
                      <c:pt idx="27">
                        <c:v>0.00122713346922565</c:v>
                      </c:pt>
                      <c:pt idx="28">
                        <c:v>0.00147129754657205</c:v>
                      </c:pt>
                      <c:pt idx="29">
                        <c:v>0.00175867566824439</c:v>
                      </c:pt>
                      <c:pt idx="30">
                        <c:v>0.00211473565313691</c:v>
                      </c:pt>
                      <c:pt idx="31">
                        <c:v>0.00261183726895386</c:v>
                      </c:pt>
                      <c:pt idx="32">
                        <c:v>0.00312456282845797</c:v>
                      </c:pt>
                      <c:pt idx="33">
                        <c:v>0.00379220606357022</c:v>
                      </c:pt>
                      <c:pt idx="34">
                        <c:v>0.00464202116571377</c:v>
                      </c:pt>
                      <c:pt idx="35">
                        <c:v>0.00582480159613008</c:v>
                      </c:pt>
                      <c:pt idx="36">
                        <c:v>0.0069153837962248</c:v>
                      </c:pt>
                      <c:pt idx="37">
                        <c:v>0.00818008827253025</c:v>
                      </c:pt>
                      <c:pt idx="38">
                        <c:v>0.00995123243866147</c:v>
                      </c:pt>
                      <c:pt idx="39">
                        <c:v>0.0120905028664368</c:v>
                      </c:pt>
                      <c:pt idx="40">
                        <c:v>0.0142889395869281</c:v>
                      </c:pt>
                      <c:pt idx="41">
                        <c:v>0.0165259304395909</c:v>
                      </c:pt>
                      <c:pt idx="42">
                        <c:v>0.0197158269961039</c:v>
                      </c:pt>
                      <c:pt idx="43">
                        <c:v>0.0238261202826661</c:v>
                      </c:pt>
                      <c:pt idx="44">
                        <c:v>0.0279903383473411</c:v>
                      </c:pt>
                      <c:pt idx="45">
                        <c:v>0.0321283489485283</c:v>
                      </c:pt>
                      <c:pt idx="46">
                        <c:v>0.0377246173892157</c:v>
                      </c:pt>
                      <c:pt idx="47">
                        <c:v>0.0432268579926902</c:v>
                      </c:pt>
                      <c:pt idx="48">
                        <c:v>0.0480345862556726</c:v>
                      </c:pt>
                      <c:pt idx="49">
                        <c:v>0.0523279595998276</c:v>
                      </c:pt>
                      <c:pt idx="50">
                        <c:v>0.0582165621226699</c:v>
                      </c:pt>
                      <c:pt idx="51">
                        <c:v>0.0626370808991599</c:v>
                      </c:pt>
                      <c:pt idx="52">
                        <c:v>0.0656601365990466</c:v>
                      </c:pt>
                      <c:pt idx="53">
                        <c:v>0.0683299263560209</c:v>
                      </c:pt>
                      <c:pt idx="54">
                        <c:v>0.0719847677065363</c:v>
                      </c:pt>
                      <c:pt idx="55">
                        <c:v>0.0757172169898718</c:v>
                      </c:pt>
                      <c:pt idx="56">
                        <c:v>0.0799472446161983</c:v>
                      </c:pt>
                      <c:pt idx="57">
                        <c:v>0.084084764931657</c:v>
                      </c:pt>
                      <c:pt idx="58">
                        <c:v>0.0902696056897075</c:v>
                      </c:pt>
                      <c:pt idx="59">
                        <c:v>0.0959074433866712</c:v>
                      </c:pt>
                      <c:pt idx="60">
                        <c:v>0.102686284736294</c:v>
                      </c:pt>
                      <c:pt idx="61">
                        <c:v>0.108381760232473</c:v>
                      </c:pt>
                      <c:pt idx="62">
                        <c:v>0.115924206326686</c:v>
                      </c:pt>
                      <c:pt idx="63">
                        <c:v>0.125123425727198</c:v>
                      </c:pt>
                      <c:pt idx="64">
                        <c:v>0.135936041706372</c:v>
                      </c:pt>
                      <c:pt idx="65">
                        <c:v>0.145791146769943</c:v>
                      </c:pt>
                      <c:pt idx="66">
                        <c:v>0.161011099009267</c:v>
                      </c:pt>
                      <c:pt idx="67">
                        <c:v>0.177365843156093</c:v>
                      </c:pt>
                      <c:pt idx="68">
                        <c:v>0.193675751500427</c:v>
                      </c:pt>
                      <c:pt idx="69">
                        <c:v>0.209400101914614</c:v>
                      </c:pt>
                      <c:pt idx="70">
                        <c:v>0.233246643632469</c:v>
                      </c:pt>
                      <c:pt idx="71">
                        <c:v>0.257468978044621</c:v>
                      </c:pt>
                      <c:pt idx="72">
                        <c:v>0.28182836771965</c:v>
                      </c:pt>
                      <c:pt idx="73">
                        <c:v>0.309583219231447</c:v>
                      </c:pt>
                      <c:pt idx="74">
                        <c:v>0.34265167853405</c:v>
                      </c:pt>
                      <c:pt idx="75">
                        <c:v>0.380824427867592</c:v>
                      </c:pt>
                      <c:pt idx="76">
                        <c:v>0.412422440212495</c:v>
                      </c:pt>
                      <c:pt idx="77">
                        <c:v>0.447358782426864</c:v>
                      </c:pt>
                      <c:pt idx="78">
                        <c:v>0.489115964391384</c:v>
                      </c:pt>
                      <c:pt idx="79">
                        <c:v>0.542446804410443</c:v>
                      </c:pt>
                      <c:pt idx="80">
                        <c:v>0.589770665132415</c:v>
                      </c:pt>
                      <c:pt idx="81">
                        <c:v>0.616879307774551</c:v>
                      </c:pt>
                      <c:pt idx="82">
                        <c:v>0.660519444638754</c:v>
                      </c:pt>
                      <c:pt idx="83">
                        <c:v>0.703638995864708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5-C76F-43EE-98E0-0DAC0456AEAC}"/>
                  </c:ext>
                </c:extLst>
              </c15:ser>
            </c15:filteredLineSeries>
            <c15:filteredLineSeries>
              <c15:ser>
                <c:idx val="4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WG_UCCSDCA_samebetaCCdiffbetaCA!$K$14</c15:sqref>
                        </c15:formulaRef>
                      </c:ext>
                    </c:extLst>
                    <c:strCache>
                      <c:ptCount val="1"/>
                      <c:pt idx="0">
                        <c:v>P(T=t)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WG_UCCSDCA_samebetaCCdiffbetaCA!$K$15:$K$98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4.89608353859694E-14</c:v>
                      </c:pt>
                      <c:pt idx="1">
                        <c:v>1.50279788613261E-11</c:v>
                      </c:pt>
                      <c:pt idx="2">
                        <c:v>4.67977989693224E-10</c:v>
                      </c:pt>
                      <c:pt idx="3">
                        <c:v>3.22254467555183E-9</c:v>
                      </c:pt>
                      <c:pt idx="4">
                        <c:v>1.18973415563772E-8</c:v>
                      </c:pt>
                      <c:pt idx="5">
                        <c:v>3.58895840824047E-8</c:v>
                      </c:pt>
                      <c:pt idx="6">
                        <c:v>1.17811006172808E-7</c:v>
                      </c:pt>
                      <c:pt idx="7">
                        <c:v>3.37457583987621E-7</c:v>
                      </c:pt>
                      <c:pt idx="8">
                        <c:v>4.82623369046919E-7</c:v>
                      </c:pt>
                      <c:pt idx="9">
                        <c:v>9.40754689149337E-7</c:v>
                      </c:pt>
                      <c:pt idx="10">
                        <c:v>1.27177959297065E-6</c:v>
                      </c:pt>
                      <c:pt idx="11">
                        <c:v>3.0006281622752E-6</c:v>
                      </c:pt>
                      <c:pt idx="12">
                        <c:v>4.57472485648758E-6</c:v>
                      </c:pt>
                      <c:pt idx="13">
                        <c:v>6.13152452011434E-6</c:v>
                      </c:pt>
                      <c:pt idx="14">
                        <c:v>1.0262589955068E-5</c:v>
                      </c:pt>
                      <c:pt idx="15">
                        <c:v>1.71422249617414E-5</c:v>
                      </c:pt>
                      <c:pt idx="16">
                        <c:v>2.22591432527119E-5</c:v>
                      </c:pt>
                      <c:pt idx="17">
                        <c:v>3.12190738946949E-5</c:v>
                      </c:pt>
                      <c:pt idx="18">
                        <c:v>4.35124434841061E-5</c:v>
                      </c:pt>
                      <c:pt idx="19">
                        <c:v>6.30403014028058E-5</c:v>
                      </c:pt>
                      <c:pt idx="20">
                        <c:v>6.63224625242487E-5</c:v>
                      </c:pt>
                      <c:pt idx="21">
                        <c:v>7.66446297386647E-5</c:v>
                      </c:pt>
                      <c:pt idx="22">
                        <c:v>9.79609039649665E-5</c:v>
                      </c:pt>
                      <c:pt idx="23">
                        <c:v>0.000115080253108135</c:v>
                      </c:pt>
                      <c:pt idx="24">
                        <c:v>0.000120474276238625</c:v>
                      </c:pt>
                      <c:pt idx="25">
                        <c:v>0.000125360993138757</c:v>
                      </c:pt>
                      <c:pt idx="26">
                        <c:v>0.000164949114664914</c:v>
                      </c:pt>
                      <c:pt idx="27">
                        <c:v>0.000255996262590763</c:v>
                      </c:pt>
                      <c:pt idx="28">
                        <c:v>0.000244164077346398</c:v>
                      </c:pt>
                      <c:pt idx="29">
                        <c:v>0.000287378121672344</c:v>
                      </c:pt>
                      <c:pt idx="30">
                        <c:v>0.00035605998489252</c:v>
                      </c:pt>
                      <c:pt idx="31">
                        <c:v>0.000497101615816953</c:v>
                      </c:pt>
                      <c:pt idx="32">
                        <c:v>0.000512725559504101</c:v>
                      </c:pt>
                      <c:pt idx="33">
                        <c:v>0.000667643235112258</c:v>
                      </c:pt>
                      <c:pt idx="34">
                        <c:v>0.000849815102143547</c:v>
                      </c:pt>
                      <c:pt idx="35">
                        <c:v>0.00118278043041631</c:v>
                      </c:pt>
                      <c:pt idx="36">
                        <c:v>0.00109058220009472</c:v>
                      </c:pt>
                      <c:pt idx="37">
                        <c:v>0.00126470447630544</c:v>
                      </c:pt>
                      <c:pt idx="38">
                        <c:v>0.00177114416613122</c:v>
                      </c:pt>
                      <c:pt idx="39">
                        <c:v>0.00213927042777529</c:v>
                      </c:pt>
                      <c:pt idx="40">
                        <c:v>0.00219843672049136</c:v>
                      </c:pt>
                      <c:pt idx="41">
                        <c:v>0.00223699085266282</c:v>
                      </c:pt>
                      <c:pt idx="42">
                        <c:v>0.00318989655651292</c:v>
                      </c:pt>
                      <c:pt idx="43">
                        <c:v>0.0041102932865622</c:v>
                      </c:pt>
                      <c:pt idx="44">
                        <c:v>0.00416421806467504</c:v>
                      </c:pt>
                      <c:pt idx="45">
                        <c:v>0.00413801060118724</c:v>
                      </c:pt>
                      <c:pt idx="46">
                        <c:v>0.00559626844068739</c:v>
                      </c:pt>
                      <c:pt idx="47">
                        <c:v>0.00550224060347448</c:v>
                      </c:pt>
                      <c:pt idx="48">
                        <c:v>0.00480772826298237</c:v>
                      </c:pt>
                      <c:pt idx="49">
                        <c:v>0.00429337334415503</c:v>
                      </c:pt>
                      <c:pt idx="50">
                        <c:v>0.00588860252284229</c:v>
                      </c:pt>
                      <c:pt idx="51">
                        <c:v>0.00442051877648997</c:v>
                      </c:pt>
                      <c:pt idx="52">
                        <c:v>0.0030230556998867</c:v>
                      </c:pt>
                      <c:pt idx="53">
                        <c:v>0.00266978975697429</c:v>
                      </c:pt>
                      <c:pt idx="54">
                        <c:v>0.00365484135051541</c:v>
                      </c:pt>
                      <c:pt idx="55">
                        <c:v>0.00373244928333549</c:v>
                      </c:pt>
                      <c:pt idx="56">
                        <c:v>0.00423002762632651</c:v>
                      </c:pt>
                      <c:pt idx="57">
                        <c:v>0.00413752031545877</c:v>
                      </c:pt>
                      <c:pt idx="58">
                        <c:v>0.00618484075805048</c:v>
                      </c:pt>
                      <c:pt idx="59">
                        <c:v>0.00563783769696369</c:v>
                      </c:pt>
                      <c:pt idx="60">
                        <c:v>0.00677884134962303</c:v>
                      </c:pt>
                      <c:pt idx="61">
                        <c:v>0.0056954754961791</c:v>
                      </c:pt>
                      <c:pt idx="62">
                        <c:v>0.00754244609421306</c:v>
                      </c:pt>
                      <c:pt idx="63">
                        <c:v>0.00919921940051193</c:v>
                      </c:pt>
                      <c:pt idx="64">
                        <c:v>0.010812615979174</c:v>
                      </c:pt>
                      <c:pt idx="65">
                        <c:v>0.00985510506357101</c:v>
                      </c:pt>
                      <c:pt idx="66">
                        <c:v>0.0152199522393232</c:v>
                      </c:pt>
                      <c:pt idx="67">
                        <c:v>0.0163547441468261</c:v>
                      </c:pt>
                      <c:pt idx="68">
                        <c:v>0.0163099083443343</c:v>
                      </c:pt>
                      <c:pt idx="69">
                        <c:v>0.0157243504141873</c:v>
                      </c:pt>
                      <c:pt idx="70">
                        <c:v>0.0238465417178543</c:v>
                      </c:pt>
                      <c:pt idx="71">
                        <c:v>0.0242223344121523</c:v>
                      </c:pt>
                      <c:pt idx="72">
                        <c:v>0.0243593896750291</c:v>
                      </c:pt>
                      <c:pt idx="73">
                        <c:v>0.0277548515117971</c:v>
                      </c:pt>
                      <c:pt idx="74">
                        <c:v>0.0330684593026027</c:v>
                      </c:pt>
                      <c:pt idx="75">
                        <c:v>0.0381727493335422</c:v>
                      </c:pt>
                      <c:pt idx="76">
                        <c:v>0.0315980123449026</c:v>
                      </c:pt>
                      <c:pt idx="77">
                        <c:v>0.0349363422143696</c:v>
                      </c:pt>
                      <c:pt idx="78">
                        <c:v>0.0417571819645196</c:v>
                      </c:pt>
                      <c:pt idx="79">
                        <c:v>0.0533308400190593</c:v>
                      </c:pt>
                      <c:pt idx="80">
                        <c:v>0.0473238607219717</c:v>
                      </c:pt>
                      <c:pt idx="81">
                        <c:v>0.0271086426421365</c:v>
                      </c:pt>
                      <c:pt idx="82">
                        <c:v>0.0436401368642023</c:v>
                      </c:pt>
                      <c:pt idx="83">
                        <c:v>0.0431195512259543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6-C76F-43EE-98E0-0DAC0456AEAC}"/>
                  </c:ext>
                </c:extLst>
              </c15:ser>
            </c15:filteredLineSeries>
            <c15:filteredLineSeries>
              <c15:ser>
                <c:idx val="5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WG_UCCSDCA_samebetaCCdiffbetaCA!$L$14</c15:sqref>
                        </c15:formulaRef>
                      </c:ext>
                    </c:extLst>
                    <c:strCache>
                      <c:ptCount val="1"/>
                      <c:pt idx="0">
                        <c:v>P(T&lt;=t)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WG_UCCSDCA_samebetaCCdiffbetaCA!$L$15:$L$98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0.000158523787544107</c:v>
                      </c:pt>
                      <c:pt idx="1">
                        <c:v>0.000751240361793082</c:v>
                      </c:pt>
                      <c:pt idx="2">
                        <c:v>0.00198356758754614</c:v>
                      </c:pt>
                      <c:pt idx="3">
                        <c:v>0.0038581091102976</c:v>
                      </c:pt>
                      <c:pt idx="4">
                        <c:v>0.00618553820827328</c:v>
                      </c:pt>
                      <c:pt idx="5">
                        <c:v>0.00917921631196028</c:v>
                      </c:pt>
                      <c:pt idx="6">
                        <c:v>0.0132193503296485</c:v>
                      </c:pt>
                      <c:pt idx="7">
                        <c:v>0.0179762103568219</c:v>
                      </c:pt>
                      <c:pt idx="8">
                        <c:v>0.0230466544013019</c:v>
                      </c:pt>
                      <c:pt idx="9">
                        <c:v>0.0287236103793258</c:v>
                      </c:pt>
                      <c:pt idx="10">
                        <c:v>0.0353826527799813</c:v>
                      </c:pt>
                      <c:pt idx="11">
                        <c:v>0.0426757408345804</c:v>
                      </c:pt>
                      <c:pt idx="12">
                        <c:v>0.050284639967758</c:v>
                      </c:pt>
                      <c:pt idx="13">
                        <c:v>0.0584972942126113</c:v>
                      </c:pt>
                      <c:pt idx="14">
                        <c:v>0.0681012120333537</c:v>
                      </c:pt>
                      <c:pt idx="15">
                        <c:v>0.0783434870056989</c:v>
                      </c:pt>
                      <c:pt idx="16">
                        <c:v>0.0886907865457237</c:v>
                      </c:pt>
                      <c:pt idx="17">
                        <c:v>0.0995148353671209</c:v>
                      </c:pt>
                      <c:pt idx="18">
                        <c:v>0.111801687867856</c:v>
                      </c:pt>
                      <c:pt idx="19">
                        <c:v>0.124385969479542</c:v>
                      </c:pt>
                      <c:pt idx="20">
                        <c:v>0.135619200826338</c:v>
                      </c:pt>
                      <c:pt idx="21">
                        <c:v>0.147241459773561</c:v>
                      </c:pt>
                      <c:pt idx="22">
                        <c:v>0.160309080350865</c:v>
                      </c:pt>
                      <c:pt idx="23">
                        <c:v>0.173798642497382</c:v>
                      </c:pt>
                      <c:pt idx="24">
                        <c:v>0.187361025825409</c:v>
                      </c:pt>
                      <c:pt idx="25">
                        <c:v>0.200254776904615</c:v>
                      </c:pt>
                      <c:pt idx="26">
                        <c:v>0.213959142482061</c:v>
                      </c:pt>
                      <c:pt idx="27">
                        <c:v>0.22912910592472</c:v>
                      </c:pt>
                      <c:pt idx="28">
                        <c:v>0.242921387462934</c:v>
                      </c:pt>
                      <c:pt idx="29">
                        <c:v>0.258058163504105</c:v>
                      </c:pt>
                      <c:pt idx="30">
                        <c:v>0.273445033424127</c:v>
                      </c:pt>
                      <c:pt idx="31">
                        <c:v>0.290689711470795</c:v>
                      </c:pt>
                      <c:pt idx="32">
                        <c:v>0.305981109658283</c:v>
                      </c:pt>
                      <c:pt idx="33">
                        <c:v>0.322309367009345</c:v>
                      </c:pt>
                      <c:pt idx="34">
                        <c:v>0.338962521957173</c:v>
                      </c:pt>
                      <c:pt idx="35">
                        <c:v>0.357137352094603</c:v>
                      </c:pt>
                      <c:pt idx="36">
                        <c:v>0.372443523413388</c:v>
                      </c:pt>
                      <c:pt idx="37">
                        <c:v>0.388638943410395</c:v>
                      </c:pt>
                      <c:pt idx="38">
                        <c:v>0.405998619542473</c:v>
                      </c:pt>
                      <c:pt idx="39">
                        <c:v>0.422830126355221</c:v>
                      </c:pt>
                      <c:pt idx="40">
                        <c:v>0.438867275458453</c:v>
                      </c:pt>
                      <c:pt idx="41">
                        <c:v>0.454217591450809</c:v>
                      </c:pt>
                      <c:pt idx="42">
                        <c:v>0.471029161155445</c:v>
                      </c:pt>
                      <c:pt idx="43">
                        <c:v>0.488726524506714</c:v>
                      </c:pt>
                      <c:pt idx="44">
                        <c:v>0.504884705835414</c:v>
                      </c:pt>
                      <c:pt idx="45">
                        <c:v>0.520282165919599</c:v>
                      </c:pt>
                      <c:pt idx="46">
                        <c:v>0.53694607075125</c:v>
                      </c:pt>
                      <c:pt idx="47">
                        <c:v>0.552519498915807</c:v>
                      </c:pt>
                      <c:pt idx="48">
                        <c:v>0.566271134958752</c:v>
                      </c:pt>
                      <c:pt idx="49">
                        <c:v>0.57876264824214</c:v>
                      </c:pt>
                      <c:pt idx="50">
                        <c:v>0.593151490678582</c:v>
                      </c:pt>
                      <c:pt idx="51">
                        <c:v>0.606857501186526</c:v>
                      </c:pt>
                      <c:pt idx="52">
                        <c:v>0.619759532085135</c:v>
                      </c:pt>
                      <c:pt idx="53">
                        <c:v>0.633743571634705</c:v>
                      </c:pt>
                      <c:pt idx="54">
                        <c:v>0.648976068441279</c:v>
                      </c:pt>
                      <c:pt idx="55">
                        <c:v>0.664163746048859</c:v>
                      </c:pt>
                      <c:pt idx="56">
                        <c:v>0.678196391806658</c:v>
                      </c:pt>
                      <c:pt idx="57">
                        <c:v>0.691749549616095</c:v>
                      </c:pt>
                      <c:pt idx="58">
                        <c:v>0.705664779128573</c:v>
                      </c:pt>
                      <c:pt idx="59">
                        <c:v>0.719378432269749</c:v>
                      </c:pt>
                      <c:pt idx="60">
                        <c:v>0.730742720782908</c:v>
                      </c:pt>
                      <c:pt idx="61">
                        <c:v>0.741640196172228</c:v>
                      </c:pt>
                      <c:pt idx="62">
                        <c:v>0.753243255644966</c:v>
                      </c:pt>
                      <c:pt idx="63">
                        <c:v>0.764838875382469</c:v>
                      </c:pt>
                      <c:pt idx="64">
                        <c:v>0.775918884569617</c:v>
                      </c:pt>
                      <c:pt idx="65">
                        <c:v>0.785772063205684</c:v>
                      </c:pt>
                      <c:pt idx="66">
                        <c:v>0.797044832649736</c:v>
                      </c:pt>
                      <c:pt idx="67">
                        <c:v>0.808145315504663</c:v>
                      </c:pt>
                      <c:pt idx="68">
                        <c:v>0.817788949285194</c:v>
                      </c:pt>
                      <c:pt idx="69">
                        <c:v>0.827303187981563</c:v>
                      </c:pt>
                      <c:pt idx="70">
                        <c:v>0.837281636878515</c:v>
                      </c:pt>
                      <c:pt idx="71">
                        <c:v>0.846425288193329</c:v>
                      </c:pt>
                      <c:pt idx="72">
                        <c:v>0.854664422178898</c:v>
                      </c:pt>
                      <c:pt idx="73">
                        <c:v>0.862589452735756</c:v>
                      </c:pt>
                      <c:pt idx="74">
                        <c:v>0.870203595364477</c:v>
                      </c:pt>
                      <c:pt idx="75">
                        <c:v>0.877781698597798</c:v>
                      </c:pt>
                      <c:pt idx="76">
                        <c:v>0.884636407597124</c:v>
                      </c:pt>
                      <c:pt idx="77">
                        <c:v>0.891694052578449</c:v>
                      </c:pt>
                      <c:pt idx="78">
                        <c:v>0.898776590035976</c:v>
                      </c:pt>
                      <c:pt idx="79">
                        <c:v>0.905580799572991</c:v>
                      </c:pt>
                      <c:pt idx="80">
                        <c:v>0.911515083191399</c:v>
                      </c:pt>
                      <c:pt idx="81">
                        <c:v>0.91659988427926</c:v>
                      </c:pt>
                      <c:pt idx="82">
                        <c:v>0.922358282596598</c:v>
                      </c:pt>
                      <c:pt idx="83">
                        <c:v>0.927866367770797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7-C76F-43EE-98E0-0DAC0456AEAC}"/>
                  </c:ext>
                </c:extLst>
              </c15:ser>
            </c15:filteredLineSeries>
            <c15:filteredLineSeries>
              <c15:ser>
                <c:idx val="6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WG_UCCSDCA_samebetaCCdiffbetaCA!$M$14</c15:sqref>
                        </c15:formulaRef>
                      </c:ext>
                    </c:extLst>
                    <c:strCache>
                      <c:ptCount val="1"/>
                      <c:pt idx="0">
                        <c:v>P(T=t)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WG_UCCSDCA_samebetaCCdiffbetaCA!$M$15:$M$98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0.000158523787544107</c:v>
                      </c:pt>
                      <c:pt idx="1">
                        <c:v>0.000592716574248975</c:v>
                      </c:pt>
                      <c:pt idx="2">
                        <c:v>0.00123232722575306</c:v>
                      </c:pt>
                      <c:pt idx="3">
                        <c:v>0.00187454152275146</c:v>
                      </c:pt>
                      <c:pt idx="4">
                        <c:v>0.00232742909797567</c:v>
                      </c:pt>
                      <c:pt idx="5">
                        <c:v>0.002993678103687</c:v>
                      </c:pt>
                      <c:pt idx="6">
                        <c:v>0.00404013401768821</c:v>
                      </c:pt>
                      <c:pt idx="7">
                        <c:v>0.00475686002717346</c:v>
                      </c:pt>
                      <c:pt idx="8">
                        <c:v>0.00507044404447998</c:v>
                      </c:pt>
                      <c:pt idx="9">
                        <c:v>0.00567695597802387</c:v>
                      </c:pt>
                      <c:pt idx="10">
                        <c:v>0.00665904240065551</c:v>
                      </c:pt>
                      <c:pt idx="11">
                        <c:v>0.00729308805459905</c:v>
                      </c:pt>
                      <c:pt idx="12">
                        <c:v>0.00760889913317764</c:v>
                      </c:pt>
                      <c:pt idx="13">
                        <c:v>0.00821265424485329</c:v>
                      </c:pt>
                      <c:pt idx="14">
                        <c:v>0.00960391782074243</c:v>
                      </c:pt>
                      <c:pt idx="15">
                        <c:v>0.0102422749723452</c:v>
                      </c:pt>
                      <c:pt idx="16">
                        <c:v>0.0103472995400248</c:v>
                      </c:pt>
                      <c:pt idx="17">
                        <c:v>0.0108240488213972</c:v>
                      </c:pt>
                      <c:pt idx="18">
                        <c:v>0.0122868525007352</c:v>
                      </c:pt>
                      <c:pt idx="19">
                        <c:v>0.0125842816116862</c:v>
                      </c:pt>
                      <c:pt idx="20">
                        <c:v>0.0112332313467957</c:v>
                      </c:pt>
                      <c:pt idx="21">
                        <c:v>0.0116222589472226</c:v>
                      </c:pt>
                      <c:pt idx="22">
                        <c:v>0.0130676205773044</c:v>
                      </c:pt>
                      <c:pt idx="23">
                        <c:v>0.0134895621465165</c:v>
                      </c:pt>
                      <c:pt idx="24">
                        <c:v>0.0135623833280278</c:v>
                      </c:pt>
                      <c:pt idx="25">
                        <c:v>0.0128937510792059</c:v>
                      </c:pt>
                      <c:pt idx="26">
                        <c:v>0.0137043655774457</c:v>
                      </c:pt>
                      <c:pt idx="27">
                        <c:v>0.0151699634426586</c:v>
                      </c:pt>
                      <c:pt idx="28">
                        <c:v>0.0137922815382149</c:v>
                      </c:pt>
                      <c:pt idx="29">
                        <c:v>0.0151367760411701</c:v>
                      </c:pt>
                      <c:pt idx="30">
                        <c:v>0.0153868699200227</c:v>
                      </c:pt>
                      <c:pt idx="31">
                        <c:v>0.0172446780466674</c:v>
                      </c:pt>
                      <c:pt idx="32">
                        <c:v>0.0152913981874888</c:v>
                      </c:pt>
                      <c:pt idx="33">
                        <c:v>0.0163282573510612</c:v>
                      </c:pt>
                      <c:pt idx="34">
                        <c:v>0.0166531549478279</c:v>
                      </c:pt>
                      <c:pt idx="35">
                        <c:v>0.0181748301374301</c:v>
                      </c:pt>
                      <c:pt idx="36">
                        <c:v>0.0153061713187853</c:v>
                      </c:pt>
                      <c:pt idx="37">
                        <c:v>0.0161954199970066</c:v>
                      </c:pt>
                      <c:pt idx="38">
                        <c:v>0.0173596761320779</c:v>
                      </c:pt>
                      <c:pt idx="39">
                        <c:v>0.0168315068127481</c:v>
                      </c:pt>
                      <c:pt idx="40">
                        <c:v>0.0160371491032324</c:v>
                      </c:pt>
                      <c:pt idx="41">
                        <c:v>0.0153503159923563</c:v>
                      </c:pt>
                      <c:pt idx="42">
                        <c:v>0.0168115697046352</c:v>
                      </c:pt>
                      <c:pt idx="43">
                        <c:v>0.0176973633512696</c:v>
                      </c:pt>
                      <c:pt idx="44">
                        <c:v>0.0161581813286996</c:v>
                      </c:pt>
                      <c:pt idx="45">
                        <c:v>0.0153974600841853</c:v>
                      </c:pt>
                      <c:pt idx="46">
                        <c:v>0.0166639048316506</c:v>
                      </c:pt>
                      <c:pt idx="47">
                        <c:v>0.015573428164557</c:v>
                      </c:pt>
                      <c:pt idx="48">
                        <c:v>0.0137516360429458</c:v>
                      </c:pt>
                      <c:pt idx="49">
                        <c:v>0.012491513283387</c:v>
                      </c:pt>
                      <c:pt idx="50">
                        <c:v>0.0143888424364429</c:v>
                      </c:pt>
                      <c:pt idx="51">
                        <c:v>0.0137060105079432</c:v>
                      </c:pt>
                      <c:pt idx="52">
                        <c:v>0.0129020308986094</c:v>
                      </c:pt>
                      <c:pt idx="53">
                        <c:v>0.0139840395495698</c:v>
                      </c:pt>
                      <c:pt idx="54">
                        <c:v>0.0152324968065745</c:v>
                      </c:pt>
                      <c:pt idx="55">
                        <c:v>0.0151876776075794</c:v>
                      </c:pt>
                      <c:pt idx="56">
                        <c:v>0.0140326457577997</c:v>
                      </c:pt>
                      <c:pt idx="57">
                        <c:v>0.013553157809437</c:v>
                      </c:pt>
                      <c:pt idx="58">
                        <c:v>0.0139152295124775</c:v>
                      </c:pt>
                      <c:pt idx="59">
                        <c:v>0.013713653141176</c:v>
                      </c:pt>
                      <c:pt idx="60">
                        <c:v>0.0113642885131595</c:v>
                      </c:pt>
                      <c:pt idx="61">
                        <c:v>0.0108974753893201</c:v>
                      </c:pt>
                      <c:pt idx="62">
                        <c:v>0.0116030594727379</c:v>
                      </c:pt>
                      <c:pt idx="63">
                        <c:v>0.0115956197375024</c:v>
                      </c:pt>
                      <c:pt idx="64">
                        <c:v>0.0110800091871487</c:v>
                      </c:pt>
                      <c:pt idx="65">
                        <c:v>0.00985317863606616</c:v>
                      </c:pt>
                      <c:pt idx="66">
                        <c:v>0.011272769444052</c:v>
                      </c:pt>
                      <c:pt idx="67">
                        <c:v>0.0111004828549269</c:v>
                      </c:pt>
                      <c:pt idx="68">
                        <c:v>0.00964363378053168</c:v>
                      </c:pt>
                      <c:pt idx="69">
                        <c:v>0.00951423869636925</c:v>
                      </c:pt>
                      <c:pt idx="70">
                        <c:v>0.00997844889695143</c:v>
                      </c:pt>
                      <c:pt idx="71">
                        <c:v>0.00914365131481398</c:v>
                      </c:pt>
                      <c:pt idx="72">
                        <c:v>0.00823913398556886</c:v>
                      </c:pt>
                      <c:pt idx="73">
                        <c:v>0.00792503055685811</c:v>
                      </c:pt>
                      <c:pt idx="74">
                        <c:v>0.00761414262872151</c:v>
                      </c:pt>
                      <c:pt idx="75">
                        <c:v>0.00757810323332086</c:v>
                      </c:pt>
                      <c:pt idx="76">
                        <c:v>0.0068547089993255</c:v>
                      </c:pt>
                      <c:pt idx="77">
                        <c:v>0.0070576449813251</c:v>
                      </c:pt>
                      <c:pt idx="78">
                        <c:v>0.00708253745752674</c:v>
                      </c:pt>
                      <c:pt idx="79">
                        <c:v>0.00680420953701488</c:v>
                      </c:pt>
                      <c:pt idx="80">
                        <c:v>0.00593428361840886</c:v>
                      </c:pt>
                      <c:pt idx="81">
                        <c:v>0.0050848010878608</c:v>
                      </c:pt>
                      <c:pt idx="82">
                        <c:v>0.00575839831733771</c:v>
                      </c:pt>
                      <c:pt idx="83">
                        <c:v>0.00550808517419943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8-C76F-43EE-98E0-0DAC0456AEAC}"/>
                  </c:ext>
                </c:extLst>
              </c15:ser>
            </c15:filteredLineSeries>
            <c15:filteredLineSeries>
              <c15:ser>
                <c:idx val="7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WG_UCCSDCA_samebetaCCdiffbetaCA!$N$14</c15:sqref>
                        </c15:formulaRef>
                      </c:ext>
                    </c:extLst>
                    <c:strCache>
                      <c:ptCount val="1"/>
                      <c:pt idx="0">
                        <c:v>P(T &lt;= t)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WG_UCCSDCA_samebetaCCdiffbetaCA!$N$15:$N$98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0.000136099385590051</c:v>
                      </c:pt>
                      <c:pt idx="1">
                        <c:v>0.000644971670102993</c:v>
                      </c:pt>
                      <c:pt idx="2">
                        <c:v>0.00170297685251015</c:v>
                      </c:pt>
                      <c:pt idx="3">
                        <c:v>0.00331235059832216</c:v>
                      </c:pt>
                      <c:pt idx="4">
                        <c:v>0.00531054873578094</c:v>
                      </c:pt>
                      <c:pt idx="5">
                        <c:v>0.00788075325625111</c:v>
                      </c:pt>
                      <c:pt idx="6">
                        <c:v>0.0113493960879726</c:v>
                      </c:pt>
                      <c:pt idx="7">
                        <c:v>0.0154334096251057</c:v>
                      </c:pt>
                      <c:pt idx="8">
                        <c:v>0.0197866688571674</c:v>
                      </c:pt>
                      <c:pt idx="9">
                        <c:v>0.0246607090780258</c:v>
                      </c:pt>
                      <c:pt idx="10">
                        <c:v>0.0303779589131386</c:v>
                      </c:pt>
                      <c:pt idx="11">
                        <c:v>0.036639808354822</c:v>
                      </c:pt>
                      <c:pt idx="12">
                        <c:v>0.043173017651063</c:v>
                      </c:pt>
                      <c:pt idx="13">
                        <c:v>0.0502247965028055</c:v>
                      </c:pt>
                      <c:pt idx="14">
                        <c:v>0.0584716184295933</c:v>
                      </c:pt>
                      <c:pt idx="15">
                        <c:v>0.0672674701844266</c:v>
                      </c:pt>
                      <c:pt idx="16">
                        <c:v>0.0761542138059513</c:v>
                      </c:pt>
                      <c:pt idx="17">
                        <c:v>0.0854515343280572</c:v>
                      </c:pt>
                      <c:pt idx="18">
                        <c:v>0.0960064727543044</c:v>
                      </c:pt>
                      <c:pt idx="19">
                        <c:v>0.106819529034183</c:v>
                      </c:pt>
                      <c:pt idx="20">
                        <c:v>0.116473115727252</c:v>
                      </c:pt>
                      <c:pt idx="21">
                        <c:v>0.126462159241304</c:v>
                      </c:pt>
                      <c:pt idx="22">
                        <c:v>0.137695122280343</c:v>
                      </c:pt>
                      <c:pt idx="23">
                        <c:v>0.149292761689938</c:v>
                      </c:pt>
                      <c:pt idx="24">
                        <c:v>0.160953684193883</c:v>
                      </c:pt>
                      <c:pt idx="25">
                        <c:v>0.172041248857029</c:v>
                      </c:pt>
                      <c:pt idx="26">
                        <c:v>0.18383036044148</c:v>
                      </c:pt>
                      <c:pt idx="27">
                        <c:v>0.196890629181155</c:v>
                      </c:pt>
                      <c:pt idx="28">
                        <c:v>0.20876642590366</c:v>
                      </c:pt>
                      <c:pt idx="29">
                        <c:v>0.221802641057507</c:v>
                      </c:pt>
                      <c:pt idx="30">
                        <c:v>0.23506328797336</c:v>
                      </c:pt>
                      <c:pt idx="31">
                        <c:v>0.249938893267124</c:v>
                      </c:pt>
                      <c:pt idx="32">
                        <c:v>0.263139735200603</c:v>
                      </c:pt>
                      <c:pt idx="33">
                        <c:v>0.277252678930079</c:v>
                      </c:pt>
                      <c:pt idx="34">
                        <c:v>0.291670330610442</c:v>
                      </c:pt>
                      <c:pt idx="35">
                        <c:v>0.307441505380598</c:v>
                      </c:pt>
                      <c:pt idx="36">
                        <c:v>0.320736772913597</c:v>
                      </c:pt>
                      <c:pt idx="37">
                        <c:v>0.334820129026765</c:v>
                      </c:pt>
                      <c:pt idx="38">
                        <c:v>0.349974688108578</c:v>
                      </c:pt>
                      <c:pt idx="39">
                        <c:v>0.364727865734858</c:v>
                      </c:pt>
                      <c:pt idx="40">
                        <c:v>0.378807423148536</c:v>
                      </c:pt>
                      <c:pt idx="41">
                        <c:v>0.392302759023819</c:v>
                      </c:pt>
                      <c:pt idx="42">
                        <c:v>0.40718743889831</c:v>
                      </c:pt>
                      <c:pt idx="43">
                        <c:v>0.422962807290191</c:v>
                      </c:pt>
                      <c:pt idx="44">
                        <c:v>0.43742435079876</c:v>
                      </c:pt>
                      <c:pt idx="45">
                        <c:v>0.451229075653881</c:v>
                      </c:pt>
                      <c:pt idx="46">
                        <c:v>0.466327378685109</c:v>
                      </c:pt>
                      <c:pt idx="47">
                        <c:v>0.480476160355957</c:v>
                      </c:pt>
                      <c:pt idx="48">
                        <c:v>0.49296261225041</c:v>
                      </c:pt>
                      <c:pt idx="49">
                        <c:v>0.504294435949175</c:v>
                      </c:pt>
                      <c:pt idx="50">
                        <c:v>0.517480854449498</c:v>
                      </c:pt>
                      <c:pt idx="51">
                        <c:v>0.529873361146958</c:v>
                      </c:pt>
                      <c:pt idx="52">
                        <c:v>0.54137793546034</c:v>
                      </c:pt>
                      <c:pt idx="53">
                        <c:v>0.553761487858002</c:v>
                      </c:pt>
                      <c:pt idx="54">
                        <c:v>0.567356236767339</c:v>
                      </c:pt>
                      <c:pt idx="55">
                        <c:v>0.580923484731663</c:v>
                      </c:pt>
                      <c:pt idx="56">
                        <c:v>0.593569475195291</c:v>
                      </c:pt>
                      <c:pt idx="57">
                        <c:v>0.605790719080926</c:v>
                      </c:pt>
                      <c:pt idx="58">
                        <c:v>0.618612425990711</c:v>
                      </c:pt>
                      <c:pt idx="59">
                        <c:v>0.631183693282486</c:v>
                      </c:pt>
                      <c:pt idx="60">
                        <c:v>0.641899335229985</c:v>
                      </c:pt>
                      <c:pt idx="61">
                        <c:v>0.652060947955336</c:v>
                      </c:pt>
                      <c:pt idx="62">
                        <c:v>0.663089602614645</c:v>
                      </c:pt>
                      <c:pt idx="63">
                        <c:v>0.674346233199488</c:v>
                      </c:pt>
                      <c:pt idx="64">
                        <c:v>0.685388417572644</c:v>
                      </c:pt>
                      <c:pt idx="65">
                        <c:v>0.695241868716611</c:v>
                      </c:pt>
                      <c:pt idx="66">
                        <c:v>0.7070729973507</c:v>
                      </c:pt>
                      <c:pt idx="67">
                        <c:v>0.718916735644088</c:v>
                      </c:pt>
                      <c:pt idx="68">
                        <c:v>0.729503364937891</c:v>
                      </c:pt>
                      <c:pt idx="69">
                        <c:v>0.739896071424744</c:v>
                      </c:pt>
                      <c:pt idx="70">
                        <c:v>0.751836268098897</c:v>
                      </c:pt>
                      <c:pt idx="71">
                        <c:v>0.763112914442755</c:v>
                      </c:pt>
                      <c:pt idx="72">
                        <c:v>0.773632381865309</c:v>
                      </c:pt>
                      <c:pt idx="73">
                        <c:v>0.784362492232565</c:v>
                      </c:pt>
                      <c:pt idx="74">
                        <c:v>0.795577342600991</c:v>
                      </c:pt>
                      <c:pt idx="75">
                        <c:v>0.807483292478869</c:v>
                      </c:pt>
                      <c:pt idx="76">
                        <c:v>0.817838130945574</c:v>
                      </c:pt>
                      <c:pt idx="77">
                        <c:v>0.828839430835651</c:v>
                      </c:pt>
                      <c:pt idx="78">
                        <c:v>0.840826961911644</c:v>
                      </c:pt>
                      <c:pt idx="79">
                        <c:v>0.854212719114047</c:v>
                      </c:pt>
                      <c:pt idx="80">
                        <c:v>0.866001874915012</c:v>
                      </c:pt>
                      <c:pt idx="81">
                        <c:v>0.874202116804466</c:v>
                      </c:pt>
                      <c:pt idx="82">
                        <c:v>0.885319176716483</c:v>
                      </c:pt>
                      <c:pt idx="83">
                        <c:v>0.896147691374186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9-C76F-43EE-98E0-0DAC0456AEAC}"/>
                  </c:ext>
                </c:extLst>
              </c15:ser>
            </c15:filteredLineSeries>
            <c15:filteredLineSeries>
              <c15:ser>
                <c:idx val="8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WG_UCCSDCA_samebetaCCdiffbetaCA!$O$14</c15:sqref>
                        </c15:formulaRef>
                      </c:ext>
                    </c:extLst>
                    <c:strCache>
                      <c:ptCount val="1"/>
                      <c:pt idx="0">
                        <c:v>P(T = t)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WG_UCCSDCA_samebetaCCdiffbetaCA!$O$15:$O$98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0.000136099385590051</c:v>
                      </c:pt>
                      <c:pt idx="1">
                        <c:v>0.000508872284512941</c:v>
                      </c:pt>
                      <c:pt idx="2">
                        <c:v>0.00105800518240715</c:v>
                      </c:pt>
                      <c:pt idx="3">
                        <c:v>0.00160937374581201</c:v>
                      </c:pt>
                      <c:pt idx="4">
                        <c:v>0.00199819813745878</c:v>
                      </c:pt>
                      <c:pt idx="5">
                        <c:v>0.00257020452047017</c:v>
                      </c:pt>
                      <c:pt idx="6">
                        <c:v>0.00346864283172149</c:v>
                      </c:pt>
                      <c:pt idx="7">
                        <c:v>0.00408401353713311</c:v>
                      </c:pt>
                      <c:pt idx="8">
                        <c:v>0.00435325923206167</c:v>
                      </c:pt>
                      <c:pt idx="9">
                        <c:v>0.00487404022085844</c:v>
                      </c:pt>
                      <c:pt idx="10">
                        <c:v>0.00571724983511275</c:v>
                      </c:pt>
                      <c:pt idx="11">
                        <c:v>0.00626184944168343</c:v>
                      </c:pt>
                      <c:pt idx="12">
                        <c:v>0.00653320929624101</c:v>
                      </c:pt>
                      <c:pt idx="13">
                        <c:v>0.00705177885174249</c:v>
                      </c:pt>
                      <c:pt idx="14">
                        <c:v>0.00824682192678777</c:v>
                      </c:pt>
                      <c:pt idx="15">
                        <c:v>0.00879585175483329</c:v>
                      </c:pt>
                      <c:pt idx="16">
                        <c:v>0.00888674362152473</c:v>
                      </c:pt>
                      <c:pt idx="17">
                        <c:v>0.00929732052210587</c:v>
                      </c:pt>
                      <c:pt idx="18">
                        <c:v>0.0105549384262472</c:v>
                      </c:pt>
                      <c:pt idx="19">
                        <c:v>0.0108130562798784</c:v>
                      </c:pt>
                      <c:pt idx="20">
                        <c:v>0.00965358669306894</c:v>
                      </c:pt>
                      <c:pt idx="21">
                        <c:v>0.00998904351405179</c:v>
                      </c:pt>
                      <c:pt idx="22">
                        <c:v>0.0112329630390395</c:v>
                      </c:pt>
                      <c:pt idx="23">
                        <c:v>0.0115976394095947</c:v>
                      </c:pt>
                      <c:pt idx="24">
                        <c:v>0.0116609225039455</c:v>
                      </c:pt>
                      <c:pt idx="25">
                        <c:v>0.0110875646631457</c:v>
                      </c:pt>
                      <c:pt idx="26">
                        <c:v>0.0117891115844508</c:v>
                      </c:pt>
                      <c:pt idx="27">
                        <c:v>0.0130602687396749</c:v>
                      </c:pt>
                      <c:pt idx="28">
                        <c:v>0.011875796722505</c:v>
                      </c:pt>
                      <c:pt idx="29">
                        <c:v>0.0130362151538476</c:v>
                      </c:pt>
                      <c:pt idx="30">
                        <c:v>0.0132606469158525</c:v>
                      </c:pt>
                      <c:pt idx="31">
                        <c:v>0.0148756052937649</c:v>
                      </c:pt>
                      <c:pt idx="32">
                        <c:v>0.0132008419334788</c:v>
                      </c:pt>
                      <c:pt idx="33">
                        <c:v>0.0141129437294753</c:v>
                      </c:pt>
                      <c:pt idx="34">
                        <c:v>0.0144176516803639</c:v>
                      </c:pt>
                      <c:pt idx="35">
                        <c:v>0.0157711747701558</c:v>
                      </c:pt>
                      <c:pt idx="36">
                        <c:v>0.0132952675329987</c:v>
                      </c:pt>
                      <c:pt idx="37">
                        <c:v>0.0140833561131676</c:v>
                      </c:pt>
                      <c:pt idx="38">
                        <c:v>0.0151545590818135</c:v>
                      </c:pt>
                      <c:pt idx="39">
                        <c:v>0.01475317762628</c:v>
                      </c:pt>
                      <c:pt idx="40">
                        <c:v>0.0140795574136782</c:v>
                      </c:pt>
                      <c:pt idx="41">
                        <c:v>0.0134953358752826</c:v>
                      </c:pt>
                      <c:pt idx="42">
                        <c:v>0.0148846798744914</c:v>
                      </c:pt>
                      <c:pt idx="43">
                        <c:v>0.0157753683918806</c:v>
                      </c:pt>
                      <c:pt idx="44">
                        <c:v>0.0144615435085687</c:v>
                      </c:pt>
                      <c:pt idx="45">
                        <c:v>0.0138047248551216</c:v>
                      </c:pt>
                      <c:pt idx="46">
                        <c:v>0.0150983030312275</c:v>
                      </c:pt>
                      <c:pt idx="47">
                        <c:v>0.0141487816708482</c:v>
                      </c:pt>
                      <c:pt idx="48">
                        <c:v>0.012486451894453</c:v>
                      </c:pt>
                      <c:pt idx="49">
                        <c:v>0.0113318236987651</c:v>
                      </c:pt>
                      <c:pt idx="50">
                        <c:v>0.0131864185003234</c:v>
                      </c:pt>
                      <c:pt idx="51">
                        <c:v>0.0123925066974596</c:v>
                      </c:pt>
                      <c:pt idx="52">
                        <c:v>0.0115045743133819</c:v>
                      </c:pt>
                      <c:pt idx="53">
                        <c:v>0.012383552397662</c:v>
                      </c:pt>
                      <c:pt idx="54">
                        <c:v>0.0135947489093374</c:v>
                      </c:pt>
                      <c:pt idx="55">
                        <c:v>0.0135672479643236</c:v>
                      </c:pt>
                      <c:pt idx="56">
                        <c:v>0.0126459904636282</c:v>
                      </c:pt>
                      <c:pt idx="57">
                        <c:v>0.0122212438856348</c:v>
                      </c:pt>
                      <c:pt idx="58">
                        <c:v>0.0128217069097849</c:v>
                      </c:pt>
                      <c:pt idx="59">
                        <c:v>0.0125712672917758</c:v>
                      </c:pt>
                      <c:pt idx="60">
                        <c:v>0.010715641947499</c:v>
                      </c:pt>
                      <c:pt idx="61">
                        <c:v>0.0101616127253503</c:v>
                      </c:pt>
                      <c:pt idx="62">
                        <c:v>0.0110286546593098</c:v>
                      </c:pt>
                      <c:pt idx="63">
                        <c:v>0.011256630584842</c:v>
                      </c:pt>
                      <c:pt idx="64">
                        <c:v>0.0110421843731561</c:v>
                      </c:pt>
                      <c:pt idx="65">
                        <c:v>0.00985345114396789</c:v>
                      </c:pt>
                      <c:pt idx="66">
                        <c:v>0.0118311286340884</c:v>
                      </c:pt>
                      <c:pt idx="67">
                        <c:v>0.0118437382933878</c:v>
                      </c:pt>
                      <c:pt idx="68">
                        <c:v>0.0105866292938037</c:v>
                      </c:pt>
                      <c:pt idx="69">
                        <c:v>0.0103927064868528</c:v>
                      </c:pt>
                      <c:pt idx="70">
                        <c:v>0.0119401966741524</c:v>
                      </c:pt>
                      <c:pt idx="71">
                        <c:v>0.011276646343859</c:v>
                      </c:pt>
                      <c:pt idx="72">
                        <c:v>0.0105194674225534</c:v>
                      </c:pt>
                      <c:pt idx="73">
                        <c:v>0.0107301103672564</c:v>
                      </c:pt>
                      <c:pt idx="74">
                        <c:v>0.0112148503684253</c:v>
                      </c:pt>
                      <c:pt idx="75">
                        <c:v>0.0119059498778785</c:v>
                      </c:pt>
                      <c:pt idx="76">
                        <c:v>0.0103548384667049</c:v>
                      </c:pt>
                      <c:pt idx="77">
                        <c:v>0.0110012998900772</c:v>
                      </c:pt>
                      <c:pt idx="78">
                        <c:v>0.011987531075993</c:v>
                      </c:pt>
                      <c:pt idx="79">
                        <c:v>0.0133857572024031</c:v>
                      </c:pt>
                      <c:pt idx="80">
                        <c:v>0.0117891558009644</c:v>
                      </c:pt>
                      <c:pt idx="81">
                        <c:v>0.00820024188945427</c:v>
                      </c:pt>
                      <c:pt idx="82">
                        <c:v>0.011117059912017</c:v>
                      </c:pt>
                      <c:pt idx="83">
                        <c:v>0.0108285146577032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A-C76F-43EE-98E0-0DAC0456AEA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WG_UCCSDCA_samebetaCCdiffbetaCA!$P$14</c15:sqref>
                        </c15:formulaRef>
                      </c:ext>
                    </c:extLst>
                    <c:strCache>
                      <c:ptCount val="1"/>
                      <c:pt idx="0">
                        <c:v>LL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WG_UCCSDCA_samebetaCCdiffbetaCA!$P$15:$P$98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-17.80425032543568</c:v>
                      </c:pt>
                      <c:pt idx="1">
                        <c:v>-219.9160911349175</c:v>
                      </c:pt>
                      <c:pt idx="2">
                        <c:v>-479.5959033076812</c:v>
                      </c:pt>
                      <c:pt idx="3">
                        <c:v>-668.91865595503</c:v>
                      </c:pt>
                      <c:pt idx="4">
                        <c:v>-826.6627549581144</c:v>
                      </c:pt>
                      <c:pt idx="5">
                        <c:v>-995.9495571497374</c:v>
                      </c:pt>
                      <c:pt idx="6">
                        <c:v>-1251.742204663708</c:v>
                      </c:pt>
                      <c:pt idx="7">
                        <c:v>-1369.668090938518</c:v>
                      </c:pt>
                      <c:pt idx="8">
                        <c:v>-1109.113414998405</c:v>
                      </c:pt>
                      <c:pt idx="9">
                        <c:v>-1256.424368918351</c:v>
                      </c:pt>
                      <c:pt idx="10">
                        <c:v>-1378.85939240058</c:v>
                      </c:pt>
                      <c:pt idx="11">
                        <c:v>-2003.94548131622</c:v>
                      </c:pt>
                      <c:pt idx="12">
                        <c:v>-2012.342794745292</c:v>
                      </c:pt>
                      <c:pt idx="13">
                        <c:v>-2051.152805079866</c:v>
                      </c:pt>
                      <c:pt idx="14">
                        <c:v>-2398.963686923818</c:v>
                      </c:pt>
                      <c:pt idx="15">
                        <c:v>-2745.415534877774</c:v>
                      </c:pt>
                      <c:pt idx="16">
                        <c:v>-2763.068837110188</c:v>
                      </c:pt>
                      <c:pt idx="17">
                        <c:v>-2891.021944395629</c:v>
                      </c:pt>
                      <c:pt idx="18">
                        <c:v>-2949.152607488099</c:v>
                      </c:pt>
                      <c:pt idx="19">
                        <c:v>-3191.535676939243</c:v>
                      </c:pt>
                      <c:pt idx="20">
                        <c:v>-3192.612919197949</c:v>
                      </c:pt>
                      <c:pt idx="21">
                        <c:v>-3021.710781520469</c:v>
                      </c:pt>
                      <c:pt idx="22">
                        <c:v>-3070.409443187779</c:v>
                      </c:pt>
                      <c:pt idx="23">
                        <c:v>-3084.211960920006</c:v>
                      </c:pt>
                      <c:pt idx="24">
                        <c:v>-2755.485918227797</c:v>
                      </c:pt>
                      <c:pt idx="25">
                        <c:v>-2890.239765742366</c:v>
                      </c:pt>
                      <c:pt idx="26">
                        <c:v>-3206.097980661736</c:v>
                      </c:pt>
                      <c:pt idx="27">
                        <c:v>-3487.897184740206</c:v>
                      </c:pt>
                      <c:pt idx="28">
                        <c:v>-3045.644700317814</c:v>
                      </c:pt>
                      <c:pt idx="29">
                        <c:v>-3042.356833500003</c:v>
                      </c:pt>
                      <c:pt idx="30">
                        <c:v>-3224.924063264114</c:v>
                      </c:pt>
                      <c:pt idx="31">
                        <c:v>-3193.896770997645</c:v>
                      </c:pt>
                      <c:pt idx="32">
                        <c:v>-3397.067614838869</c:v>
                      </c:pt>
                      <c:pt idx="33">
                        <c:v>-3625.824134452261</c:v>
                      </c:pt>
                      <c:pt idx="34">
                        <c:v>-3802.653904725304</c:v>
                      </c:pt>
                      <c:pt idx="35">
                        <c:v>-3763.661247823925</c:v>
                      </c:pt>
                      <c:pt idx="36">
                        <c:v>-3460.598052460926</c:v>
                      </c:pt>
                      <c:pt idx="37">
                        <c:v>-3405.946515479931</c:v>
                      </c:pt>
                      <c:pt idx="38">
                        <c:v>-3770.508476523884</c:v>
                      </c:pt>
                      <c:pt idx="39">
                        <c:v>-3782.018218036182</c:v>
                      </c:pt>
                      <c:pt idx="40">
                        <c:v>-3384.84690177253</c:v>
                      </c:pt>
                      <c:pt idx="41">
                        <c:v>-3547.658782617461</c:v>
                      </c:pt>
                      <c:pt idx="42">
                        <c:v>-4030.711034094188</c:v>
                      </c:pt>
                      <c:pt idx="43">
                        <c:v>-3900.347186858845</c:v>
                      </c:pt>
                      <c:pt idx="44">
                        <c:v>-3770.273468909144</c:v>
                      </c:pt>
                      <c:pt idx="45">
                        <c:v>-3640.3327099202</c:v>
                      </c:pt>
                      <c:pt idx="46">
                        <c:v>-3790.628322857115</c:v>
                      </c:pt>
                      <c:pt idx="47">
                        <c:v>-3363.92014008394</c:v>
                      </c:pt>
                      <c:pt idx="48">
                        <c:v>-3199.671081761468</c:v>
                      </c:pt>
                      <c:pt idx="49">
                        <c:v>-3369.065471727313</c:v>
                      </c:pt>
                      <c:pt idx="50">
                        <c:v>-3571.068501464444</c:v>
                      </c:pt>
                      <c:pt idx="51">
                        <c:v>-2893.447106544942</c:v>
                      </c:pt>
                      <c:pt idx="52">
                        <c:v>-2915.651893276944</c:v>
                      </c:pt>
                      <c:pt idx="53">
                        <c:v>-3210.103243769341</c:v>
                      </c:pt>
                      <c:pt idx="54">
                        <c:v>-3812.389571651172</c:v>
                      </c:pt>
                      <c:pt idx="55">
                        <c:v>-3642.181844446634</c:v>
                      </c:pt>
                      <c:pt idx="56">
                        <c:v>-3640.555756182047</c:v>
                      </c:pt>
                      <c:pt idx="57">
                        <c:v>-3290.220915969567</c:v>
                      </c:pt>
                      <c:pt idx="58">
                        <c:v>-3568.068251800036</c:v>
                      </c:pt>
                      <c:pt idx="59">
                        <c:v>-2857.750962086253</c:v>
                      </c:pt>
                      <c:pt idx="60">
                        <c:v>-3089.050554447593</c:v>
                      </c:pt>
                      <c:pt idx="61">
                        <c:v>-2624.987002705751</c:v>
                      </c:pt>
                      <c:pt idx="62">
                        <c:v>-2956.76152627952</c:v>
                      </c:pt>
                      <c:pt idx="63">
                        <c:v>-2992.694225067366</c:v>
                      </c:pt>
                      <c:pt idx="64">
                        <c:v>-3032.55980373121</c:v>
                      </c:pt>
                      <c:pt idx="65">
                        <c:v>-3072.255787619556</c:v>
                      </c:pt>
                      <c:pt idx="66">
                        <c:v>-3278.958667642073</c:v>
                      </c:pt>
                      <c:pt idx="67">
                        <c:v>-2936.602848910108</c:v>
                      </c:pt>
                      <c:pt idx="68">
                        <c:v>-2974.498903794719</c:v>
                      </c:pt>
                      <c:pt idx="69">
                        <c:v>-2849.590235357613</c:v>
                      </c:pt>
                      <c:pt idx="70">
                        <c:v>-3250.038009272461</c:v>
                      </c:pt>
                      <c:pt idx="71">
                        <c:v>-2933.203987136693</c:v>
                      </c:pt>
                      <c:pt idx="72">
                        <c:v>-2910.343199141265</c:v>
                      </c:pt>
                      <c:pt idx="73">
                        <c:v>-2974.76414236658</c:v>
                      </c:pt>
                      <c:pt idx="74">
                        <c:v>-3102.946869155757</c:v>
                      </c:pt>
                      <c:pt idx="75">
                        <c:v>-2724.890963659311</c:v>
                      </c:pt>
                      <c:pt idx="76">
                        <c:v>-2531.946966626255</c:v>
                      </c:pt>
                      <c:pt idx="77">
                        <c:v>-2877.215294775115</c:v>
                      </c:pt>
                      <c:pt idx="78">
                        <c:v>-3322.340073053515</c:v>
                      </c:pt>
                      <c:pt idx="79">
                        <c:v>-3580.258147092996</c:v>
                      </c:pt>
                      <c:pt idx="80">
                        <c:v>-2917.45788666905</c:v>
                      </c:pt>
                      <c:pt idx="81">
                        <c:v>-2531.492787130229</c:v>
                      </c:pt>
                      <c:pt idx="82">
                        <c:v>-3311.465974238679</c:v>
                      </c:pt>
                      <c:pt idx="83">
                        <c:v>-3140.747230398054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B-C76F-43EE-98E0-0DAC0456AEA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WG_UCCSDCA_samebetaCCdiffbetaCA!$Q$14</c15:sqref>
                        </c15:formulaRef>
                      </c:ext>
                    </c:extLst>
                    <c:strCache>
                      <c:ptCount val="1"/>
                      <c:pt idx="0">
                        <c:v>Exp Cumulative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WG_UCCSDCA_samebetaCCdiffbetaCA!$Q$15:$Q$98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8.165963135403082</c:v>
                      </c:pt>
                      <c:pt idx="1">
                        <c:v>38.69830020617956</c:v>
                      </c:pt>
                      <c:pt idx="2">
                        <c:v>102.1786111506087</c:v>
                      </c:pt>
                      <c:pt idx="3">
                        <c:v>198.7410358993296</c:v>
                      </c:pt>
                      <c:pt idx="4">
                        <c:v>318.6329241468566</c:v>
                      </c:pt>
                      <c:pt idx="5">
                        <c:v>472.845195375067</c:v>
                      </c:pt>
                      <c:pt idx="6">
                        <c:v>680.9637652783567</c:v>
                      </c:pt>
                      <c:pt idx="7">
                        <c:v>926.004577506343</c:v>
                      </c:pt>
                      <c:pt idx="8">
                        <c:v>1187.200131430043</c:v>
                      </c:pt>
                      <c:pt idx="9">
                        <c:v>1479.64254468155</c:v>
                      </c:pt>
                      <c:pt idx="10">
                        <c:v>1822.677534788315</c:v>
                      </c:pt>
                      <c:pt idx="11">
                        <c:v>2198.388501289321</c:v>
                      </c:pt>
                      <c:pt idx="12">
                        <c:v>2590.381059063782</c:v>
                      </c:pt>
                      <c:pt idx="13">
                        <c:v>3013.48779016833</c:v>
                      </c:pt>
                      <c:pt idx="14">
                        <c:v>3508.297105775597</c:v>
                      </c:pt>
                      <c:pt idx="15">
                        <c:v>4036.048211065595</c:v>
                      </c:pt>
                      <c:pt idx="16">
                        <c:v>4569.25282835708</c:v>
                      </c:pt>
                      <c:pt idx="17">
                        <c:v>5127.09205968343</c:v>
                      </c:pt>
                      <c:pt idx="18">
                        <c:v>5760.388365258265</c:v>
                      </c:pt>
                      <c:pt idx="19">
                        <c:v>6409.17174205097</c:v>
                      </c:pt>
                      <c:pt idx="20">
                        <c:v>6988.386943635106</c:v>
                      </c:pt>
                      <c:pt idx="21">
                        <c:v>7587.729554478212</c:v>
                      </c:pt>
                      <c:pt idx="22">
                        <c:v>8261.707336820585</c:v>
                      </c:pt>
                      <c:pt idx="23">
                        <c:v>8957.565701396266</c:v>
                      </c:pt>
                      <c:pt idx="24">
                        <c:v>9657.221051632996</c:v>
                      </c:pt>
                      <c:pt idx="25">
                        <c:v>10322.47493142174</c:v>
                      </c:pt>
                      <c:pt idx="26">
                        <c:v>11029.82162648878</c:v>
                      </c:pt>
                      <c:pt idx="27">
                        <c:v>11813.43775086928</c:v>
                      </c:pt>
                      <c:pt idx="28">
                        <c:v>12525.98555421957</c:v>
                      </c:pt>
                      <c:pt idx="29">
                        <c:v>13308.15846345043</c:v>
                      </c:pt>
                      <c:pt idx="30">
                        <c:v>14103.79727840158</c:v>
                      </c:pt>
                      <c:pt idx="31">
                        <c:v>14996.33359602747</c:v>
                      </c:pt>
                      <c:pt idx="32">
                        <c:v>15788.3841120362</c:v>
                      </c:pt>
                      <c:pt idx="33">
                        <c:v>16635.16073580471</c:v>
                      </c:pt>
                      <c:pt idx="34">
                        <c:v>17500.21983662655</c:v>
                      </c:pt>
                      <c:pt idx="35">
                        <c:v>18446.49032283589</c:v>
                      </c:pt>
                      <c:pt idx="36">
                        <c:v>19244.20637481582</c:v>
                      </c:pt>
                      <c:pt idx="37">
                        <c:v>20089.20774160588</c:v>
                      </c:pt>
                      <c:pt idx="38">
                        <c:v>20998.48128651469</c:v>
                      </c:pt>
                      <c:pt idx="39">
                        <c:v>21883.67194409149</c:v>
                      </c:pt>
                      <c:pt idx="40">
                        <c:v>22728.44538891218</c:v>
                      </c:pt>
                      <c:pt idx="41">
                        <c:v>23538.16554142914</c:v>
                      </c:pt>
                      <c:pt idx="42">
                        <c:v>24431.24633389862</c:v>
                      </c:pt>
                      <c:pt idx="43">
                        <c:v>25377.76843741147</c:v>
                      </c:pt>
                      <c:pt idx="44">
                        <c:v>26245.46104792559</c:v>
                      </c:pt>
                      <c:pt idx="45">
                        <c:v>27073.74453923288</c:v>
                      </c:pt>
                      <c:pt idx="46">
                        <c:v>27979.64272110653</c:v>
                      </c:pt>
                      <c:pt idx="47">
                        <c:v>28828.56962135742</c:v>
                      </c:pt>
                      <c:pt idx="48">
                        <c:v>29577.7567350246</c:v>
                      </c:pt>
                      <c:pt idx="49">
                        <c:v>30257.6661569505</c:v>
                      </c:pt>
                      <c:pt idx="50">
                        <c:v>31048.8512669699</c:v>
                      </c:pt>
                      <c:pt idx="51">
                        <c:v>31792.40166881748</c:v>
                      </c:pt>
                      <c:pt idx="52">
                        <c:v>32482.6761276204</c:v>
                      </c:pt>
                      <c:pt idx="53">
                        <c:v>33225.68927148011</c:v>
                      </c:pt>
                      <c:pt idx="54">
                        <c:v>34041.37420604035</c:v>
                      </c:pt>
                      <c:pt idx="55">
                        <c:v>34855.40908389977</c:v>
                      </c:pt>
                      <c:pt idx="56">
                        <c:v>35614.16851171746</c:v>
                      </c:pt>
                      <c:pt idx="57">
                        <c:v>36347.44314485555</c:v>
                      </c:pt>
                      <c:pt idx="58">
                        <c:v>37116.74555944263</c:v>
                      </c:pt>
                      <c:pt idx="59">
                        <c:v>37871.0215969492</c:v>
                      </c:pt>
                      <c:pt idx="60">
                        <c:v>38513.96011379913</c:v>
                      </c:pt>
                      <c:pt idx="61">
                        <c:v>39123.65687732014</c:v>
                      </c:pt>
                      <c:pt idx="62">
                        <c:v>39785.37615687873</c:v>
                      </c:pt>
                      <c:pt idx="63">
                        <c:v>40460.77399196925</c:v>
                      </c:pt>
                      <c:pt idx="64">
                        <c:v>41123.30505435862</c:v>
                      </c:pt>
                      <c:pt idx="65">
                        <c:v>41714.51212299669</c:v>
                      </c:pt>
                      <c:pt idx="66">
                        <c:v>42424.379841042</c:v>
                      </c:pt>
                      <c:pt idx="67">
                        <c:v>43135.00413864526</c:v>
                      </c:pt>
                      <c:pt idx="68">
                        <c:v>43770.20189627349</c:v>
                      </c:pt>
                      <c:pt idx="69">
                        <c:v>44393.76428548466</c:v>
                      </c:pt>
                      <c:pt idx="70">
                        <c:v>45110.1760859338</c:v>
                      </c:pt>
                      <c:pt idx="71">
                        <c:v>45786.77486656533</c:v>
                      </c:pt>
                      <c:pt idx="72">
                        <c:v>46417.94291191854</c:v>
                      </c:pt>
                      <c:pt idx="73">
                        <c:v>47061.74953395393</c:v>
                      </c:pt>
                      <c:pt idx="74">
                        <c:v>47734.64055605944</c:v>
                      </c:pt>
                      <c:pt idx="75">
                        <c:v>48448.99754873215</c:v>
                      </c:pt>
                      <c:pt idx="76">
                        <c:v>49070.28785673445</c:v>
                      </c:pt>
                      <c:pt idx="77">
                        <c:v>49730.36585013908</c:v>
                      </c:pt>
                      <c:pt idx="78">
                        <c:v>50449.61771469867</c:v>
                      </c:pt>
                      <c:pt idx="79">
                        <c:v>51252.76314684285</c:v>
                      </c:pt>
                      <c:pt idx="80">
                        <c:v>51960.11249490071</c:v>
                      </c:pt>
                      <c:pt idx="81">
                        <c:v>52452.12700826797</c:v>
                      </c:pt>
                      <c:pt idx="82">
                        <c:v>53119.15060298898</c:v>
                      </c:pt>
                      <c:pt idx="83">
                        <c:v>53768.86148245118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C-C76F-43EE-98E0-0DAC0456AEAC}"/>
                  </c:ext>
                </c:extLst>
              </c15:ser>
            </c15:filteredLineSeries>
          </c:ext>
        </c:extLst>
      </c:lineChart>
      <c:catAx>
        <c:axId val="-75803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58030400"/>
        <c:crosses val="autoZero"/>
        <c:auto val="1"/>
        <c:lblAlgn val="ctr"/>
        <c:lblOffset val="100"/>
        <c:noMultiLvlLbl val="0"/>
      </c:catAx>
      <c:valAx>
        <c:axId val="-75803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5803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DISH Network,</a:t>
            </a:r>
            <a:r>
              <a:rPr lang="en-US" baseline="0"/>
              <a:t> Quarterly Customers Acquired, Q1 1996-Q4 2016</a:t>
            </a:r>
            <a:endParaRPr lang="en-US"/>
          </a:p>
        </c:rich>
      </c:tx>
      <c:layout>
        <c:manualLayout>
          <c:xMode val="edge"/>
          <c:yMode val="edge"/>
          <c:x val="0.206106268212536"/>
          <c:y val="0.02089552238805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WG_UCCSDCA_sameCCdiffD!$C$14</c:f>
              <c:strCache>
                <c:ptCount val="1"/>
                <c:pt idx="0">
                  <c:v>Customers Acquired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WG_UCCSDCA_sameCCdiffD!$A$15:$B$98</c:f>
              <c:multiLvlStrCache>
                <c:ptCount val="84"/>
                <c:lvl>
                  <c:pt idx="0">
                    <c:v>1996Q1</c:v>
                  </c:pt>
                  <c:pt idx="1">
                    <c:v>1996Q2</c:v>
                  </c:pt>
                  <c:pt idx="2">
                    <c:v>1996Q3</c:v>
                  </c:pt>
                  <c:pt idx="3">
                    <c:v>1996Q4</c:v>
                  </c:pt>
                  <c:pt idx="4">
                    <c:v>1997Q1</c:v>
                  </c:pt>
                  <c:pt idx="5">
                    <c:v>1997Q2</c:v>
                  </c:pt>
                  <c:pt idx="6">
                    <c:v>1997Q3</c:v>
                  </c:pt>
                  <c:pt idx="7">
                    <c:v>1997Q4</c:v>
                  </c:pt>
                  <c:pt idx="8">
                    <c:v>1998Q1</c:v>
                  </c:pt>
                  <c:pt idx="9">
                    <c:v>1998Q2</c:v>
                  </c:pt>
                  <c:pt idx="10">
                    <c:v>1998Q3</c:v>
                  </c:pt>
                  <c:pt idx="11">
                    <c:v>1998Q4</c:v>
                  </c:pt>
                  <c:pt idx="12">
                    <c:v>1999Q1</c:v>
                  </c:pt>
                  <c:pt idx="13">
                    <c:v>1999Q2</c:v>
                  </c:pt>
                  <c:pt idx="14">
                    <c:v>1999Q3</c:v>
                  </c:pt>
                  <c:pt idx="15">
                    <c:v>1999Q4</c:v>
                  </c:pt>
                  <c:pt idx="16">
                    <c:v>2000Q1</c:v>
                  </c:pt>
                  <c:pt idx="17">
                    <c:v>2000Q2</c:v>
                  </c:pt>
                  <c:pt idx="18">
                    <c:v>2000Q3</c:v>
                  </c:pt>
                  <c:pt idx="19">
                    <c:v>2000Q4</c:v>
                  </c:pt>
                  <c:pt idx="20">
                    <c:v>2001Q1</c:v>
                  </c:pt>
                  <c:pt idx="21">
                    <c:v>2001Q2</c:v>
                  </c:pt>
                  <c:pt idx="22">
                    <c:v>2001Q3</c:v>
                  </c:pt>
                  <c:pt idx="23">
                    <c:v>2001Q4</c:v>
                  </c:pt>
                  <c:pt idx="24">
                    <c:v>2002Q1</c:v>
                  </c:pt>
                  <c:pt idx="25">
                    <c:v>2002Q2</c:v>
                  </c:pt>
                  <c:pt idx="26">
                    <c:v>2002Q3</c:v>
                  </c:pt>
                  <c:pt idx="27">
                    <c:v>2002Q4</c:v>
                  </c:pt>
                  <c:pt idx="28">
                    <c:v>2003Q1</c:v>
                  </c:pt>
                  <c:pt idx="29">
                    <c:v>2003Q2</c:v>
                  </c:pt>
                  <c:pt idx="30">
                    <c:v>2003Q3</c:v>
                  </c:pt>
                  <c:pt idx="31">
                    <c:v>2003Q4</c:v>
                  </c:pt>
                  <c:pt idx="32">
                    <c:v>2004Q1</c:v>
                  </c:pt>
                  <c:pt idx="33">
                    <c:v>2004Q2</c:v>
                  </c:pt>
                  <c:pt idx="34">
                    <c:v>2004Q3</c:v>
                  </c:pt>
                  <c:pt idx="35">
                    <c:v>2004Q4</c:v>
                  </c:pt>
                  <c:pt idx="36">
                    <c:v>2005Q1</c:v>
                  </c:pt>
                  <c:pt idx="37">
                    <c:v>2005Q2</c:v>
                  </c:pt>
                  <c:pt idx="38">
                    <c:v>2005Q3</c:v>
                  </c:pt>
                  <c:pt idx="39">
                    <c:v>2005Q4</c:v>
                  </c:pt>
                  <c:pt idx="40">
                    <c:v>2006Q1</c:v>
                  </c:pt>
                  <c:pt idx="41">
                    <c:v>2006Q2</c:v>
                  </c:pt>
                  <c:pt idx="42">
                    <c:v>2006Q3</c:v>
                  </c:pt>
                  <c:pt idx="43">
                    <c:v>2006Q4</c:v>
                  </c:pt>
                  <c:pt idx="44">
                    <c:v>2007Q1</c:v>
                  </c:pt>
                  <c:pt idx="45">
                    <c:v>2007Q2</c:v>
                  </c:pt>
                  <c:pt idx="46">
                    <c:v>2007Q3</c:v>
                  </c:pt>
                  <c:pt idx="47">
                    <c:v>2007Q4</c:v>
                  </c:pt>
                  <c:pt idx="48">
                    <c:v>2008Q1</c:v>
                  </c:pt>
                  <c:pt idx="49">
                    <c:v>2008Q2</c:v>
                  </c:pt>
                  <c:pt idx="50">
                    <c:v>2008Q3</c:v>
                  </c:pt>
                  <c:pt idx="51">
                    <c:v>2008Q4</c:v>
                  </c:pt>
                  <c:pt idx="52">
                    <c:v>2009Q1</c:v>
                  </c:pt>
                  <c:pt idx="53">
                    <c:v>2009Q2</c:v>
                  </c:pt>
                  <c:pt idx="54">
                    <c:v>2009Q3</c:v>
                  </c:pt>
                  <c:pt idx="55">
                    <c:v>2009Q4</c:v>
                  </c:pt>
                  <c:pt idx="56">
                    <c:v>2010Q1</c:v>
                  </c:pt>
                  <c:pt idx="57">
                    <c:v>2010Q2</c:v>
                  </c:pt>
                  <c:pt idx="58">
                    <c:v>2010Q3</c:v>
                  </c:pt>
                  <c:pt idx="59">
                    <c:v>2010Q4</c:v>
                  </c:pt>
                  <c:pt idx="60">
                    <c:v>2011Q1</c:v>
                  </c:pt>
                  <c:pt idx="61">
                    <c:v>2011Q2</c:v>
                  </c:pt>
                  <c:pt idx="62">
                    <c:v>2011Q3</c:v>
                  </c:pt>
                  <c:pt idx="63">
                    <c:v>2011Q4</c:v>
                  </c:pt>
                  <c:pt idx="64">
                    <c:v>2012Q1</c:v>
                  </c:pt>
                  <c:pt idx="65">
                    <c:v>2012Q2</c:v>
                  </c:pt>
                  <c:pt idx="66">
                    <c:v>2012Q3</c:v>
                  </c:pt>
                  <c:pt idx="67">
                    <c:v>2012Q4</c:v>
                  </c:pt>
                  <c:pt idx="68">
                    <c:v>2013Q1</c:v>
                  </c:pt>
                  <c:pt idx="69">
                    <c:v>2013Q2</c:v>
                  </c:pt>
                  <c:pt idx="70">
                    <c:v>2013Q3</c:v>
                  </c:pt>
                  <c:pt idx="71">
                    <c:v>2013Q4</c:v>
                  </c:pt>
                  <c:pt idx="72">
                    <c:v>2014Q1</c:v>
                  </c:pt>
                  <c:pt idx="73">
                    <c:v>2014Q2</c:v>
                  </c:pt>
                  <c:pt idx="74">
                    <c:v>2014Q3</c:v>
                  </c:pt>
                  <c:pt idx="75">
                    <c:v>2014Q4</c:v>
                  </c:pt>
                  <c:pt idx="76">
                    <c:v>2015Q1</c:v>
                  </c:pt>
                  <c:pt idx="77">
                    <c:v>2015Q2</c:v>
                  </c:pt>
                  <c:pt idx="78">
                    <c:v>2015Q3</c:v>
                  </c:pt>
                  <c:pt idx="79">
                    <c:v>2015Q4</c:v>
                  </c:pt>
                  <c:pt idx="80">
                    <c:v>2016Q1</c:v>
                  </c:pt>
                  <c:pt idx="81">
                    <c:v>2016Q2</c:v>
                  </c:pt>
                  <c:pt idx="82">
                    <c:v>2016Q3</c:v>
                  </c:pt>
                  <c:pt idx="83">
                    <c:v>2016Q4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</c:lvl>
              </c:multiLvlStrCache>
            </c:multiLvlStrRef>
          </c:cat>
          <c:val>
            <c:numRef>
              <c:f>WG_UCCSDCA_sameCCdiffD!$C$15:$C$98</c:f>
              <c:numCache>
                <c:formatCode>General</c:formatCode>
                <c:ptCount val="84"/>
                <c:pt idx="0">
                  <c:v>2.0</c:v>
                </c:pt>
                <c:pt idx="1">
                  <c:v>29.0</c:v>
                </c:pt>
                <c:pt idx="2">
                  <c:v>70.0</c:v>
                </c:pt>
                <c:pt idx="3">
                  <c:v>104.0</c:v>
                </c:pt>
                <c:pt idx="4">
                  <c:v>133.0</c:v>
                </c:pt>
                <c:pt idx="5">
                  <c:v>167.0</c:v>
                </c:pt>
                <c:pt idx="6">
                  <c:v>221.0</c:v>
                </c:pt>
                <c:pt idx="7">
                  <c:v>249.0</c:v>
                </c:pt>
                <c:pt idx="8">
                  <c:v>204.0</c:v>
                </c:pt>
                <c:pt idx="9">
                  <c:v>236.0</c:v>
                </c:pt>
                <c:pt idx="10">
                  <c:v>267.0</c:v>
                </c:pt>
                <c:pt idx="11">
                  <c:v>395.0</c:v>
                </c:pt>
                <c:pt idx="12">
                  <c:v>400.0</c:v>
                </c:pt>
                <c:pt idx="13">
                  <c:v>414.0</c:v>
                </c:pt>
                <c:pt idx="14">
                  <c:v>500.0</c:v>
                </c:pt>
                <c:pt idx="15">
                  <c:v>580.0</c:v>
                </c:pt>
                <c:pt idx="16">
                  <c:v>585.0</c:v>
                </c:pt>
                <c:pt idx="17">
                  <c:v>618.0</c:v>
                </c:pt>
                <c:pt idx="18">
                  <c:v>648.0</c:v>
                </c:pt>
                <c:pt idx="19">
                  <c:v>705.0</c:v>
                </c:pt>
                <c:pt idx="20">
                  <c:v>688.0</c:v>
                </c:pt>
                <c:pt idx="21">
                  <c:v>656.0</c:v>
                </c:pt>
                <c:pt idx="22">
                  <c:v>684.0</c:v>
                </c:pt>
                <c:pt idx="23">
                  <c:v>692.0</c:v>
                </c:pt>
                <c:pt idx="24">
                  <c:v>619.0</c:v>
                </c:pt>
                <c:pt idx="25">
                  <c:v>642.0</c:v>
                </c:pt>
                <c:pt idx="26">
                  <c:v>722.0</c:v>
                </c:pt>
                <c:pt idx="27">
                  <c:v>804.0</c:v>
                </c:pt>
                <c:pt idx="28">
                  <c:v>687.0</c:v>
                </c:pt>
                <c:pt idx="29">
                  <c:v>701.0</c:v>
                </c:pt>
                <c:pt idx="30">
                  <c:v>746.0</c:v>
                </c:pt>
                <c:pt idx="31">
                  <c:v>759.0</c:v>
                </c:pt>
                <c:pt idx="32">
                  <c:v>785.0</c:v>
                </c:pt>
                <c:pt idx="33">
                  <c:v>851.0</c:v>
                </c:pt>
                <c:pt idx="34">
                  <c:v>897.0</c:v>
                </c:pt>
                <c:pt idx="35">
                  <c:v>907.0</c:v>
                </c:pt>
                <c:pt idx="36">
                  <c:v>801.0</c:v>
                </c:pt>
                <c:pt idx="37">
                  <c:v>799.0</c:v>
                </c:pt>
                <c:pt idx="38">
                  <c:v>900.0</c:v>
                </c:pt>
                <c:pt idx="39">
                  <c:v>897.0</c:v>
                </c:pt>
                <c:pt idx="40">
                  <c:v>794.0</c:v>
                </c:pt>
                <c:pt idx="41">
                  <c:v>824.0</c:v>
                </c:pt>
                <c:pt idx="42">
                  <c:v>958.0</c:v>
                </c:pt>
                <c:pt idx="43">
                  <c:v>940.0</c:v>
                </c:pt>
                <c:pt idx="44">
                  <c:v>890.0</c:v>
                </c:pt>
                <c:pt idx="45">
                  <c:v>850.0</c:v>
                </c:pt>
                <c:pt idx="46">
                  <c:v>904.0</c:v>
                </c:pt>
                <c:pt idx="47">
                  <c:v>790.0</c:v>
                </c:pt>
                <c:pt idx="48">
                  <c:v>730.0</c:v>
                </c:pt>
                <c:pt idx="49">
                  <c:v>752.0</c:v>
                </c:pt>
                <c:pt idx="50">
                  <c:v>825.0</c:v>
                </c:pt>
                <c:pt idx="51">
                  <c:v>659.0</c:v>
                </c:pt>
                <c:pt idx="52">
                  <c:v>653.0</c:v>
                </c:pt>
                <c:pt idx="53">
                  <c:v>731.0</c:v>
                </c:pt>
                <c:pt idx="54">
                  <c:v>887.0</c:v>
                </c:pt>
                <c:pt idx="55">
                  <c:v>847.0</c:v>
                </c:pt>
                <c:pt idx="56">
                  <c:v>833.0</c:v>
                </c:pt>
                <c:pt idx="57">
                  <c:v>747.0</c:v>
                </c:pt>
                <c:pt idx="58">
                  <c:v>819.0</c:v>
                </c:pt>
                <c:pt idx="59">
                  <c:v>653.0</c:v>
                </c:pt>
                <c:pt idx="60">
                  <c:v>681.0</c:v>
                </c:pt>
                <c:pt idx="61">
                  <c:v>572.0</c:v>
                </c:pt>
                <c:pt idx="62">
                  <c:v>656.0</c:v>
                </c:pt>
                <c:pt idx="63">
                  <c:v>667.0</c:v>
                </c:pt>
                <c:pt idx="64">
                  <c:v>673.0</c:v>
                </c:pt>
                <c:pt idx="65">
                  <c:v>665.0</c:v>
                </c:pt>
                <c:pt idx="66">
                  <c:v>739.0</c:v>
                </c:pt>
                <c:pt idx="67">
                  <c:v>662.0</c:v>
                </c:pt>
                <c:pt idx="68">
                  <c:v>654.0</c:v>
                </c:pt>
                <c:pt idx="69">
                  <c:v>624.0</c:v>
                </c:pt>
                <c:pt idx="70">
                  <c:v>734.0</c:v>
                </c:pt>
                <c:pt idx="71">
                  <c:v>654.0</c:v>
                </c:pt>
                <c:pt idx="72">
                  <c:v>639.0</c:v>
                </c:pt>
                <c:pt idx="73">
                  <c:v>656.0</c:v>
                </c:pt>
                <c:pt idx="74">
                  <c:v>691.0</c:v>
                </c:pt>
                <c:pt idx="75">
                  <c:v>615.0</c:v>
                </c:pt>
                <c:pt idx="76">
                  <c:v>554.0</c:v>
                </c:pt>
                <c:pt idx="77">
                  <c:v>638.0</c:v>
                </c:pt>
                <c:pt idx="78">
                  <c:v>751.0</c:v>
                </c:pt>
                <c:pt idx="79">
                  <c:v>830.0</c:v>
                </c:pt>
                <c:pt idx="80">
                  <c:v>657.0</c:v>
                </c:pt>
                <c:pt idx="81">
                  <c:v>527.0</c:v>
                </c:pt>
                <c:pt idx="82">
                  <c:v>736.0</c:v>
                </c:pt>
                <c:pt idx="83">
                  <c:v>694.0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76F-43EE-98E0-0DAC0456AEAC}"/>
            </c:ext>
          </c:extLst>
        </c:ser>
        <c:ser>
          <c:idx val="12"/>
          <c:order val="12"/>
          <c:tx>
            <c:strRef>
              <c:f>WG_UCCSDCA_sameCCdiffD!$R$14</c:f>
              <c:strCache>
                <c:ptCount val="1"/>
                <c:pt idx="0">
                  <c:v>Exp Incremental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WG_UCCSDCA_sameCCdiffD!$A$15:$B$98</c:f>
              <c:multiLvlStrCache>
                <c:ptCount val="84"/>
                <c:lvl>
                  <c:pt idx="0">
                    <c:v>1996Q1</c:v>
                  </c:pt>
                  <c:pt idx="1">
                    <c:v>1996Q2</c:v>
                  </c:pt>
                  <c:pt idx="2">
                    <c:v>1996Q3</c:v>
                  </c:pt>
                  <c:pt idx="3">
                    <c:v>1996Q4</c:v>
                  </c:pt>
                  <c:pt idx="4">
                    <c:v>1997Q1</c:v>
                  </c:pt>
                  <c:pt idx="5">
                    <c:v>1997Q2</c:v>
                  </c:pt>
                  <c:pt idx="6">
                    <c:v>1997Q3</c:v>
                  </c:pt>
                  <c:pt idx="7">
                    <c:v>1997Q4</c:v>
                  </c:pt>
                  <c:pt idx="8">
                    <c:v>1998Q1</c:v>
                  </c:pt>
                  <c:pt idx="9">
                    <c:v>1998Q2</c:v>
                  </c:pt>
                  <c:pt idx="10">
                    <c:v>1998Q3</c:v>
                  </c:pt>
                  <c:pt idx="11">
                    <c:v>1998Q4</c:v>
                  </c:pt>
                  <c:pt idx="12">
                    <c:v>1999Q1</c:v>
                  </c:pt>
                  <c:pt idx="13">
                    <c:v>1999Q2</c:v>
                  </c:pt>
                  <c:pt idx="14">
                    <c:v>1999Q3</c:v>
                  </c:pt>
                  <c:pt idx="15">
                    <c:v>1999Q4</c:v>
                  </c:pt>
                  <c:pt idx="16">
                    <c:v>2000Q1</c:v>
                  </c:pt>
                  <c:pt idx="17">
                    <c:v>2000Q2</c:v>
                  </c:pt>
                  <c:pt idx="18">
                    <c:v>2000Q3</c:v>
                  </c:pt>
                  <c:pt idx="19">
                    <c:v>2000Q4</c:v>
                  </c:pt>
                  <c:pt idx="20">
                    <c:v>2001Q1</c:v>
                  </c:pt>
                  <c:pt idx="21">
                    <c:v>2001Q2</c:v>
                  </c:pt>
                  <c:pt idx="22">
                    <c:v>2001Q3</c:v>
                  </c:pt>
                  <c:pt idx="23">
                    <c:v>2001Q4</c:v>
                  </c:pt>
                  <c:pt idx="24">
                    <c:v>2002Q1</c:v>
                  </c:pt>
                  <c:pt idx="25">
                    <c:v>2002Q2</c:v>
                  </c:pt>
                  <c:pt idx="26">
                    <c:v>2002Q3</c:v>
                  </c:pt>
                  <c:pt idx="27">
                    <c:v>2002Q4</c:v>
                  </c:pt>
                  <c:pt idx="28">
                    <c:v>2003Q1</c:v>
                  </c:pt>
                  <c:pt idx="29">
                    <c:v>2003Q2</c:v>
                  </c:pt>
                  <c:pt idx="30">
                    <c:v>2003Q3</c:v>
                  </c:pt>
                  <c:pt idx="31">
                    <c:v>2003Q4</c:v>
                  </c:pt>
                  <c:pt idx="32">
                    <c:v>2004Q1</c:v>
                  </c:pt>
                  <c:pt idx="33">
                    <c:v>2004Q2</c:v>
                  </c:pt>
                  <c:pt idx="34">
                    <c:v>2004Q3</c:v>
                  </c:pt>
                  <c:pt idx="35">
                    <c:v>2004Q4</c:v>
                  </c:pt>
                  <c:pt idx="36">
                    <c:v>2005Q1</c:v>
                  </c:pt>
                  <c:pt idx="37">
                    <c:v>2005Q2</c:v>
                  </c:pt>
                  <c:pt idx="38">
                    <c:v>2005Q3</c:v>
                  </c:pt>
                  <c:pt idx="39">
                    <c:v>2005Q4</c:v>
                  </c:pt>
                  <c:pt idx="40">
                    <c:v>2006Q1</c:v>
                  </c:pt>
                  <c:pt idx="41">
                    <c:v>2006Q2</c:v>
                  </c:pt>
                  <c:pt idx="42">
                    <c:v>2006Q3</c:v>
                  </c:pt>
                  <c:pt idx="43">
                    <c:v>2006Q4</c:v>
                  </c:pt>
                  <c:pt idx="44">
                    <c:v>2007Q1</c:v>
                  </c:pt>
                  <c:pt idx="45">
                    <c:v>2007Q2</c:v>
                  </c:pt>
                  <c:pt idx="46">
                    <c:v>2007Q3</c:v>
                  </c:pt>
                  <c:pt idx="47">
                    <c:v>2007Q4</c:v>
                  </c:pt>
                  <c:pt idx="48">
                    <c:v>2008Q1</c:v>
                  </c:pt>
                  <c:pt idx="49">
                    <c:v>2008Q2</c:v>
                  </c:pt>
                  <c:pt idx="50">
                    <c:v>2008Q3</c:v>
                  </c:pt>
                  <c:pt idx="51">
                    <c:v>2008Q4</c:v>
                  </c:pt>
                  <c:pt idx="52">
                    <c:v>2009Q1</c:v>
                  </c:pt>
                  <c:pt idx="53">
                    <c:v>2009Q2</c:v>
                  </c:pt>
                  <c:pt idx="54">
                    <c:v>2009Q3</c:v>
                  </c:pt>
                  <c:pt idx="55">
                    <c:v>2009Q4</c:v>
                  </c:pt>
                  <c:pt idx="56">
                    <c:v>2010Q1</c:v>
                  </c:pt>
                  <c:pt idx="57">
                    <c:v>2010Q2</c:v>
                  </c:pt>
                  <c:pt idx="58">
                    <c:v>2010Q3</c:v>
                  </c:pt>
                  <c:pt idx="59">
                    <c:v>2010Q4</c:v>
                  </c:pt>
                  <c:pt idx="60">
                    <c:v>2011Q1</c:v>
                  </c:pt>
                  <c:pt idx="61">
                    <c:v>2011Q2</c:v>
                  </c:pt>
                  <c:pt idx="62">
                    <c:v>2011Q3</c:v>
                  </c:pt>
                  <c:pt idx="63">
                    <c:v>2011Q4</c:v>
                  </c:pt>
                  <c:pt idx="64">
                    <c:v>2012Q1</c:v>
                  </c:pt>
                  <c:pt idx="65">
                    <c:v>2012Q2</c:v>
                  </c:pt>
                  <c:pt idx="66">
                    <c:v>2012Q3</c:v>
                  </c:pt>
                  <c:pt idx="67">
                    <c:v>2012Q4</c:v>
                  </c:pt>
                  <c:pt idx="68">
                    <c:v>2013Q1</c:v>
                  </c:pt>
                  <c:pt idx="69">
                    <c:v>2013Q2</c:v>
                  </c:pt>
                  <c:pt idx="70">
                    <c:v>2013Q3</c:v>
                  </c:pt>
                  <c:pt idx="71">
                    <c:v>2013Q4</c:v>
                  </c:pt>
                  <c:pt idx="72">
                    <c:v>2014Q1</c:v>
                  </c:pt>
                  <c:pt idx="73">
                    <c:v>2014Q2</c:v>
                  </c:pt>
                  <c:pt idx="74">
                    <c:v>2014Q3</c:v>
                  </c:pt>
                  <c:pt idx="75">
                    <c:v>2014Q4</c:v>
                  </c:pt>
                  <c:pt idx="76">
                    <c:v>2015Q1</c:v>
                  </c:pt>
                  <c:pt idx="77">
                    <c:v>2015Q2</c:v>
                  </c:pt>
                  <c:pt idx="78">
                    <c:v>2015Q3</c:v>
                  </c:pt>
                  <c:pt idx="79">
                    <c:v>2015Q4</c:v>
                  </c:pt>
                  <c:pt idx="80">
                    <c:v>2016Q1</c:v>
                  </c:pt>
                  <c:pt idx="81">
                    <c:v>2016Q2</c:v>
                  </c:pt>
                  <c:pt idx="82">
                    <c:v>2016Q3</c:v>
                  </c:pt>
                  <c:pt idx="83">
                    <c:v>2016Q4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</c:lvl>
              </c:multiLvlStrCache>
            </c:multiLvlStrRef>
          </c:cat>
          <c:val>
            <c:numRef>
              <c:f>WG_UCCSDCA_sameCCdiffD!$R$15:$R$98</c:f>
              <c:numCache>
                <c:formatCode>General</c:formatCode>
                <c:ptCount val="84"/>
                <c:pt idx="0">
                  <c:v>4.0398685425532</c:v>
                </c:pt>
                <c:pt idx="1">
                  <c:v>23.13974066151731</c:v>
                </c:pt>
                <c:pt idx="2">
                  <c:v>60.43396762046903</c:v>
                </c:pt>
                <c:pt idx="3">
                  <c:v>96.08565600700348</c:v>
                </c:pt>
                <c:pt idx="4">
                  <c:v>121.1866230124866</c:v>
                </c:pt>
                <c:pt idx="5">
                  <c:v>151.0555858140204</c:v>
                </c:pt>
                <c:pt idx="6">
                  <c:v>209.6053275844785</c:v>
                </c:pt>
                <c:pt idx="7">
                  <c:v>268.6745604386406</c:v>
                </c:pt>
                <c:pt idx="8">
                  <c:v>262.6877562302784</c:v>
                </c:pt>
                <c:pt idx="9">
                  <c:v>295.2763578049422</c:v>
                </c:pt>
                <c:pt idx="10">
                  <c:v>306.090285184367</c:v>
                </c:pt>
                <c:pt idx="11">
                  <c:v>384.2294940187581</c:v>
                </c:pt>
                <c:pt idx="12">
                  <c:v>403.0752982048284</c:v>
                </c:pt>
                <c:pt idx="13">
                  <c:v>412.1622063039799</c:v>
                </c:pt>
                <c:pt idx="14">
                  <c:v>477.7194358558721</c:v>
                </c:pt>
                <c:pt idx="15">
                  <c:v>531.6575420352063</c:v>
                </c:pt>
                <c:pt idx="16">
                  <c:v>536.9289058119761</c:v>
                </c:pt>
                <c:pt idx="17">
                  <c:v>562.3675619058048</c:v>
                </c:pt>
                <c:pt idx="18">
                  <c:v>617.545759777065</c:v>
                </c:pt>
                <c:pt idx="19">
                  <c:v>654.5264456228604</c:v>
                </c:pt>
                <c:pt idx="20">
                  <c:v>604.8817473919324</c:v>
                </c:pt>
                <c:pt idx="21">
                  <c:v>608.8499693014609</c:v>
                </c:pt>
                <c:pt idx="22">
                  <c:v>676.444508339622</c:v>
                </c:pt>
                <c:pt idx="23">
                  <c:v>722.6134809081107</c:v>
                </c:pt>
                <c:pt idx="24">
                  <c:v>704.6013974506626</c:v>
                </c:pt>
                <c:pt idx="25">
                  <c:v>667.1524568684569</c:v>
                </c:pt>
                <c:pt idx="26">
                  <c:v>700.3980475375083</c:v>
                </c:pt>
                <c:pt idx="27">
                  <c:v>817.5706270772607</c:v>
                </c:pt>
                <c:pt idx="28">
                  <c:v>724.0565857646541</c:v>
                </c:pt>
                <c:pt idx="29">
                  <c:v>776.728747052216</c:v>
                </c:pt>
                <c:pt idx="30">
                  <c:v>802.3364106974036</c:v>
                </c:pt>
                <c:pt idx="31">
                  <c:v>871.7979500505953</c:v>
                </c:pt>
                <c:pt idx="32">
                  <c:v>791.9835418214999</c:v>
                </c:pt>
                <c:pt idx="33">
                  <c:v>836.8426504841862</c:v>
                </c:pt>
                <c:pt idx="34">
                  <c:v>865.1551484445438</c:v>
                </c:pt>
                <c:pt idx="35">
                  <c:v>959.2431047573055</c:v>
                </c:pt>
                <c:pt idx="36">
                  <c:v>815.7263454488555</c:v>
                </c:pt>
                <c:pt idx="37">
                  <c:v>816.6267222535404</c:v>
                </c:pt>
                <c:pt idx="38">
                  <c:v>894.8581894615436</c:v>
                </c:pt>
                <c:pt idx="39">
                  <c:v>901.57165899665</c:v>
                </c:pt>
                <c:pt idx="40">
                  <c:v>836.0574095211692</c:v>
                </c:pt>
                <c:pt idx="41">
                  <c:v>777.7268763696303</c:v>
                </c:pt>
                <c:pt idx="42">
                  <c:v>882.7001335653968</c:v>
                </c:pt>
                <c:pt idx="43">
                  <c:v>936.4469757839101</c:v>
                </c:pt>
                <c:pt idx="44">
                  <c:v>873.5995481437346</c:v>
                </c:pt>
                <c:pt idx="45">
                  <c:v>813.7952990930977</c:v>
                </c:pt>
                <c:pt idx="46">
                  <c:v>915.6618610329001</c:v>
                </c:pt>
                <c:pt idx="47">
                  <c:v>852.1776227641144</c:v>
                </c:pt>
                <c:pt idx="48">
                  <c:v>749.7401737378702</c:v>
                </c:pt>
                <c:pt idx="49">
                  <c:v>676.5392668068059</c:v>
                </c:pt>
                <c:pt idx="50">
                  <c:v>825.588570740685</c:v>
                </c:pt>
                <c:pt idx="51">
                  <c:v>742.7634296194762</c:v>
                </c:pt>
                <c:pt idx="52">
                  <c:v>678.7743555396637</c:v>
                </c:pt>
                <c:pt idx="53">
                  <c:v>705.3883170702554</c:v>
                </c:pt>
                <c:pt idx="54">
                  <c:v>813.1707108988074</c:v>
                </c:pt>
                <c:pt idx="55">
                  <c:v>803.9471984662961</c:v>
                </c:pt>
                <c:pt idx="56">
                  <c:v>779.613494976617</c:v>
                </c:pt>
                <c:pt idx="57">
                  <c:v>715.9760367486303</c:v>
                </c:pt>
                <c:pt idx="58">
                  <c:v>796.9916060443688</c:v>
                </c:pt>
                <c:pt idx="59">
                  <c:v>733.8737118915342</c:v>
                </c:pt>
                <c:pt idx="60">
                  <c:v>674.9021593371178</c:v>
                </c:pt>
                <c:pt idx="61">
                  <c:v>595.8437851333976</c:v>
                </c:pt>
                <c:pt idx="62">
                  <c:v>656.5170064679406</c:v>
                </c:pt>
                <c:pt idx="63">
                  <c:v>670.006013976367</c:v>
                </c:pt>
                <c:pt idx="64">
                  <c:v>668.953378075214</c:v>
                </c:pt>
                <c:pt idx="65">
                  <c:v>580.959800995255</c:v>
                </c:pt>
                <c:pt idx="66">
                  <c:v>715.8388456139786</c:v>
                </c:pt>
                <c:pt idx="67">
                  <c:v>705.1745944705681</c:v>
                </c:pt>
                <c:pt idx="68">
                  <c:v>649.3891410403603</c:v>
                </c:pt>
                <c:pt idx="69">
                  <c:v>619.0906521026045</c:v>
                </c:pt>
                <c:pt idx="70">
                  <c:v>722.0382780810171</c:v>
                </c:pt>
                <c:pt idx="71">
                  <c:v>681.4998536988433</c:v>
                </c:pt>
                <c:pt idx="72">
                  <c:v>646.7155251357634</c:v>
                </c:pt>
                <c:pt idx="73">
                  <c:v>660.4884631330467</c:v>
                </c:pt>
                <c:pt idx="74">
                  <c:v>642.6711188290972</c:v>
                </c:pt>
                <c:pt idx="75">
                  <c:v>675.0399506898521</c:v>
                </c:pt>
                <c:pt idx="76">
                  <c:v>602.4146857409426</c:v>
                </c:pt>
                <c:pt idx="77">
                  <c:v>689.0183152471294</c:v>
                </c:pt>
                <c:pt idx="78">
                  <c:v>736.4937348330062</c:v>
                </c:pt>
                <c:pt idx="79">
                  <c:v>796.5014098372214</c:v>
                </c:pt>
                <c:pt idx="80">
                  <c:v>717.0250319904487</c:v>
                </c:pt>
                <c:pt idx="81">
                  <c:v>485.8534763635464</c:v>
                </c:pt>
                <c:pt idx="82">
                  <c:v>674.0095145536586</c:v>
                </c:pt>
                <c:pt idx="83">
                  <c:v>653.8773521947885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76F-43EE-98E0-0DAC0456A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2963808"/>
        <c:axId val="-162960576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9"/>
                <c:order val="1"/>
                <c:tx>
                  <c:strRef>
                    <c:extLst>
                      <c:ext uri="{02D57815-91ED-43cb-92C2-25804820EDAC}">
                        <c15:formulaRef>
                          <c15:sqref>WG_UCCSDCA_sameCCdiffD!$D$14</c15:sqref>
                        </c15:formulaRef>
                      </c:ext>
                    </c:extLst>
                    <c:strCache>
                      <c:ptCount val="1"/>
                      <c:pt idx="0">
                        <c:v>Cumulative Customers Acquired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WG_UCCSDCA_sameCCdiffD!$A$15:$B$98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WG_UCCSDCA_sameCCdiffD!$D$15:$D$98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2.0</c:v>
                      </c:pt>
                      <c:pt idx="1">
                        <c:v>31.0</c:v>
                      </c:pt>
                      <c:pt idx="2">
                        <c:v>101.0</c:v>
                      </c:pt>
                      <c:pt idx="3">
                        <c:v>205.0</c:v>
                      </c:pt>
                      <c:pt idx="4">
                        <c:v>338.0</c:v>
                      </c:pt>
                      <c:pt idx="5">
                        <c:v>505.0</c:v>
                      </c:pt>
                      <c:pt idx="6">
                        <c:v>726.0</c:v>
                      </c:pt>
                      <c:pt idx="7">
                        <c:v>975.0</c:v>
                      </c:pt>
                      <c:pt idx="8">
                        <c:v>1179.0</c:v>
                      </c:pt>
                      <c:pt idx="9">
                        <c:v>1415.0</c:v>
                      </c:pt>
                      <c:pt idx="10">
                        <c:v>1682.0</c:v>
                      </c:pt>
                      <c:pt idx="11">
                        <c:v>2077.0</c:v>
                      </c:pt>
                      <c:pt idx="12">
                        <c:v>2477.0</c:v>
                      </c:pt>
                      <c:pt idx="13">
                        <c:v>2891.0</c:v>
                      </c:pt>
                      <c:pt idx="14">
                        <c:v>3391.0</c:v>
                      </c:pt>
                      <c:pt idx="15">
                        <c:v>3971.0</c:v>
                      </c:pt>
                      <c:pt idx="16">
                        <c:v>4556.0</c:v>
                      </c:pt>
                      <c:pt idx="17">
                        <c:v>5174.0</c:v>
                      </c:pt>
                      <c:pt idx="18">
                        <c:v>5822.0</c:v>
                      </c:pt>
                      <c:pt idx="19">
                        <c:v>6527.0</c:v>
                      </c:pt>
                      <c:pt idx="20">
                        <c:v>7215.0</c:v>
                      </c:pt>
                      <c:pt idx="21">
                        <c:v>7871.0</c:v>
                      </c:pt>
                      <c:pt idx="22">
                        <c:v>8555.0</c:v>
                      </c:pt>
                      <c:pt idx="23">
                        <c:v>9247.0</c:v>
                      </c:pt>
                      <c:pt idx="24">
                        <c:v>9866.0</c:v>
                      </c:pt>
                      <c:pt idx="25">
                        <c:v>10508.0</c:v>
                      </c:pt>
                      <c:pt idx="26">
                        <c:v>11230.0</c:v>
                      </c:pt>
                      <c:pt idx="27">
                        <c:v>12034.0</c:v>
                      </c:pt>
                      <c:pt idx="28">
                        <c:v>12721.0</c:v>
                      </c:pt>
                      <c:pt idx="29">
                        <c:v>13422.0</c:v>
                      </c:pt>
                      <c:pt idx="30">
                        <c:v>14168.0</c:v>
                      </c:pt>
                      <c:pt idx="31">
                        <c:v>14927.0</c:v>
                      </c:pt>
                      <c:pt idx="32">
                        <c:v>15712.0</c:v>
                      </c:pt>
                      <c:pt idx="33">
                        <c:v>16563.0</c:v>
                      </c:pt>
                      <c:pt idx="34">
                        <c:v>17460.0</c:v>
                      </c:pt>
                      <c:pt idx="35">
                        <c:v>18367.0</c:v>
                      </c:pt>
                      <c:pt idx="36">
                        <c:v>19168.0</c:v>
                      </c:pt>
                      <c:pt idx="37">
                        <c:v>19967.0</c:v>
                      </c:pt>
                      <c:pt idx="38">
                        <c:v>20867.0</c:v>
                      </c:pt>
                      <c:pt idx="39">
                        <c:v>21764.0</c:v>
                      </c:pt>
                      <c:pt idx="40">
                        <c:v>22558.0</c:v>
                      </c:pt>
                      <c:pt idx="41">
                        <c:v>23382.0</c:v>
                      </c:pt>
                      <c:pt idx="42">
                        <c:v>24340.0</c:v>
                      </c:pt>
                      <c:pt idx="43">
                        <c:v>25280.0</c:v>
                      </c:pt>
                      <c:pt idx="44">
                        <c:v>26170.0</c:v>
                      </c:pt>
                      <c:pt idx="45">
                        <c:v>27020.0</c:v>
                      </c:pt>
                      <c:pt idx="46">
                        <c:v>27924.0</c:v>
                      </c:pt>
                      <c:pt idx="47">
                        <c:v>28714.0</c:v>
                      </c:pt>
                      <c:pt idx="48">
                        <c:v>29444.0</c:v>
                      </c:pt>
                      <c:pt idx="49">
                        <c:v>30196.0</c:v>
                      </c:pt>
                      <c:pt idx="50">
                        <c:v>31021.0</c:v>
                      </c:pt>
                      <c:pt idx="51">
                        <c:v>31680.0</c:v>
                      </c:pt>
                      <c:pt idx="52">
                        <c:v>32333.0</c:v>
                      </c:pt>
                      <c:pt idx="53">
                        <c:v>33064.0</c:v>
                      </c:pt>
                      <c:pt idx="54">
                        <c:v>33951.0</c:v>
                      </c:pt>
                      <c:pt idx="55">
                        <c:v>34798.0</c:v>
                      </c:pt>
                      <c:pt idx="56">
                        <c:v>35631.0</c:v>
                      </c:pt>
                      <c:pt idx="57">
                        <c:v>36378.0</c:v>
                      </c:pt>
                      <c:pt idx="58">
                        <c:v>37197.0</c:v>
                      </c:pt>
                      <c:pt idx="59">
                        <c:v>37850.0</c:v>
                      </c:pt>
                      <c:pt idx="60">
                        <c:v>38531.0</c:v>
                      </c:pt>
                      <c:pt idx="61">
                        <c:v>39103.0</c:v>
                      </c:pt>
                      <c:pt idx="62">
                        <c:v>39759.0</c:v>
                      </c:pt>
                      <c:pt idx="63">
                        <c:v>40426.0</c:v>
                      </c:pt>
                      <c:pt idx="64">
                        <c:v>41099.0</c:v>
                      </c:pt>
                      <c:pt idx="65">
                        <c:v>41764.0</c:v>
                      </c:pt>
                      <c:pt idx="66">
                        <c:v>42503.0</c:v>
                      </c:pt>
                      <c:pt idx="67">
                        <c:v>43165.0</c:v>
                      </c:pt>
                      <c:pt idx="68">
                        <c:v>43819.0</c:v>
                      </c:pt>
                      <c:pt idx="69">
                        <c:v>44443.0</c:v>
                      </c:pt>
                      <c:pt idx="70">
                        <c:v>45177.0</c:v>
                      </c:pt>
                      <c:pt idx="71">
                        <c:v>45831.0</c:v>
                      </c:pt>
                      <c:pt idx="72">
                        <c:v>46470.0</c:v>
                      </c:pt>
                      <c:pt idx="73">
                        <c:v>47126.0</c:v>
                      </c:pt>
                      <c:pt idx="74">
                        <c:v>47817.0</c:v>
                      </c:pt>
                      <c:pt idx="75">
                        <c:v>48432.0</c:v>
                      </c:pt>
                      <c:pt idx="76">
                        <c:v>48986.0</c:v>
                      </c:pt>
                      <c:pt idx="77">
                        <c:v>49624.0</c:v>
                      </c:pt>
                      <c:pt idx="78">
                        <c:v>50375.0</c:v>
                      </c:pt>
                      <c:pt idx="79">
                        <c:v>51205.0</c:v>
                      </c:pt>
                      <c:pt idx="80">
                        <c:v>51862.0</c:v>
                      </c:pt>
                      <c:pt idx="81">
                        <c:v>52389.0</c:v>
                      </c:pt>
                      <c:pt idx="82">
                        <c:v>53125.0</c:v>
                      </c:pt>
                      <c:pt idx="83">
                        <c:v>53819.0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C76F-43EE-98E0-0DAC0456AEAC}"/>
                  </c:ext>
                </c:extLst>
              </c15:ser>
            </c15:filteredLineSeries>
            <c15:filteredLineSeries>
              <c15:ser>
                <c:idx val="1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WG_UCCSDCA_sameCCdiffD!$G$14</c15:sqref>
                        </c15:formulaRef>
                      </c:ext>
                    </c:extLst>
                    <c:strCache>
                      <c:ptCount val="1"/>
                      <c:pt idx="0">
                        <c:v>cc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WG_UCCSDCA_sameCCdiffD!$G$15:$G$98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9.05</c:v>
                      </c:pt>
                      <c:pt idx="1">
                        <c:v>9.15</c:v>
                      </c:pt>
                      <c:pt idx="2">
                        <c:v>9.489999999999998</c:v>
                      </c:pt>
                      <c:pt idx="3">
                        <c:v>9.753333333333333</c:v>
                      </c:pt>
                      <c:pt idx="4">
                        <c:v>9.903333333333334</c:v>
                      </c:pt>
                      <c:pt idx="5">
                        <c:v>10.30333333333333</c:v>
                      </c:pt>
                      <c:pt idx="6">
                        <c:v>10.58333333333333</c:v>
                      </c:pt>
                      <c:pt idx="7">
                        <c:v>10.49666666666667</c:v>
                      </c:pt>
                      <c:pt idx="8">
                        <c:v>10.78333333333333</c:v>
                      </c:pt>
                      <c:pt idx="9">
                        <c:v>10.69333333333333</c:v>
                      </c:pt>
                      <c:pt idx="10">
                        <c:v>10.35</c:v>
                      </c:pt>
                      <c:pt idx="11">
                        <c:v>10.02</c:v>
                      </c:pt>
                      <c:pt idx="12">
                        <c:v>10.59</c:v>
                      </c:pt>
                      <c:pt idx="13">
                        <c:v>10.62333333333333</c:v>
                      </c:pt>
                      <c:pt idx="14">
                        <c:v>10.59</c:v>
                      </c:pt>
                      <c:pt idx="15">
                        <c:v>10.52666666666667</c:v>
                      </c:pt>
                      <c:pt idx="16">
                        <c:v>11.01333333333333</c:v>
                      </c:pt>
                      <c:pt idx="17">
                        <c:v>10.87666666666667</c:v>
                      </c:pt>
                      <c:pt idx="18">
                        <c:v>10.74666666666667</c:v>
                      </c:pt>
                      <c:pt idx="19">
                        <c:v>10.39333333333333</c:v>
                      </c:pt>
                      <c:pt idx="20">
                        <c:v>9.226666666666666</c:v>
                      </c:pt>
                      <c:pt idx="21">
                        <c:v>9.1</c:v>
                      </c:pt>
                      <c:pt idx="22">
                        <c:v>8.856666666666665</c:v>
                      </c:pt>
                      <c:pt idx="23">
                        <c:v>8.513333333333333</c:v>
                      </c:pt>
                      <c:pt idx="24">
                        <c:v>9.313333333333332</c:v>
                      </c:pt>
                      <c:pt idx="25">
                        <c:v>9.41</c:v>
                      </c:pt>
                      <c:pt idx="26">
                        <c:v>8.726666666666664</c:v>
                      </c:pt>
                      <c:pt idx="27">
                        <c:v>8.383333333333332</c:v>
                      </c:pt>
                      <c:pt idx="28">
                        <c:v>7.996666666666666</c:v>
                      </c:pt>
                      <c:pt idx="29">
                        <c:v>8.926666666666665</c:v>
                      </c:pt>
                      <c:pt idx="30">
                        <c:v>8.93</c:v>
                      </c:pt>
                      <c:pt idx="31">
                        <c:v>9.196666666666665</c:v>
                      </c:pt>
                      <c:pt idx="32">
                        <c:v>9.8</c:v>
                      </c:pt>
                      <c:pt idx="33">
                        <c:v>9.333333333333332</c:v>
                      </c:pt>
                      <c:pt idx="34">
                        <c:v>9.56</c:v>
                      </c:pt>
                      <c:pt idx="35">
                        <c:v>9.386666666666666</c:v>
                      </c:pt>
                      <c:pt idx="36">
                        <c:v>9.406666666666666</c:v>
                      </c:pt>
                      <c:pt idx="37">
                        <c:v>9.02</c:v>
                      </c:pt>
                      <c:pt idx="38">
                        <c:v>8.75</c:v>
                      </c:pt>
                      <c:pt idx="39">
                        <c:v>8.243333333333334</c:v>
                      </c:pt>
                      <c:pt idx="40">
                        <c:v>8.893333333333334</c:v>
                      </c:pt>
                      <c:pt idx="41">
                        <c:v>8.379999999999998</c:v>
                      </c:pt>
                      <c:pt idx="42">
                        <c:v>8.403333333333332</c:v>
                      </c:pt>
                      <c:pt idx="43">
                        <c:v>9.246666666666666</c:v>
                      </c:pt>
                      <c:pt idx="44">
                        <c:v>9.220000000000001</c:v>
                      </c:pt>
                      <c:pt idx="45">
                        <c:v>8.69</c:v>
                      </c:pt>
                      <c:pt idx="46">
                        <c:v>8.573333333333334</c:v>
                      </c:pt>
                      <c:pt idx="47">
                        <c:v>7.75</c:v>
                      </c:pt>
                      <c:pt idx="48">
                        <c:v>7.29</c:v>
                      </c:pt>
                      <c:pt idx="49">
                        <c:v>5.96</c:v>
                      </c:pt>
                      <c:pt idx="50">
                        <c:v>6.483333333333332</c:v>
                      </c:pt>
                      <c:pt idx="51">
                        <c:v>5.766666666666666</c:v>
                      </c:pt>
                      <c:pt idx="52">
                        <c:v>5.826666666666667</c:v>
                      </c:pt>
                      <c:pt idx="53">
                        <c:v>6.82</c:v>
                      </c:pt>
                      <c:pt idx="54">
                        <c:v>6.839999999999999</c:v>
                      </c:pt>
                      <c:pt idx="55">
                        <c:v>7.016666666666667</c:v>
                      </c:pt>
                      <c:pt idx="56">
                        <c:v>7.386666666666665</c:v>
                      </c:pt>
                      <c:pt idx="57">
                        <c:v>7.393333333333333</c:v>
                      </c:pt>
                      <c:pt idx="58">
                        <c:v>6.83</c:v>
                      </c:pt>
                      <c:pt idx="59">
                        <c:v>7.126666666666667</c:v>
                      </c:pt>
                      <c:pt idx="60">
                        <c:v>7.306666666666666</c:v>
                      </c:pt>
                      <c:pt idx="61">
                        <c:v>7.186666666666665</c:v>
                      </c:pt>
                      <c:pt idx="62">
                        <c:v>5.966666666666666</c:v>
                      </c:pt>
                      <c:pt idx="63">
                        <c:v>6.48</c:v>
                      </c:pt>
                      <c:pt idx="64">
                        <c:v>7.55</c:v>
                      </c:pt>
                      <c:pt idx="65">
                        <c:v>7.63</c:v>
                      </c:pt>
                      <c:pt idx="66">
                        <c:v>7.496666666666665</c:v>
                      </c:pt>
                      <c:pt idx="67">
                        <c:v>7.94</c:v>
                      </c:pt>
                      <c:pt idx="68">
                        <c:v>7.666666666666666</c:v>
                      </c:pt>
                      <c:pt idx="69">
                        <c:v>8.166666666666667</c:v>
                      </c:pt>
                      <c:pt idx="70">
                        <c:v>8.156666666666666</c:v>
                      </c:pt>
                      <c:pt idx="71">
                        <c:v>7.693333333333333</c:v>
                      </c:pt>
                      <c:pt idx="72">
                        <c:v>8.093333333333333</c:v>
                      </c:pt>
                      <c:pt idx="73">
                        <c:v>8.283333333333333</c:v>
                      </c:pt>
                      <c:pt idx="74">
                        <c:v>8.296666666666666</c:v>
                      </c:pt>
                      <c:pt idx="75">
                        <c:v>8.976666666666664</c:v>
                      </c:pt>
                      <c:pt idx="76">
                        <c:v>9.55</c:v>
                      </c:pt>
                      <c:pt idx="77">
                        <c:v>9.423333333333335</c:v>
                      </c:pt>
                      <c:pt idx="78">
                        <c:v>9.073333333333334</c:v>
                      </c:pt>
                      <c:pt idx="79">
                        <c:v>9.129999999999998</c:v>
                      </c:pt>
                      <c:pt idx="80">
                        <c:v>9.156666666666666</c:v>
                      </c:pt>
                      <c:pt idx="81">
                        <c:v>9.239999999999998</c:v>
                      </c:pt>
                      <c:pt idx="82">
                        <c:v>9.033333333333333</c:v>
                      </c:pt>
                      <c:pt idx="83">
                        <c:v>9.306666666666666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3-C76F-43EE-98E0-0DAC0456AEAC}"/>
                  </c:ext>
                </c:extLst>
              </c15:ser>
            </c15:filteredLineSeries>
            <c15:filteredLineSeries>
              <c15:ser>
                <c:idx val="2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WG_UCCSDCA_sameCCdiffD!$F$14</c15:sqref>
                        </c15:formulaRef>
                      </c:ext>
                    </c:extLst>
                    <c:strCache>
                      <c:ptCount val="1"/>
                      <c:pt idx="0">
                        <c:v>unemp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WG_UCCSDCA_sameCCdiffD!$F$15:$F$98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5.533333</c:v>
                      </c:pt>
                      <c:pt idx="1">
                        <c:v>5.5</c:v>
                      </c:pt>
                      <c:pt idx="2">
                        <c:v>5.266667</c:v>
                      </c:pt>
                      <c:pt idx="3">
                        <c:v>5.333333</c:v>
                      </c:pt>
                      <c:pt idx="4">
                        <c:v>5.233333</c:v>
                      </c:pt>
                      <c:pt idx="5">
                        <c:v>5.0</c:v>
                      </c:pt>
                      <c:pt idx="6">
                        <c:v>4.866667</c:v>
                      </c:pt>
                      <c:pt idx="7">
                        <c:v>4.666667</c:v>
                      </c:pt>
                      <c:pt idx="8">
                        <c:v>4.633333</c:v>
                      </c:pt>
                      <c:pt idx="9">
                        <c:v>4.4</c:v>
                      </c:pt>
                      <c:pt idx="10">
                        <c:v>4.533333</c:v>
                      </c:pt>
                      <c:pt idx="11">
                        <c:v>4.433333</c:v>
                      </c:pt>
                      <c:pt idx="12">
                        <c:v>4.3</c:v>
                      </c:pt>
                      <c:pt idx="13">
                        <c:v>4.266667</c:v>
                      </c:pt>
                      <c:pt idx="14">
                        <c:v>4.233333</c:v>
                      </c:pt>
                      <c:pt idx="15">
                        <c:v>4.066667</c:v>
                      </c:pt>
                      <c:pt idx="16">
                        <c:v>4.033333</c:v>
                      </c:pt>
                      <c:pt idx="17">
                        <c:v>3.933333</c:v>
                      </c:pt>
                      <c:pt idx="18">
                        <c:v>4.0</c:v>
                      </c:pt>
                      <c:pt idx="19">
                        <c:v>3.9</c:v>
                      </c:pt>
                      <c:pt idx="20">
                        <c:v>4.233333</c:v>
                      </c:pt>
                      <c:pt idx="21">
                        <c:v>4.4</c:v>
                      </c:pt>
                      <c:pt idx="22">
                        <c:v>4.833333</c:v>
                      </c:pt>
                      <c:pt idx="23">
                        <c:v>5.5</c:v>
                      </c:pt>
                      <c:pt idx="24">
                        <c:v>5.7</c:v>
                      </c:pt>
                      <c:pt idx="25">
                        <c:v>5.833333</c:v>
                      </c:pt>
                      <c:pt idx="26">
                        <c:v>5.733333</c:v>
                      </c:pt>
                      <c:pt idx="27">
                        <c:v>5.866667</c:v>
                      </c:pt>
                      <c:pt idx="28">
                        <c:v>5.866667</c:v>
                      </c:pt>
                      <c:pt idx="29">
                        <c:v>6.133333</c:v>
                      </c:pt>
                      <c:pt idx="30">
                        <c:v>6.133333</c:v>
                      </c:pt>
                      <c:pt idx="31">
                        <c:v>5.833333</c:v>
                      </c:pt>
                      <c:pt idx="32">
                        <c:v>5.7</c:v>
                      </c:pt>
                      <c:pt idx="33">
                        <c:v>5.6</c:v>
                      </c:pt>
                      <c:pt idx="34">
                        <c:v>5.433333</c:v>
                      </c:pt>
                      <c:pt idx="35">
                        <c:v>5.433333</c:v>
                      </c:pt>
                      <c:pt idx="36">
                        <c:v>5.3</c:v>
                      </c:pt>
                      <c:pt idx="37">
                        <c:v>5.1</c:v>
                      </c:pt>
                      <c:pt idx="38">
                        <c:v>4.966667</c:v>
                      </c:pt>
                      <c:pt idx="39">
                        <c:v>4.966667</c:v>
                      </c:pt>
                      <c:pt idx="40">
                        <c:v>4.733333</c:v>
                      </c:pt>
                      <c:pt idx="41">
                        <c:v>4.633333</c:v>
                      </c:pt>
                      <c:pt idx="42">
                        <c:v>4.633333</c:v>
                      </c:pt>
                      <c:pt idx="43">
                        <c:v>4.433333</c:v>
                      </c:pt>
                      <c:pt idx="44">
                        <c:v>4.5</c:v>
                      </c:pt>
                      <c:pt idx="45">
                        <c:v>4.5</c:v>
                      </c:pt>
                      <c:pt idx="46">
                        <c:v>4.666667</c:v>
                      </c:pt>
                      <c:pt idx="47">
                        <c:v>4.8</c:v>
                      </c:pt>
                      <c:pt idx="48">
                        <c:v>5.0</c:v>
                      </c:pt>
                      <c:pt idx="49">
                        <c:v>5.333333</c:v>
                      </c:pt>
                      <c:pt idx="50">
                        <c:v>6.0</c:v>
                      </c:pt>
                      <c:pt idx="51">
                        <c:v>6.866667</c:v>
                      </c:pt>
                      <c:pt idx="52">
                        <c:v>8.266666</c:v>
                      </c:pt>
                      <c:pt idx="53">
                        <c:v>9.3</c:v>
                      </c:pt>
                      <c:pt idx="54">
                        <c:v>9.633333</c:v>
                      </c:pt>
                      <c:pt idx="55">
                        <c:v>9.933333</c:v>
                      </c:pt>
                      <c:pt idx="56">
                        <c:v>9.833333</c:v>
                      </c:pt>
                      <c:pt idx="57">
                        <c:v>9.633333</c:v>
                      </c:pt>
                      <c:pt idx="58">
                        <c:v>9.466666</c:v>
                      </c:pt>
                      <c:pt idx="59">
                        <c:v>9.5</c:v>
                      </c:pt>
                      <c:pt idx="60">
                        <c:v>9.033334</c:v>
                      </c:pt>
                      <c:pt idx="61">
                        <c:v>9.066667</c:v>
                      </c:pt>
                      <c:pt idx="62">
                        <c:v>9.0</c:v>
                      </c:pt>
                      <c:pt idx="63">
                        <c:v>8.633333</c:v>
                      </c:pt>
                      <c:pt idx="64">
                        <c:v>8.266666</c:v>
                      </c:pt>
                      <c:pt idx="65">
                        <c:v>8.2</c:v>
                      </c:pt>
                      <c:pt idx="66">
                        <c:v>8.033334</c:v>
                      </c:pt>
                      <c:pt idx="67">
                        <c:v>7.8</c:v>
                      </c:pt>
                      <c:pt idx="68">
                        <c:v>7.733333</c:v>
                      </c:pt>
                      <c:pt idx="69">
                        <c:v>7.533333</c:v>
                      </c:pt>
                      <c:pt idx="70">
                        <c:v>7.266667</c:v>
                      </c:pt>
                      <c:pt idx="71">
                        <c:v>6.933333</c:v>
                      </c:pt>
                      <c:pt idx="72">
                        <c:v>6.666667</c:v>
                      </c:pt>
                      <c:pt idx="73">
                        <c:v>6.2</c:v>
                      </c:pt>
                      <c:pt idx="74">
                        <c:v>6.1</c:v>
                      </c:pt>
                      <c:pt idx="75">
                        <c:v>5.7</c:v>
                      </c:pt>
                      <c:pt idx="76">
                        <c:v>5.533333</c:v>
                      </c:pt>
                      <c:pt idx="77">
                        <c:v>5.4</c:v>
                      </c:pt>
                      <c:pt idx="78">
                        <c:v>5.1</c:v>
                      </c:pt>
                      <c:pt idx="79">
                        <c:v>5.0</c:v>
                      </c:pt>
                      <c:pt idx="80">
                        <c:v>4.933333</c:v>
                      </c:pt>
                      <c:pt idx="81">
                        <c:v>4.866667</c:v>
                      </c:pt>
                      <c:pt idx="82">
                        <c:v>4.9</c:v>
                      </c:pt>
                      <c:pt idx="83">
                        <c:v>4.7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4-C76F-43EE-98E0-0DAC0456AEAC}"/>
                  </c:ext>
                </c:extLst>
              </c15:ser>
            </c15:filteredLineSeries>
            <c15:filteredLineSeries>
              <c15:ser>
                <c:idx val="3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WG_UCCSDCA_sameCCdiffD!$J$14</c15:sqref>
                        </c15:formulaRef>
                      </c:ext>
                    </c:extLst>
                    <c:strCache>
                      <c:ptCount val="1"/>
                      <c:pt idx="0">
                        <c:v>P(T&lt;=t)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WG_UCCSDCA_sameCCdiffD!$J$15:$J$98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6.43929354282591E-14</c:v>
                      </c:pt>
                      <c:pt idx="1">
                        <c:v>1.15014664459068E-11</c:v>
                      </c:pt>
                      <c:pt idx="2">
                        <c:v>2.67331157211004E-10</c:v>
                      </c:pt>
                      <c:pt idx="3">
                        <c:v>2.00581018461321E-9</c:v>
                      </c:pt>
                      <c:pt idx="4">
                        <c:v>8.89849183227653E-9</c:v>
                      </c:pt>
                      <c:pt idx="5">
                        <c:v>3.13428037967967E-8</c:v>
                      </c:pt>
                      <c:pt idx="6">
                        <c:v>1.00047698015082E-7</c:v>
                      </c:pt>
                      <c:pt idx="7">
                        <c:v>2.77634756407075E-7</c:v>
                      </c:pt>
                      <c:pt idx="8">
                        <c:v>5.88832920200843E-7</c:v>
                      </c:pt>
                      <c:pt idx="9">
                        <c:v>1.20541454540213E-6</c:v>
                      </c:pt>
                      <c:pt idx="10">
                        <c:v>2.19094984299506E-6</c:v>
                      </c:pt>
                      <c:pt idx="11">
                        <c:v>4.12346955436238E-6</c:v>
                      </c:pt>
                      <c:pt idx="12">
                        <c:v>7.20957533151267E-6</c:v>
                      </c:pt>
                      <c:pt idx="13">
                        <c:v>1.17710580433972E-5</c:v>
                      </c:pt>
                      <c:pt idx="14">
                        <c:v>1.92303184910481E-5</c:v>
                      </c:pt>
                      <c:pt idx="15">
                        <c:v>3.10610580359638E-5</c:v>
                      </c:pt>
                      <c:pt idx="16">
                        <c:v>4.72771537971539E-5</c:v>
                      </c:pt>
                      <c:pt idx="17">
                        <c:v>7.03025234867205E-5</c:v>
                      </c:pt>
                      <c:pt idx="18">
                        <c:v>0.000102840375866942</c:v>
                      </c:pt>
                      <c:pt idx="19">
                        <c:v>0.000148382521363399</c:v>
                      </c:pt>
                      <c:pt idx="20">
                        <c:v>0.000198117720541346</c:v>
                      </c:pt>
                      <c:pt idx="21">
                        <c:v>0.000258885810144771</c:v>
                      </c:pt>
                      <c:pt idx="22">
                        <c:v>0.000335306799958079</c:v>
                      </c:pt>
                      <c:pt idx="23">
                        <c:v>0.000422255962727935</c:v>
                      </c:pt>
                      <c:pt idx="24">
                        <c:v>0.000521944976226152</c:v>
                      </c:pt>
                      <c:pt idx="25">
                        <c:v>0.000613532697033903</c:v>
                      </c:pt>
                      <c:pt idx="26">
                        <c:v>0.000732824373715579</c:v>
                      </c:pt>
                      <c:pt idx="27">
                        <c:v>0.000931823060798864</c:v>
                      </c:pt>
                      <c:pt idx="28">
                        <c:v>0.00114338947441883</c:v>
                      </c:pt>
                      <c:pt idx="29">
                        <c:v>0.00139825741077904</c:v>
                      </c:pt>
                      <c:pt idx="30">
                        <c:v>0.00165475091901446</c:v>
                      </c:pt>
                      <c:pt idx="31">
                        <c:v>0.00208611040341966</c:v>
                      </c:pt>
                      <c:pt idx="32">
                        <c:v>0.00247668356191011</c:v>
                      </c:pt>
                      <c:pt idx="33">
                        <c:v>0.00308126158823552</c:v>
                      </c:pt>
                      <c:pt idx="34">
                        <c:v>0.00370458123346573</c:v>
                      </c:pt>
                      <c:pt idx="35">
                        <c:v>0.00468920710745957</c:v>
                      </c:pt>
                      <c:pt idx="36">
                        <c:v>0.00551343280991812</c:v>
                      </c:pt>
                      <c:pt idx="37">
                        <c:v>0.00673130299578728</c:v>
                      </c:pt>
                      <c:pt idx="38">
                        <c:v>0.00831999905799907</c:v>
                      </c:pt>
                      <c:pt idx="39">
                        <c:v>0.01016583360885</c:v>
                      </c:pt>
                      <c:pt idx="40">
                        <c:v>0.0122380744775508</c:v>
                      </c:pt>
                      <c:pt idx="41">
                        <c:v>0.0144919073594414</c:v>
                      </c:pt>
                      <c:pt idx="42">
                        <c:v>0.0174106728075121</c:v>
                      </c:pt>
                      <c:pt idx="43">
                        <c:v>0.02110293067341</c:v>
                      </c:pt>
                      <c:pt idx="44">
                        <c:v>0.0249637764876703</c:v>
                      </c:pt>
                      <c:pt idx="45">
                        <c:v>0.0290371280796114</c:v>
                      </c:pt>
                      <c:pt idx="46">
                        <c:v>0.0340340666784799</c:v>
                      </c:pt>
                      <c:pt idx="47">
                        <c:v>0.0391348414289856</c:v>
                      </c:pt>
                      <c:pt idx="48">
                        <c:v>0.0439645396369647</c:v>
                      </c:pt>
                      <c:pt idx="49">
                        <c:v>0.0485014910241706</c:v>
                      </c:pt>
                      <c:pt idx="50">
                        <c:v>0.0538668118587729</c:v>
                      </c:pt>
                      <c:pt idx="51">
                        <c:v>0.058349407173461</c:v>
                      </c:pt>
                      <c:pt idx="52">
                        <c:v>0.061725213989664</c:v>
                      </c:pt>
                      <c:pt idx="53">
                        <c:v>0.0648533278917551</c:v>
                      </c:pt>
                      <c:pt idx="54">
                        <c:v>0.0686142852357224</c:v>
                      </c:pt>
                      <c:pt idx="55">
                        <c:v>0.0725283857780649</c:v>
                      </c:pt>
                      <c:pt idx="56">
                        <c:v>0.076883933146226</c:v>
                      </c:pt>
                      <c:pt idx="57">
                        <c:v>0.0815576409231995</c:v>
                      </c:pt>
                      <c:pt idx="58">
                        <c:v>0.0875832151214381</c:v>
                      </c:pt>
                      <c:pt idx="59">
                        <c:v>0.0937332042178533</c:v>
                      </c:pt>
                      <c:pt idx="60">
                        <c:v>0.0995059834781314</c:v>
                      </c:pt>
                      <c:pt idx="61">
                        <c:v>0.10511391530441</c:v>
                      </c:pt>
                      <c:pt idx="62">
                        <c:v>0.113403443809782</c:v>
                      </c:pt>
                      <c:pt idx="63">
                        <c:v>0.123431073771998</c:v>
                      </c:pt>
                      <c:pt idx="64">
                        <c:v>0.135232050699816</c:v>
                      </c:pt>
                      <c:pt idx="65">
                        <c:v>0.144799852672611</c:v>
                      </c:pt>
                      <c:pt idx="66">
                        <c:v>0.160500626204473</c:v>
                      </c:pt>
                      <c:pt idx="67">
                        <c:v>0.178033943441171</c:v>
                      </c:pt>
                      <c:pt idx="68">
                        <c:v>0.195685874444797</c:v>
                      </c:pt>
                      <c:pt idx="69">
                        <c:v>0.21440325255534</c:v>
                      </c:pt>
                      <c:pt idx="70">
                        <c:v>0.238820741039008</c:v>
                      </c:pt>
                      <c:pt idx="71">
                        <c:v>0.264685837530244</c:v>
                      </c:pt>
                      <c:pt idx="72">
                        <c:v>0.29168666665786</c:v>
                      </c:pt>
                      <c:pt idx="73">
                        <c:v>0.32260489026669</c:v>
                      </c:pt>
                      <c:pt idx="74">
                        <c:v>0.350830490795163</c:v>
                      </c:pt>
                      <c:pt idx="75">
                        <c:v>0.383610762241515</c:v>
                      </c:pt>
                      <c:pt idx="76">
                        <c:v>0.414677850447394</c:v>
                      </c:pt>
                      <c:pt idx="77">
                        <c:v>0.455985868143712</c:v>
                      </c:pt>
                      <c:pt idx="78">
                        <c:v>0.502450692934547</c:v>
                      </c:pt>
                      <c:pt idx="79">
                        <c:v>0.55380923657738</c:v>
                      </c:pt>
                      <c:pt idx="80">
                        <c:v>0.600671010775016</c:v>
                      </c:pt>
                      <c:pt idx="81">
                        <c:v>0.630066339080177</c:v>
                      </c:pt>
                      <c:pt idx="82">
                        <c:v>0.67493478455455</c:v>
                      </c:pt>
                      <c:pt idx="83">
                        <c:v>0.719067171960411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5-C76F-43EE-98E0-0DAC0456AEAC}"/>
                  </c:ext>
                </c:extLst>
              </c15:ser>
            </c15:filteredLineSeries>
            <c15:filteredLineSeries>
              <c15:ser>
                <c:idx val="4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WG_UCCSDCA_sameCCdiffD!$K$14</c15:sqref>
                        </c15:formulaRef>
                      </c:ext>
                    </c:extLst>
                    <c:strCache>
                      <c:ptCount val="1"/>
                      <c:pt idx="0">
                        <c:v>P(T=t)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WG_UCCSDCA_sameCCdiffD!$K$15:$K$98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6.43929354282591E-14</c:v>
                      </c:pt>
                      <c:pt idx="1">
                        <c:v>1.14370735104785E-11</c:v>
                      </c:pt>
                      <c:pt idx="2">
                        <c:v>2.55829690765097E-10</c:v>
                      </c:pt>
                      <c:pt idx="3">
                        <c:v>1.73847902740221E-9</c:v>
                      </c:pt>
                      <c:pt idx="4">
                        <c:v>6.89268164766332E-9</c:v>
                      </c:pt>
                      <c:pt idx="5">
                        <c:v>2.24443119645201E-8</c:v>
                      </c:pt>
                      <c:pt idx="6">
                        <c:v>6.87048942182855E-8</c:v>
                      </c:pt>
                      <c:pt idx="7">
                        <c:v>1.77587058391992E-7</c:v>
                      </c:pt>
                      <c:pt idx="8">
                        <c:v>3.11198163793769E-7</c:v>
                      </c:pt>
                      <c:pt idx="9">
                        <c:v>6.16581625201284E-7</c:v>
                      </c:pt>
                      <c:pt idx="10">
                        <c:v>9.85535297592932E-7</c:v>
                      </c:pt>
                      <c:pt idx="11">
                        <c:v>1.93251971136732E-6</c:v>
                      </c:pt>
                      <c:pt idx="12">
                        <c:v>3.08610577715029E-6</c:v>
                      </c:pt>
                      <c:pt idx="13">
                        <c:v>4.5614827118845E-6</c:v>
                      </c:pt>
                      <c:pt idx="14">
                        <c:v>7.45926044765088E-6</c:v>
                      </c:pt>
                      <c:pt idx="15">
                        <c:v>1.18307395449158E-5</c:v>
                      </c:pt>
                      <c:pt idx="16">
                        <c:v>1.62160957611901E-5</c:v>
                      </c:pt>
                      <c:pt idx="17">
                        <c:v>2.30253696895666E-5</c:v>
                      </c:pt>
                      <c:pt idx="18">
                        <c:v>3.25378523802211E-5</c:v>
                      </c:pt>
                      <c:pt idx="19">
                        <c:v>4.55421454964577E-5</c:v>
                      </c:pt>
                      <c:pt idx="20">
                        <c:v>4.97351991779471E-5</c:v>
                      </c:pt>
                      <c:pt idx="21">
                        <c:v>6.07680896034246E-5</c:v>
                      </c:pt>
                      <c:pt idx="22">
                        <c:v>7.64209898133083E-5</c:v>
                      </c:pt>
                      <c:pt idx="23">
                        <c:v>8.6949162769856E-5</c:v>
                      </c:pt>
                      <c:pt idx="24">
                        <c:v>9.96890134982165E-5</c:v>
                      </c:pt>
                      <c:pt idx="25">
                        <c:v>9.15877208077509E-5</c:v>
                      </c:pt>
                      <c:pt idx="26">
                        <c:v>0.000119291676681676</c:v>
                      </c:pt>
                      <c:pt idx="27">
                        <c:v>0.000198998687083285</c:v>
                      </c:pt>
                      <c:pt idx="28">
                        <c:v>0.000211566413619968</c:v>
                      </c:pt>
                      <c:pt idx="29">
                        <c:v>0.000254867936360203</c:v>
                      </c:pt>
                      <c:pt idx="30">
                        <c:v>0.000256493508235422</c:v>
                      </c:pt>
                      <c:pt idx="31">
                        <c:v>0.000431359484405203</c:v>
                      </c:pt>
                      <c:pt idx="32">
                        <c:v>0.000390573158490448</c:v>
                      </c:pt>
                      <c:pt idx="33">
                        <c:v>0.000604578026325408</c:v>
                      </c:pt>
                      <c:pt idx="34">
                        <c:v>0.000623319645230213</c:v>
                      </c:pt>
                      <c:pt idx="35">
                        <c:v>0.000984625873993838</c:v>
                      </c:pt>
                      <c:pt idx="36">
                        <c:v>0.000824225702458547</c:v>
                      </c:pt>
                      <c:pt idx="37">
                        <c:v>0.00121787018586916</c:v>
                      </c:pt>
                      <c:pt idx="38">
                        <c:v>0.00158869606221179</c:v>
                      </c:pt>
                      <c:pt idx="39">
                        <c:v>0.00184583455085097</c:v>
                      </c:pt>
                      <c:pt idx="40">
                        <c:v>0.00207224086870072</c:v>
                      </c:pt>
                      <c:pt idx="41">
                        <c:v>0.00225383288189063</c:v>
                      </c:pt>
                      <c:pt idx="42">
                        <c:v>0.00291876544807068</c:v>
                      </c:pt>
                      <c:pt idx="43">
                        <c:v>0.00369225786589788</c:v>
                      </c:pt>
                      <c:pt idx="44">
                        <c:v>0.00386084581426038</c:v>
                      </c:pt>
                      <c:pt idx="45">
                        <c:v>0.00407335159194111</c:v>
                      </c:pt>
                      <c:pt idx="46">
                        <c:v>0.0049969385988684</c:v>
                      </c:pt>
                      <c:pt idx="47">
                        <c:v>0.00510077475050574</c:v>
                      </c:pt>
                      <c:pt idx="48">
                        <c:v>0.00482969820797907</c:v>
                      </c:pt>
                      <c:pt idx="49">
                        <c:v>0.00453695138720589</c:v>
                      </c:pt>
                      <c:pt idx="50">
                        <c:v>0.00536532083460239</c:v>
                      </c:pt>
                      <c:pt idx="51">
                        <c:v>0.00448259531468809</c:v>
                      </c:pt>
                      <c:pt idx="52">
                        <c:v>0.00337580681620297</c:v>
                      </c:pt>
                      <c:pt idx="53">
                        <c:v>0.00312811390209111</c:v>
                      </c:pt>
                      <c:pt idx="54">
                        <c:v>0.00376095734396731</c:v>
                      </c:pt>
                      <c:pt idx="55">
                        <c:v>0.00391410054234242</c:v>
                      </c:pt>
                      <c:pt idx="56">
                        <c:v>0.00435554736816113</c:v>
                      </c:pt>
                      <c:pt idx="57">
                        <c:v>0.00467370777697351</c:v>
                      </c:pt>
                      <c:pt idx="58">
                        <c:v>0.00602557419823857</c:v>
                      </c:pt>
                      <c:pt idx="59">
                        <c:v>0.00614998909641529</c:v>
                      </c:pt>
                      <c:pt idx="60">
                        <c:v>0.00577277926027808</c:v>
                      </c:pt>
                      <c:pt idx="61">
                        <c:v>0.00560793182627905</c:v>
                      </c:pt>
                      <c:pt idx="62">
                        <c:v>0.00828952850537168</c:v>
                      </c:pt>
                      <c:pt idx="63">
                        <c:v>0.0100276299622162</c:v>
                      </c:pt>
                      <c:pt idx="64">
                        <c:v>0.0118009769278176</c:v>
                      </c:pt>
                      <c:pt idx="65">
                        <c:v>0.00956780197279494</c:v>
                      </c:pt>
                      <c:pt idx="66">
                        <c:v>0.0157007735318618</c:v>
                      </c:pt>
                      <c:pt idx="67">
                        <c:v>0.0175333172366981</c:v>
                      </c:pt>
                      <c:pt idx="68">
                        <c:v>0.017651931003626</c:v>
                      </c:pt>
                      <c:pt idx="69">
                        <c:v>0.0187173781105433</c:v>
                      </c:pt>
                      <c:pt idx="70">
                        <c:v>0.0244174884836682</c:v>
                      </c:pt>
                      <c:pt idx="71">
                        <c:v>0.0258650964912356</c:v>
                      </c:pt>
                      <c:pt idx="72">
                        <c:v>0.0270008291276164</c:v>
                      </c:pt>
                      <c:pt idx="73">
                        <c:v>0.0309182236088293</c:v>
                      </c:pt>
                      <c:pt idx="74">
                        <c:v>0.0282256005284732</c:v>
                      </c:pt>
                      <c:pt idx="75">
                        <c:v>0.0327802714463524</c:v>
                      </c:pt>
                      <c:pt idx="76">
                        <c:v>0.0310670882058788</c:v>
                      </c:pt>
                      <c:pt idx="77">
                        <c:v>0.041308017696318</c:v>
                      </c:pt>
                      <c:pt idx="78">
                        <c:v>0.0464648247908345</c:v>
                      </c:pt>
                      <c:pt idx="79">
                        <c:v>0.0513585436428338</c:v>
                      </c:pt>
                      <c:pt idx="80">
                        <c:v>0.0468617741976354</c:v>
                      </c:pt>
                      <c:pt idx="81">
                        <c:v>0.0293953283051609</c:v>
                      </c:pt>
                      <c:pt idx="82">
                        <c:v>0.044868445474374</c:v>
                      </c:pt>
                      <c:pt idx="83">
                        <c:v>0.0441323874058609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6-C76F-43EE-98E0-0DAC0456AEAC}"/>
                  </c:ext>
                </c:extLst>
              </c15:ser>
            </c15:filteredLineSeries>
            <c15:filteredLineSeries>
              <c15:ser>
                <c:idx val="5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WG_UCCSDCA_sameCCdiffD!$L$14</c15:sqref>
                        </c15:formulaRef>
                      </c:ext>
                    </c:extLst>
                    <c:strCache>
                      <c:ptCount val="1"/>
                      <c:pt idx="0">
                        <c:v>P(T&lt;=t)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WG_UCCSDCA_sameCCdiffD!$L$15:$L$98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7.82719642875573E-5</c:v>
                      </c:pt>
                      <c:pt idx="1">
                        <c:v>0.000526601638468294</c:v>
                      </c:pt>
                      <c:pt idx="2">
                        <c:v>0.00169750240868205</c:v>
                      </c:pt>
                      <c:pt idx="3">
                        <c:v>0.0035591500875829</c:v>
                      </c:pt>
                      <c:pt idx="4">
                        <c:v>0.00590712512816183</c:v>
                      </c:pt>
                      <c:pt idx="5">
                        <c:v>0.0088338051826633</c:v>
                      </c:pt>
                      <c:pt idx="6">
                        <c:v>0.0128948718840361</c:v>
                      </c:pt>
                      <c:pt idx="7">
                        <c:v>0.0181003801336304</c:v>
                      </c:pt>
                      <c:pt idx="8">
                        <c:v>0.0231898730650928</c:v>
                      </c:pt>
                      <c:pt idx="9">
                        <c:v>0.0289107165871362</c:v>
                      </c:pt>
                      <c:pt idx="10">
                        <c:v>0.0348410186916718</c:v>
                      </c:pt>
                      <c:pt idx="11">
                        <c:v>0.0422851046365662</c:v>
                      </c:pt>
                      <c:pt idx="12">
                        <c:v>0.0500941383083747</c:v>
                      </c:pt>
                      <c:pt idx="13">
                        <c:v>0.0580789899872931</c:v>
                      </c:pt>
                      <c:pt idx="14">
                        <c:v>0.0673335341902931</c:v>
                      </c:pt>
                      <c:pt idx="15">
                        <c:v>0.0776324123418539</c:v>
                      </c:pt>
                      <c:pt idx="16">
                        <c:v>0.0880327099403437</c:v>
                      </c:pt>
                      <c:pt idx="17">
                        <c:v>0.0989247719656785</c:v>
                      </c:pt>
                      <c:pt idx="18">
                        <c:v>0.110884359190319</c:v>
                      </c:pt>
                      <c:pt idx="19">
                        <c:v>0.123558329626326</c:v>
                      </c:pt>
                      <c:pt idx="20">
                        <c:v>0.135269758698975</c:v>
                      </c:pt>
                      <c:pt idx="21">
                        <c:v>0.147056278826461</c:v>
                      </c:pt>
                      <c:pt idx="22">
                        <c:v>0.160149891488046</c:v>
                      </c:pt>
                      <c:pt idx="23">
                        <c:v>0.17413631165627</c:v>
                      </c:pt>
                      <c:pt idx="24">
                        <c:v>0.187771679753204</c:v>
                      </c:pt>
                      <c:pt idx="25">
                        <c:v>0.200682795557918</c:v>
                      </c:pt>
                      <c:pt idx="26">
                        <c:v>0.214233538968291</c:v>
                      </c:pt>
                      <c:pt idx="27">
                        <c:v>0.230041535121912</c:v>
                      </c:pt>
                      <c:pt idx="28">
                        <c:v>0.24403566587341</c:v>
                      </c:pt>
                      <c:pt idx="29">
                        <c:v>0.259043277194811</c:v>
                      </c:pt>
                      <c:pt idx="30">
                        <c:v>0.274546769757878</c:v>
                      </c:pt>
                      <c:pt idx="31">
                        <c:v>0.291367656791074</c:v>
                      </c:pt>
                      <c:pt idx="32">
                        <c:v>0.306648776802118</c:v>
                      </c:pt>
                      <c:pt idx="33">
                        <c:v>0.322764262379074</c:v>
                      </c:pt>
                      <c:pt idx="34">
                        <c:v>0.339425253801934</c:v>
                      </c:pt>
                      <c:pt idx="35">
                        <c:v>0.357850478356593</c:v>
                      </c:pt>
                      <c:pt idx="36">
                        <c:v>0.373521146924898</c:v>
                      </c:pt>
                      <c:pt idx="37">
                        <c:v>0.389145295813534</c:v>
                      </c:pt>
                      <c:pt idx="38">
                        <c:v>0.406224913402134</c:v>
                      </c:pt>
                      <c:pt idx="39">
                        <c:v>0.42339282051283</c:v>
                      </c:pt>
                      <c:pt idx="40">
                        <c:v>0.439254607582066</c:v>
                      </c:pt>
                      <c:pt idx="41">
                        <c:v>0.453956740243813</c:v>
                      </c:pt>
                      <c:pt idx="42">
                        <c:v>0.470584670349144</c:v>
                      </c:pt>
                      <c:pt idx="43">
                        <c:v>0.488128252116948</c:v>
                      </c:pt>
                      <c:pt idx="44">
                        <c:v>0.504426778259114</c:v>
                      </c:pt>
                      <c:pt idx="45">
                        <c:v>0.519532073664178</c:v>
                      </c:pt>
                      <c:pt idx="46">
                        <c:v>0.536460945198854</c:v>
                      </c:pt>
                      <c:pt idx="47">
                        <c:v>0.552142944675974</c:v>
                      </c:pt>
                      <c:pt idx="48">
                        <c:v>0.565884278940937</c:v>
                      </c:pt>
                      <c:pt idx="49">
                        <c:v>0.578254923722938</c:v>
                      </c:pt>
                      <c:pt idx="50">
                        <c:v>0.59337877671516</c:v>
                      </c:pt>
                      <c:pt idx="51">
                        <c:v>0.607041339107586</c:v>
                      </c:pt>
                      <c:pt idx="52">
                        <c:v>0.619643966028179</c:v>
                      </c:pt>
                      <c:pt idx="53">
                        <c:v>0.632802483534561</c:v>
                      </c:pt>
                      <c:pt idx="54">
                        <c:v>0.647946439416743</c:v>
                      </c:pt>
                      <c:pt idx="55">
                        <c:v>0.662886806203172</c:v>
                      </c:pt>
                      <c:pt idx="56">
                        <c:v>0.67728397852319</c:v>
                      </c:pt>
                      <c:pt idx="57">
                        <c:v>0.69039648403133</c:v>
                      </c:pt>
                      <c:pt idx="58">
                        <c:v>0.704858987912783</c:v>
                      </c:pt>
                      <c:pt idx="59">
                        <c:v>0.718078373712664</c:v>
                      </c:pt>
                      <c:pt idx="60">
                        <c:v>0.730216486676199</c:v>
                      </c:pt>
                      <c:pt idx="61">
                        <c:v>0.740849639714947</c:v>
                      </c:pt>
                      <c:pt idx="62">
                        <c:v>0.752222589080898</c:v>
                      </c:pt>
                      <c:pt idx="63">
                        <c:v>0.76357445746456</c:v>
                      </c:pt>
                      <c:pt idx="64">
                        <c:v>0.774617775144664</c:v>
                      </c:pt>
                      <c:pt idx="65">
                        <c:v>0.784319102634662</c:v>
                      </c:pt>
                      <c:pt idx="66">
                        <c:v>0.795637131934454</c:v>
                      </c:pt>
                      <c:pt idx="67">
                        <c:v>0.806450767607659</c:v>
                      </c:pt>
                      <c:pt idx="68">
                        <c:v>0.816164292992988</c:v>
                      </c:pt>
                      <c:pt idx="69">
                        <c:v>0.825117661398969</c:v>
                      </c:pt>
                      <c:pt idx="70">
                        <c:v>0.835139401042269</c:v>
                      </c:pt>
                      <c:pt idx="71">
                        <c:v>0.844140487823245</c:v>
                      </c:pt>
                      <c:pt idx="72">
                        <c:v>0.852283084136416</c:v>
                      </c:pt>
                      <c:pt idx="73">
                        <c:v>0.860055981287813</c:v>
                      </c:pt>
                      <c:pt idx="74">
                        <c:v>0.867921201255253</c:v>
                      </c:pt>
                      <c:pt idx="75">
                        <c:v>0.875673462459553</c:v>
                      </c:pt>
                      <c:pt idx="76">
                        <c:v>0.882296997782814</c:v>
                      </c:pt>
                      <c:pt idx="77">
                        <c:v>0.888934391241279</c:v>
                      </c:pt>
                      <c:pt idx="78">
                        <c:v>0.895653671488113</c:v>
                      </c:pt>
                      <c:pt idx="79">
                        <c:v>0.902740399385805</c:v>
                      </c:pt>
                      <c:pt idx="80">
                        <c:v>0.909017974472844</c:v>
                      </c:pt>
                      <c:pt idx="81">
                        <c:v>0.913654799314772</c:v>
                      </c:pt>
                      <c:pt idx="82">
                        <c:v>0.919422855404403</c:v>
                      </c:pt>
                      <c:pt idx="83">
                        <c:v>0.92492045737733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7-C76F-43EE-98E0-0DAC0456AEAC}"/>
                  </c:ext>
                </c:extLst>
              </c15:ser>
            </c15:filteredLineSeries>
            <c15:filteredLineSeries>
              <c15:ser>
                <c:idx val="6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WG_UCCSDCA_sameCCdiffD!$M$14</c15:sqref>
                        </c15:formulaRef>
                      </c:ext>
                    </c:extLst>
                    <c:strCache>
                      <c:ptCount val="1"/>
                      <c:pt idx="0">
                        <c:v>P(T=t)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WG_UCCSDCA_sameCCdiffD!$M$15:$M$98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7.82719642875573E-5</c:v>
                      </c:pt>
                      <c:pt idx="1">
                        <c:v>0.000448329674180736</c:v>
                      </c:pt>
                      <c:pt idx="2">
                        <c:v>0.00117090077021376</c:v>
                      </c:pt>
                      <c:pt idx="3">
                        <c:v>0.00186164767890085</c:v>
                      </c:pt>
                      <c:pt idx="4">
                        <c:v>0.00234797504057893</c:v>
                      </c:pt>
                      <c:pt idx="5">
                        <c:v>0.00292668005450147</c:v>
                      </c:pt>
                      <c:pt idx="6">
                        <c:v>0.00406106670137285</c:v>
                      </c:pt>
                      <c:pt idx="7">
                        <c:v>0.0052055082495942</c:v>
                      </c:pt>
                      <c:pt idx="8">
                        <c:v>0.00508949293146243</c:v>
                      </c:pt>
                      <c:pt idx="9">
                        <c:v>0.00572084352204338</c:v>
                      </c:pt>
                      <c:pt idx="10">
                        <c:v>0.0059303021045356</c:v>
                      </c:pt>
                      <c:pt idx="11">
                        <c:v>0.00744408594489443</c:v>
                      </c:pt>
                      <c:pt idx="12">
                        <c:v>0.00780903367180852</c:v>
                      </c:pt>
                      <c:pt idx="13">
                        <c:v>0.00798485167891838</c:v>
                      </c:pt>
                      <c:pt idx="14">
                        <c:v>0.00925454420299998</c:v>
                      </c:pt>
                      <c:pt idx="15">
                        <c:v>0.0102988781515608</c:v>
                      </c:pt>
                      <c:pt idx="16">
                        <c:v>0.0104002975984898</c:v>
                      </c:pt>
                      <c:pt idx="17">
                        <c:v>0.0108920620253348</c:v>
                      </c:pt>
                      <c:pt idx="18">
                        <c:v>0.0119595872246407</c:v>
                      </c:pt>
                      <c:pt idx="19">
                        <c:v>0.0126739704360068</c:v>
                      </c:pt>
                      <c:pt idx="20">
                        <c:v>0.011711429072649</c:v>
                      </c:pt>
                      <c:pt idx="21">
                        <c:v>0.011786520127486</c:v>
                      </c:pt>
                      <c:pt idx="22">
                        <c:v>0.0130936126615845</c:v>
                      </c:pt>
                      <c:pt idx="23">
                        <c:v>0.0139864201682239</c:v>
                      </c:pt>
                      <c:pt idx="24">
                        <c:v>0.013635368096934</c:v>
                      </c:pt>
                      <c:pt idx="25">
                        <c:v>0.0129111158047146</c:v>
                      </c:pt>
                      <c:pt idx="26">
                        <c:v>0.0135507434103733</c:v>
                      </c:pt>
                      <c:pt idx="27">
                        <c:v>0.0158079961536208</c:v>
                      </c:pt>
                      <c:pt idx="28">
                        <c:v>0.0139941307514974</c:v>
                      </c:pt>
                      <c:pt idx="29">
                        <c:v>0.0150076113214014</c:v>
                      </c:pt>
                      <c:pt idx="30">
                        <c:v>0.015503492563067</c:v>
                      </c:pt>
                      <c:pt idx="31">
                        <c:v>0.0168208870331961</c:v>
                      </c:pt>
                      <c:pt idx="32">
                        <c:v>0.0152811200110438</c:v>
                      </c:pt>
                      <c:pt idx="33">
                        <c:v>0.0161154855769563</c:v>
                      </c:pt>
                      <c:pt idx="34">
                        <c:v>0.0166609914228594</c:v>
                      </c:pt>
                      <c:pt idx="35">
                        <c:v>0.0184252245546598</c:v>
                      </c:pt>
                      <c:pt idx="36">
                        <c:v>0.0156706685683051</c:v>
                      </c:pt>
                      <c:pt idx="37">
                        <c:v>0.0156241488886356</c:v>
                      </c:pt>
                      <c:pt idx="38">
                        <c:v>0.0170796175885997</c:v>
                      </c:pt>
                      <c:pt idx="39">
                        <c:v>0.0171679071106965</c:v>
                      </c:pt>
                      <c:pt idx="40">
                        <c:v>0.0158617870692359</c:v>
                      </c:pt>
                      <c:pt idx="41">
                        <c:v>0.0147021326617466</c:v>
                      </c:pt>
                      <c:pt idx="42">
                        <c:v>0.0166279301053309</c:v>
                      </c:pt>
                      <c:pt idx="43">
                        <c:v>0.0175435817678048</c:v>
                      </c:pt>
                      <c:pt idx="44">
                        <c:v>0.0162985261421654</c:v>
                      </c:pt>
                      <c:pt idx="45">
                        <c:v>0.0151052954050641</c:v>
                      </c:pt>
                      <c:pt idx="46">
                        <c:v>0.0169288715346763</c:v>
                      </c:pt>
                      <c:pt idx="47">
                        <c:v>0.01568199947712</c:v>
                      </c:pt>
                      <c:pt idx="48">
                        <c:v>0.0137413342649633</c:v>
                      </c:pt>
                      <c:pt idx="49">
                        <c:v>0.0123706447820004</c:v>
                      </c:pt>
                      <c:pt idx="50">
                        <c:v>0.0151238529922225</c:v>
                      </c:pt>
                      <c:pt idx="51">
                        <c:v>0.0136625623924258</c:v>
                      </c:pt>
                      <c:pt idx="52">
                        <c:v>0.0126026269205927</c:v>
                      </c:pt>
                      <c:pt idx="53">
                        <c:v>0.013158517506382</c:v>
                      </c:pt>
                      <c:pt idx="54">
                        <c:v>0.0151439558821824</c:v>
                      </c:pt>
                      <c:pt idx="55">
                        <c:v>0.0149403667864292</c:v>
                      </c:pt>
                      <c:pt idx="56">
                        <c:v>0.0143971723200176</c:v>
                      </c:pt>
                      <c:pt idx="57">
                        <c:v>0.0131125055081398</c:v>
                      </c:pt>
                      <c:pt idx="58">
                        <c:v>0.0144625038814529</c:v>
                      </c:pt>
                      <c:pt idx="59">
                        <c:v>0.0132193857998809</c:v>
                      </c:pt>
                      <c:pt idx="60">
                        <c:v>0.0121381129635351</c:v>
                      </c:pt>
                      <c:pt idx="61">
                        <c:v>0.0106331530387479</c:v>
                      </c:pt>
                      <c:pt idx="62">
                        <c:v>0.0113729493659517</c:v>
                      </c:pt>
                      <c:pt idx="63">
                        <c:v>0.0113518683836613</c:v>
                      </c:pt>
                      <c:pt idx="64">
                        <c:v>0.0110433176801045</c:v>
                      </c:pt>
                      <c:pt idx="65">
                        <c:v>0.00970132748999819</c:v>
                      </c:pt>
                      <c:pt idx="66">
                        <c:v>0.0113180292997913</c:v>
                      </c:pt>
                      <c:pt idx="67">
                        <c:v>0.0108136356732049</c:v>
                      </c:pt>
                      <c:pt idx="68">
                        <c:v>0.00971352538532965</c:v>
                      </c:pt>
                      <c:pt idx="69">
                        <c:v>0.00895336840598071</c:v>
                      </c:pt>
                      <c:pt idx="70">
                        <c:v>0.0100217396433003</c:v>
                      </c:pt>
                      <c:pt idx="71">
                        <c:v>0.00900108678097611</c:v>
                      </c:pt>
                      <c:pt idx="72">
                        <c:v>0.00814259631317093</c:v>
                      </c:pt>
                      <c:pt idx="73">
                        <c:v>0.00777289715139673</c:v>
                      </c:pt>
                      <c:pt idx="74">
                        <c:v>0.00786521996743972</c:v>
                      </c:pt>
                      <c:pt idx="75">
                        <c:v>0.00775226120430028</c:v>
                      </c:pt>
                      <c:pt idx="76">
                        <c:v>0.00662353532326132</c:v>
                      </c:pt>
                      <c:pt idx="77">
                        <c:v>0.00663739345846448</c:v>
                      </c:pt>
                      <c:pt idx="78">
                        <c:v>0.0067192802468341</c:v>
                      </c:pt>
                      <c:pt idx="79">
                        <c:v>0.0070867278976916</c:v>
                      </c:pt>
                      <c:pt idx="80">
                        <c:v>0.00627757508703996</c:v>
                      </c:pt>
                      <c:pt idx="81">
                        <c:v>0.00463682484192718</c:v>
                      </c:pt>
                      <c:pt idx="82">
                        <c:v>0.00576805608963127</c:v>
                      </c:pt>
                      <c:pt idx="83">
                        <c:v>0.00549760197292681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8-C76F-43EE-98E0-0DAC0456AEAC}"/>
                  </c:ext>
                </c:extLst>
              </c15:ser>
            </c15:filteredLineSeries>
            <c15:filteredLineSeries>
              <c15:ser>
                <c:idx val="7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WG_UCCSDCA_sameCCdiffD!$N$14</c15:sqref>
                        </c15:formulaRef>
                      </c:ext>
                    </c:extLst>
                    <c:strCache>
                      <c:ptCount val="1"/>
                      <c:pt idx="0">
                        <c:v>P(T &lt;= t)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WG_UCCSDCA_sameCCdiffD!$N$15:$N$98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6.73311423758866E-5</c:v>
                      </c:pt>
                      <c:pt idx="1">
                        <c:v>0.000452993486734508</c:v>
                      </c:pt>
                      <c:pt idx="2">
                        <c:v>0.00146022628040899</c:v>
                      </c:pt>
                      <c:pt idx="3">
                        <c:v>0.00306165388052572</c:v>
                      </c:pt>
                      <c:pt idx="4">
                        <c:v>0.00508143093073382</c:v>
                      </c:pt>
                      <c:pt idx="5">
                        <c:v>0.00759902402763416</c:v>
                      </c:pt>
                      <c:pt idx="6">
                        <c:v>0.0110924461540421</c:v>
                      </c:pt>
                      <c:pt idx="7">
                        <c:v>0.0155703554946861</c:v>
                      </c:pt>
                      <c:pt idx="8">
                        <c:v>0.0199484847651908</c:v>
                      </c:pt>
                      <c:pt idx="9">
                        <c:v>0.0248697573952732</c:v>
                      </c:pt>
                      <c:pt idx="10">
                        <c:v>0.0299712621483459</c:v>
                      </c:pt>
                      <c:pt idx="11">
                        <c:v>0.0363750870486586</c:v>
                      </c:pt>
                      <c:pt idx="12">
                        <c:v>0.0430930086854057</c:v>
                      </c:pt>
                      <c:pt idx="13">
                        <c:v>0.049962378790472</c:v>
                      </c:pt>
                      <c:pt idx="14">
                        <c:v>0.0579243693880699</c:v>
                      </c:pt>
                      <c:pt idx="15">
                        <c:v>0.06678532842199</c:v>
                      </c:pt>
                      <c:pt idx="16">
                        <c:v>0.0757341435188563</c:v>
                      </c:pt>
                      <c:pt idx="17">
                        <c:v>0.0851069362172863</c:v>
                      </c:pt>
                      <c:pt idx="18">
                        <c:v>0.0953993655469041</c:v>
                      </c:pt>
                      <c:pt idx="19">
                        <c:v>0.106308139640618</c:v>
                      </c:pt>
                      <c:pt idx="20">
                        <c:v>0.116389502097151</c:v>
                      </c:pt>
                      <c:pt idx="21">
                        <c:v>0.126537001585508</c:v>
                      </c:pt>
                      <c:pt idx="22">
                        <c:v>0.137811076724502</c:v>
                      </c:pt>
                      <c:pt idx="23">
                        <c:v>0.149854634739637</c:v>
                      </c:pt>
                      <c:pt idx="24">
                        <c:v>0.161597991363815</c:v>
                      </c:pt>
                      <c:pt idx="25">
                        <c:v>0.172717198978289</c:v>
                      </c:pt>
                      <c:pt idx="26">
                        <c:v>0.184390499770581</c:v>
                      </c:pt>
                      <c:pt idx="27">
                        <c:v>0.198016676888535</c:v>
                      </c:pt>
                      <c:pt idx="28">
                        <c:v>0.21008428665128</c:v>
                      </c:pt>
                      <c:pt idx="29">
                        <c:v>0.223029765768817</c:v>
                      </c:pt>
                      <c:pt idx="30">
                        <c:v>0.23640203928044</c:v>
                      </c:pt>
                      <c:pt idx="31">
                        <c:v>0.250932005114617</c:v>
                      </c:pt>
                      <c:pt idx="32">
                        <c:v>0.264131730811642</c:v>
                      </c:pt>
                      <c:pt idx="33">
                        <c:v>0.278079108319711</c:v>
                      </c:pt>
                      <c:pt idx="34">
                        <c:v>0.292498360793787</c:v>
                      </c:pt>
                      <c:pt idx="35">
                        <c:v>0.308485745873075</c:v>
                      </c:pt>
                      <c:pt idx="36">
                        <c:v>0.32208118496389</c:v>
                      </c:pt>
                      <c:pt idx="37">
                        <c:v>0.335691630334782</c:v>
                      </c:pt>
                      <c:pt idx="38">
                        <c:v>0.350605933492474</c:v>
                      </c:pt>
                      <c:pt idx="39">
                        <c:v>0.365632127809085</c:v>
                      </c:pt>
                      <c:pt idx="40">
                        <c:v>0.379566417967771</c:v>
                      </c:pt>
                      <c:pt idx="41">
                        <c:v>0.392528532573932</c:v>
                      </c:pt>
                      <c:pt idx="42">
                        <c:v>0.407240201466689</c:v>
                      </c:pt>
                      <c:pt idx="43">
                        <c:v>0.422847651063087</c:v>
                      </c:pt>
                      <c:pt idx="44">
                        <c:v>0.437407643532149</c:v>
                      </c:pt>
                      <c:pt idx="45">
                        <c:v>0.450970898517034</c:v>
                      </c:pt>
                      <c:pt idx="46">
                        <c:v>0.466231929534249</c:v>
                      </c:pt>
                      <c:pt idx="47">
                        <c:v>0.480434889913651</c:v>
                      </c:pt>
                      <c:pt idx="48">
                        <c:v>0.492930559475949</c:v>
                      </c:pt>
                      <c:pt idx="49">
                        <c:v>0.504206213922729</c:v>
                      </c:pt>
                      <c:pt idx="50">
                        <c:v>0.517966023435074</c:v>
                      </c:pt>
                      <c:pt idx="51">
                        <c:v>0.530345413928732</c:v>
                      </c:pt>
                      <c:pt idx="52">
                        <c:v>0.541658319854393</c:v>
                      </c:pt>
                      <c:pt idx="53">
                        <c:v>0.553414791805564</c:v>
                      </c:pt>
                      <c:pt idx="54">
                        <c:v>0.566967636987211</c:v>
                      </c:pt>
                      <c:pt idx="55">
                        <c:v>0.580366756961649</c:v>
                      </c:pt>
                      <c:pt idx="56">
                        <c:v>0.593360315211259</c:v>
                      </c:pt>
                      <c:pt idx="57">
                        <c:v>0.60529324915707</c:v>
                      </c:pt>
                      <c:pt idx="58">
                        <c:v>0.618576442591142</c:v>
                      </c:pt>
                      <c:pt idx="59">
                        <c:v>0.630807671122668</c:v>
                      </c:pt>
                      <c:pt idx="60">
                        <c:v>0.642056040444953</c:v>
                      </c:pt>
                      <c:pt idx="61">
                        <c:v>0.651986770197177</c:v>
                      </c:pt>
                      <c:pt idx="62">
                        <c:v>0.662928720304976</c:v>
                      </c:pt>
                      <c:pt idx="63">
                        <c:v>0.674095487204582</c:v>
                      </c:pt>
                      <c:pt idx="64">
                        <c:v>0.685244710172502</c:v>
                      </c:pt>
                      <c:pt idx="65">
                        <c:v>0.694927373522423</c:v>
                      </c:pt>
                      <c:pt idx="66">
                        <c:v>0.706858020949322</c:v>
                      </c:pt>
                      <c:pt idx="67">
                        <c:v>0.718610930857165</c:v>
                      </c:pt>
                      <c:pt idx="68">
                        <c:v>0.729434083207838</c:v>
                      </c:pt>
                      <c:pt idx="69">
                        <c:v>0.739752260742881</c:v>
                      </c:pt>
                      <c:pt idx="70">
                        <c:v>0.751786232044232</c:v>
                      </c:pt>
                      <c:pt idx="71">
                        <c:v>0.763144562939212</c:v>
                      </c:pt>
                      <c:pt idx="72">
                        <c:v>0.773923155024808</c:v>
                      </c:pt>
                      <c:pt idx="73">
                        <c:v>0.784931296077026</c:v>
                      </c:pt>
                      <c:pt idx="74">
                        <c:v>0.795642481390844</c:v>
                      </c:pt>
                      <c:pt idx="75">
                        <c:v>0.806893147235675</c:v>
                      </c:pt>
                      <c:pt idx="76">
                        <c:v>0.816933391998024</c:v>
                      </c:pt>
                      <c:pt idx="77">
                        <c:v>0.828417030585476</c:v>
                      </c:pt>
                      <c:pt idx="78">
                        <c:v>0.840691926166026</c:v>
                      </c:pt>
                      <c:pt idx="79">
                        <c:v>0.853966949663313</c:v>
                      </c:pt>
                      <c:pt idx="80">
                        <c:v>0.865917366863154</c:v>
                      </c:pt>
                      <c:pt idx="81">
                        <c:v>0.874014924802547</c:v>
                      </c:pt>
                      <c:pt idx="82">
                        <c:v>0.885248416711774</c:v>
                      </c:pt>
                      <c:pt idx="83">
                        <c:v>0.896146372581687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9-C76F-43EE-98E0-0DAC0456AEAC}"/>
                  </c:ext>
                </c:extLst>
              </c15:ser>
            </c15:filteredLineSeries>
            <c15:filteredLineSeries>
              <c15:ser>
                <c:idx val="8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WG_UCCSDCA_sameCCdiffD!$O$14</c15:sqref>
                        </c15:formulaRef>
                      </c:ext>
                    </c:extLst>
                    <c:strCache>
                      <c:ptCount val="1"/>
                      <c:pt idx="0">
                        <c:v>P(T = t)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WG_UCCSDCA_sameCCdiffD!$O$15:$O$98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6.73311423758866E-5</c:v>
                      </c:pt>
                      <c:pt idx="1">
                        <c:v>0.000385662344358622</c:v>
                      </c:pt>
                      <c:pt idx="2">
                        <c:v>0.00100723279367448</c:v>
                      </c:pt>
                      <c:pt idx="3">
                        <c:v>0.00160142760011672</c:v>
                      </c:pt>
                      <c:pt idx="4">
                        <c:v>0.00201977705020811</c:v>
                      </c:pt>
                      <c:pt idx="5">
                        <c:v>0.00251759309690034</c:v>
                      </c:pt>
                      <c:pt idx="6">
                        <c:v>0.00349342212640797</c:v>
                      </c:pt>
                      <c:pt idx="7">
                        <c:v>0.00447790934064401</c:v>
                      </c:pt>
                      <c:pt idx="8">
                        <c:v>0.00437812927050464</c:v>
                      </c:pt>
                      <c:pt idx="9">
                        <c:v>0.00492127263008237</c:v>
                      </c:pt>
                      <c:pt idx="10">
                        <c:v>0.00510150475307278</c:v>
                      </c:pt>
                      <c:pt idx="11">
                        <c:v>0.00640382490031263</c:v>
                      </c:pt>
                      <c:pt idx="12">
                        <c:v>0.00671792163674714</c:v>
                      </c:pt>
                      <c:pt idx="13">
                        <c:v>0.00686937010506633</c:v>
                      </c:pt>
                      <c:pt idx="14">
                        <c:v>0.00796199059759787</c:v>
                      </c:pt>
                      <c:pt idx="15">
                        <c:v>0.0088609590339201</c:v>
                      </c:pt>
                      <c:pt idx="16">
                        <c:v>0.00894881509686627</c:v>
                      </c:pt>
                      <c:pt idx="17">
                        <c:v>0.00937279269843008</c:v>
                      </c:pt>
                      <c:pt idx="18">
                        <c:v>0.0102924293296177</c:v>
                      </c:pt>
                      <c:pt idx="19">
                        <c:v>0.0109087740937143</c:v>
                      </c:pt>
                      <c:pt idx="20">
                        <c:v>0.0100813624565322</c:v>
                      </c:pt>
                      <c:pt idx="21">
                        <c:v>0.0101474994883577</c:v>
                      </c:pt>
                      <c:pt idx="22">
                        <c:v>0.0112740751389937</c:v>
                      </c:pt>
                      <c:pt idx="23">
                        <c:v>0.0120435580151352</c:v>
                      </c:pt>
                      <c:pt idx="24">
                        <c:v>0.0117433566241777</c:v>
                      </c:pt>
                      <c:pt idx="25">
                        <c:v>0.0111192076144743</c:v>
                      </c:pt>
                      <c:pt idx="26">
                        <c:v>0.0116733007922918</c:v>
                      </c:pt>
                      <c:pt idx="27">
                        <c:v>0.0136261771179543</c:v>
                      </c:pt>
                      <c:pt idx="28">
                        <c:v>0.0120676097627442</c:v>
                      </c:pt>
                      <c:pt idx="29">
                        <c:v>0.0129454791175369</c:v>
                      </c:pt>
                      <c:pt idx="30">
                        <c:v>0.0133722735116234</c:v>
                      </c:pt>
                      <c:pt idx="31">
                        <c:v>0.0145299658341766</c:v>
                      </c:pt>
                      <c:pt idx="32">
                        <c:v>0.013199725697025</c:v>
                      </c:pt>
                      <c:pt idx="33">
                        <c:v>0.0139473775080698</c:v>
                      </c:pt>
                      <c:pt idx="34">
                        <c:v>0.0144192524740757</c:v>
                      </c:pt>
                      <c:pt idx="35">
                        <c:v>0.0159873850792884</c:v>
                      </c:pt>
                      <c:pt idx="36">
                        <c:v>0.0135954390908143</c:v>
                      </c:pt>
                      <c:pt idx="37">
                        <c:v>0.0136104453708923</c:v>
                      </c:pt>
                      <c:pt idx="38">
                        <c:v>0.0149143031576924</c:v>
                      </c:pt>
                      <c:pt idx="39">
                        <c:v>0.0150261943166108</c:v>
                      </c:pt>
                      <c:pt idx="40">
                        <c:v>0.0139342901586861</c:v>
                      </c:pt>
                      <c:pt idx="41">
                        <c:v>0.0129621146061605</c:v>
                      </c:pt>
                      <c:pt idx="42">
                        <c:v>0.0147116688927566</c:v>
                      </c:pt>
                      <c:pt idx="43">
                        <c:v>0.0156074495963985</c:v>
                      </c:pt>
                      <c:pt idx="44">
                        <c:v>0.0145599924690622</c:v>
                      </c:pt>
                      <c:pt idx="45">
                        <c:v>0.013563254984885</c:v>
                      </c:pt>
                      <c:pt idx="46">
                        <c:v>0.015261031017215</c:v>
                      </c:pt>
                      <c:pt idx="47">
                        <c:v>0.0142029603794019</c:v>
                      </c:pt>
                      <c:pt idx="48">
                        <c:v>0.0124956695622978</c:v>
                      </c:pt>
                      <c:pt idx="49">
                        <c:v>0.0112756544467801</c:v>
                      </c:pt>
                      <c:pt idx="50">
                        <c:v>0.0137598095123447</c:v>
                      </c:pt>
                      <c:pt idx="51">
                        <c:v>0.0123793904936579</c:v>
                      </c:pt>
                      <c:pt idx="52">
                        <c:v>0.0113129059256611</c:v>
                      </c:pt>
                      <c:pt idx="53">
                        <c:v>0.0117564719511709</c:v>
                      </c:pt>
                      <c:pt idx="54">
                        <c:v>0.0135528451816468</c:v>
                      </c:pt>
                      <c:pt idx="55">
                        <c:v>0.0133991199744383</c:v>
                      </c:pt>
                      <c:pt idx="56">
                        <c:v>0.0129935582496103</c:v>
                      </c:pt>
                      <c:pt idx="57">
                        <c:v>0.0119329339458105</c:v>
                      </c:pt>
                      <c:pt idx="58">
                        <c:v>0.0132831934340728</c:v>
                      </c:pt>
                      <c:pt idx="59">
                        <c:v>0.0122312285315256</c:v>
                      </c:pt>
                      <c:pt idx="60">
                        <c:v>0.0112483693222853</c:v>
                      </c:pt>
                      <c:pt idx="61">
                        <c:v>0.00993072975222329</c:v>
                      </c:pt>
                      <c:pt idx="62">
                        <c:v>0.010941950107799</c:v>
                      </c:pt>
                      <c:pt idx="63">
                        <c:v>0.0111667668996061</c:v>
                      </c:pt>
                      <c:pt idx="64">
                        <c:v>0.0111492229679202</c:v>
                      </c:pt>
                      <c:pt idx="65">
                        <c:v>0.00968266334992091</c:v>
                      </c:pt>
                      <c:pt idx="66">
                        <c:v>0.0119306474268996</c:v>
                      </c:pt>
                      <c:pt idx="67">
                        <c:v>0.0117529099078428</c:v>
                      </c:pt>
                      <c:pt idx="68">
                        <c:v>0.0108231523506727</c:v>
                      </c:pt>
                      <c:pt idx="69">
                        <c:v>0.0103181775350434</c:v>
                      </c:pt>
                      <c:pt idx="70">
                        <c:v>0.0120339713013503</c:v>
                      </c:pt>
                      <c:pt idx="71">
                        <c:v>0.0113583308949807</c:v>
                      </c:pt>
                      <c:pt idx="72">
                        <c:v>0.0107785920855961</c:v>
                      </c:pt>
                      <c:pt idx="73">
                        <c:v>0.0110081410522174</c:v>
                      </c:pt>
                      <c:pt idx="74">
                        <c:v>0.0107111853138183</c:v>
                      </c:pt>
                      <c:pt idx="75">
                        <c:v>0.0112506658448309</c:v>
                      </c:pt>
                      <c:pt idx="76">
                        <c:v>0.010040244762349</c:v>
                      </c:pt>
                      <c:pt idx="77">
                        <c:v>0.0114836385874522</c:v>
                      </c:pt>
                      <c:pt idx="78">
                        <c:v>0.0122748955805501</c:v>
                      </c:pt>
                      <c:pt idx="79">
                        <c:v>0.013275023497287</c:v>
                      </c:pt>
                      <c:pt idx="80">
                        <c:v>0.0119504171998408</c:v>
                      </c:pt>
                      <c:pt idx="81">
                        <c:v>0.00809755793939244</c:v>
                      </c:pt>
                      <c:pt idx="82">
                        <c:v>0.0112334919092276</c:v>
                      </c:pt>
                      <c:pt idx="83">
                        <c:v>0.0108979558699131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A-C76F-43EE-98E0-0DAC0456AEA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WG_UCCSDCA_sameCCdiffD!$P$14</c15:sqref>
                        </c15:formulaRef>
                      </c:ext>
                    </c:extLst>
                    <c:strCache>
                      <c:ptCount val="1"/>
                      <c:pt idx="0">
                        <c:v>LL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WG_UCCSDCA_sameCCdiffD!$P$15:$P$98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-19.21177537746513</c:v>
                      </c:pt>
                      <c:pt idx="1">
                        <c:v>-227.9559014791997</c:v>
                      </c:pt>
                      <c:pt idx="2">
                        <c:v>-483.0383961561395</c:v>
                      </c:pt>
                      <c:pt idx="3">
                        <c:v>-669.4334189381204</c:v>
                      </c:pt>
                      <c:pt idx="4">
                        <c:v>-825.2341632643151</c:v>
                      </c:pt>
                      <c:pt idx="5">
                        <c:v>-999.4034763437958</c:v>
                      </c:pt>
                      <c:pt idx="6">
                        <c:v>-1250.169037138626</c:v>
                      </c:pt>
                      <c:pt idx="7">
                        <c:v>-1346.741152621507</c:v>
                      </c:pt>
                      <c:pt idx="8">
                        <c:v>-1107.951285616235</c:v>
                      </c:pt>
                      <c:pt idx="9">
                        <c:v>-1254.148395676892</c:v>
                      </c:pt>
                      <c:pt idx="10">
                        <c:v>-1409.284668750602</c:v>
                      </c:pt>
                      <c:pt idx="11">
                        <c:v>-1995.089631451197</c:v>
                      </c:pt>
                      <c:pt idx="12">
                        <c:v>-2001.190581012016</c:v>
                      </c:pt>
                      <c:pt idx="13">
                        <c:v>-2062.002705991898</c:v>
                      </c:pt>
                      <c:pt idx="14">
                        <c:v>-2416.538117657148</c:v>
                      </c:pt>
                      <c:pt idx="15">
                        <c:v>-2741.138160727804</c:v>
                      </c:pt>
                      <c:pt idx="16">
                        <c:v>-2758.996975919816</c:v>
                      </c:pt>
                      <c:pt idx="17">
                        <c:v>-2886.025503455124</c:v>
                      </c:pt>
                      <c:pt idx="18">
                        <c:v>-2965.472642513554</c:v>
                      </c:pt>
                      <c:pt idx="19">
                        <c:v>-3185.322434834932</c:v>
                      </c:pt>
                      <c:pt idx="20">
                        <c:v>-3162.782000460383</c:v>
                      </c:pt>
                      <c:pt idx="21">
                        <c:v>-3011.386341544669</c:v>
                      </c:pt>
                      <c:pt idx="22">
                        <c:v>-3067.910606386418</c:v>
                      </c:pt>
                      <c:pt idx="23">
                        <c:v>-3058.10395365297</c:v>
                      </c:pt>
                      <c:pt idx="24">
                        <c:v>-2751.125439432064</c:v>
                      </c:pt>
                      <c:pt idx="25">
                        <c:v>-2888.41016275026</c:v>
                      </c:pt>
                      <c:pt idx="26">
                        <c:v>-3213.225642530518</c:v>
                      </c:pt>
                      <c:pt idx="27">
                        <c:v>-3453.793088741764</c:v>
                      </c:pt>
                      <c:pt idx="28">
                        <c:v>-3034.637212485783</c:v>
                      </c:pt>
                      <c:pt idx="29">
                        <c:v>-3047.253066930744</c:v>
                      </c:pt>
                      <c:pt idx="30">
                        <c:v>-3218.67060500754</c:v>
                      </c:pt>
                      <c:pt idx="31">
                        <c:v>-3211.740493976286</c:v>
                      </c:pt>
                      <c:pt idx="32">
                        <c:v>-3397.1339956553</c:v>
                      </c:pt>
                      <c:pt idx="33">
                        <c:v>-3635.866677325137</c:v>
                      </c:pt>
                      <c:pt idx="34">
                        <c:v>-3802.55431622903</c:v>
                      </c:pt>
                      <c:pt idx="35">
                        <c:v>-3751.311457338753</c:v>
                      </c:pt>
                      <c:pt idx="36">
                        <c:v>-3442.714743668045</c:v>
                      </c:pt>
                      <c:pt idx="37">
                        <c:v>-3433.237273505792</c:v>
                      </c:pt>
                      <c:pt idx="38">
                        <c:v>-3784.891124711267</c:v>
                      </c:pt>
                      <c:pt idx="39">
                        <c:v>-3765.570400844936</c:v>
                      </c:pt>
                      <c:pt idx="40">
                        <c:v>-3393.081631688222</c:v>
                      </c:pt>
                      <c:pt idx="41">
                        <c:v>-3580.87693634527</c:v>
                      </c:pt>
                      <c:pt idx="42">
                        <c:v>-4041.911497353198</c:v>
                      </c:pt>
                      <c:pt idx="43">
                        <c:v>-3910.406524052202</c:v>
                      </c:pt>
                      <c:pt idx="44">
                        <c:v>-3764.235200569135</c:v>
                      </c:pt>
                      <c:pt idx="45">
                        <c:v>-3655.332334821143</c:v>
                      </c:pt>
                      <c:pt idx="46">
                        <c:v>-3780.937233591283</c:v>
                      </c:pt>
                      <c:pt idx="47">
                        <c:v>-3360.900838357714</c:v>
                      </c:pt>
                      <c:pt idx="48">
                        <c:v>-3199.132384690145</c:v>
                      </c:pt>
                      <c:pt idx="49">
                        <c:v>-3372.802232115611</c:v>
                      </c:pt>
                      <c:pt idx="50">
                        <c:v>-3535.952714375696</c:v>
                      </c:pt>
                      <c:pt idx="51">
                        <c:v>-2894.144960168856</c:v>
                      </c:pt>
                      <c:pt idx="52">
                        <c:v>-2926.622640247534</c:v>
                      </c:pt>
                      <c:pt idx="53">
                        <c:v>-3248.089862927721</c:v>
                      </c:pt>
                      <c:pt idx="54">
                        <c:v>-3815.127835370288</c:v>
                      </c:pt>
                      <c:pt idx="55">
                        <c:v>-3652.743611828374</c:v>
                      </c:pt>
                      <c:pt idx="56">
                        <c:v>-3617.970202471793</c:v>
                      </c:pt>
                      <c:pt idx="57">
                        <c:v>-3308.054497844781</c:v>
                      </c:pt>
                      <c:pt idx="58">
                        <c:v>-3539.108413720803</c:v>
                      </c:pt>
                      <c:pt idx="59">
                        <c:v>-2875.657161969839</c:v>
                      </c:pt>
                      <c:pt idx="60">
                        <c:v>-3056.009366888238</c:v>
                      </c:pt>
                      <c:pt idx="61">
                        <c:v>-2638.133391593934</c:v>
                      </c:pt>
                      <c:pt idx="62">
                        <c:v>-2961.939215439207</c:v>
                      </c:pt>
                      <c:pt idx="63">
                        <c:v>-2998.04037290118</c:v>
                      </c:pt>
                      <c:pt idx="64">
                        <c:v>-3026.06742297915</c:v>
                      </c:pt>
                      <c:pt idx="65">
                        <c:v>-3083.883153595148</c:v>
                      </c:pt>
                      <c:pt idx="66">
                        <c:v>-3272.768489120452</c:v>
                      </c:pt>
                      <c:pt idx="67">
                        <c:v>-2941.699224266697</c:v>
                      </c:pt>
                      <c:pt idx="68">
                        <c:v>-2960.04827789431</c:v>
                      </c:pt>
                      <c:pt idx="69">
                        <c:v>-2854.081233098198</c:v>
                      </c:pt>
                      <c:pt idx="70">
                        <c:v>-3244.295918246283</c:v>
                      </c:pt>
                      <c:pt idx="71">
                        <c:v>-2928.483688301847</c:v>
                      </c:pt>
                      <c:pt idx="72">
                        <c:v>-2894.793535528323</c:v>
                      </c:pt>
                      <c:pt idx="73">
                        <c:v>-2957.982840876773</c:v>
                      </c:pt>
                      <c:pt idx="74">
                        <c:v>-3134.698508417266</c:v>
                      </c:pt>
                      <c:pt idx="75">
                        <c:v>-2759.706699013712</c:v>
                      </c:pt>
                      <c:pt idx="76">
                        <c:v>-2549.03919760781</c:v>
                      </c:pt>
                      <c:pt idx="77">
                        <c:v>-2849.838808460309</c:v>
                      </c:pt>
                      <c:pt idx="78">
                        <c:v>-3304.549533122437</c:v>
                      </c:pt>
                      <c:pt idx="79">
                        <c:v>-3587.152881706655</c:v>
                      </c:pt>
                      <c:pt idx="80">
                        <c:v>-2908.531831534404</c:v>
                      </c:pt>
                      <c:pt idx="81">
                        <c:v>-2538.133580158851</c:v>
                      </c:pt>
                      <c:pt idx="82">
                        <c:v>-3303.797731788532</c:v>
                      </c:pt>
                      <c:pt idx="83">
                        <c:v>-3136.310949289753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B-C76F-43EE-98E0-0DAC0456AEA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WG_UCCSDCA_sameCCdiffD!$Q$14</c15:sqref>
                        </c15:formulaRef>
                      </c:ext>
                    </c:extLst>
                    <c:strCache>
                      <c:ptCount val="1"/>
                      <c:pt idx="0">
                        <c:v>Exp Cumulative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WG_UCCSDCA_sameCCdiffD!$A$15:$B$98</c15:sqref>
                        </c15:formulaRef>
                      </c:ext>
                    </c:extLst>
                    <c:multiLvlStrCache>
                      <c:ptCount val="84"/>
                      <c:lvl>
                        <c:pt idx="0">
                          <c:v>1996Q1</c:v>
                        </c:pt>
                        <c:pt idx="1">
                          <c:v>1996Q2</c:v>
                        </c:pt>
                        <c:pt idx="2">
                          <c:v>1996Q3</c:v>
                        </c:pt>
                        <c:pt idx="3">
                          <c:v>1996Q4</c:v>
                        </c:pt>
                        <c:pt idx="4">
                          <c:v>1997Q1</c:v>
                        </c:pt>
                        <c:pt idx="5">
                          <c:v>1997Q2</c:v>
                        </c:pt>
                        <c:pt idx="6">
                          <c:v>1997Q3</c:v>
                        </c:pt>
                        <c:pt idx="7">
                          <c:v>1997Q4</c:v>
                        </c:pt>
                        <c:pt idx="8">
                          <c:v>1998Q1</c:v>
                        </c:pt>
                        <c:pt idx="9">
                          <c:v>1998Q2</c:v>
                        </c:pt>
                        <c:pt idx="10">
                          <c:v>1998Q3</c:v>
                        </c:pt>
                        <c:pt idx="11">
                          <c:v>1998Q4</c:v>
                        </c:pt>
                        <c:pt idx="12">
                          <c:v>1999Q1</c:v>
                        </c:pt>
                        <c:pt idx="13">
                          <c:v>1999Q2</c:v>
                        </c:pt>
                        <c:pt idx="14">
                          <c:v>1999Q3</c:v>
                        </c:pt>
                        <c:pt idx="15">
                          <c:v>1999Q4</c:v>
                        </c:pt>
                        <c:pt idx="16">
                          <c:v>2000Q1</c:v>
                        </c:pt>
                        <c:pt idx="17">
                          <c:v>2000Q2</c:v>
                        </c:pt>
                        <c:pt idx="18">
                          <c:v>2000Q3</c:v>
                        </c:pt>
                        <c:pt idx="19">
                          <c:v>2000Q4</c:v>
                        </c:pt>
                        <c:pt idx="20">
                          <c:v>2001Q1</c:v>
                        </c:pt>
                        <c:pt idx="21">
                          <c:v>2001Q2</c:v>
                        </c:pt>
                        <c:pt idx="22">
                          <c:v>2001Q3</c:v>
                        </c:pt>
                        <c:pt idx="23">
                          <c:v>2001Q4</c:v>
                        </c:pt>
                        <c:pt idx="24">
                          <c:v>2002Q1</c:v>
                        </c:pt>
                        <c:pt idx="25">
                          <c:v>2002Q2</c:v>
                        </c:pt>
                        <c:pt idx="26">
                          <c:v>2002Q3</c:v>
                        </c:pt>
                        <c:pt idx="27">
                          <c:v>2002Q4</c:v>
                        </c:pt>
                        <c:pt idx="28">
                          <c:v>2003Q1</c:v>
                        </c:pt>
                        <c:pt idx="29">
                          <c:v>2003Q2</c:v>
                        </c:pt>
                        <c:pt idx="30">
                          <c:v>2003Q3</c:v>
                        </c:pt>
                        <c:pt idx="31">
                          <c:v>2003Q4</c:v>
                        </c:pt>
                        <c:pt idx="32">
                          <c:v>2004Q1</c:v>
                        </c:pt>
                        <c:pt idx="33">
                          <c:v>2004Q2</c:v>
                        </c:pt>
                        <c:pt idx="34">
                          <c:v>2004Q3</c:v>
                        </c:pt>
                        <c:pt idx="35">
                          <c:v>2004Q4</c:v>
                        </c:pt>
                        <c:pt idx="36">
                          <c:v>2005Q1</c:v>
                        </c:pt>
                        <c:pt idx="37">
                          <c:v>2005Q2</c:v>
                        </c:pt>
                        <c:pt idx="38">
                          <c:v>2005Q3</c:v>
                        </c:pt>
                        <c:pt idx="39">
                          <c:v>2005Q4</c:v>
                        </c:pt>
                        <c:pt idx="40">
                          <c:v>2006Q1</c:v>
                        </c:pt>
                        <c:pt idx="41">
                          <c:v>2006Q2</c:v>
                        </c:pt>
                        <c:pt idx="42">
                          <c:v>2006Q3</c:v>
                        </c:pt>
                        <c:pt idx="43">
                          <c:v>2006Q4</c:v>
                        </c:pt>
                        <c:pt idx="44">
                          <c:v>2007Q1</c:v>
                        </c:pt>
                        <c:pt idx="45">
                          <c:v>2007Q2</c:v>
                        </c:pt>
                        <c:pt idx="46">
                          <c:v>2007Q3</c:v>
                        </c:pt>
                        <c:pt idx="47">
                          <c:v>2007Q4</c:v>
                        </c:pt>
                        <c:pt idx="48">
                          <c:v>2008Q1</c:v>
                        </c:pt>
                        <c:pt idx="49">
                          <c:v>2008Q2</c:v>
                        </c:pt>
                        <c:pt idx="50">
                          <c:v>2008Q3</c:v>
                        </c:pt>
                        <c:pt idx="51">
                          <c:v>2008Q4</c:v>
                        </c:pt>
                        <c:pt idx="52">
                          <c:v>2009Q1</c:v>
                        </c:pt>
                        <c:pt idx="53">
                          <c:v>2009Q2</c:v>
                        </c:pt>
                        <c:pt idx="54">
                          <c:v>2009Q3</c:v>
                        </c:pt>
                        <c:pt idx="55">
                          <c:v>2009Q4</c:v>
                        </c:pt>
                        <c:pt idx="56">
                          <c:v>2010Q1</c:v>
                        </c:pt>
                        <c:pt idx="57">
                          <c:v>2010Q2</c:v>
                        </c:pt>
                        <c:pt idx="58">
                          <c:v>2010Q3</c:v>
                        </c:pt>
                        <c:pt idx="59">
                          <c:v>2010Q4</c:v>
                        </c:pt>
                        <c:pt idx="60">
                          <c:v>2011Q1</c:v>
                        </c:pt>
                        <c:pt idx="61">
                          <c:v>2011Q2</c:v>
                        </c:pt>
                        <c:pt idx="62">
                          <c:v>2011Q3</c:v>
                        </c:pt>
                        <c:pt idx="63">
                          <c:v>2011Q4</c:v>
                        </c:pt>
                        <c:pt idx="64">
                          <c:v>2012Q1</c:v>
                        </c:pt>
                        <c:pt idx="65">
                          <c:v>2012Q2</c:v>
                        </c:pt>
                        <c:pt idx="66">
                          <c:v>2012Q3</c:v>
                        </c:pt>
                        <c:pt idx="67">
                          <c:v>2012Q4</c:v>
                        </c:pt>
                        <c:pt idx="68">
                          <c:v>2013Q1</c:v>
                        </c:pt>
                        <c:pt idx="69">
                          <c:v>2013Q2</c:v>
                        </c:pt>
                        <c:pt idx="70">
                          <c:v>2013Q3</c:v>
                        </c:pt>
                        <c:pt idx="71">
                          <c:v>2013Q4</c:v>
                        </c:pt>
                        <c:pt idx="72">
                          <c:v>2014Q1</c:v>
                        </c:pt>
                        <c:pt idx="73">
                          <c:v>2014Q2</c:v>
                        </c:pt>
                        <c:pt idx="74">
                          <c:v>2014Q3</c:v>
                        </c:pt>
                        <c:pt idx="75">
                          <c:v>2014Q4</c:v>
                        </c:pt>
                        <c:pt idx="76">
                          <c:v>2015Q1</c:v>
                        </c:pt>
                        <c:pt idx="77">
                          <c:v>2015Q2</c:v>
                        </c:pt>
                        <c:pt idx="78">
                          <c:v>2015Q3</c:v>
                        </c:pt>
                        <c:pt idx="79">
                          <c:v>2015Q4</c:v>
                        </c:pt>
                        <c:pt idx="80">
                          <c:v>2016Q1</c:v>
                        </c:pt>
                        <c:pt idx="81">
                          <c:v>2016Q2</c:v>
                        </c:pt>
                        <c:pt idx="82">
                          <c:v>2016Q3</c:v>
                        </c:pt>
                        <c:pt idx="83">
                          <c:v>2016Q4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  <c:pt idx="25">
                          <c:v>26</c:v>
                        </c:pt>
                        <c:pt idx="26">
                          <c:v>27</c:v>
                        </c:pt>
                        <c:pt idx="27">
                          <c:v>28</c:v>
                        </c:pt>
                        <c:pt idx="28">
                          <c:v>29</c:v>
                        </c:pt>
                        <c:pt idx="29">
                          <c:v>30</c:v>
                        </c:pt>
                        <c:pt idx="30">
                          <c:v>31</c:v>
                        </c:pt>
                        <c:pt idx="31">
                          <c:v>32</c:v>
                        </c:pt>
                        <c:pt idx="32">
                          <c:v>33</c:v>
                        </c:pt>
                        <c:pt idx="33">
                          <c:v>34</c:v>
                        </c:pt>
                        <c:pt idx="34">
                          <c:v>35</c:v>
                        </c:pt>
                        <c:pt idx="35">
                          <c:v>36</c:v>
                        </c:pt>
                        <c:pt idx="36">
                          <c:v>37</c:v>
                        </c:pt>
                        <c:pt idx="37">
                          <c:v>38</c:v>
                        </c:pt>
                        <c:pt idx="38">
                          <c:v>39</c:v>
                        </c:pt>
                        <c:pt idx="39">
                          <c:v>40</c:v>
                        </c:pt>
                        <c:pt idx="40">
                          <c:v>41</c:v>
                        </c:pt>
                        <c:pt idx="41">
                          <c:v>42</c:v>
                        </c:pt>
                        <c:pt idx="42">
                          <c:v>43</c:v>
                        </c:pt>
                        <c:pt idx="43">
                          <c:v>44</c:v>
                        </c:pt>
                        <c:pt idx="44">
                          <c:v>45</c:v>
                        </c:pt>
                        <c:pt idx="45">
                          <c:v>46</c:v>
                        </c:pt>
                        <c:pt idx="46">
                          <c:v>47</c:v>
                        </c:pt>
                        <c:pt idx="47">
                          <c:v>48</c:v>
                        </c:pt>
                        <c:pt idx="48">
                          <c:v>49</c:v>
                        </c:pt>
                        <c:pt idx="49">
                          <c:v>50</c:v>
                        </c:pt>
                        <c:pt idx="50">
                          <c:v>51</c:v>
                        </c:pt>
                        <c:pt idx="51">
                          <c:v>52</c:v>
                        </c:pt>
                        <c:pt idx="52">
                          <c:v>53</c:v>
                        </c:pt>
                        <c:pt idx="53">
                          <c:v>54</c:v>
                        </c:pt>
                        <c:pt idx="54">
                          <c:v>55</c:v>
                        </c:pt>
                        <c:pt idx="55">
                          <c:v>56</c:v>
                        </c:pt>
                        <c:pt idx="56">
                          <c:v>57</c:v>
                        </c:pt>
                        <c:pt idx="57">
                          <c:v>58</c:v>
                        </c:pt>
                        <c:pt idx="58">
                          <c:v>59</c:v>
                        </c:pt>
                        <c:pt idx="59">
                          <c:v>60</c:v>
                        </c:pt>
                        <c:pt idx="60">
                          <c:v>61</c:v>
                        </c:pt>
                        <c:pt idx="61">
                          <c:v>62</c:v>
                        </c:pt>
                        <c:pt idx="62">
                          <c:v>63</c:v>
                        </c:pt>
                        <c:pt idx="63">
                          <c:v>64</c:v>
                        </c:pt>
                        <c:pt idx="64">
                          <c:v>65</c:v>
                        </c:pt>
                        <c:pt idx="65">
                          <c:v>66</c:v>
                        </c:pt>
                        <c:pt idx="66">
                          <c:v>67</c:v>
                        </c:pt>
                        <c:pt idx="67">
                          <c:v>68</c:v>
                        </c:pt>
                        <c:pt idx="68">
                          <c:v>69</c:v>
                        </c:pt>
                        <c:pt idx="69">
                          <c:v>70</c:v>
                        </c:pt>
                        <c:pt idx="70">
                          <c:v>71</c:v>
                        </c:pt>
                        <c:pt idx="71">
                          <c:v>72</c:v>
                        </c:pt>
                        <c:pt idx="72">
                          <c:v>73</c:v>
                        </c:pt>
                        <c:pt idx="73">
                          <c:v>74</c:v>
                        </c:pt>
                        <c:pt idx="74">
                          <c:v>75</c:v>
                        </c:pt>
                        <c:pt idx="75">
                          <c:v>76</c:v>
                        </c:pt>
                        <c:pt idx="76">
                          <c:v>77</c:v>
                        </c:pt>
                        <c:pt idx="77">
                          <c:v>78</c:v>
                        </c:pt>
                        <c:pt idx="78">
                          <c:v>79</c:v>
                        </c:pt>
                        <c:pt idx="79">
                          <c:v>80</c:v>
                        </c:pt>
                        <c:pt idx="80">
                          <c:v>81</c:v>
                        </c:pt>
                        <c:pt idx="81">
                          <c:v>82</c:v>
                        </c:pt>
                        <c:pt idx="82">
                          <c:v>83</c:v>
                        </c:pt>
                        <c:pt idx="83">
                          <c:v>84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WG_UCCSDCA_sameCCdiffD!$Q$15:$Q$98</c15:sqref>
                        </c15:formulaRef>
                      </c:ext>
                    </c:extLst>
                    <c:numCache>
                      <c:formatCode>General</c:formatCode>
                      <c:ptCount val="84"/>
                      <c:pt idx="0">
                        <c:v>4.0398685425532</c:v>
                      </c:pt>
                      <c:pt idx="1">
                        <c:v>27.17960920407051</c:v>
                      </c:pt>
                      <c:pt idx="2">
                        <c:v>87.61357682453954</c:v>
                      </c:pt>
                      <c:pt idx="3">
                        <c:v>183.699232831543</c:v>
                      </c:pt>
                      <c:pt idx="4">
                        <c:v>304.8858558440295</c:v>
                      </c:pt>
                      <c:pt idx="5">
                        <c:v>455.9414416580499</c:v>
                      </c:pt>
                      <c:pt idx="6">
                        <c:v>665.5467692425284</c:v>
                      </c:pt>
                      <c:pt idx="7">
                        <c:v>934.2213296811691</c:v>
                      </c:pt>
                      <c:pt idx="8">
                        <c:v>1196.909085911447</c:v>
                      </c:pt>
                      <c:pt idx="9">
                        <c:v>1492.185443716389</c:v>
                      </c:pt>
                      <c:pt idx="10">
                        <c:v>1798.275728900757</c:v>
                      </c:pt>
                      <c:pt idx="11">
                        <c:v>2182.505222919515</c:v>
                      </c:pt>
                      <c:pt idx="12">
                        <c:v>2585.580521124343</c:v>
                      </c:pt>
                      <c:pt idx="13">
                        <c:v>2997.742727428323</c:v>
                      </c:pt>
                      <c:pt idx="14">
                        <c:v>3475.462163284195</c:v>
                      </c:pt>
                      <c:pt idx="15">
                        <c:v>4007.119705319401</c:v>
                      </c:pt>
                      <c:pt idx="16">
                        <c:v>4544.048611131376</c:v>
                      </c:pt>
                      <c:pt idx="17">
                        <c:v>5106.416173037181</c:v>
                      </c:pt>
                      <c:pt idx="18">
                        <c:v>5723.961932814247</c:v>
                      </c:pt>
                      <c:pt idx="19">
                        <c:v>6378.488378437108</c:v>
                      </c:pt>
                      <c:pt idx="20">
                        <c:v>6983.37012582904</c:v>
                      </c:pt>
                      <c:pt idx="21">
                        <c:v>7592.2200951305</c:v>
                      </c:pt>
                      <c:pt idx="22">
                        <c:v>8268.664603470123</c:v>
                      </c:pt>
                      <c:pt idx="23">
                        <c:v>8991.278084378233</c:v>
                      </c:pt>
                      <c:pt idx="24">
                        <c:v>9695.879481828897</c:v>
                      </c:pt>
                      <c:pt idx="25">
                        <c:v>10363.03193869735</c:v>
                      </c:pt>
                      <c:pt idx="26">
                        <c:v>11063.42998623486</c:v>
                      </c:pt>
                      <c:pt idx="27">
                        <c:v>11881.00061331212</c:v>
                      </c:pt>
                      <c:pt idx="28">
                        <c:v>12605.05719907677</c:v>
                      </c:pt>
                      <c:pt idx="29">
                        <c:v>13381.78594612899</c:v>
                      </c:pt>
                      <c:pt idx="30">
                        <c:v>14184.1223568264</c:v>
                      </c:pt>
                      <c:pt idx="31">
                        <c:v>15055.92030687699</c:v>
                      </c:pt>
                      <c:pt idx="32">
                        <c:v>15847.90384869849</c:v>
                      </c:pt>
                      <c:pt idx="33">
                        <c:v>16684.74649918268</c:v>
                      </c:pt>
                      <c:pt idx="34">
                        <c:v>17549.90164762722</c:v>
                      </c:pt>
                      <c:pt idx="35">
                        <c:v>18509.14475238453</c:v>
                      </c:pt>
                      <c:pt idx="36">
                        <c:v>19324.87109783338</c:v>
                      </c:pt>
                      <c:pt idx="37">
                        <c:v>20141.49782008692</c:v>
                      </c:pt>
                      <c:pt idx="38">
                        <c:v>21036.35600954846</c:v>
                      </c:pt>
                      <c:pt idx="39">
                        <c:v>21937.92766854512</c:v>
                      </c:pt>
                      <c:pt idx="40">
                        <c:v>22773.98507806629</c:v>
                      </c:pt>
                      <c:pt idx="41">
                        <c:v>23551.71195443592</c:v>
                      </c:pt>
                      <c:pt idx="42">
                        <c:v>24434.41208800131</c:v>
                      </c:pt>
                      <c:pt idx="43">
                        <c:v>25370.85906378522</c:v>
                      </c:pt>
                      <c:pt idx="44">
                        <c:v>26244.45861192896</c:v>
                      </c:pt>
                      <c:pt idx="45">
                        <c:v>27058.25391102205</c:v>
                      </c:pt>
                      <c:pt idx="46">
                        <c:v>27973.91577205496</c:v>
                      </c:pt>
                      <c:pt idx="47">
                        <c:v>28826.09339481907</c:v>
                      </c:pt>
                      <c:pt idx="48">
                        <c:v>29575.83356855694</c:v>
                      </c:pt>
                      <c:pt idx="49">
                        <c:v>30252.37283536375</c:v>
                      </c:pt>
                      <c:pt idx="50">
                        <c:v>31077.96140610443</c:v>
                      </c:pt>
                      <c:pt idx="51">
                        <c:v>31820.7248357239</c:v>
                      </c:pt>
                      <c:pt idx="52">
                        <c:v>32499.49919126358</c:v>
                      </c:pt>
                      <c:pt idx="53">
                        <c:v>33204.88750833382</c:v>
                      </c:pt>
                      <c:pt idx="54">
                        <c:v>34018.05821923263</c:v>
                      </c:pt>
                      <c:pt idx="55">
                        <c:v>34822.00541769892</c:v>
                      </c:pt>
                      <c:pt idx="56">
                        <c:v>35601.61891267555</c:v>
                      </c:pt>
                      <c:pt idx="57">
                        <c:v>36317.59494942417</c:v>
                      </c:pt>
                      <c:pt idx="58">
                        <c:v>37114.58655546854</c:v>
                      </c:pt>
                      <c:pt idx="59">
                        <c:v>37848.46026736008</c:v>
                      </c:pt>
                      <c:pt idx="60">
                        <c:v>38523.3624266972</c:v>
                      </c:pt>
                      <c:pt idx="61">
                        <c:v>39119.2062118306</c:v>
                      </c:pt>
                      <c:pt idx="62">
                        <c:v>39775.72321829853</c:v>
                      </c:pt>
                      <c:pt idx="63">
                        <c:v>40445.7292322749</c:v>
                      </c:pt>
                      <c:pt idx="64">
                        <c:v>41114.68261035011</c:v>
                      </c:pt>
                      <c:pt idx="65">
                        <c:v>41695.64241134537</c:v>
                      </c:pt>
                      <c:pt idx="66">
                        <c:v>42411.48125695935</c:v>
                      </c:pt>
                      <c:pt idx="67">
                        <c:v>43116.65585142991</c:v>
                      </c:pt>
                      <c:pt idx="68">
                        <c:v>43766.04499247027</c:v>
                      </c:pt>
                      <c:pt idx="69">
                        <c:v>44385.13564457288</c:v>
                      </c:pt>
                      <c:pt idx="70">
                        <c:v>45107.1739226539</c:v>
                      </c:pt>
                      <c:pt idx="71">
                        <c:v>45788.67377635274</c:v>
                      </c:pt>
                      <c:pt idx="72">
                        <c:v>46435.3893014885</c:v>
                      </c:pt>
                      <c:pt idx="73">
                        <c:v>47095.87776462155</c:v>
                      </c:pt>
                      <c:pt idx="74">
                        <c:v>47738.54888345065</c:v>
                      </c:pt>
                      <c:pt idx="75">
                        <c:v>48413.5888341405</c:v>
                      </c:pt>
                      <c:pt idx="76">
                        <c:v>49016.00351988145</c:v>
                      </c:pt>
                      <c:pt idx="77">
                        <c:v>49705.02183512858</c:v>
                      </c:pt>
                      <c:pt idx="78">
                        <c:v>50441.51556996159</c:v>
                      </c:pt>
                      <c:pt idx="79">
                        <c:v>51238.0169797988</c:v>
                      </c:pt>
                      <c:pt idx="80">
                        <c:v>51955.04201178926</c:v>
                      </c:pt>
                      <c:pt idx="81">
                        <c:v>52440.8954881528</c:v>
                      </c:pt>
                      <c:pt idx="82">
                        <c:v>53114.90500270646</c:v>
                      </c:pt>
                      <c:pt idx="83">
                        <c:v>53768.78235490125</c:v>
                      </c:pt>
                    </c:numCache>
                  </c:numRef>
                </c:val>
                <c:smooth val="0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C-C76F-43EE-98E0-0DAC0456AEAC}"/>
                  </c:ext>
                </c:extLst>
              </c15:ser>
            </c15:filteredLineSeries>
          </c:ext>
        </c:extLst>
      </c:lineChart>
      <c:catAx>
        <c:axId val="-16296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960576"/>
        <c:crosses val="autoZero"/>
        <c:auto val="1"/>
        <c:lblAlgn val="ctr"/>
        <c:lblOffset val="100"/>
        <c:noMultiLvlLbl val="0"/>
      </c:catAx>
      <c:valAx>
        <c:axId val="-16296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96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171450</xdr:colOff>
      <xdr:row>4</xdr:row>
      <xdr:rowOff>38100</xdr:rowOff>
    </xdr:from>
    <xdr:to>
      <xdr:col>36</xdr:col>
      <xdr:colOff>311150</xdr:colOff>
      <xdr:row>25</xdr:row>
      <xdr:rowOff>168275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4</xdr:row>
      <xdr:rowOff>38100</xdr:rowOff>
    </xdr:from>
    <xdr:to>
      <xdr:col>37</xdr:col>
      <xdr:colOff>311150</xdr:colOff>
      <xdr:row>26</xdr:row>
      <xdr:rowOff>168275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4</xdr:row>
      <xdr:rowOff>38100</xdr:rowOff>
    </xdr:from>
    <xdr:to>
      <xdr:col>37</xdr:col>
      <xdr:colOff>311150</xdr:colOff>
      <xdr:row>26</xdr:row>
      <xdr:rowOff>168275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171450</xdr:colOff>
      <xdr:row>4</xdr:row>
      <xdr:rowOff>38100</xdr:rowOff>
    </xdr:from>
    <xdr:to>
      <xdr:col>32</xdr:col>
      <xdr:colOff>311150</xdr:colOff>
      <xdr:row>27</xdr:row>
      <xdr:rowOff>168275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171450</xdr:colOff>
      <xdr:row>4</xdr:row>
      <xdr:rowOff>38100</xdr:rowOff>
    </xdr:from>
    <xdr:to>
      <xdr:col>38</xdr:col>
      <xdr:colOff>311150</xdr:colOff>
      <xdr:row>27</xdr:row>
      <xdr:rowOff>168275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171450</xdr:colOff>
      <xdr:row>4</xdr:row>
      <xdr:rowOff>38100</xdr:rowOff>
    </xdr:from>
    <xdr:to>
      <xdr:col>38</xdr:col>
      <xdr:colOff>311150</xdr:colOff>
      <xdr:row>27</xdr:row>
      <xdr:rowOff>168275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171450</xdr:colOff>
      <xdr:row>4</xdr:row>
      <xdr:rowOff>38100</xdr:rowOff>
    </xdr:from>
    <xdr:to>
      <xdr:col>38</xdr:col>
      <xdr:colOff>311150</xdr:colOff>
      <xdr:row>27</xdr:row>
      <xdr:rowOff>168275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H%20data%20Spring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umulative_data"/>
      <sheetName val="FINAL_MODEL"/>
      <sheetName val="exp_NT"/>
      <sheetName val="EG"/>
      <sheetName val="WG"/>
      <sheetName val="WG w HCNB"/>
      <sheetName val="WG_2seg"/>
      <sheetName val="WG_3seg"/>
      <sheetName val="WG_CA"/>
      <sheetName val="WG_szn"/>
      <sheetName val="WG_unemp_cov"/>
      <sheetName val="WG_D"/>
      <sheetName val="WG_CC"/>
      <sheetName val="WG_UECC"/>
      <sheetName val="WG_UECCD"/>
      <sheetName val="WG_UECCDS"/>
      <sheetName val="WG_UES"/>
      <sheetName val="WG_CCS"/>
      <sheetName val="WG_DS"/>
      <sheetName val="WG_UECCS"/>
      <sheetName val="WG_UEDS"/>
      <sheetName val="WG_CCDS"/>
      <sheetName val="WG_UED2seg"/>
      <sheetName val="WG_UED2seg_diffbeta"/>
      <sheetName val="WG_US_samebeta"/>
      <sheetName val="WG_US_diffbeta"/>
      <sheetName val="WG_CCS_samebeta"/>
      <sheetName val="WG_CCS_diffbeta"/>
      <sheetName val="WG_UDS_samebeta"/>
      <sheetName val="WG_UDS"/>
      <sheetName val="WG_UCCSD_samebeta"/>
      <sheetName val="WG_UCCSD"/>
      <sheetName val="WG_UCCSDCA_1seg"/>
      <sheetName val="WG_UCCSDCA_samebeta"/>
      <sheetName val="WG_UCCSDCA_samebetaCCdiffbetaCA"/>
      <sheetName val="WG_UCCSDCA_sameCCdiffD"/>
      <sheetName val="WG_UCCSDCA_sameCCdiffS"/>
      <sheetName val="WG_UCCSDCA_diffUCAD"/>
      <sheetName val="WG_UCCSDCA_samebetaCA"/>
      <sheetName val="WG_UCCSDCA"/>
      <sheetName val="WG_UCCSDCA_samebetaCAU"/>
      <sheetName val="WG_USDCA_samebetaCA"/>
      <sheetName val="WG_CCSDCA_samebetaCA"/>
      <sheetName val="WG_UCCSCA_samebetaCA"/>
      <sheetName val="WG_UCCSDCA_samebetaCACC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2">
          <cell r="C12" t="str">
            <v>Customers Acquired</v>
          </cell>
          <cell r="D12" t="str">
            <v>Cumulative Customers Acquired</v>
          </cell>
          <cell r="E12" t="str">
            <v>disputes</v>
          </cell>
          <cell r="F12" t="str">
            <v>unemp rate</v>
          </cell>
          <cell r="H12" t="str">
            <v>P(T&lt;=t)</v>
          </cell>
          <cell r="I12" t="str">
            <v>P(T=t)</v>
          </cell>
          <cell r="J12" t="str">
            <v>P(T&lt;=t)</v>
          </cell>
          <cell r="K12" t="str">
            <v>P(T=t)</v>
          </cell>
          <cell r="L12" t="str">
            <v>P(T &lt;= t)</v>
          </cell>
          <cell r="M12" t="str">
            <v>P(T = t)</v>
          </cell>
          <cell r="N12" t="str">
            <v>LL</v>
          </cell>
          <cell r="O12" t="str">
            <v>Exp Cumulative</v>
          </cell>
          <cell r="P12" t="str">
            <v>Exp Incremental</v>
          </cell>
        </row>
        <row r="13">
          <cell r="A13">
            <v>1</v>
          </cell>
          <cell r="B13" t="str">
            <v>1996Q1</v>
          </cell>
          <cell r="C13">
            <v>2</v>
          </cell>
          <cell r="D13">
            <v>2</v>
          </cell>
          <cell r="E13">
            <v>0</v>
          </cell>
          <cell r="F13">
            <v>5.5333329999999998</v>
          </cell>
          <cell r="H13">
            <v>9.8752117594358424E-12</v>
          </cell>
          <cell r="I13">
            <v>9.8752117594358424E-12</v>
          </cell>
          <cell r="J13">
            <v>2.5625272106999386E-4</v>
          </cell>
          <cell r="K13">
            <v>2.5625272106999386E-4</v>
          </cell>
          <cell r="L13">
            <v>2.0548079718230039E-4</v>
          </cell>
          <cell r="M13">
            <v>2.0548079718230039E-4</v>
          </cell>
          <cell r="N13">
            <v>-16.980315945525099</v>
          </cell>
          <cell r="O13">
            <v>12.328847830938024</v>
          </cell>
          <cell r="P13">
            <v>12.328847830938024</v>
          </cell>
        </row>
        <row r="14">
          <cell r="A14">
            <v>2</v>
          </cell>
          <cell r="B14" t="str">
            <v>1996Q2</v>
          </cell>
          <cell r="C14">
            <v>29</v>
          </cell>
          <cell r="D14">
            <v>31</v>
          </cell>
          <cell r="E14">
            <v>0</v>
          </cell>
          <cell r="F14">
            <v>5.5</v>
          </cell>
          <cell r="H14">
            <v>5.580794715243087E-10</v>
          </cell>
          <cell r="I14">
            <v>5.4820425976487286E-10</v>
          </cell>
          <cell r="J14">
            <v>1.0903252311282863E-3</v>
          </cell>
          <cell r="K14">
            <v>8.3407251005829242E-4</v>
          </cell>
          <cell r="L14">
            <v>8.7429676042527699E-4</v>
          </cell>
          <cell r="M14">
            <v>6.6881596324297661E-4</v>
          </cell>
          <cell r="N14">
            <v>-211.99004721180623</v>
          </cell>
          <cell r="O14">
            <v>52.45780562551662</v>
          </cell>
          <cell r="P14">
            <v>40.128957794578596</v>
          </cell>
        </row>
        <row r="15">
          <cell r="A15">
            <v>3</v>
          </cell>
          <cell r="B15" t="str">
            <v>1996Q3</v>
          </cell>
          <cell r="C15">
            <v>70</v>
          </cell>
          <cell r="D15">
            <v>101</v>
          </cell>
          <cell r="E15">
            <v>0</v>
          </cell>
          <cell r="F15">
            <v>5.266667</v>
          </cell>
          <cell r="H15">
            <v>6.5973969620714001E-9</v>
          </cell>
          <cell r="I15">
            <v>6.0393174905470914E-9</v>
          </cell>
          <cell r="J15">
            <v>2.6556034500572201E-3</v>
          </cell>
          <cell r="K15">
            <v>1.5652782189289338E-3</v>
          </cell>
          <cell r="L15">
            <v>2.1294440948994965E-3</v>
          </cell>
          <cell r="M15">
            <v>1.2551473344742194E-3</v>
          </cell>
          <cell r="N15">
            <v>-467.63516207110979</v>
          </cell>
          <cell r="O15">
            <v>127.76664569396979</v>
          </cell>
          <cell r="P15">
            <v>75.308840068453165</v>
          </cell>
        </row>
        <row r="16">
          <cell r="A16">
            <v>4</v>
          </cell>
          <cell r="B16" t="str">
            <v>1996Q4</v>
          </cell>
          <cell r="C16">
            <v>104</v>
          </cell>
          <cell r="D16">
            <v>205</v>
          </cell>
          <cell r="E16">
            <v>0</v>
          </cell>
          <cell r="F16">
            <v>5.3333329999999997</v>
          </cell>
          <cell r="H16">
            <v>3.5033956069518979E-8</v>
          </cell>
          <cell r="I16">
            <v>2.8436559107447579E-8</v>
          </cell>
          <cell r="J16">
            <v>4.9104006575184656E-3</v>
          </cell>
          <cell r="K16">
            <v>2.2547972074612455E-3</v>
          </cell>
          <cell r="L16">
            <v>3.9374989132292025E-3</v>
          </cell>
          <cell r="M16">
            <v>1.8080548183297056E-3</v>
          </cell>
          <cell r="N16">
            <v>-656.81238455031325</v>
          </cell>
          <cell r="O16">
            <v>236.24993479375215</v>
          </cell>
          <cell r="P16">
            <v>108.48328909978234</v>
          </cell>
        </row>
        <row r="17">
          <cell r="A17">
            <v>5</v>
          </cell>
          <cell r="B17" t="str">
            <v>1997Q1</v>
          </cell>
          <cell r="C17">
            <v>133</v>
          </cell>
          <cell r="D17">
            <v>338</v>
          </cell>
          <cell r="E17">
            <v>0</v>
          </cell>
          <cell r="F17">
            <v>5.233333</v>
          </cell>
          <cell r="H17">
            <v>1.2299626983569567E-7</v>
          </cell>
          <cell r="I17">
            <v>8.7962313766176692E-8</v>
          </cell>
          <cell r="J17">
            <v>7.6473259080758194E-3</v>
          </cell>
          <cell r="K17">
            <v>2.7369252505573538E-3</v>
          </cell>
          <cell r="L17">
            <v>6.1321684590807312E-3</v>
          </cell>
          <cell r="M17">
            <v>2.1946695458515287E-3</v>
          </cell>
          <cell r="N17">
            <v>-814.18926438595236</v>
          </cell>
          <cell r="O17">
            <v>367.93010754484385</v>
          </cell>
          <cell r="P17">
            <v>131.68017275109173</v>
          </cell>
        </row>
        <row r="18">
          <cell r="A18">
            <v>6</v>
          </cell>
          <cell r="B18" t="str">
            <v>1997Q2</v>
          </cell>
          <cell r="C18">
            <v>167</v>
          </cell>
          <cell r="D18">
            <v>505</v>
          </cell>
          <cell r="E18">
            <v>0</v>
          </cell>
          <cell r="F18">
            <v>5</v>
          </cell>
          <cell r="H18">
            <v>3.6242591128221591E-7</v>
          </cell>
          <cell r="I18">
            <v>2.3942964144652024E-7</v>
          </cell>
          <cell r="J18">
            <v>1.1036906546023628E-2</v>
          </cell>
          <cell r="K18">
            <v>3.3895806379478088E-3</v>
          </cell>
          <cell r="L18">
            <v>8.8502113284905509E-3</v>
          </cell>
          <cell r="M18">
            <v>2.7180428694098201E-3</v>
          </cell>
          <cell r="N18">
            <v>-986.60981289161839</v>
          </cell>
          <cell r="O18">
            <v>531.01267970943309</v>
          </cell>
          <cell r="P18">
            <v>163.08257216458921</v>
          </cell>
        </row>
        <row r="19">
          <cell r="A19">
            <v>7</v>
          </cell>
          <cell r="B19" t="str">
            <v>1997Q3</v>
          </cell>
          <cell r="C19">
            <v>221</v>
          </cell>
          <cell r="D19">
            <v>726</v>
          </cell>
          <cell r="E19">
            <v>0</v>
          </cell>
          <cell r="F19">
            <v>4.8666669999999996</v>
          </cell>
          <cell r="H19">
            <v>9.5186020165893837E-7</v>
          </cell>
          <cell r="I19">
            <v>5.8943429037672246E-7</v>
          </cell>
          <cell r="J19">
            <v>1.5406354114241627E-2</v>
          </cell>
          <cell r="K19">
            <v>4.369447568217999E-3</v>
          </cell>
          <cell r="L19">
            <v>1.2354047244766658E-2</v>
          </cell>
          <cell r="M19">
            <v>3.5038359162761074E-3</v>
          </cell>
          <cell r="N19">
            <v>-1249.5112225358171</v>
          </cell>
          <cell r="O19">
            <v>741.24283468599947</v>
          </cell>
          <cell r="P19">
            <v>210.23015497656644</v>
          </cell>
        </row>
        <row r="20">
          <cell r="A20">
            <v>8</v>
          </cell>
          <cell r="B20" t="str">
            <v>1997Q4</v>
          </cell>
          <cell r="C20">
            <v>249</v>
          </cell>
          <cell r="D20">
            <v>975</v>
          </cell>
          <cell r="E20">
            <v>0</v>
          </cell>
          <cell r="F20">
            <v>4.6666670000000003</v>
          </cell>
          <cell r="H20">
            <v>2.169159131093501E-6</v>
          </cell>
          <cell r="I20">
            <v>1.2172989294345626E-6</v>
          </cell>
          <cell r="J20">
            <v>2.0481372476880089E-2</v>
          </cell>
          <cell r="K20">
            <v>5.0750183626384615E-3</v>
          </cell>
          <cell r="L20">
            <v>1.6423782033128626E-2</v>
          </cell>
          <cell r="M20">
            <v>4.0697347883619671E-3</v>
          </cell>
          <cell r="N20">
            <v>-1370.5401836096428</v>
          </cell>
          <cell r="O20">
            <v>985.42692198771761</v>
          </cell>
          <cell r="P20">
            <v>244.18408730171802</v>
          </cell>
        </row>
        <row r="21">
          <cell r="A21">
            <v>9</v>
          </cell>
          <cell r="B21" t="str">
            <v>1998Q1</v>
          </cell>
          <cell r="C21">
            <v>204</v>
          </cell>
          <cell r="D21">
            <v>1179</v>
          </cell>
          <cell r="E21">
            <v>0</v>
          </cell>
          <cell r="F21">
            <v>4.6333330000000004</v>
          </cell>
          <cell r="H21">
            <v>4.235740260871701E-6</v>
          </cell>
          <cell r="I21">
            <v>2.0665811297782E-6</v>
          </cell>
          <cell r="J21">
            <v>2.5838253224108931E-2</v>
          </cell>
          <cell r="K21">
            <v>5.3568807472288427E-3</v>
          </cell>
          <cell r="L21">
            <v>2.0719701450401948E-2</v>
          </cell>
          <cell r="M21">
            <v>4.2959194172733197E-3</v>
          </cell>
          <cell r="N21">
            <v>-1111.818294632166</v>
          </cell>
          <cell r="O21">
            <v>1243.182087024117</v>
          </cell>
          <cell r="P21">
            <v>257.75516503639921</v>
          </cell>
        </row>
        <row r="22">
          <cell r="A22">
            <v>10</v>
          </cell>
          <cell r="B22" t="str">
            <v>1998Q2</v>
          </cell>
          <cell r="C22">
            <v>236</v>
          </cell>
          <cell r="D22">
            <v>1415</v>
          </cell>
          <cell r="E22">
            <v>0</v>
          </cell>
          <cell r="F22">
            <v>4.4000000000000004</v>
          </cell>
          <cell r="H22">
            <v>7.9307721811971987E-6</v>
          </cell>
          <cell r="I22">
            <v>3.6950319203254978E-6</v>
          </cell>
          <cell r="J22">
            <v>3.184009428803547E-2</v>
          </cell>
          <cell r="K22">
            <v>6.0018410639265385E-3</v>
          </cell>
          <cell r="L22">
            <v>2.5533116400183662E-2</v>
          </cell>
          <cell r="M22">
            <v>4.8134149497817179E-3</v>
          </cell>
          <cell r="N22">
            <v>-1259.3782408088216</v>
          </cell>
          <cell r="O22">
            <v>1531.9869840110198</v>
          </cell>
          <cell r="P22">
            <v>288.80489698690309</v>
          </cell>
        </row>
        <row r="23">
          <cell r="A23">
            <v>11</v>
          </cell>
          <cell r="B23" t="str">
            <v>1998Q3</v>
          </cell>
          <cell r="C23">
            <v>267</v>
          </cell>
          <cell r="D23">
            <v>1682</v>
          </cell>
          <cell r="E23">
            <v>0</v>
          </cell>
          <cell r="F23">
            <v>4.5333329999999998</v>
          </cell>
          <cell r="H23">
            <v>1.4203792115141667E-5</v>
          </cell>
          <cell r="I23">
            <v>6.2730199339444681E-6</v>
          </cell>
          <cell r="J23">
            <v>3.9025680974757115E-2</v>
          </cell>
          <cell r="K23">
            <v>7.1855866867216456E-3</v>
          </cell>
          <cell r="L23">
            <v>3.129624958248578E-2</v>
          </cell>
          <cell r="M23">
            <v>5.7631331823021197E-3</v>
          </cell>
          <cell r="N23">
            <v>-1376.7251571732579</v>
          </cell>
          <cell r="O23">
            <v>1877.7749749491468</v>
          </cell>
          <cell r="P23">
            <v>345.78799093812717</v>
          </cell>
        </row>
        <row r="24">
          <cell r="A24">
            <v>12</v>
          </cell>
          <cell r="B24" t="str">
            <v>1998Q4</v>
          </cell>
          <cell r="C24">
            <v>395</v>
          </cell>
          <cell r="D24">
            <v>2077</v>
          </cell>
          <cell r="E24">
            <v>0</v>
          </cell>
          <cell r="F24">
            <v>4.4333330000000002</v>
          </cell>
          <cell r="H24">
            <v>2.4112088693795108E-5</v>
          </cell>
          <cell r="I24">
            <v>9.9082965786534416E-6</v>
          </cell>
          <cell r="J24">
            <v>4.6892512664284625E-2</v>
          </cell>
          <cell r="K24">
            <v>7.8668316895275092E-3</v>
          </cell>
          <cell r="L24">
            <v>3.7606371434141493E-2</v>
          </cell>
          <cell r="M24">
            <v>6.3101218516557122E-3</v>
          </cell>
          <cell r="N24">
            <v>-2000.9121152353277</v>
          </cell>
          <cell r="O24">
            <v>2256.3822860484897</v>
          </cell>
          <cell r="P24">
            <v>378.60731109934272</v>
          </cell>
        </row>
        <row r="25">
          <cell r="A25">
            <v>13</v>
          </cell>
          <cell r="B25" t="str">
            <v>1999Q1</v>
          </cell>
          <cell r="C25">
            <v>400</v>
          </cell>
          <cell r="D25">
            <v>2477</v>
          </cell>
          <cell r="E25">
            <v>0</v>
          </cell>
          <cell r="F25">
            <v>4.3</v>
          </cell>
          <cell r="H25">
            <v>3.8185924495559576E-5</v>
          </cell>
          <cell r="I25">
            <v>1.4073835801764467E-5</v>
          </cell>
          <cell r="J25">
            <v>5.4797517482666924E-2</v>
          </cell>
          <cell r="K25">
            <v>7.9050048183822996E-3</v>
          </cell>
          <cell r="L25">
            <v>4.394792841471306E-2</v>
          </cell>
          <cell r="M25">
            <v>6.3415569805715631E-3</v>
          </cell>
          <cell r="N25">
            <v>-2024.252384060469</v>
          </cell>
          <cell r="O25">
            <v>2636.8757048827838</v>
          </cell>
          <cell r="P25">
            <v>380.49341883429378</v>
          </cell>
        </row>
        <row r="26">
          <cell r="A26">
            <v>14</v>
          </cell>
          <cell r="B26" t="str">
            <v>1999Q2</v>
          </cell>
          <cell r="C26">
            <v>414</v>
          </cell>
          <cell r="D26">
            <v>2891</v>
          </cell>
          <cell r="E26">
            <v>0</v>
          </cell>
          <cell r="F26">
            <v>4.266667</v>
          </cell>
          <cell r="H26">
            <v>5.8692172197005732E-5</v>
          </cell>
          <cell r="I26">
            <v>2.0506247701446156E-5</v>
          </cell>
          <cell r="J26">
            <v>6.3317654244580024E-2</v>
          </cell>
          <cell r="K26">
            <v>8.5201367619130997E-3</v>
          </cell>
          <cell r="L26">
            <v>5.0784014336621393E-2</v>
          </cell>
          <cell r="M26">
            <v>6.8360859219083366E-3</v>
          </cell>
          <cell r="N26">
            <v>-2064.0135371368356</v>
          </cell>
          <cell r="O26">
            <v>3047.0408601972836</v>
          </cell>
          <cell r="P26">
            <v>410.16515531450017</v>
          </cell>
        </row>
        <row r="27">
          <cell r="A27">
            <v>15</v>
          </cell>
          <cell r="B27" t="str">
            <v>1999Q3</v>
          </cell>
          <cell r="C27">
            <v>500</v>
          </cell>
          <cell r="D27">
            <v>3391</v>
          </cell>
          <cell r="E27">
            <v>0</v>
          </cell>
          <cell r="F27">
            <v>4.233333</v>
          </cell>
          <cell r="H27">
            <v>9.0116540534146417E-5</v>
          </cell>
          <cell r="I27">
            <v>3.1424368337140685E-5</v>
          </cell>
          <cell r="J27">
            <v>7.3163352489380884E-2</v>
          </cell>
          <cell r="K27">
            <v>9.8456982448008601E-3</v>
          </cell>
          <cell r="L27">
            <v>5.8685188506162674E-2</v>
          </cell>
          <cell r="M27">
            <v>7.901174169541279E-3</v>
          </cell>
          <cell r="N27">
            <v>-2420.3719507487535</v>
          </cell>
          <cell r="O27">
            <v>3521.1113103697603</v>
          </cell>
          <cell r="P27">
            <v>474.07045017247674</v>
          </cell>
        </row>
        <row r="28">
          <cell r="A28">
            <v>16</v>
          </cell>
          <cell r="B28" t="str">
            <v>1999Q4</v>
          </cell>
          <cell r="C28">
            <v>580</v>
          </cell>
          <cell r="D28">
            <v>3971</v>
          </cell>
          <cell r="E28">
            <v>0</v>
          </cell>
          <cell r="F28">
            <v>4.0666669999999998</v>
          </cell>
          <cell r="H28">
            <v>1.3492014584615131E-4</v>
          </cell>
          <cell r="I28">
            <v>4.480360531200489E-5</v>
          </cell>
          <cell r="J28">
            <v>8.3623138007345887E-2</v>
          </cell>
          <cell r="K28">
            <v>1.0459785517965003E-2</v>
          </cell>
          <cell r="L28">
            <v>6.7081430319573546E-2</v>
          </cell>
          <cell r="M28">
            <v>8.3962418134108652E-3</v>
          </cell>
          <cell r="N28">
            <v>-2772.3832243194825</v>
          </cell>
          <cell r="O28">
            <v>4024.8858191744125</v>
          </cell>
          <cell r="P28">
            <v>503.77450880465193</v>
          </cell>
        </row>
        <row r="29">
          <cell r="A29">
            <v>17</v>
          </cell>
          <cell r="B29" t="str">
            <v>2000Q1</v>
          </cell>
          <cell r="C29">
            <v>585</v>
          </cell>
          <cell r="D29">
            <v>4556</v>
          </cell>
          <cell r="E29">
            <v>0</v>
          </cell>
          <cell r="F29">
            <v>4.0333329999999998</v>
          </cell>
          <cell r="H29">
            <v>1.9133498539469773E-4</v>
          </cell>
          <cell r="I29">
            <v>5.6414839548546425E-5</v>
          </cell>
          <cell r="J29">
            <v>9.3873788529113544E-2</v>
          </cell>
          <cell r="K29">
            <v>1.0250650521767657E-2</v>
          </cell>
          <cell r="L29">
            <v>7.5312274082077621E-2</v>
          </cell>
          <cell r="M29">
            <v>8.2308437625040823E-3</v>
          </cell>
          <cell r="N29">
            <v>-2807.9220468576777</v>
          </cell>
          <cell r="O29">
            <v>4518.736444924657</v>
          </cell>
          <cell r="P29">
            <v>493.85062575024494</v>
          </cell>
        </row>
        <row r="30">
          <cell r="A30">
            <v>18</v>
          </cell>
          <cell r="B30" t="str">
            <v>2000Q2</v>
          </cell>
          <cell r="C30">
            <v>618</v>
          </cell>
          <cell r="D30">
            <v>5174</v>
          </cell>
          <cell r="E30">
            <v>0</v>
          </cell>
          <cell r="F30">
            <v>3.9333330000000002</v>
          </cell>
          <cell r="H30">
            <v>2.6773933352675083E-4</v>
          </cell>
          <cell r="I30">
            <v>7.6404348132053101E-5</v>
          </cell>
          <cell r="J30">
            <v>0.10466911571757831</v>
          </cell>
          <cell r="K30">
            <v>1.0795327188464765E-2</v>
          </cell>
          <cell r="L30">
            <v>8.3983837068907233E-2</v>
          </cell>
          <cell r="M30">
            <v>8.6715629868296066E-3</v>
          </cell>
          <cell r="N30">
            <v>-2934.0824496083919</v>
          </cell>
          <cell r="O30">
            <v>5039.0302241344343</v>
          </cell>
          <cell r="P30">
            <v>520.2937792097764</v>
          </cell>
        </row>
        <row r="31">
          <cell r="A31">
            <v>19</v>
          </cell>
          <cell r="B31" t="str">
            <v>2000Q3</v>
          </cell>
          <cell r="C31">
            <v>648</v>
          </cell>
          <cell r="D31">
            <v>5822</v>
          </cell>
          <cell r="E31">
            <v>0</v>
          </cell>
          <cell r="F31">
            <v>4</v>
          </cell>
          <cell r="H31">
            <v>3.7401842037598776E-4</v>
          </cell>
          <cell r="I31">
            <v>1.0627908684923693E-4</v>
          </cell>
          <cell r="J31">
            <v>0.11690120332120879</v>
          </cell>
          <cell r="K31">
            <v>1.2232087603630482E-2</v>
          </cell>
          <cell r="L31">
            <v>9.381341105923667E-2</v>
          </cell>
          <cell r="M31">
            <v>9.8295739903294464E-3</v>
          </cell>
          <cell r="N31">
            <v>-2995.2890748887285</v>
          </cell>
          <cell r="O31">
            <v>5628.8046635542005</v>
          </cell>
          <cell r="P31">
            <v>589.77443941976674</v>
          </cell>
        </row>
        <row r="32">
          <cell r="A32">
            <v>20</v>
          </cell>
          <cell r="B32" t="str">
            <v>2000Q4</v>
          </cell>
          <cell r="C32">
            <v>705</v>
          </cell>
          <cell r="D32">
            <v>6527</v>
          </cell>
          <cell r="E32">
            <v>0</v>
          </cell>
          <cell r="F32">
            <v>3.9</v>
          </cell>
          <cell r="H32">
            <v>5.1373171883117852E-4</v>
          </cell>
          <cell r="I32">
            <v>1.3971329845519076E-4</v>
          </cell>
          <cell r="J32">
            <v>0.1296640395328631</v>
          </cell>
          <cell r="K32">
            <v>1.2762836211654305E-2</v>
          </cell>
          <cell r="L32">
            <v>0.10407519964183083</v>
          </cell>
          <cell r="M32">
            <v>1.0261788582594156E-2</v>
          </cell>
          <cell r="N32">
            <v>-3228.4263306937269</v>
          </cell>
          <cell r="O32">
            <v>6244.5119785098495</v>
          </cell>
          <cell r="P32">
            <v>615.70731495564939</v>
          </cell>
        </row>
        <row r="33">
          <cell r="A33">
            <v>21</v>
          </cell>
          <cell r="B33" t="str">
            <v>2001Q1</v>
          </cell>
          <cell r="C33">
            <v>688</v>
          </cell>
          <cell r="D33">
            <v>7215</v>
          </cell>
          <cell r="E33">
            <v>0</v>
          </cell>
          <cell r="F33">
            <v>4.233333</v>
          </cell>
          <cell r="H33">
            <v>6.6733377084648993E-4</v>
          </cell>
          <cell r="I33">
            <v>1.5360205201531141E-4</v>
          </cell>
          <cell r="J33">
            <v>0.14199675604659279</v>
          </cell>
          <cell r="K33">
            <v>1.2332716513729691E-2</v>
          </cell>
          <cell r="L33">
            <v>0.11399484091594035</v>
          </cell>
          <cell r="M33">
            <v>9.9196412741095127E-3</v>
          </cell>
          <cell r="N33">
            <v>-3173.9081019136538</v>
          </cell>
          <cell r="O33">
            <v>6839.6904549564215</v>
          </cell>
          <cell r="P33">
            <v>595.17847644657081</v>
          </cell>
        </row>
        <row r="34">
          <cell r="A34">
            <v>22</v>
          </cell>
          <cell r="B34" t="str">
            <v>2001Q2</v>
          </cell>
          <cell r="C34">
            <v>656</v>
          </cell>
          <cell r="D34">
            <v>7871</v>
          </cell>
          <cell r="E34">
            <v>0</v>
          </cell>
          <cell r="F34">
            <v>4.4000000000000004</v>
          </cell>
          <cell r="H34">
            <v>8.5390424980313906E-4</v>
          </cell>
          <cell r="I34">
            <v>1.8657047895664913E-4</v>
          </cell>
          <cell r="J34">
            <v>0.15481284128359618</v>
          </cell>
          <cell r="K34">
            <v>1.2816085237003394E-2</v>
          </cell>
          <cell r="L34">
            <v>0.1243086120933409</v>
          </cell>
          <cell r="M34">
            <v>1.0313771177400548E-2</v>
          </cell>
          <cell r="N34">
            <v>-3000.7245766152751</v>
          </cell>
          <cell r="O34">
            <v>7458.5167256004543</v>
          </cell>
          <cell r="P34">
            <v>618.82627064403289</v>
          </cell>
        </row>
        <row r="35">
          <cell r="A35">
            <v>23</v>
          </cell>
          <cell r="B35" t="str">
            <v>2001Q3</v>
          </cell>
          <cell r="C35">
            <v>684</v>
          </cell>
          <cell r="D35">
            <v>8555</v>
          </cell>
          <cell r="E35">
            <v>0</v>
          </cell>
          <cell r="F35">
            <v>4.8333329999999997</v>
          </cell>
          <cell r="H35">
            <v>1.0831146512239043E-3</v>
          </cell>
          <cell r="I35">
            <v>2.2921040142076521E-4</v>
          </cell>
          <cell r="J35">
            <v>0.16916758656217701</v>
          </cell>
          <cell r="K35">
            <v>1.4354745278580827E-2</v>
          </cell>
          <cell r="L35">
            <v>0.13586463349379274</v>
          </cell>
          <cell r="M35">
            <v>1.1556021400451833E-2</v>
          </cell>
          <cell r="N35">
            <v>-3051.0152728304151</v>
          </cell>
          <cell r="O35">
            <v>8151.8780096275641</v>
          </cell>
          <cell r="P35">
            <v>693.36128402710995</v>
          </cell>
        </row>
        <row r="36">
          <cell r="A36">
            <v>24</v>
          </cell>
          <cell r="B36" t="str">
            <v>2001Q4</v>
          </cell>
          <cell r="C36">
            <v>692</v>
          </cell>
          <cell r="D36">
            <v>9247</v>
          </cell>
          <cell r="E36">
            <v>0</v>
          </cell>
          <cell r="F36">
            <v>5.5</v>
          </cell>
          <cell r="H36">
            <v>1.3292975477467994E-3</v>
          </cell>
          <cell r="I36">
            <v>2.4618289652289516E-4</v>
          </cell>
          <cell r="J36">
            <v>0.18402826077519752</v>
          </cell>
          <cell r="K36">
            <v>1.4860674213020508E-2</v>
          </cell>
          <cell r="L36">
            <v>0.1478297057936902</v>
          </cell>
          <cell r="M36">
            <v>1.196507229989748E-2</v>
          </cell>
          <cell r="N36">
            <v>-3062.6283523968182</v>
          </cell>
          <cell r="O36">
            <v>8869.7823476214126</v>
          </cell>
          <cell r="P36">
            <v>717.9043379938488</v>
          </cell>
        </row>
        <row r="37">
          <cell r="A37">
            <v>25</v>
          </cell>
          <cell r="B37" t="str">
            <v>2002Q1</v>
          </cell>
          <cell r="C37">
            <v>619</v>
          </cell>
          <cell r="D37">
            <v>9866</v>
          </cell>
          <cell r="E37">
            <v>0</v>
          </cell>
          <cell r="F37">
            <v>5.7</v>
          </cell>
          <cell r="H37">
            <v>1.5965460621841787E-3</v>
          </cell>
          <cell r="I37">
            <v>2.6724851443737929E-4</v>
          </cell>
          <cell r="J37">
            <v>0.19819653134731074</v>
          </cell>
          <cell r="K37">
            <v>1.4168270572113228E-2</v>
          </cell>
          <cell r="L37">
            <v>0.15924373571569383</v>
          </cell>
          <cell r="M37">
            <v>1.1414029922003622E-2</v>
          </cell>
          <cell r="N37">
            <v>-2768.7325189336957</v>
          </cell>
          <cell r="O37">
            <v>9554.6241429416295</v>
          </cell>
          <cell r="P37">
            <v>684.84179532021733</v>
          </cell>
        </row>
        <row r="38">
          <cell r="A38">
            <v>26</v>
          </cell>
          <cell r="B38" t="str">
            <v>2002Q2</v>
          </cell>
          <cell r="C38">
            <v>642</v>
          </cell>
          <cell r="D38">
            <v>10508</v>
          </cell>
          <cell r="E38">
            <v>0</v>
          </cell>
          <cell r="F38">
            <v>5.8333329999999997</v>
          </cell>
          <cell r="H38">
            <v>1.9116051838905523E-3</v>
          </cell>
          <cell r="I38">
            <v>3.1505912170637362E-4</v>
          </cell>
          <cell r="J38">
            <v>0.21274724823348723</v>
          </cell>
          <cell r="K38">
            <v>1.4550716886176485E-2</v>
          </cell>
          <cell r="L38">
            <v>0.17097390982931193</v>
          </cell>
          <cell r="M38">
            <v>1.1730174113618118E-2</v>
          </cell>
          <cell r="N38">
            <v>-2854.0692762539375</v>
          </cell>
          <cell r="O38">
            <v>10258.434589758715</v>
          </cell>
          <cell r="P38">
            <v>703.81044681708704</v>
          </cell>
        </row>
        <row r="39">
          <cell r="A39">
            <v>27</v>
          </cell>
          <cell r="B39" t="str">
            <v>2002Q3</v>
          </cell>
          <cell r="C39">
            <v>722</v>
          </cell>
          <cell r="D39">
            <v>11230</v>
          </cell>
          <cell r="E39">
            <v>0</v>
          </cell>
          <cell r="F39">
            <v>5.733333</v>
          </cell>
          <cell r="H39">
            <v>2.3292953586008247E-3</v>
          </cell>
          <cell r="I39">
            <v>4.1769017471027237E-4</v>
          </cell>
          <cell r="J39">
            <v>0.22880411422774261</v>
          </cell>
          <cell r="K39">
            <v>1.6056865994255376E-2</v>
          </cell>
          <cell r="L39">
            <v>0.18393215087371206</v>
          </cell>
          <cell r="M39">
            <v>1.2958241044400139E-2</v>
          </cell>
          <cell r="N39">
            <v>-3137.8288364275718</v>
          </cell>
          <cell r="O39">
            <v>11035.929052422724</v>
          </cell>
          <cell r="P39">
            <v>777.49446266400832</v>
          </cell>
        </row>
        <row r="40">
          <cell r="A40">
            <v>28</v>
          </cell>
          <cell r="B40" t="str">
            <v>2002Q4</v>
          </cell>
          <cell r="C40">
            <v>804</v>
          </cell>
          <cell r="D40">
            <v>12034</v>
          </cell>
          <cell r="E40">
            <v>0</v>
          </cell>
          <cell r="F40">
            <v>5.8666669999999996</v>
          </cell>
          <cell r="H40">
            <v>2.8146659337436875E-3</v>
          </cell>
          <cell r="I40">
            <v>4.8537057514286275E-4</v>
          </cell>
          <cell r="J40">
            <v>0.24518983861319932</v>
          </cell>
          <cell r="K40">
            <v>1.6385724385456713E-2</v>
          </cell>
          <cell r="L40">
            <v>0.19716750252874715</v>
          </cell>
          <cell r="M40">
            <v>1.3235351655035081E-2</v>
          </cell>
          <cell r="N40">
            <v>-3477.1905543535486</v>
          </cell>
          <cell r="O40">
            <v>11830.050151724829</v>
          </cell>
          <cell r="P40">
            <v>794.12109930210488</v>
          </cell>
        </row>
        <row r="41">
          <cell r="A41">
            <v>29</v>
          </cell>
          <cell r="B41" t="str">
            <v>2003Q1</v>
          </cell>
          <cell r="C41">
            <v>687</v>
          </cell>
          <cell r="D41">
            <v>12721</v>
          </cell>
          <cell r="E41">
            <v>0</v>
          </cell>
          <cell r="F41">
            <v>5.8666669999999996</v>
          </cell>
          <cell r="H41">
            <v>3.3481148333170951E-3</v>
          </cell>
          <cell r="I41">
            <v>5.3344889957340769E-4</v>
          </cell>
          <cell r="J41">
            <v>0.26063738983461893</v>
          </cell>
          <cell r="K41">
            <v>1.5447551221419609E-2</v>
          </cell>
          <cell r="L41">
            <v>0.20966008923717683</v>
          </cell>
          <cell r="M41">
            <v>1.2492586708429641E-2</v>
          </cell>
          <cell r="N41">
            <v>-3010.8598533906838</v>
          </cell>
          <cell r="O41">
            <v>12579.605354230609</v>
          </cell>
          <cell r="P41">
            <v>749.55520250577842</v>
          </cell>
        </row>
        <row r="42">
          <cell r="A42">
            <v>30</v>
          </cell>
          <cell r="B42" t="str">
            <v>2003Q2</v>
          </cell>
          <cell r="C42">
            <v>701</v>
          </cell>
          <cell r="D42">
            <v>13422</v>
          </cell>
          <cell r="E42">
            <v>0</v>
          </cell>
          <cell r="F42">
            <v>6.1333330000000004</v>
          </cell>
          <cell r="H42">
            <v>3.9437691569810251E-3</v>
          </cell>
          <cell r="I42">
            <v>5.9565432366393001E-4</v>
          </cell>
          <cell r="J42">
            <v>0.27637191447151643</v>
          </cell>
          <cell r="K42">
            <v>1.5734524636897507E-2</v>
          </cell>
          <cell r="L42">
            <v>0.22239511557528399</v>
          </cell>
          <cell r="M42">
            <v>1.2735026338107181E-2</v>
          </cell>
          <cell r="N42">
            <v>-3058.7427707724605</v>
          </cell>
          <cell r="O42">
            <v>13343.70693451704</v>
          </cell>
          <cell r="P42">
            <v>764.10158028643082</v>
          </cell>
        </row>
        <row r="43">
          <cell r="A43">
            <v>31</v>
          </cell>
          <cell r="B43" t="str">
            <v>2003Q3</v>
          </cell>
          <cell r="C43">
            <v>746</v>
          </cell>
          <cell r="D43">
            <v>14168</v>
          </cell>
          <cell r="E43">
            <v>0</v>
          </cell>
          <cell r="F43">
            <v>6.1333330000000004</v>
          </cell>
          <cell r="H43">
            <v>4.6982699124183958E-3</v>
          </cell>
          <cell r="I43">
            <v>7.5450075543737061E-4</v>
          </cell>
          <cell r="J43">
            <v>0.2935932411824107</v>
          </cell>
          <cell r="K43">
            <v>1.7221326710894269E-2</v>
          </cell>
          <cell r="L43">
            <v>0.23635383316027186</v>
          </cell>
          <cell r="M43">
            <v>1.395871758498787E-2</v>
          </cell>
          <cell r="N43">
            <v>-3186.6516828577523</v>
          </cell>
          <cell r="O43">
            <v>14181.229989616311</v>
          </cell>
          <cell r="P43">
            <v>837.52305509927214</v>
          </cell>
        </row>
        <row r="44">
          <cell r="A44">
            <v>32</v>
          </cell>
          <cell r="B44" t="str">
            <v>2003Q4</v>
          </cell>
          <cell r="C44">
            <v>759</v>
          </cell>
          <cell r="D44">
            <v>14927</v>
          </cell>
          <cell r="E44">
            <v>0</v>
          </cell>
          <cell r="F44">
            <v>5.8333329999999997</v>
          </cell>
          <cell r="H44">
            <v>5.6347688423064035E-3</v>
          </cell>
          <cell r="I44">
            <v>9.3649892988800776E-4</v>
          </cell>
          <cell r="J44">
            <v>0.31096079652587971</v>
          </cell>
          <cell r="K44">
            <v>1.736755534346901E-2</v>
          </cell>
          <cell r="L44">
            <v>0.25046586647731978</v>
          </cell>
          <cell r="M44">
            <v>1.4112033317047933E-2</v>
          </cell>
          <cell r="N44">
            <v>-3233.8921108832915</v>
          </cell>
          <cell r="O44">
            <v>15027.951988639186</v>
          </cell>
          <cell r="P44">
            <v>846.72199902287593</v>
          </cell>
        </row>
        <row r="45">
          <cell r="A45">
            <v>33</v>
          </cell>
          <cell r="B45" t="str">
            <v>2004Q1</v>
          </cell>
          <cell r="C45">
            <v>785</v>
          </cell>
          <cell r="D45">
            <v>15712</v>
          </cell>
          <cell r="E45">
            <v>1</v>
          </cell>
          <cell r="F45">
            <v>5.7</v>
          </cell>
          <cell r="H45">
            <v>6.424929062381568E-3</v>
          </cell>
          <cell r="I45">
            <v>7.9016022007516451E-4</v>
          </cell>
          <cell r="J45">
            <v>0.32694997811587523</v>
          </cell>
          <cell r="K45">
            <v>1.5989181589995516E-2</v>
          </cell>
          <cell r="L45">
            <v>0.26344363190487535</v>
          </cell>
          <cell r="M45">
            <v>1.297776542755557E-2</v>
          </cell>
          <cell r="N45">
            <v>-3410.4464239912859</v>
          </cell>
          <cell r="O45">
            <v>15806.617914292521</v>
          </cell>
          <cell r="P45">
            <v>778.66592565333417</v>
          </cell>
        </row>
        <row r="46">
          <cell r="A46">
            <v>34</v>
          </cell>
          <cell r="B46" t="str">
            <v>2004Q2</v>
          </cell>
          <cell r="C46">
            <v>851</v>
          </cell>
          <cell r="D46">
            <v>16563</v>
          </cell>
          <cell r="E46">
            <v>0</v>
          </cell>
          <cell r="F46">
            <v>5.6</v>
          </cell>
          <cell r="H46">
            <v>7.6460776584292844E-3</v>
          </cell>
          <cell r="I46">
            <v>1.2211485960477164E-3</v>
          </cell>
          <cell r="J46">
            <v>0.34331126385739164</v>
          </cell>
          <cell r="K46">
            <v>1.6361285741516407E-2</v>
          </cell>
          <cell r="L46">
            <v>0.27680516834729191</v>
          </cell>
          <cell r="M46">
            <v>1.3361536442416585E-2</v>
          </cell>
          <cell r="N46">
            <v>-3672.3842222787475</v>
          </cell>
          <cell r="O46">
            <v>16608.310100837516</v>
          </cell>
          <cell r="P46">
            <v>801.69218654499502</v>
          </cell>
        </row>
        <row r="47">
          <cell r="A47">
            <v>35</v>
          </cell>
          <cell r="B47" t="str">
            <v>2004Q3</v>
          </cell>
          <cell r="C47">
            <v>897</v>
          </cell>
          <cell r="D47">
            <v>17460</v>
          </cell>
          <cell r="E47">
            <v>1</v>
          </cell>
          <cell r="F47">
            <v>5.4333330000000002</v>
          </cell>
          <cell r="H47">
            <v>8.8446230525600633E-3</v>
          </cell>
          <cell r="I47">
            <v>1.1985453941307789E-3</v>
          </cell>
          <cell r="J47">
            <v>0.36080652156663595</v>
          </cell>
          <cell r="K47">
            <v>1.7495257709244316E-2</v>
          </cell>
          <cell r="L47">
            <v>0.29107152192738678</v>
          </cell>
          <cell r="M47">
            <v>1.4266353580094836E-2</v>
          </cell>
          <cell r="N47">
            <v>-3812.1167153295069</v>
          </cell>
          <cell r="O47">
            <v>17464.291315643208</v>
          </cell>
          <cell r="P47">
            <v>855.98121480569012</v>
          </cell>
        </row>
        <row r="48">
          <cell r="A48">
            <v>36</v>
          </cell>
          <cell r="B48" t="str">
            <v>2004Q4</v>
          </cell>
          <cell r="C48">
            <v>907</v>
          </cell>
          <cell r="D48">
            <v>18367</v>
          </cell>
          <cell r="E48">
            <v>0</v>
          </cell>
          <cell r="F48">
            <v>5.4333330000000002</v>
          </cell>
          <cell r="H48">
            <v>1.0643138536586494E-2</v>
          </cell>
          <cell r="I48">
            <v>1.7985154840264306E-3</v>
          </cell>
          <cell r="J48">
            <v>0.37862397011121995</v>
          </cell>
          <cell r="K48">
            <v>1.7817448544584003E-2</v>
          </cell>
          <cell r="L48">
            <v>0.3057151033689825</v>
          </cell>
          <cell r="M48">
            <v>1.4643581441595685E-2</v>
          </cell>
          <cell r="N48">
            <v>-3830.9441219050368</v>
          </cell>
          <cell r="O48">
            <v>18342.906202138951</v>
          </cell>
          <cell r="P48">
            <v>878.61488649574108</v>
          </cell>
        </row>
        <row r="49">
          <cell r="A49">
            <v>37</v>
          </cell>
          <cell r="B49" t="str">
            <v>2005Q1</v>
          </cell>
          <cell r="C49">
            <v>801</v>
          </cell>
          <cell r="D49">
            <v>19168</v>
          </cell>
          <cell r="E49">
            <v>1</v>
          </cell>
          <cell r="F49">
            <v>5.3</v>
          </cell>
          <cell r="H49">
            <v>1.2134251476068281E-2</v>
          </cell>
          <cell r="I49">
            <v>1.4911129394817868E-3</v>
          </cell>
          <cell r="J49">
            <v>0.39491254888660965</v>
          </cell>
          <cell r="K49">
            <v>1.6288578775389695E-2</v>
          </cell>
          <cell r="L49">
            <v>0.31907182707970366</v>
          </cell>
          <cell r="M49">
            <v>1.3356723710721177E-2</v>
          </cell>
          <cell r="N49">
            <v>-3456.9040331171232</v>
          </cell>
          <cell r="O49">
            <v>19144.309624782221</v>
          </cell>
          <cell r="P49">
            <v>801.40342264327069</v>
          </cell>
        </row>
        <row r="50">
          <cell r="A50">
            <v>38</v>
          </cell>
          <cell r="B50" t="str">
            <v>2005Q2</v>
          </cell>
          <cell r="C50">
            <v>799</v>
          </cell>
          <cell r="D50">
            <v>19967</v>
          </cell>
          <cell r="E50">
            <v>0</v>
          </cell>
          <cell r="F50">
            <v>5.0999999999999996</v>
          </cell>
          <cell r="H50">
            <v>1.4447689377623418E-2</v>
          </cell>
          <cell r="I50">
            <v>2.3134379015551376E-3</v>
          </cell>
          <cell r="J50">
            <v>0.41145726097422575</v>
          </cell>
          <cell r="K50">
            <v>1.6544712087616098E-2</v>
          </cell>
          <cell r="L50">
            <v>0.33279686492297444</v>
          </cell>
          <cell r="M50">
            <v>1.3725037843270791E-2</v>
          </cell>
          <cell r="N50">
            <v>-3426.5382939370879</v>
          </cell>
          <cell r="O50">
            <v>19967.811895378465</v>
          </cell>
          <cell r="P50">
            <v>823.5022705962474</v>
          </cell>
        </row>
        <row r="51">
          <cell r="A51">
            <v>39</v>
          </cell>
          <cell r="B51" t="str">
            <v>2005Q3</v>
          </cell>
          <cell r="C51">
            <v>900</v>
          </cell>
          <cell r="D51">
            <v>20867</v>
          </cell>
          <cell r="E51">
            <v>0</v>
          </cell>
          <cell r="F51">
            <v>4.9666670000000002</v>
          </cell>
          <cell r="H51">
            <v>1.7353770268302982E-2</v>
          </cell>
          <cell r="I51">
            <v>2.9060808906795632E-3</v>
          </cell>
          <cell r="J51">
            <v>0.42929432144666058</v>
          </cell>
          <cell r="K51">
            <v>1.7837060472434829E-2</v>
          </cell>
          <cell r="L51">
            <v>0.34767561695309446</v>
          </cell>
          <cell r="M51">
            <v>1.4878752030120016E-2</v>
          </cell>
          <cell r="N51">
            <v>-3787.0390098341418</v>
          </cell>
          <cell r="O51">
            <v>20860.537017185667</v>
          </cell>
          <cell r="P51">
            <v>892.72512180720094</v>
          </cell>
        </row>
        <row r="52">
          <cell r="A52">
            <v>40</v>
          </cell>
          <cell r="B52" t="str">
            <v>2005Q4</v>
          </cell>
          <cell r="C52">
            <v>897</v>
          </cell>
          <cell r="D52">
            <v>21764</v>
          </cell>
          <cell r="E52">
            <v>0</v>
          </cell>
          <cell r="F52">
            <v>4.9666670000000002</v>
          </cell>
          <cell r="H52">
            <v>2.0630508507988754E-2</v>
          </cell>
          <cell r="I52">
            <v>3.2767382396857725E-3</v>
          </cell>
          <cell r="J52">
            <v>0.44707252301317035</v>
          </cell>
          <cell r="K52">
            <v>1.7778201566509777E-2</v>
          </cell>
          <cell r="L52">
            <v>0.36258061109535172</v>
          </cell>
          <cell r="M52">
            <v>1.4904994142257251E-2</v>
          </cell>
          <cell r="N52">
            <v>-3772.8348735370837</v>
          </cell>
          <cell r="O52">
            <v>21754.836665721105</v>
          </cell>
          <cell r="P52">
            <v>894.29964853543504</v>
          </cell>
        </row>
        <row r="53">
          <cell r="A53">
            <v>41</v>
          </cell>
          <cell r="B53" t="str">
            <v>2006Q1</v>
          </cell>
          <cell r="C53">
            <v>794</v>
          </cell>
          <cell r="D53">
            <v>22558</v>
          </cell>
          <cell r="E53">
            <v>0</v>
          </cell>
          <cell r="F53">
            <v>4.733333</v>
          </cell>
          <cell r="H53">
            <v>2.4208296951303332E-2</v>
          </cell>
          <cell r="I53">
            <v>3.5777884433145779E-3</v>
          </cell>
          <cell r="J53">
            <v>0.46344885718011009</v>
          </cell>
          <cell r="K53">
            <v>1.6376334166939732E-2</v>
          </cell>
          <cell r="L53">
            <v>0.37642114071870897</v>
          </cell>
          <cell r="M53">
            <v>1.3840529623357238E-2</v>
          </cell>
          <cell r="N53">
            <v>-3398.4423251812996</v>
          </cell>
          <cell r="O53">
            <v>22585.268443122539</v>
          </cell>
          <cell r="P53">
            <v>830.43177740143426</v>
          </cell>
        </row>
        <row r="54">
          <cell r="A54">
            <v>42</v>
          </cell>
          <cell r="B54" t="str">
            <v>2006Q2</v>
          </cell>
          <cell r="C54">
            <v>824</v>
          </cell>
          <cell r="D54">
            <v>23382</v>
          </cell>
          <cell r="E54">
            <v>0</v>
          </cell>
          <cell r="F54">
            <v>4.6333330000000004</v>
          </cell>
          <cell r="H54">
            <v>2.8298366324563728E-2</v>
          </cell>
          <cell r="I54">
            <v>4.0900693732603965E-3</v>
          </cell>
          <cell r="J54">
            <v>0.47974933625793759</v>
          </cell>
          <cell r="K54">
            <v>1.6300479077827501E-2</v>
          </cell>
          <cell r="L54">
            <v>0.39030234396032254</v>
          </cell>
          <cell r="M54">
            <v>1.3881203241613604E-2</v>
          </cell>
          <cell r="N54">
            <v>-3524.4289823577537</v>
          </cell>
          <cell r="O54">
            <v>23418.140637619352</v>
          </cell>
          <cell r="P54">
            <v>832.87219449681629</v>
          </cell>
        </row>
        <row r="55">
          <cell r="A55">
            <v>43</v>
          </cell>
          <cell r="B55" t="str">
            <v>2006Q3</v>
          </cell>
          <cell r="C55">
            <v>958</v>
          </cell>
          <cell r="D55">
            <v>24340</v>
          </cell>
          <cell r="E55">
            <v>0</v>
          </cell>
          <cell r="F55">
            <v>4.6333330000000004</v>
          </cell>
          <cell r="H55">
            <v>3.3226761893566215E-2</v>
          </cell>
          <cell r="I55">
            <v>4.9283955690024861E-3</v>
          </cell>
          <cell r="J55">
            <v>0.49723483698903059</v>
          </cell>
          <cell r="K55">
            <v>1.7485500731093007E-2</v>
          </cell>
          <cell r="L55">
            <v>0.40529987730731709</v>
          </cell>
          <cell r="M55">
            <v>1.4997533346994538E-2</v>
          </cell>
          <cell r="N55">
            <v>-4023.4750144686354</v>
          </cell>
          <cell r="O55">
            <v>24317.992638439024</v>
          </cell>
          <cell r="P55">
            <v>899.8520008196723</v>
          </cell>
        </row>
        <row r="56">
          <cell r="A56">
            <v>44</v>
          </cell>
          <cell r="B56" t="str">
            <v>2006Q4</v>
          </cell>
          <cell r="C56">
            <v>940</v>
          </cell>
          <cell r="D56">
            <v>25280</v>
          </cell>
          <cell r="E56">
            <v>0</v>
          </cell>
          <cell r="F56">
            <v>4.4333330000000002</v>
          </cell>
          <cell r="H56">
            <v>3.8937426823279719E-2</v>
          </cell>
          <cell r="I56">
            <v>5.7106649297135048E-3</v>
          </cell>
          <cell r="J56">
            <v>0.51453328525681696</v>
          </cell>
          <cell r="K56">
            <v>1.729844826778637E-2</v>
          </cell>
          <cell r="L56">
            <v>0.42030241209608271</v>
          </cell>
          <cell r="M56">
            <v>1.5002534788765596E-2</v>
          </cell>
          <cell r="N56">
            <v>-3947.5639398644089</v>
          </cell>
          <cell r="O56">
            <v>25218.144725764963</v>
          </cell>
          <cell r="P56">
            <v>900.15208732593578</v>
          </cell>
        </row>
        <row r="57">
          <cell r="A57">
            <v>45</v>
          </cell>
          <cell r="B57" t="str">
            <v>2007Q1</v>
          </cell>
          <cell r="C57">
            <v>890</v>
          </cell>
          <cell r="D57">
            <v>26170</v>
          </cell>
          <cell r="E57">
            <v>0</v>
          </cell>
          <cell r="F57">
            <v>4.5</v>
          </cell>
          <cell r="H57">
            <v>4.4720162472181579E-2</v>
          </cell>
          <cell r="I57">
            <v>5.78273564890186E-3</v>
          </cell>
          <cell r="J57">
            <v>0.53041082178261822</v>
          </cell>
          <cell r="K57">
            <v>1.5877536525801261E-2</v>
          </cell>
          <cell r="L57">
            <v>0.43417984310341479</v>
          </cell>
          <cell r="M57">
            <v>1.3877431007332141E-2</v>
          </cell>
          <cell r="N57">
            <v>-3806.9673699953541</v>
          </cell>
          <cell r="O57">
            <v>26050.790586204886</v>
          </cell>
          <cell r="P57">
            <v>832.64586043992847</v>
          </cell>
        </row>
        <row r="58">
          <cell r="A58">
            <v>46</v>
          </cell>
          <cell r="B58" t="str">
            <v>2007Q2</v>
          </cell>
          <cell r="C58">
            <v>850</v>
          </cell>
          <cell r="D58">
            <v>27020</v>
          </cell>
          <cell r="E58">
            <v>0</v>
          </cell>
          <cell r="F58">
            <v>4.5</v>
          </cell>
          <cell r="H58">
            <v>5.1112488947956614E-2</v>
          </cell>
          <cell r="I58">
            <v>6.3923264757750342E-3</v>
          </cell>
          <cell r="J58">
            <v>0.54613849119055691</v>
          </cell>
          <cell r="K58">
            <v>1.5727669407938683E-2</v>
          </cell>
          <cell r="L58">
            <v>0.44805788009729075</v>
          </cell>
          <cell r="M58">
            <v>1.3878036993875931E-2</v>
          </cell>
          <cell r="N58">
            <v>-3635.8305967304877</v>
          </cell>
          <cell r="O58">
            <v>26883.472805837446</v>
          </cell>
          <cell r="P58">
            <v>832.68221963255587</v>
          </cell>
        </row>
        <row r="59">
          <cell r="A59">
            <v>47</v>
          </cell>
          <cell r="B59" t="str">
            <v>2007Q3</v>
          </cell>
          <cell r="C59">
            <v>904</v>
          </cell>
          <cell r="D59">
            <v>27924</v>
          </cell>
          <cell r="E59">
            <v>0</v>
          </cell>
          <cell r="F59">
            <v>4.6666670000000003</v>
          </cell>
          <cell r="H59">
            <v>5.8461158987585082E-2</v>
          </cell>
          <cell r="I59">
            <v>7.3486700396284688E-3</v>
          </cell>
          <cell r="J59">
            <v>0.56293520766439431</v>
          </cell>
          <cell r="K59">
            <v>1.6796716473837403E-2</v>
          </cell>
          <cell r="L59">
            <v>0.46298263395965578</v>
          </cell>
          <cell r="M59">
            <v>1.4924753862365071E-2</v>
          </cell>
          <cell r="N59">
            <v>-3801.0796367718553</v>
          </cell>
          <cell r="O59">
            <v>27778.958037579345</v>
          </cell>
          <cell r="P59">
            <v>895.48523174190427</v>
          </cell>
        </row>
        <row r="60">
          <cell r="A60">
            <v>48</v>
          </cell>
          <cell r="B60" t="str">
            <v>2007Q4</v>
          </cell>
          <cell r="C60">
            <v>790</v>
          </cell>
          <cell r="D60">
            <v>28714</v>
          </cell>
          <cell r="E60">
            <v>0</v>
          </cell>
          <cell r="F60">
            <v>4.8</v>
          </cell>
          <cell r="H60">
            <v>6.6314450896027832E-2</v>
          </cell>
          <cell r="I60">
            <v>7.8532919084427499E-3</v>
          </cell>
          <cell r="J60">
            <v>0.57949739441636927</v>
          </cell>
          <cell r="K60">
            <v>1.6562186751974961E-2</v>
          </cell>
          <cell r="L60">
            <v>0.47781930786113203</v>
          </cell>
          <cell r="M60">
            <v>1.4836673901476203E-2</v>
          </cell>
          <cell r="N60">
            <v>-3326.4160256238488</v>
          </cell>
          <cell r="O60">
            <v>28669.158471667921</v>
          </cell>
          <cell r="P60">
            <v>890.20043408857214</v>
          </cell>
        </row>
        <row r="61">
          <cell r="A61">
            <v>49</v>
          </cell>
          <cell r="B61" t="str">
            <v>2008Q1</v>
          </cell>
          <cell r="C61">
            <v>730</v>
          </cell>
          <cell r="D61">
            <v>29444</v>
          </cell>
          <cell r="E61">
            <v>0</v>
          </cell>
          <cell r="F61">
            <v>5</v>
          </cell>
          <cell r="H61">
            <v>7.3962540673465305E-2</v>
          </cell>
          <cell r="I61">
            <v>7.6480897774374723E-3</v>
          </cell>
          <cell r="J61">
            <v>0.59462926696309126</v>
          </cell>
          <cell r="K61">
            <v>1.5131872546721992E-2</v>
          </cell>
          <cell r="L61">
            <v>0.49146840175789341</v>
          </cell>
          <cell r="M61">
            <v>1.364909389676138E-2</v>
          </cell>
          <cell r="N61">
            <v>-3134.6799627432219</v>
          </cell>
          <cell r="O61">
            <v>29488.104105473605</v>
          </cell>
          <cell r="P61">
            <v>818.94563380568275</v>
          </cell>
        </row>
        <row r="62">
          <cell r="A62">
            <v>50</v>
          </cell>
          <cell r="B62" t="str">
            <v>2008Q2</v>
          </cell>
          <cell r="C62">
            <v>752</v>
          </cell>
          <cell r="D62">
            <v>30196</v>
          </cell>
          <cell r="E62">
            <v>0</v>
          </cell>
          <cell r="F62">
            <v>5.3333329999999997</v>
          </cell>
          <cell r="H62">
            <v>8.1770861095144087E-2</v>
          </cell>
          <cell r="I62">
            <v>7.8083204216787827E-3</v>
          </cell>
          <cell r="J62">
            <v>0.6095733944375975</v>
          </cell>
          <cell r="K62">
            <v>1.4944127474506241E-2</v>
          </cell>
          <cell r="L62">
            <v>0.50499869579089496</v>
          </cell>
          <cell r="M62">
            <v>1.3530294033001567E-2</v>
          </cell>
          <cell r="N62">
            <v>-3235.7237270400224</v>
          </cell>
          <cell r="O62">
            <v>30299.921747453696</v>
          </cell>
          <cell r="P62">
            <v>811.81764198009398</v>
          </cell>
        </row>
        <row r="63">
          <cell r="A63">
            <v>51</v>
          </cell>
          <cell r="B63" t="str">
            <v>2008Q3</v>
          </cell>
          <cell r="C63">
            <v>825</v>
          </cell>
          <cell r="D63">
            <v>31021</v>
          </cell>
          <cell r="E63">
            <v>0</v>
          </cell>
          <cell r="F63">
            <v>6</v>
          </cell>
          <cell r="H63">
            <v>8.9789427323406779E-2</v>
          </cell>
          <cell r="I63">
            <v>8.0185662282626913E-3</v>
          </cell>
          <cell r="J63">
            <v>0.62550178259055822</v>
          </cell>
          <cell r="K63">
            <v>1.5928388152960715E-2</v>
          </cell>
          <cell r="L63">
            <v>0.5193598932013519</v>
          </cell>
          <cell r="M63">
            <v>1.4361197410456859E-2</v>
          </cell>
          <cell r="N63">
            <v>-3500.6609003100052</v>
          </cell>
          <cell r="O63">
            <v>31161.593592081113</v>
          </cell>
          <cell r="P63">
            <v>861.67184462741147</v>
          </cell>
        </row>
        <row r="64">
          <cell r="A64">
            <v>52</v>
          </cell>
          <cell r="B64" t="str">
            <v>2008Q4</v>
          </cell>
          <cell r="C64">
            <v>659</v>
          </cell>
          <cell r="D64">
            <v>31680</v>
          </cell>
          <cell r="E64">
            <v>0</v>
          </cell>
          <cell r="F64">
            <v>6.8666669999999996</v>
          </cell>
          <cell r="H64">
            <v>9.7095132481441859E-2</v>
          </cell>
          <cell r="I64">
            <v>7.3057051580350807E-3</v>
          </cell>
          <cell r="J64">
            <v>0.64119912838177118</v>
          </cell>
          <cell r="K64">
            <v>1.5697345791212958E-2</v>
          </cell>
          <cell r="L64">
            <v>0.53339458442967613</v>
          </cell>
          <cell r="M64">
            <v>1.4034691228324342E-2</v>
          </cell>
          <cell r="N64">
            <v>-2811.441002820065</v>
          </cell>
          <cell r="O64">
            <v>32003.675065780568</v>
          </cell>
          <cell r="P64">
            <v>842.0814736994605</v>
          </cell>
        </row>
        <row r="65">
          <cell r="A65">
            <v>53</v>
          </cell>
          <cell r="B65" t="str">
            <v>2009Q1</v>
          </cell>
          <cell r="C65">
            <v>653</v>
          </cell>
          <cell r="D65">
            <v>32333</v>
          </cell>
          <cell r="E65">
            <v>0</v>
          </cell>
          <cell r="F65">
            <v>8.2666660000000007</v>
          </cell>
          <cell r="H65">
            <v>0.10261536740878774</v>
          </cell>
          <cell r="I65">
            <v>5.5202349273458795E-3</v>
          </cell>
          <cell r="J65">
            <v>0.65558048408099479</v>
          </cell>
          <cell r="K65">
            <v>1.4381355699223608E-2</v>
          </cell>
          <cell r="L65">
            <v>0.54602026641410562</v>
          </cell>
          <cell r="M65">
            <v>1.262568198442938E-2</v>
          </cell>
          <cell r="N65">
            <v>-2854.9305532222829</v>
          </cell>
          <cell r="O65">
            <v>32761.215984846338</v>
          </cell>
          <cell r="P65">
            <v>757.54091906576275</v>
          </cell>
        </row>
        <row r="66">
          <cell r="A66">
            <v>54</v>
          </cell>
          <cell r="B66" t="str">
            <v>2009Q2</v>
          </cell>
          <cell r="C66">
            <v>731</v>
          </cell>
          <cell r="D66">
            <v>33064</v>
          </cell>
          <cell r="E66">
            <v>0</v>
          </cell>
          <cell r="F66">
            <v>9.3000000000000007</v>
          </cell>
          <cell r="H66">
            <v>0.10747114549557191</v>
          </cell>
          <cell r="I66">
            <v>4.8557780867841682E-3</v>
          </cell>
          <cell r="J66">
            <v>0.66976962524189299</v>
          </cell>
          <cell r="K66">
            <v>1.41891411608982E-2</v>
          </cell>
          <cell r="L66">
            <v>0.55836016743465289</v>
          </cell>
          <cell r="M66">
            <v>1.2339901020547344E-2</v>
          </cell>
          <cell r="N66">
            <v>-3212.6845328221148</v>
          </cell>
          <cell r="O66">
            <v>33501.610046079171</v>
          </cell>
          <cell r="P66">
            <v>740.39406123284061</v>
          </cell>
        </row>
        <row r="67">
          <cell r="A67">
            <v>55</v>
          </cell>
          <cell r="B67" t="str">
            <v>2009Q3</v>
          </cell>
          <cell r="C67">
            <v>887</v>
          </cell>
          <cell r="D67">
            <v>33951</v>
          </cell>
          <cell r="E67">
            <v>0</v>
          </cell>
          <cell r="F67">
            <v>9.6333330000000004</v>
          </cell>
          <cell r="H67">
            <v>0.11279058121464891</v>
          </cell>
          <cell r="I67">
            <v>5.3194357190770036E-3</v>
          </cell>
          <cell r="J67">
            <v>0.68476221839511575</v>
          </cell>
          <cell r="K67">
            <v>1.4992593153222766E-2</v>
          </cell>
          <cell r="L67">
            <v>0.57143619622955044</v>
          </cell>
          <cell r="M67">
            <v>1.3076028794897547E-2</v>
          </cell>
          <cell r="N67">
            <v>-3846.8964595599032</v>
          </cell>
          <cell r="O67">
            <v>34286.171773773029</v>
          </cell>
          <cell r="P67">
            <v>784.56172769385284</v>
          </cell>
        </row>
        <row r="68">
          <cell r="A68">
            <v>56</v>
          </cell>
          <cell r="B68" t="str">
            <v>2009Q4</v>
          </cell>
          <cell r="C68">
            <v>847</v>
          </cell>
          <cell r="D68">
            <v>34798</v>
          </cell>
          <cell r="E68">
            <v>0</v>
          </cell>
          <cell r="F68">
            <v>9.9333329999999993</v>
          </cell>
          <cell r="H68">
            <v>0.11821365707265907</v>
          </cell>
          <cell r="I68">
            <v>5.4230758580101623E-3</v>
          </cell>
          <cell r="J68">
            <v>0.69938404411371358</v>
          </cell>
          <cell r="K68">
            <v>1.4621825718597825E-2</v>
          </cell>
          <cell r="L68">
            <v>0.58423545302543867</v>
          </cell>
          <cell r="M68">
            <v>1.2799256795888229E-2</v>
          </cell>
          <cell r="N68">
            <v>-3691.5378421612918</v>
          </cell>
          <cell r="O68">
            <v>35054.127181526317</v>
          </cell>
          <cell r="P68">
            <v>767.95540775329368</v>
          </cell>
        </row>
        <row r="69">
          <cell r="A69">
            <v>57</v>
          </cell>
          <cell r="B69" t="str">
            <v>2010Q1</v>
          </cell>
          <cell r="C69">
            <v>833</v>
          </cell>
          <cell r="D69">
            <v>35631</v>
          </cell>
          <cell r="E69">
            <v>0</v>
          </cell>
          <cell r="F69">
            <v>9.8333329999999997</v>
          </cell>
          <cell r="H69">
            <v>0.12376408950964313</v>
          </cell>
          <cell r="I69">
            <v>5.5504324369840541E-3</v>
          </cell>
          <cell r="J69">
            <v>0.7125579484512089</v>
          </cell>
          <cell r="K69">
            <v>1.3173904337495324E-2</v>
          </cell>
          <cell r="L69">
            <v>0.59589890179238392</v>
          </cell>
          <cell r="M69">
            <v>1.166344876694521E-2</v>
          </cell>
          <cell r="N69">
            <v>-3707.9290383638422</v>
          </cell>
          <cell r="O69">
            <v>35753.934107543035</v>
          </cell>
          <cell r="P69">
            <v>699.80692601671262</v>
          </cell>
        </row>
        <row r="70">
          <cell r="A70">
            <v>58</v>
          </cell>
          <cell r="B70" t="str">
            <v>2010Q2</v>
          </cell>
          <cell r="C70">
            <v>747</v>
          </cell>
          <cell r="D70">
            <v>36378</v>
          </cell>
          <cell r="E70">
            <v>0</v>
          </cell>
          <cell r="F70">
            <v>9.6333330000000004</v>
          </cell>
          <cell r="H70">
            <v>0.13001318391610606</v>
          </cell>
          <cell r="I70">
            <v>6.2490944064629295E-3</v>
          </cell>
          <cell r="J70">
            <v>0.72537313622710986</v>
          </cell>
          <cell r="K70">
            <v>1.281518777590096E-2</v>
          </cell>
          <cell r="L70">
            <v>0.60741313477550152</v>
          </cell>
          <cell r="M70">
            <v>1.1514232983117545E-2</v>
          </cell>
          <cell r="N70">
            <v>-3334.736004549512</v>
          </cell>
          <cell r="O70">
            <v>36444.78808653009</v>
          </cell>
          <cell r="P70">
            <v>690.85397898705264</v>
          </cell>
        </row>
        <row r="71">
          <cell r="A71">
            <v>59</v>
          </cell>
          <cell r="B71" t="str">
            <v>2010Q3</v>
          </cell>
          <cell r="C71">
            <v>819</v>
          </cell>
          <cell r="D71">
            <v>37197</v>
          </cell>
          <cell r="E71">
            <v>0</v>
          </cell>
          <cell r="F71">
            <v>9.466666</v>
          </cell>
          <cell r="H71">
            <v>0.13753805179862588</v>
          </cell>
          <cell r="I71">
            <v>7.5248678825198256E-3</v>
          </cell>
          <cell r="J71">
            <v>0.73879759008915513</v>
          </cell>
          <cell r="K71">
            <v>1.3424453862045271E-2</v>
          </cell>
          <cell r="L71">
            <v>0.61966869044745621</v>
          </cell>
          <cell r="M71">
            <v>1.225555567195475E-2</v>
          </cell>
          <cell r="N71">
            <v>-3605.0544789396495</v>
          </cell>
          <cell r="O71">
            <v>37180.12142684737</v>
          </cell>
          <cell r="P71">
            <v>735.33334031728498</v>
          </cell>
        </row>
        <row r="72">
          <cell r="A72">
            <v>60</v>
          </cell>
          <cell r="B72" t="str">
            <v>2010Q4</v>
          </cell>
          <cell r="C72">
            <v>653</v>
          </cell>
          <cell r="D72">
            <v>37850</v>
          </cell>
          <cell r="E72">
            <v>0</v>
          </cell>
          <cell r="F72">
            <v>9.5</v>
          </cell>
          <cell r="H72">
            <v>0.145570030068915</v>
          </cell>
          <cell r="I72">
            <v>8.0319782702891196E-3</v>
          </cell>
          <cell r="J72">
            <v>0.75180001121994289</v>
          </cell>
          <cell r="K72">
            <v>1.3002421130787756E-2</v>
          </cell>
          <cell r="L72">
            <v>0.6316863065963777</v>
          </cell>
          <cell r="M72">
            <v>1.201761614892146E-2</v>
          </cell>
          <cell r="N72">
            <v>-2887.1622456993291</v>
          </cell>
          <cell r="O72">
            <v>37901.178395782663</v>
          </cell>
          <cell r="P72">
            <v>721.05696893528761</v>
          </cell>
        </row>
        <row r="73">
          <cell r="A73">
            <v>61</v>
          </cell>
          <cell r="B73" t="str">
            <v>2011Q1</v>
          </cell>
          <cell r="C73">
            <v>681</v>
          </cell>
          <cell r="D73">
            <v>38531</v>
          </cell>
          <cell r="E73">
            <v>1</v>
          </cell>
          <cell r="F73">
            <v>9.033334</v>
          </cell>
          <cell r="H73">
            <v>0.15228247674568973</v>
          </cell>
          <cell r="I73">
            <v>6.7124466767747304E-3</v>
          </cell>
          <cell r="J73">
            <v>0.76326254346107458</v>
          </cell>
          <cell r="K73">
            <v>1.1462532241131695E-2</v>
          </cell>
          <cell r="L73">
            <v>0.64220769374051079</v>
          </cell>
          <cell r="M73">
            <v>1.0521387144133112E-2</v>
          </cell>
          <cell r="N73">
            <v>-3101.5090965618069</v>
          </cell>
          <cell r="O73">
            <v>38532.461624430645</v>
          </cell>
          <cell r="P73">
            <v>631.28322864798668</v>
          </cell>
        </row>
        <row r="74">
          <cell r="A74">
            <v>62</v>
          </cell>
          <cell r="B74" t="str">
            <v>2011Q2</v>
          </cell>
          <cell r="C74">
            <v>572</v>
          </cell>
          <cell r="D74">
            <v>39103</v>
          </cell>
          <cell r="E74">
            <v>1</v>
          </cell>
          <cell r="F74">
            <v>9.0666670000000007</v>
          </cell>
          <cell r="H74">
            <v>0.1594344626644959</v>
          </cell>
          <cell r="I74">
            <v>7.1519859188061696E-3</v>
          </cell>
          <cell r="J74">
            <v>0.77438999277320586</v>
          </cell>
          <cell r="K74">
            <v>1.1127449312131277E-2</v>
          </cell>
          <cell r="L74">
            <v>0.65254747558218629</v>
          </cell>
          <cell r="M74">
            <v>1.0339781841675558E-2</v>
          </cell>
          <cell r="N74">
            <v>-2615.0447229240158</v>
          </cell>
          <cell r="O74">
            <v>39152.848534931174</v>
          </cell>
          <cell r="P74">
            <v>620.38691050053353</v>
          </cell>
        </row>
        <row r="75">
          <cell r="A75">
            <v>63</v>
          </cell>
          <cell r="B75" t="str">
            <v>2011Q3</v>
          </cell>
          <cell r="C75">
            <v>656</v>
          </cell>
          <cell r="D75">
            <v>39759</v>
          </cell>
          <cell r="E75">
            <v>0</v>
          </cell>
          <cell r="F75">
            <v>9</v>
          </cell>
          <cell r="H75">
            <v>0.17039394963440269</v>
          </cell>
          <cell r="I75">
            <v>1.0959486969906784E-2</v>
          </cell>
          <cell r="J75">
            <v>0.78617838126228357</v>
          </cell>
          <cell r="K75">
            <v>1.1788388489077706E-2</v>
          </cell>
          <cell r="L75">
            <v>0.66417163195584361</v>
          </cell>
          <cell r="M75">
            <v>1.1624156373657275E-2</v>
          </cell>
          <cell r="N75">
            <v>-2922.2634544984157</v>
          </cell>
          <cell r="O75">
            <v>39850.297917350617</v>
          </cell>
          <cell r="P75">
            <v>697.44938241943657</v>
          </cell>
        </row>
        <row r="76">
          <cell r="A76">
            <v>64</v>
          </cell>
          <cell r="B76" t="str">
            <v>2011Q4</v>
          </cell>
          <cell r="C76">
            <v>667</v>
          </cell>
          <cell r="D76">
            <v>40426</v>
          </cell>
          <cell r="E76">
            <v>0</v>
          </cell>
          <cell r="F76">
            <v>8.6333330000000004</v>
          </cell>
          <cell r="H76">
            <v>0.18296337749203884</v>
          </cell>
          <cell r="I76">
            <v>1.2569427857636151E-2</v>
          </cell>
          <cell r="J76">
            <v>0.79751016847306266</v>
          </cell>
          <cell r="K76">
            <v>1.1331787210779098E-2</v>
          </cell>
          <cell r="L76">
            <v>0.67574863568132637</v>
          </cell>
          <cell r="M76">
            <v>1.1577003725482735E-2</v>
          </cell>
          <cell r="N76">
            <v>-2973.975968834146</v>
          </cell>
          <cell r="O76">
            <v>40544.918140879585</v>
          </cell>
          <cell r="P76">
            <v>694.62022352896406</v>
          </cell>
        </row>
        <row r="77">
          <cell r="A77">
            <v>65</v>
          </cell>
          <cell r="B77" t="str">
            <v>2012Q1</v>
          </cell>
          <cell r="C77">
            <v>673</v>
          </cell>
          <cell r="D77">
            <v>41099</v>
          </cell>
          <cell r="E77">
            <v>0</v>
          </cell>
          <cell r="F77">
            <v>8.2666660000000007</v>
          </cell>
          <cell r="H77">
            <v>0.19627481416524328</v>
          </cell>
          <cell r="I77">
            <v>1.3311436673204446E-2</v>
          </cell>
          <cell r="J77">
            <v>0.80760774745688035</v>
          </cell>
          <cell r="K77">
            <v>1.009757898381769E-2</v>
          </cell>
          <cell r="L77">
            <v>0.6864829834908498</v>
          </cell>
          <cell r="M77">
            <v>1.0734347809523464E-2</v>
          </cell>
          <cell r="N77">
            <v>-3051.5883439206568</v>
          </cell>
          <cell r="O77">
            <v>41188.979009450988</v>
          </cell>
          <cell r="P77">
            <v>644.06086857140781</v>
          </cell>
        </row>
        <row r="78">
          <cell r="A78">
            <v>66</v>
          </cell>
          <cell r="B78" t="str">
            <v>2012Q2</v>
          </cell>
          <cell r="C78">
            <v>665</v>
          </cell>
          <cell r="D78">
            <v>41764</v>
          </cell>
          <cell r="E78">
            <v>1</v>
          </cell>
          <cell r="F78">
            <v>8.1999999999999993</v>
          </cell>
          <cell r="H78">
            <v>0.20719481922722716</v>
          </cell>
          <cell r="I78">
            <v>1.0920005061983873E-2</v>
          </cell>
          <cell r="J78">
            <v>0.81721516925833049</v>
          </cell>
          <cell r="K78">
            <v>9.6074218014501334E-3</v>
          </cell>
          <cell r="L78">
            <v>0.69635047035498499</v>
          </cell>
          <cell r="M78">
            <v>9.867486864135161E-3</v>
          </cell>
          <cell r="N78">
            <v>-3071.3092042994954</v>
          </cell>
          <cell r="O78">
            <v>41781.028221299101</v>
          </cell>
          <cell r="P78">
            <v>592.04921184810962</v>
          </cell>
        </row>
        <row r="79">
          <cell r="A79">
            <v>67</v>
          </cell>
          <cell r="B79" t="str">
            <v>2012Q3</v>
          </cell>
          <cell r="C79">
            <v>739</v>
          </cell>
          <cell r="D79">
            <v>42503</v>
          </cell>
          <cell r="E79">
            <v>0</v>
          </cell>
          <cell r="F79">
            <v>8.033334</v>
          </cell>
          <cell r="H79">
            <v>0.22407602527443049</v>
          </cell>
          <cell r="I79">
            <v>1.6881206047203334E-2</v>
          </cell>
          <cell r="J79">
            <v>0.82734244133361279</v>
          </cell>
          <cell r="K79">
            <v>1.0127272075282301E-2</v>
          </cell>
          <cell r="L79">
            <v>0.70781591450253933</v>
          </cell>
          <cell r="M79">
            <v>1.1465444147554465E-2</v>
          </cell>
          <cell r="N79">
            <v>-3302.1606241312234</v>
          </cell>
          <cell r="O79">
            <v>42468.95487015236</v>
          </cell>
          <cell r="P79">
            <v>687.92664885326792</v>
          </cell>
        </row>
        <row r="80">
          <cell r="A80">
            <v>68</v>
          </cell>
          <cell r="B80" t="str">
            <v>2012Q4</v>
          </cell>
          <cell r="C80">
            <v>662</v>
          </cell>
          <cell r="D80">
            <v>43165</v>
          </cell>
          <cell r="E80">
            <v>0</v>
          </cell>
          <cell r="F80">
            <v>7.8</v>
          </cell>
          <cell r="H80">
            <v>0.24265688476564706</v>
          </cell>
          <cell r="I80">
            <v>1.8580859491216573E-2</v>
          </cell>
          <cell r="J80">
            <v>0.83704418738454889</v>
          </cell>
          <cell r="K80">
            <v>9.7017460509360998E-3</v>
          </cell>
          <cell r="L80">
            <v>0.71927689919597881</v>
          </cell>
          <cell r="M80">
            <v>1.1460984693439468E-2</v>
          </cell>
          <cell r="N80">
            <v>-2958.3500003159429</v>
          </cell>
          <cell r="O80">
            <v>43156.613951758729</v>
          </cell>
          <cell r="P80">
            <v>687.65908160636809</v>
          </cell>
        </row>
        <row r="81">
          <cell r="A81">
            <v>69</v>
          </cell>
          <cell r="B81" t="str">
            <v>2013Q1</v>
          </cell>
          <cell r="C81">
            <v>654</v>
          </cell>
          <cell r="D81">
            <v>43819</v>
          </cell>
          <cell r="E81">
            <v>0</v>
          </cell>
          <cell r="F81">
            <v>7.733333</v>
          </cell>
          <cell r="H81">
            <v>0.26091054629973232</v>
          </cell>
          <cell r="I81">
            <v>1.8253661534085253E-2</v>
          </cell>
          <cell r="J81">
            <v>0.84567084705017881</v>
          </cell>
          <cell r="K81">
            <v>8.626659665629921E-3</v>
          </cell>
          <cell r="L81">
            <v>0.72981097831427699</v>
          </cell>
          <cell r="M81">
            <v>1.0534079118298133E-2</v>
          </cell>
          <cell r="N81">
            <v>-2977.7533292646626</v>
          </cell>
          <cell r="O81">
            <v>43788.65869885662</v>
          </cell>
          <cell r="P81">
            <v>632.04474709788803</v>
          </cell>
        </row>
        <row r="82">
          <cell r="A82">
            <v>70</v>
          </cell>
          <cell r="B82" t="str">
            <v>2013Q2</v>
          </cell>
          <cell r="C82">
            <v>624</v>
          </cell>
          <cell r="D82">
            <v>44443</v>
          </cell>
          <cell r="E82">
            <v>0</v>
          </cell>
          <cell r="F82">
            <v>7.5333329999999998</v>
          </cell>
          <cell r="H82">
            <v>0.28076198462879132</v>
          </cell>
          <cell r="I82">
            <v>1.9851438329059001E-2</v>
          </cell>
          <cell r="J82">
            <v>0.85395495653233322</v>
          </cell>
          <cell r="K82">
            <v>8.2841094821544115E-3</v>
          </cell>
          <cell r="L82">
            <v>0.74038694858128196</v>
          </cell>
          <cell r="M82">
            <v>1.0575970267004985E-2</v>
          </cell>
          <cell r="N82">
            <v>-2838.6825837187848</v>
          </cell>
          <cell r="O82">
            <v>44423.216914876917</v>
          </cell>
          <cell r="P82">
            <v>634.55821602029903</v>
          </cell>
        </row>
        <row r="83">
          <cell r="A83">
            <v>71</v>
          </cell>
          <cell r="B83" t="str">
            <v>2013Q3</v>
          </cell>
          <cell r="C83">
            <v>734</v>
          </cell>
          <cell r="D83">
            <v>45177</v>
          </cell>
          <cell r="E83">
            <v>0</v>
          </cell>
          <cell r="F83">
            <v>7.266667</v>
          </cell>
          <cell r="H83">
            <v>0.30426434219113097</v>
          </cell>
          <cell r="I83">
            <v>2.3502357562339649E-2</v>
          </cell>
          <cell r="J83">
            <v>0.86251333833260513</v>
          </cell>
          <cell r="K83">
            <v>8.5583818002719081E-3</v>
          </cell>
          <cell r="L83">
            <v>0.75190621378619615</v>
          </cell>
          <cell r="M83">
            <v>1.1519265204914256E-2</v>
          </cell>
          <cell r="N83">
            <v>-3276.381056972541</v>
          </cell>
          <cell r="O83">
            <v>45114.37282717177</v>
          </cell>
          <cell r="P83">
            <v>691.1559122948554</v>
          </cell>
        </row>
        <row r="84">
          <cell r="A84">
            <v>72</v>
          </cell>
          <cell r="B84" t="str">
            <v>2013Q4</v>
          </cell>
          <cell r="C84">
            <v>654</v>
          </cell>
          <cell r="D84">
            <v>45831</v>
          </cell>
          <cell r="E84">
            <v>0</v>
          </cell>
          <cell r="F84">
            <v>6.9333330000000002</v>
          </cell>
          <cell r="H84">
            <v>0.33021673003404295</v>
          </cell>
          <cell r="I84">
            <v>2.5952387842911984E-2</v>
          </cell>
          <cell r="J84">
            <v>0.8706711210860556</v>
          </cell>
          <cell r="K84">
            <v>8.157782753450471E-3</v>
          </cell>
          <cell r="L84">
            <v>0.76358968152070028</v>
          </cell>
          <cell r="M84">
            <v>1.1683467734504046E-2</v>
          </cell>
          <cell r="N84">
            <v>-2910.0256146723073</v>
          </cell>
          <cell r="O84">
            <v>45815.380891242014</v>
          </cell>
          <cell r="P84">
            <v>701.00806407024277</v>
          </cell>
        </row>
        <row r="85">
          <cell r="A85">
            <v>73</v>
          </cell>
          <cell r="B85" t="str">
            <v>2014Q1</v>
          </cell>
          <cell r="C85">
            <v>639</v>
          </cell>
          <cell r="D85">
            <v>46470</v>
          </cell>
          <cell r="E85">
            <v>0</v>
          </cell>
          <cell r="F85">
            <v>6.6666670000000003</v>
          </cell>
          <cell r="H85">
            <v>0.35628102984873966</v>
          </cell>
          <cell r="I85">
            <v>2.6064299814696712E-2</v>
          </cell>
          <cell r="J85">
            <v>0.87788494787464832</v>
          </cell>
          <cell r="K85">
            <v>7.2138267885927254E-3</v>
          </cell>
          <cell r="L85">
            <v>0.77453839477065378</v>
          </cell>
          <cell r="M85">
            <v>1.0948713249953446E-2</v>
          </cell>
          <cell r="N85">
            <v>-2884.7868049273789</v>
          </cell>
          <cell r="O85">
            <v>46472.303686239225</v>
          </cell>
          <cell r="P85">
            <v>656.92279499720678</v>
          </cell>
        </row>
        <row r="86">
          <cell r="A86">
            <v>74</v>
          </cell>
          <cell r="B86" t="str">
            <v>2014Q2</v>
          </cell>
          <cell r="C86">
            <v>656</v>
          </cell>
          <cell r="D86">
            <v>47126</v>
          </cell>
          <cell r="E86">
            <v>0</v>
          </cell>
          <cell r="F86">
            <v>6.2</v>
          </cell>
          <cell r="H86">
            <v>0.38557816255182742</v>
          </cell>
          <cell r="I86">
            <v>2.9297132703087758E-2</v>
          </cell>
          <cell r="J86">
            <v>0.88477257079516614</v>
          </cell>
          <cell r="K86">
            <v>6.8876229205178108E-3</v>
          </cell>
          <cell r="L86">
            <v>0.78586606408028592</v>
          </cell>
          <cell r="M86">
            <v>1.1327669309632193E-2</v>
          </cell>
          <cell r="N86">
            <v>-2939.2125492001292</v>
          </cell>
          <cell r="O86">
            <v>47151.963844817154</v>
          </cell>
          <cell r="P86">
            <v>679.66015857793161</v>
          </cell>
        </row>
        <row r="87">
          <cell r="A87">
            <v>75</v>
          </cell>
          <cell r="B87" t="str">
            <v>2014Q3</v>
          </cell>
          <cell r="C87">
            <v>691</v>
          </cell>
          <cell r="D87">
            <v>47817</v>
          </cell>
          <cell r="E87">
            <v>1</v>
          </cell>
          <cell r="F87">
            <v>6.1</v>
          </cell>
          <cell r="H87">
            <v>0.41069690357061983</v>
          </cell>
          <cell r="I87">
            <v>2.5118741018792412E-2</v>
          </cell>
          <cell r="J87">
            <v>0.89176844338764794</v>
          </cell>
          <cell r="K87">
            <v>6.9958725924817999E-3</v>
          </cell>
          <cell r="L87">
            <v>0.79645266120433345</v>
          </cell>
          <cell r="M87">
            <v>1.0586597124047503E-2</v>
          </cell>
          <cell r="N87">
            <v>-3142.7830516244408</v>
          </cell>
          <cell r="O87">
            <v>47787.159672260008</v>
          </cell>
          <cell r="P87">
            <v>635.19582744285015</v>
          </cell>
        </row>
        <row r="88">
          <cell r="A88">
            <v>76</v>
          </cell>
          <cell r="B88" t="str">
            <v>2014Q4</v>
          </cell>
          <cell r="C88">
            <v>615</v>
          </cell>
          <cell r="D88">
            <v>48432</v>
          </cell>
          <cell r="E88">
            <v>1</v>
          </cell>
          <cell r="F88">
            <v>5.7</v>
          </cell>
          <cell r="H88">
            <v>0.43844325461847411</v>
          </cell>
          <cell r="I88">
            <v>2.7746351047854279E-2</v>
          </cell>
          <cell r="J88">
            <v>0.89841337427443724</v>
          </cell>
          <cell r="K88">
            <v>6.644930886789302E-3</v>
          </cell>
          <cell r="L88">
            <v>0.80727846375232226</v>
          </cell>
          <cell r="M88">
            <v>1.0825802547988907E-2</v>
          </cell>
          <cell r="N88">
            <v>-2783.3810647175005</v>
          </cell>
          <cell r="O88">
            <v>48436.707825139332</v>
          </cell>
          <cell r="P88">
            <v>649.54815287933445</v>
          </cell>
        </row>
        <row r="89">
          <cell r="A89">
            <v>77</v>
          </cell>
          <cell r="B89" t="str">
            <v>2015Q1</v>
          </cell>
          <cell r="C89">
            <v>554</v>
          </cell>
          <cell r="D89">
            <v>48986</v>
          </cell>
          <cell r="E89">
            <v>1</v>
          </cell>
          <cell r="F89">
            <v>5.5333329999999998</v>
          </cell>
          <cell r="H89">
            <v>0.46536647208946214</v>
          </cell>
          <cell r="I89">
            <v>2.6923217470988026E-2</v>
          </cell>
          <cell r="J89">
            <v>0.90427651370086226</v>
          </cell>
          <cell r="K89">
            <v>5.8631394264250236E-3</v>
          </cell>
          <cell r="L89">
            <v>0.81731428363376379</v>
          </cell>
          <cell r="M89">
            <v>1.0035819881441452E-2</v>
          </cell>
          <cell r="N89">
            <v>-2549.2834072281707</v>
          </cell>
          <cell r="O89">
            <v>49038.857018025825</v>
          </cell>
          <cell r="P89">
            <v>602.14919288648719</v>
          </cell>
        </row>
        <row r="90">
          <cell r="A90">
            <v>78</v>
          </cell>
          <cell r="B90" t="str">
            <v>2015Q2</v>
          </cell>
          <cell r="C90">
            <v>638</v>
          </cell>
          <cell r="D90">
            <v>49624</v>
          </cell>
          <cell r="E90">
            <v>0</v>
          </cell>
          <cell r="F90">
            <v>5.4</v>
          </cell>
          <cell r="H90">
            <v>0.50162069872719484</v>
          </cell>
          <cell r="I90">
            <v>3.62542266377327E-2</v>
          </cell>
          <cell r="J90">
            <v>0.90995270229794256</v>
          </cell>
          <cell r="K90">
            <v>5.6761885970803005E-3</v>
          </cell>
          <cell r="L90">
            <v>0.8290489674280126</v>
          </cell>
          <cell r="M90">
            <v>1.1734683794248819E-2</v>
          </cell>
          <cell r="N90">
            <v>-2836.0416803726976</v>
          </cell>
          <cell r="O90">
            <v>49742.938045680756</v>
          </cell>
          <cell r="P90">
            <v>704.08102765492913</v>
          </cell>
        </row>
        <row r="91">
          <cell r="A91">
            <v>79</v>
          </cell>
          <cell r="B91" t="str">
            <v>2015Q3</v>
          </cell>
          <cell r="C91">
            <v>751</v>
          </cell>
          <cell r="D91">
            <v>50375</v>
          </cell>
          <cell r="E91">
            <v>0</v>
          </cell>
          <cell r="F91">
            <v>5.0999999999999996</v>
          </cell>
          <cell r="H91">
            <v>0.54245029363175368</v>
          </cell>
          <cell r="I91">
            <v>4.0829594904558841E-2</v>
          </cell>
          <cell r="J91">
            <v>0.91576997934437143</v>
          </cell>
          <cell r="K91">
            <v>5.8172770464288703E-3</v>
          </cell>
          <cell r="L91">
            <v>0.8418033134683125</v>
          </cell>
          <cell r="M91">
            <v>1.2754346040299878E-2</v>
          </cell>
          <cell r="N91">
            <v>-3275.7742828646137</v>
          </cell>
          <cell r="O91">
            <v>50508.19880809875</v>
          </cell>
          <cell r="P91">
            <v>765.26076241799262</v>
          </cell>
        </row>
        <row r="92">
          <cell r="A92">
            <v>80</v>
          </cell>
          <cell r="B92" t="str">
            <v>2015Q4</v>
          </cell>
          <cell r="C92">
            <v>830</v>
          </cell>
          <cell r="D92">
            <v>51205</v>
          </cell>
          <cell r="E92">
            <v>0</v>
          </cell>
          <cell r="F92">
            <v>5</v>
          </cell>
          <cell r="H92">
            <v>0.58281042538271177</v>
          </cell>
          <cell r="I92">
            <v>4.0360131750958095E-2</v>
          </cell>
          <cell r="J92">
            <v>0.92128010733806742</v>
          </cell>
          <cell r="K92">
            <v>5.5101279936959902E-3</v>
          </cell>
          <cell r="L92">
            <v>0.85421835079935626</v>
          </cell>
          <cell r="M92">
            <v>1.24150373310438E-2</v>
          </cell>
          <cell r="N92">
            <v>-3642.7428880695929</v>
          </cell>
          <cell r="O92">
            <v>51253.101047961376</v>
          </cell>
          <cell r="P92">
            <v>744.90223986262799</v>
          </cell>
        </row>
        <row r="93">
          <cell r="A93">
            <v>81</v>
          </cell>
          <cell r="B93" t="str">
            <v>2016Q1</v>
          </cell>
          <cell r="C93">
            <v>657</v>
          </cell>
          <cell r="D93">
            <v>51862</v>
          </cell>
          <cell r="E93">
            <v>0</v>
          </cell>
          <cell r="F93">
            <v>4.9333330000000002</v>
          </cell>
          <cell r="H93">
            <v>0.61935605048950371</v>
          </cell>
          <cell r="I93">
            <v>3.6545625106791935E-2</v>
          </cell>
          <cell r="J93">
            <v>0.92612177300885601</v>
          </cell>
          <cell r="K93">
            <v>4.8416656707885863E-3</v>
          </cell>
          <cell r="L93">
            <v>0.86534159299637237</v>
          </cell>
          <cell r="M93">
            <v>1.1123242197016027E-2</v>
          </cell>
          <cell r="N93">
            <v>-2955.6580335919639</v>
          </cell>
          <cell r="O93">
            <v>51920.495579782342</v>
          </cell>
          <cell r="P93">
            <v>667.39453182096156</v>
          </cell>
        </row>
        <row r="94">
          <cell r="A94">
            <v>82</v>
          </cell>
          <cell r="B94" t="str">
            <v>2016Q2</v>
          </cell>
          <cell r="C94">
            <v>527</v>
          </cell>
          <cell r="D94">
            <v>52389</v>
          </cell>
          <cell r="E94">
            <v>1</v>
          </cell>
          <cell r="F94">
            <v>4.8666669999999996</v>
          </cell>
          <cell r="H94">
            <v>0.6468588382625724</v>
          </cell>
          <cell r="I94">
            <v>2.7502787773068693E-2</v>
          </cell>
          <cell r="J94">
            <v>0.930657294254576</v>
          </cell>
          <cell r="K94">
            <v>4.5355212457199867E-3</v>
          </cell>
          <cell r="L94">
            <v>0.87442767022488765</v>
          </cell>
          <cell r="M94">
            <v>9.0860772285152325E-3</v>
          </cell>
          <cell r="N94">
            <v>-2477.4333303000321</v>
          </cell>
          <cell r="O94">
            <v>52465.660213493262</v>
          </cell>
          <cell r="P94">
            <v>545.1646337109139</v>
          </cell>
        </row>
        <row r="95">
          <cell r="A95">
            <v>83</v>
          </cell>
          <cell r="B95" t="str">
            <v>2016Q3</v>
          </cell>
          <cell r="C95">
            <v>736</v>
          </cell>
          <cell r="D95">
            <v>53125</v>
          </cell>
          <cell r="E95">
            <v>0</v>
          </cell>
          <cell r="F95">
            <v>4.9000000000000004</v>
          </cell>
          <cell r="H95">
            <v>0.68403369157817262</v>
          </cell>
          <cell r="I95">
            <v>3.717485331560022E-2</v>
          </cell>
          <cell r="J95">
            <v>0.93536929544735004</v>
          </cell>
          <cell r="K95">
            <v>4.7120011927740402E-3</v>
          </cell>
          <cell r="L95">
            <v>0.88557160905247856</v>
          </cell>
          <cell r="M95">
            <v>1.1143938827590915E-2</v>
          </cell>
          <cell r="N95">
            <v>-3309.688615396175</v>
          </cell>
          <cell r="O95">
            <v>53134.29654314871</v>
          </cell>
          <cell r="P95">
            <v>668.63632965545492</v>
          </cell>
        </row>
        <row r="96">
          <cell r="A96">
            <v>84</v>
          </cell>
          <cell r="B96" t="str">
            <v>2016Q4</v>
          </cell>
          <cell r="C96">
            <v>694</v>
          </cell>
          <cell r="D96">
            <v>53819</v>
          </cell>
          <cell r="E96">
            <v>0</v>
          </cell>
          <cell r="F96">
            <v>4.7</v>
          </cell>
          <cell r="H96">
            <v>0.72036572710566737</v>
          </cell>
          <cell r="I96">
            <v>3.6332035527494755E-2</v>
          </cell>
          <cell r="J96">
            <v>0.93981042434587836</v>
          </cell>
          <cell r="K96">
            <v>4.4411288985283237E-3</v>
          </cell>
          <cell r="L96">
            <v>0.89633135474349279</v>
          </cell>
          <cell r="M96">
            <v>1.0759745691014351E-2</v>
          </cell>
          <cell r="N96">
            <v>-3145.1686912791756</v>
          </cell>
          <cell r="O96">
            <v>53779.881284609568</v>
          </cell>
          <cell r="P96">
            <v>645.5847414608611</v>
          </cell>
        </row>
      </sheetData>
      <sheetData sheetId="31">
        <row r="13">
          <cell r="C13" t="str">
            <v>Customers Acquired</v>
          </cell>
          <cell r="D13" t="str">
            <v>Cumulative Customers Acquired</v>
          </cell>
          <cell r="E13" t="str">
            <v>cc</v>
          </cell>
          <cell r="F13" t="str">
            <v>unemp rate</v>
          </cell>
          <cell r="I13" t="str">
            <v>P(T&lt;=t)</v>
          </cell>
          <cell r="J13" t="str">
            <v>P(T=t)</v>
          </cell>
          <cell r="K13" t="str">
            <v>P(T&lt;=t)</v>
          </cell>
          <cell r="L13" t="str">
            <v>P(T=t)</v>
          </cell>
          <cell r="M13" t="str">
            <v>P(T &lt;= t)</v>
          </cell>
          <cell r="N13" t="str">
            <v>P(T = t)</v>
          </cell>
          <cell r="O13" t="str">
            <v>LL</v>
          </cell>
          <cell r="P13" t="str">
            <v>Exp Cumulative</v>
          </cell>
          <cell r="Q13" t="str">
            <v>Exp Incremental</v>
          </cell>
        </row>
        <row r="14">
          <cell r="A14">
            <v>1</v>
          </cell>
          <cell r="B14" t="str">
            <v>1996Q1</v>
          </cell>
          <cell r="C14">
            <v>2</v>
          </cell>
          <cell r="D14">
            <v>2</v>
          </cell>
          <cell r="E14">
            <v>9.0500000000000007</v>
          </cell>
          <cell r="F14">
            <v>5.5333329999999998</v>
          </cell>
          <cell r="I14">
            <v>1.0027534358414414E-12</v>
          </cell>
          <cell r="J14">
            <v>1.0027534358414414E-12</v>
          </cell>
          <cell r="K14">
            <v>1.6901202934149762E-4</v>
          </cell>
          <cell r="L14">
            <v>1.6901202934149762E-4</v>
          </cell>
          <cell r="M14">
            <v>1.2815964280017412E-4</v>
          </cell>
          <cell r="N14">
            <v>1.2815964280017412E-4</v>
          </cell>
          <cell r="O14">
            <v>-17.924467723575649</v>
          </cell>
          <cell r="P14">
            <v>7.6895785680104476</v>
          </cell>
          <cell r="Q14">
            <v>7.6895785680104476</v>
          </cell>
        </row>
        <row r="15">
          <cell r="A15">
            <v>2</v>
          </cell>
          <cell r="B15" t="str">
            <v>1996Q2</v>
          </cell>
          <cell r="C15">
            <v>29</v>
          </cell>
          <cell r="D15">
            <v>31</v>
          </cell>
          <cell r="E15">
            <v>9.15</v>
          </cell>
          <cell r="F15">
            <v>5.5</v>
          </cell>
          <cell r="I15">
            <v>7.8412498716318169E-11</v>
          </cell>
          <cell r="J15">
            <v>7.7409745280476727E-11</v>
          </cell>
          <cell r="K15">
            <v>7.9448838585038928E-4</v>
          </cell>
          <cell r="L15">
            <v>6.2547635650889166E-4</v>
          </cell>
          <cell r="M15">
            <v>6.0245031757182402E-4</v>
          </cell>
          <cell r="N15">
            <v>4.7429067477164989E-4</v>
          </cell>
          <cell r="O15">
            <v>-221.95701540292788</v>
          </cell>
          <cell r="P15">
            <v>36.147019054309439</v>
          </cell>
          <cell r="Q15">
            <v>28.457440486298992</v>
          </cell>
        </row>
        <row r="16">
          <cell r="A16">
            <v>3</v>
          </cell>
          <cell r="B16" t="str">
            <v>1996Q3</v>
          </cell>
          <cell r="C16">
            <v>70</v>
          </cell>
          <cell r="D16">
            <v>101</v>
          </cell>
          <cell r="E16">
            <v>9.4899999999999984</v>
          </cell>
          <cell r="F16">
            <v>5.266667</v>
          </cell>
          <cell r="I16">
            <v>1.109685676681238E-9</v>
          </cell>
          <cell r="J16">
            <v>1.0312731779649198E-9</v>
          </cell>
          <cell r="K16">
            <v>2.099848950411265E-3</v>
          </cell>
          <cell r="L16">
            <v>1.3053605645608757E-3</v>
          </cell>
          <cell r="M16">
            <v>1.5922886512392315E-3</v>
          </cell>
          <cell r="N16">
            <v>9.8983833366740734E-4</v>
          </cell>
          <cell r="O16">
            <v>-484.25782492473934</v>
          </cell>
          <cell r="P16">
            <v>95.537319074353888</v>
          </cell>
          <cell r="Q16">
            <v>59.390300020044442</v>
          </cell>
        </row>
        <row r="17">
          <cell r="A17">
            <v>4</v>
          </cell>
          <cell r="B17" t="str">
            <v>1996Q4</v>
          </cell>
          <cell r="C17">
            <v>104</v>
          </cell>
          <cell r="D17">
            <v>205</v>
          </cell>
          <cell r="E17">
            <v>9.7533333333333339</v>
          </cell>
          <cell r="F17">
            <v>5.3333329999999997</v>
          </cell>
          <cell r="I17">
            <v>6.8832917143879513E-9</v>
          </cell>
          <cell r="J17">
            <v>5.7736060377067133E-9</v>
          </cell>
          <cell r="K17">
            <v>4.0963623392378246E-3</v>
          </cell>
          <cell r="L17">
            <v>1.9965133888265596E-3</v>
          </cell>
          <cell r="M17">
            <v>3.1062204058982337E-3</v>
          </cell>
          <cell r="N17">
            <v>1.5139317546590022E-3</v>
          </cell>
          <cell r="O17">
            <v>-675.2767009212431</v>
          </cell>
          <cell r="P17">
            <v>186.37322435389402</v>
          </cell>
          <cell r="Q17">
            <v>90.835905279540128</v>
          </cell>
        </row>
        <row r="18">
          <cell r="A18">
            <v>5</v>
          </cell>
          <cell r="B18" t="str">
            <v>1997Q1</v>
          </cell>
          <cell r="C18">
            <v>133</v>
          </cell>
          <cell r="D18">
            <v>338</v>
          </cell>
          <cell r="E18">
            <v>9.9033333333333342</v>
          </cell>
          <cell r="F18">
            <v>5.233333</v>
          </cell>
          <cell r="I18">
            <v>2.6235802530472085E-8</v>
          </cell>
          <cell r="J18">
            <v>1.9352510816084134E-8</v>
          </cell>
          <cell r="K18">
            <v>6.5793284868689295E-3</v>
          </cell>
          <cell r="L18">
            <v>2.4829661476311049E-3</v>
          </cell>
          <cell r="M18">
            <v>4.9890262972871408E-3</v>
          </cell>
          <cell r="N18">
            <v>1.8828058913889067E-3</v>
          </cell>
          <cell r="O18">
            <v>-834.57395187820191</v>
          </cell>
          <cell r="P18">
            <v>299.34157783722844</v>
          </cell>
          <cell r="Q18">
            <v>112.9683534833344</v>
          </cell>
        </row>
        <row r="19">
          <cell r="A19">
            <v>6</v>
          </cell>
          <cell r="B19" t="str">
            <v>1997Q2</v>
          </cell>
          <cell r="C19">
            <v>167</v>
          </cell>
          <cell r="D19">
            <v>505</v>
          </cell>
          <cell r="E19">
            <v>10.303333333333335</v>
          </cell>
          <cell r="F19">
            <v>5</v>
          </cell>
          <cell r="I19">
            <v>8.2366216180851382E-8</v>
          </cell>
          <cell r="J19">
            <v>5.6130413650379296E-8</v>
          </cell>
          <cell r="K19">
            <v>9.8125135083330095E-3</v>
          </cell>
          <cell r="L19">
            <v>3.23318502146408E-3</v>
          </cell>
          <cell r="M19">
            <v>7.4407223768494764E-3</v>
          </cell>
          <cell r="N19">
            <v>2.4516960795623365E-3</v>
          </cell>
          <cell r="O19">
            <v>-1003.8328611666165</v>
          </cell>
          <cell r="P19">
            <v>446.44334261096856</v>
          </cell>
          <cell r="Q19">
            <v>147.1017647737402</v>
          </cell>
        </row>
        <row r="20">
          <cell r="A20">
            <v>7</v>
          </cell>
          <cell r="B20" t="str">
            <v>1997Q3</v>
          </cell>
          <cell r="C20">
            <v>221</v>
          </cell>
          <cell r="D20">
            <v>726</v>
          </cell>
          <cell r="E20">
            <v>10.583333333333332</v>
          </cell>
          <cell r="F20">
            <v>4.8666669999999996</v>
          </cell>
          <cell r="I20">
            <v>2.3238770896494287E-7</v>
          </cell>
          <cell r="J20">
            <v>1.5002149278409149E-7</v>
          </cell>
          <cell r="K20">
            <v>1.4226217008671993E-2</v>
          </cell>
          <cell r="L20">
            <v>4.4137035003389835E-3</v>
          </cell>
          <cell r="M20">
            <v>1.0787613091667354E-2</v>
          </cell>
          <cell r="N20">
            <v>3.3468907148178767E-3</v>
          </cell>
          <cell r="O20">
            <v>-1259.6388954820966</v>
          </cell>
          <cell r="P20">
            <v>647.25678550004125</v>
          </cell>
          <cell r="Q20">
            <v>200.8134428890726</v>
          </cell>
        </row>
        <row r="21">
          <cell r="A21">
            <v>8</v>
          </cell>
          <cell r="B21" t="str">
            <v>1997Q4</v>
          </cell>
          <cell r="C21">
            <v>249</v>
          </cell>
          <cell r="D21">
            <v>975</v>
          </cell>
          <cell r="E21">
            <v>10.496666666666666</v>
          </cell>
          <cell r="F21">
            <v>4.6666670000000003</v>
          </cell>
          <cell r="I21">
            <v>5.4815949379616313E-7</v>
          </cell>
          <cell r="J21">
            <v>3.1577178483122026E-7</v>
          </cell>
          <cell r="K21">
            <v>1.9432867866483017E-2</v>
          </cell>
          <cell r="L21">
            <v>5.2066508578110238E-3</v>
          </cell>
          <cell r="M21">
            <v>1.4735825627137746E-2</v>
          </cell>
          <cell r="N21">
            <v>3.9482125354703907E-3</v>
          </cell>
          <cell r="O21">
            <v>-1378.0885889633737</v>
          </cell>
          <cell r="P21">
            <v>884.14953762826474</v>
          </cell>
          <cell r="Q21">
            <v>236.89275212822344</v>
          </cell>
        </row>
        <row r="22">
          <cell r="A22">
            <v>9</v>
          </cell>
          <cell r="B22" t="str">
            <v>1998Q1</v>
          </cell>
          <cell r="C22">
            <v>204</v>
          </cell>
          <cell r="D22">
            <v>1179</v>
          </cell>
          <cell r="E22">
            <v>10.783333333333333</v>
          </cell>
          <cell r="F22">
            <v>4.6333330000000004</v>
          </cell>
          <cell r="I22">
            <v>1.1102966225307043E-6</v>
          </cell>
          <cell r="J22">
            <v>5.6213712873454114E-7</v>
          </cell>
          <cell r="K22">
            <v>2.5005667929382747E-2</v>
          </cell>
          <cell r="L22">
            <v>5.5728000628997298E-3</v>
          </cell>
          <cell r="M22">
            <v>1.8961743933269423E-2</v>
          </cell>
          <cell r="N22">
            <v>4.2259183061316794E-3</v>
          </cell>
          <cell r="O22">
            <v>-1115.1698130102061</v>
          </cell>
          <cell r="P22">
            <v>1137.7046359961653</v>
          </cell>
          <cell r="Q22">
            <v>253.55509836790077</v>
          </cell>
        </row>
        <row r="23">
          <cell r="A23">
            <v>10</v>
          </cell>
          <cell r="B23" t="str">
            <v>1998Q2</v>
          </cell>
          <cell r="C23">
            <v>236</v>
          </cell>
          <cell r="D23">
            <v>1415</v>
          </cell>
          <cell r="E23">
            <v>10.693333333333332</v>
          </cell>
          <cell r="F23">
            <v>4.4000000000000004</v>
          </cell>
          <cell r="I23">
            <v>2.1128987262031274E-6</v>
          </cell>
          <cell r="J23">
            <v>1.0026021036724231E-6</v>
          </cell>
          <cell r="K23">
            <v>3.1318036127631399E-2</v>
          </cell>
          <cell r="L23">
            <v>6.3123681982486524E-3</v>
          </cell>
          <cell r="M23">
            <v>2.3748573686286484E-2</v>
          </cell>
          <cell r="N23">
            <v>4.7868297530170622E-3</v>
          </cell>
          <cell r="O23">
            <v>-1260.6853163404569</v>
          </cell>
          <cell r="P23">
            <v>1424.9144211771891</v>
          </cell>
          <cell r="Q23">
            <v>287.20978518102373</v>
          </cell>
        </row>
        <row r="24">
          <cell r="A24">
            <v>11</v>
          </cell>
          <cell r="B24" t="str">
            <v>1998Q3</v>
          </cell>
          <cell r="C24">
            <v>267</v>
          </cell>
          <cell r="D24">
            <v>1682</v>
          </cell>
          <cell r="E24">
            <v>10.35</v>
          </cell>
          <cell r="F24">
            <v>4.5333329999999998</v>
          </cell>
          <cell r="I24">
            <v>3.946512464825247E-6</v>
          </cell>
          <cell r="J24">
            <v>1.8336137386221196E-6</v>
          </cell>
          <cell r="K24">
            <v>3.8974300879997981E-2</v>
          </cell>
          <cell r="L24">
            <v>7.6562647523665817E-3</v>
          </cell>
          <cell r="M24">
            <v>2.9554663733912905E-2</v>
          </cell>
          <cell r="N24">
            <v>5.8060900476264174E-3</v>
          </cell>
          <cell r="O24">
            <v>-1374.7423903923914</v>
          </cell>
          <cell r="P24">
            <v>1773.2798240347743</v>
          </cell>
          <cell r="Q24">
            <v>348.36540285758502</v>
          </cell>
        </row>
        <row r="25">
          <cell r="A25">
            <v>12</v>
          </cell>
          <cell r="B25" t="str">
            <v>1998Q4</v>
          </cell>
          <cell r="C25">
            <v>395</v>
          </cell>
          <cell r="D25">
            <v>2077</v>
          </cell>
          <cell r="E25">
            <v>10.02</v>
          </cell>
          <cell r="F25">
            <v>4.4333330000000002</v>
          </cell>
          <cell r="I25">
            <v>6.8522153841010791E-6</v>
          </cell>
          <cell r="J25">
            <v>2.9057029192758321E-6</v>
          </cell>
          <cell r="K25">
            <v>4.7310151823209856E-2</v>
          </cell>
          <cell r="L25">
            <v>8.3358509432118755E-3</v>
          </cell>
          <cell r="M25">
            <v>3.5876334365047682E-2</v>
          </cell>
          <cell r="N25">
            <v>6.3216706311347778E-3</v>
          </cell>
          <cell r="O25">
            <v>-2000.1898473273532</v>
          </cell>
          <cell r="P25">
            <v>2152.580061902861</v>
          </cell>
          <cell r="Q25">
            <v>379.3002378680867</v>
          </cell>
        </row>
        <row r="26">
          <cell r="A26">
            <v>13</v>
          </cell>
          <cell r="B26" t="str">
            <v>1999Q1</v>
          </cell>
          <cell r="C26">
            <v>400</v>
          </cell>
          <cell r="D26">
            <v>2477</v>
          </cell>
          <cell r="E26">
            <v>10.59</v>
          </cell>
          <cell r="F26">
            <v>4.3</v>
          </cell>
          <cell r="I26">
            <v>1.1074861713256112E-5</v>
          </cell>
          <cell r="J26">
            <v>4.2226463291550331E-6</v>
          </cell>
          <cell r="K26">
            <v>5.5885340130812144E-2</v>
          </cell>
          <cell r="L26">
            <v>8.5751883076022883E-3</v>
          </cell>
          <cell r="M26">
            <v>4.2379809755715085E-2</v>
          </cell>
          <cell r="N26">
            <v>6.503475390667408E-3</v>
          </cell>
          <cell r="O26">
            <v>-2014.1674277925042</v>
          </cell>
          <cell r="P26">
            <v>2542.7885853429052</v>
          </cell>
          <cell r="Q26">
            <v>390.20852344004447</v>
          </cell>
        </row>
        <row r="27">
          <cell r="A27">
            <v>14</v>
          </cell>
          <cell r="B27" t="str">
            <v>1999Q2</v>
          </cell>
          <cell r="C27">
            <v>414</v>
          </cell>
          <cell r="D27">
            <v>2891</v>
          </cell>
          <cell r="E27">
            <v>10.623333333333333</v>
          </cell>
          <cell r="F27">
            <v>4.266667</v>
          </cell>
          <cell r="I27">
            <v>1.7418236658683917E-5</v>
          </cell>
          <cell r="J27">
            <v>6.3433749454278043E-6</v>
          </cell>
          <cell r="K27">
            <v>6.5236459036154937E-2</v>
          </cell>
          <cell r="L27">
            <v>9.3511189053427923E-3</v>
          </cell>
          <cell r="M27">
            <v>4.9472175921018838E-2</v>
          </cell>
          <cell r="N27">
            <v>7.0923661653037526E-3</v>
          </cell>
          <cell r="O27">
            <v>-2048.776812198696</v>
          </cell>
          <cell r="P27">
            <v>2968.3305552611305</v>
          </cell>
          <cell r="Q27">
            <v>425.54196991822516</v>
          </cell>
        </row>
        <row r="28">
          <cell r="A28">
            <v>15</v>
          </cell>
          <cell r="B28" t="str">
            <v>1999Q3</v>
          </cell>
          <cell r="C28">
            <v>500</v>
          </cell>
          <cell r="D28">
            <v>3391</v>
          </cell>
          <cell r="E28">
            <v>10.59</v>
          </cell>
          <cell r="F28">
            <v>4.233333</v>
          </cell>
          <cell r="I28">
            <v>2.7567482025703249E-5</v>
          </cell>
          <cell r="J28">
            <v>1.0149245367019333E-5</v>
          </cell>
          <cell r="K28">
            <v>7.6324090770606867E-2</v>
          </cell>
          <cell r="L28">
            <v>1.108763173445193E-2</v>
          </cell>
          <cell r="M28">
            <v>5.7882237301473079E-2</v>
          </cell>
          <cell r="N28">
            <v>8.4100613804542392E-3</v>
          </cell>
          <cell r="O28">
            <v>-2389.163253257841</v>
          </cell>
          <cell r="P28">
            <v>3472.9342380883845</v>
          </cell>
          <cell r="Q28">
            <v>504.60368282725437</v>
          </cell>
        </row>
        <row r="29">
          <cell r="A29">
            <v>16</v>
          </cell>
          <cell r="B29" t="str">
            <v>1999Q4</v>
          </cell>
          <cell r="C29">
            <v>580</v>
          </cell>
          <cell r="D29">
            <v>3971</v>
          </cell>
          <cell r="E29">
            <v>10.526666666666667</v>
          </cell>
          <cell r="F29">
            <v>4.0666669999999998</v>
          </cell>
          <cell r="I29">
            <v>4.1931107216064412E-5</v>
          </cell>
          <cell r="J29">
            <v>1.4363625190361162E-5</v>
          </cell>
          <cell r="K29">
            <v>8.8160585430062888E-2</v>
          </cell>
          <cell r="L29">
            <v>1.1836494659456021E-2</v>
          </cell>
          <cell r="M29">
            <v>6.6861170451839258E-2</v>
          </cell>
          <cell r="N29">
            <v>8.9789331503661775E-3</v>
          </cell>
          <cell r="O29">
            <v>-2733.4670398165122</v>
          </cell>
          <cell r="P29">
            <v>4011.6702271103554</v>
          </cell>
          <cell r="Q29">
            <v>538.73598902197068</v>
          </cell>
        </row>
        <row r="30">
          <cell r="A30">
            <v>17</v>
          </cell>
          <cell r="B30" t="str">
            <v>2000Q1</v>
          </cell>
          <cell r="C30">
            <v>585</v>
          </cell>
          <cell r="D30">
            <v>4556</v>
          </cell>
          <cell r="E30">
            <v>11.013333333333332</v>
          </cell>
          <cell r="F30">
            <v>4.0333329999999998</v>
          </cell>
          <cell r="I30">
            <v>6.0563048154160803E-5</v>
          </cell>
          <cell r="J30">
            <v>1.8631940938096392E-5</v>
          </cell>
          <cell r="K30">
            <v>9.9932196693075626E-2</v>
          </cell>
          <cell r="L30">
            <v>1.1771611263012738E-2</v>
          </cell>
          <cell r="M30">
            <v>7.5791935066261668E-2</v>
          </cell>
          <cell r="N30">
            <v>8.9307646144224078E-3</v>
          </cell>
          <cell r="O30">
            <v>-2760.1781598164876</v>
          </cell>
          <cell r="P30">
            <v>4547.5161039757004</v>
          </cell>
          <cell r="Q30">
            <v>535.84587686534451</v>
          </cell>
        </row>
        <row r="31">
          <cell r="A31">
            <v>18</v>
          </cell>
          <cell r="B31" t="str">
            <v>2000Q2</v>
          </cell>
          <cell r="C31">
            <v>618</v>
          </cell>
          <cell r="D31">
            <v>5174</v>
          </cell>
          <cell r="E31">
            <v>10.876666666666667</v>
          </cell>
          <cell r="F31">
            <v>3.9333330000000002</v>
          </cell>
          <cell r="I31">
            <v>8.5771779663290637E-5</v>
          </cell>
          <cell r="J31">
            <v>2.5208731509129834E-5</v>
          </cell>
          <cell r="K31">
            <v>0.11231961869143237</v>
          </cell>
          <cell r="L31">
            <v>1.238742199835674E-2</v>
          </cell>
          <cell r="M31">
            <v>8.5191250715931005E-2</v>
          </cell>
          <cell r="N31">
            <v>9.3993156496693427E-3</v>
          </cell>
          <cell r="O31">
            <v>-2884.2791684703734</v>
          </cell>
          <cell r="P31">
            <v>5111.4750429558599</v>
          </cell>
          <cell r="Q31">
            <v>563.95893898016061</v>
          </cell>
        </row>
        <row r="32">
          <cell r="A32">
            <v>19</v>
          </cell>
          <cell r="B32" t="str">
            <v>2000Q3</v>
          </cell>
          <cell r="C32">
            <v>648</v>
          </cell>
          <cell r="D32">
            <v>5822</v>
          </cell>
          <cell r="E32">
            <v>10.746666666666666</v>
          </cell>
          <cell r="F32">
            <v>4</v>
          </cell>
          <cell r="I32">
            <v>1.2269388554220217E-4</v>
          </cell>
          <cell r="J32">
            <v>3.6922105878911538E-5</v>
          </cell>
          <cell r="K32">
            <v>0.12659542133928403</v>
          </cell>
          <cell r="L32">
            <v>1.4275802647851665E-2</v>
          </cell>
          <cell r="M32">
            <v>9.6025332336386104E-2</v>
          </cell>
          <cell r="N32">
            <v>1.0834081620455096E-2</v>
          </cell>
          <cell r="O32">
            <v>-2932.2378484115834</v>
          </cell>
          <cell r="P32">
            <v>5761.519940183166</v>
          </cell>
          <cell r="Q32">
            <v>650.0448972273058</v>
          </cell>
        </row>
        <row r="33">
          <cell r="A33">
            <v>20</v>
          </cell>
          <cell r="B33" t="str">
            <v>2000Q4</v>
          </cell>
          <cell r="C33">
            <v>705</v>
          </cell>
          <cell r="D33">
            <v>6527</v>
          </cell>
          <cell r="E33">
            <v>10.393333333333333</v>
          </cell>
          <cell r="F33">
            <v>3.9</v>
          </cell>
          <cell r="I33">
            <v>1.7048151583842763E-4</v>
          </cell>
          <cell r="J33">
            <v>4.7787630296225458E-5</v>
          </cell>
          <cell r="K33">
            <v>0.14128365738149518</v>
          </cell>
          <cell r="L33">
            <v>1.4688236042211145E-2</v>
          </cell>
          <cell r="M33">
            <v>0.10717478321909896</v>
          </cell>
          <cell r="N33">
            <v>1.1149450882712846E-2</v>
          </cell>
          <cell r="O33">
            <v>-3169.9373464855307</v>
          </cell>
          <cell r="P33">
            <v>6430.486993145937</v>
          </cell>
          <cell r="Q33">
            <v>668.96705296277071</v>
          </cell>
        </row>
        <row r="34">
          <cell r="A34">
            <v>21</v>
          </cell>
          <cell r="B34" t="str">
            <v>2001Q1</v>
          </cell>
          <cell r="C34">
            <v>688</v>
          </cell>
          <cell r="D34">
            <v>7215</v>
          </cell>
          <cell r="E34">
            <v>9.2266666666666666</v>
          </cell>
          <cell r="F34">
            <v>4.233333</v>
          </cell>
          <cell r="I34">
            <v>2.2362012678456278E-4</v>
          </cell>
          <cell r="J34">
            <v>5.3138610946135145E-5</v>
          </cell>
          <cell r="K34">
            <v>0.15441160176010249</v>
          </cell>
          <cell r="L34">
            <v>1.3127944378607315E-2</v>
          </cell>
          <cell r="M34">
            <v>0.11714237845319052</v>
          </cell>
          <cell r="N34">
            <v>9.9675952340915752E-3</v>
          </cell>
          <cell r="O34">
            <v>-3170.5901559137569</v>
          </cell>
          <cell r="P34">
            <v>7028.542707191431</v>
          </cell>
          <cell r="Q34">
            <v>598.05571404549448</v>
          </cell>
        </row>
        <row r="35">
          <cell r="A35">
            <v>22</v>
          </cell>
          <cell r="B35" t="str">
            <v>2001Q2</v>
          </cell>
          <cell r="C35">
            <v>656</v>
          </cell>
          <cell r="D35">
            <v>7871</v>
          </cell>
          <cell r="E35">
            <v>9.1</v>
          </cell>
          <cell r="F35">
            <v>4.4000000000000004</v>
          </cell>
          <cell r="I35">
            <v>2.9150026859836586E-4</v>
          </cell>
          <cell r="J35">
            <v>6.7880141813803085E-5</v>
          </cell>
          <cell r="K35">
            <v>0.16802611883111573</v>
          </cell>
          <cell r="L35">
            <v>1.3614517071013243E-2</v>
          </cell>
          <cell r="M35">
            <v>0.12748249870401152</v>
          </cell>
          <cell r="N35">
            <v>1.0340120250821013E-2</v>
          </cell>
          <cell r="O35">
            <v>-2999.0507998743506</v>
          </cell>
          <cell r="P35">
            <v>7648.9499222406912</v>
          </cell>
          <cell r="Q35">
            <v>620.4072150492608</v>
          </cell>
        </row>
        <row r="36">
          <cell r="A36">
            <v>23</v>
          </cell>
          <cell r="B36" t="str">
            <v>2001Q3</v>
          </cell>
          <cell r="C36">
            <v>684</v>
          </cell>
          <cell r="D36">
            <v>8555</v>
          </cell>
          <cell r="E36">
            <v>8.8566666666666656</v>
          </cell>
          <cell r="F36">
            <v>4.8333329999999997</v>
          </cell>
          <cell r="I36">
            <v>3.8531966636579096E-4</v>
          </cell>
          <cell r="J36">
            <v>9.3819397767425095E-5</v>
          </cell>
          <cell r="K36">
            <v>0.18341207440693275</v>
          </cell>
          <cell r="L36">
            <v>1.5385955575817012E-2</v>
          </cell>
          <cell r="M36">
            <v>0.13917214778419773</v>
          </cell>
          <cell r="N36">
            <v>1.1689649080186201E-2</v>
          </cell>
          <cell r="O36">
            <v>-3043.1512415625793</v>
          </cell>
          <cell r="P36">
            <v>8350.3288670518632</v>
          </cell>
          <cell r="Q36">
            <v>701.37894481117212</v>
          </cell>
        </row>
        <row r="37">
          <cell r="A37">
            <v>24</v>
          </cell>
          <cell r="B37" t="str">
            <v>2001Q4</v>
          </cell>
          <cell r="C37">
            <v>692</v>
          </cell>
          <cell r="D37">
            <v>9247</v>
          </cell>
          <cell r="E37">
            <v>8.5133333333333336</v>
          </cell>
          <cell r="F37">
            <v>5.5</v>
          </cell>
          <cell r="I37">
            <v>5.0142637918382249E-4</v>
          </cell>
          <cell r="J37">
            <v>1.1610671281803153E-4</v>
          </cell>
          <cell r="K37">
            <v>0.19908161666430457</v>
          </cell>
          <cell r="L37">
            <v>1.5669542257371827E-2</v>
          </cell>
          <cell r="M37">
            <v>0.15108222411978217</v>
          </cell>
          <cell r="N37">
            <v>1.1910076335584446E-2</v>
          </cell>
          <cell r="O37">
            <v>-3065.8163764964161</v>
          </cell>
          <cell r="P37">
            <v>9064.9334471869297</v>
          </cell>
          <cell r="Q37">
            <v>714.60458013506673</v>
          </cell>
        </row>
        <row r="38">
          <cell r="A38">
            <v>25</v>
          </cell>
          <cell r="B38" t="str">
            <v>2002Q1</v>
          </cell>
          <cell r="C38">
            <v>619</v>
          </cell>
          <cell r="D38">
            <v>9866</v>
          </cell>
          <cell r="E38">
            <v>9.3133333333333326</v>
          </cell>
          <cell r="F38">
            <v>5.7</v>
          </cell>
          <cell r="I38">
            <v>6.3880641877378519E-4</v>
          </cell>
          <cell r="J38">
            <v>1.373800395899627E-4</v>
          </cell>
          <cell r="K38">
            <v>0.21444637987246407</v>
          </cell>
          <cell r="L38">
            <v>1.5364763208159493E-2</v>
          </cell>
          <cell r="M38">
            <v>0.16276633246964695</v>
          </cell>
          <cell r="N38">
            <v>1.1684108349864761E-2</v>
          </cell>
          <cell r="O38">
            <v>-2754.25635948933</v>
          </cell>
          <cell r="P38">
            <v>9765.9799481788159</v>
          </cell>
          <cell r="Q38">
            <v>701.04650099188564</v>
          </cell>
        </row>
        <row r="39">
          <cell r="A39">
            <v>26</v>
          </cell>
          <cell r="B39" t="str">
            <v>2002Q2</v>
          </cell>
          <cell r="C39">
            <v>642</v>
          </cell>
          <cell r="D39">
            <v>10508</v>
          </cell>
          <cell r="E39">
            <v>9.41</v>
          </cell>
          <cell r="F39">
            <v>5.8333329999999997</v>
          </cell>
          <cell r="I39">
            <v>7.9193723812598371E-4</v>
          </cell>
          <cell r="J39">
            <v>1.5313081935219852E-4</v>
          </cell>
          <cell r="K39">
            <v>0.2287425874741128</v>
          </cell>
          <cell r="L39">
            <v>1.4296207601648736E-2</v>
          </cell>
          <cell r="M39">
            <v>0.1736439760479353</v>
          </cell>
          <cell r="N39">
            <v>1.0877643578288356E-2</v>
          </cell>
          <cell r="O39">
            <v>-2902.5113033771922</v>
          </cell>
          <cell r="P39">
            <v>10418.638562876118</v>
          </cell>
          <cell r="Q39">
            <v>652.65861469730135</v>
          </cell>
        </row>
        <row r="40">
          <cell r="A40">
            <v>27</v>
          </cell>
          <cell r="B40" t="str">
            <v>2002Q3</v>
          </cell>
          <cell r="C40">
            <v>722</v>
          </cell>
          <cell r="D40">
            <v>11230</v>
          </cell>
          <cell r="E40">
            <v>8.7266666666666648</v>
          </cell>
          <cell r="F40">
            <v>5.733333</v>
          </cell>
          <cell r="I40">
            <v>9.9069686051100891E-4</v>
          </cell>
          <cell r="J40">
            <v>1.987596223850252E-4</v>
          </cell>
          <cell r="K40">
            <v>0.24432140487772014</v>
          </cell>
          <cell r="L40">
            <v>1.5578817403607337E-2</v>
          </cell>
          <cell r="M40">
            <v>0.18550523517073741</v>
          </cell>
          <cell r="N40">
            <v>1.1861259122802122E-2</v>
          </cell>
          <cell r="O40">
            <v>-3201.6929178471473</v>
          </cell>
          <cell r="P40">
            <v>11130.314110244244</v>
          </cell>
          <cell r="Q40">
            <v>711.67554736812735</v>
          </cell>
        </row>
        <row r="41">
          <cell r="A41">
            <v>28</v>
          </cell>
          <cell r="B41" t="str">
            <v>2002Q4</v>
          </cell>
          <cell r="C41">
            <v>804</v>
          </cell>
          <cell r="D41">
            <v>12034</v>
          </cell>
          <cell r="E41">
            <v>8.3833333333333329</v>
          </cell>
          <cell r="F41">
            <v>5.8666669999999996</v>
          </cell>
          <cell r="I41">
            <v>1.255020053142597E-3</v>
          </cell>
          <cell r="J41">
            <v>2.643231926315881E-4</v>
          </cell>
          <cell r="K41">
            <v>0.26177283677430374</v>
          </cell>
          <cell r="L41">
            <v>1.7451431896583602E-2</v>
          </cell>
          <cell r="M41">
            <v>0.19880232127783476</v>
          </cell>
          <cell r="N41">
            <v>1.329708610709735E-2</v>
          </cell>
          <cell r="O41">
            <v>-3473.4491273898084</v>
          </cell>
          <cell r="P41">
            <v>11928.139276670085</v>
          </cell>
          <cell r="Q41">
            <v>797.82516642584096</v>
          </cell>
        </row>
        <row r="42">
          <cell r="A42">
            <v>29</v>
          </cell>
          <cell r="B42" t="str">
            <v>2003Q1</v>
          </cell>
          <cell r="C42">
            <v>687</v>
          </cell>
          <cell r="D42">
            <v>12721</v>
          </cell>
          <cell r="E42">
            <v>7.996666666666667</v>
          </cell>
          <cell r="F42">
            <v>5.8666669999999996</v>
          </cell>
          <cell r="I42">
            <v>1.5389737155380168E-3</v>
          </cell>
          <cell r="J42">
            <v>2.8395366239541975E-4</v>
          </cell>
          <cell r="K42">
            <v>0.27763945026681414</v>
          </cell>
          <cell r="L42">
            <v>1.5866613492510395E-2</v>
          </cell>
          <cell r="M42">
            <v>0.21090240496191093</v>
          </cell>
          <cell r="N42">
            <v>1.2100083684076161E-2</v>
          </cell>
          <cell r="O42">
            <v>-3032.7909794200718</v>
          </cell>
          <cell r="P42">
            <v>12654.144297714656</v>
          </cell>
          <cell r="Q42">
            <v>726.00502104456973</v>
          </cell>
        </row>
        <row r="43">
          <cell r="A43">
            <v>30</v>
          </cell>
          <cell r="B43" t="str">
            <v>2003Q2</v>
          </cell>
          <cell r="C43">
            <v>701</v>
          </cell>
          <cell r="D43">
            <v>13422</v>
          </cell>
          <cell r="E43">
            <v>8.9266666666666659</v>
          </cell>
          <cell r="F43">
            <v>6.1333330000000004</v>
          </cell>
          <cell r="I43">
            <v>1.897429220113267E-3</v>
          </cell>
          <cell r="J43">
            <v>3.5845550457525022E-4</v>
          </cell>
          <cell r="K43">
            <v>0.29467249516378924</v>
          </cell>
          <cell r="L43">
            <v>1.7033044896975102E-2</v>
          </cell>
          <cell r="M43">
            <v>0.22390498659557986</v>
          </cell>
          <cell r="N43">
            <v>1.3002581633668924E-2</v>
          </cell>
          <cell r="O43">
            <v>-3044.1677551758203</v>
          </cell>
          <cell r="P43">
            <v>13434.299195734791</v>
          </cell>
          <cell r="Q43">
            <v>780.15489802013542</v>
          </cell>
        </row>
        <row r="44">
          <cell r="A44">
            <v>31</v>
          </cell>
          <cell r="B44" t="str">
            <v>2003Q3</v>
          </cell>
          <cell r="C44">
            <v>746</v>
          </cell>
          <cell r="D44">
            <v>14168</v>
          </cell>
          <cell r="E44">
            <v>8.93</v>
          </cell>
          <cell r="F44">
            <v>6.1333330000000004</v>
          </cell>
          <cell r="I44">
            <v>2.3193862331178927E-3</v>
          </cell>
          <cell r="J44">
            <v>4.2195701300462574E-4</v>
          </cell>
          <cell r="K44">
            <v>0.31177975745536679</v>
          </cell>
          <cell r="L44">
            <v>1.7107262291577552E-2</v>
          </cell>
          <cell r="M44">
            <v>0.23697919545598936</v>
          </cell>
          <cell r="N44">
            <v>1.3074208860409487E-2</v>
          </cell>
          <cell r="O44">
            <v>-3235.4868788877393</v>
          </cell>
          <cell r="P44">
            <v>14218.751727359362</v>
          </cell>
          <cell r="Q44">
            <v>784.45253162456925</v>
          </cell>
        </row>
        <row r="45">
          <cell r="A45">
            <v>32</v>
          </cell>
          <cell r="B45" t="str">
            <v>2003Q4</v>
          </cell>
          <cell r="C45">
            <v>759</v>
          </cell>
          <cell r="D45">
            <v>14927</v>
          </cell>
          <cell r="E45">
            <v>9.1966666666666654</v>
          </cell>
          <cell r="F45">
            <v>5.8333329999999997</v>
          </cell>
          <cell r="I45">
            <v>2.8838777256494641E-3</v>
          </cell>
          <cell r="J45">
            <v>5.6449149253157138E-4</v>
          </cell>
          <cell r="K45">
            <v>0.33134487018863301</v>
          </cell>
          <cell r="L45">
            <v>1.9565112733266221E-2</v>
          </cell>
          <cell r="M45">
            <v>0.25195161303565372</v>
          </cell>
          <cell r="N45">
            <v>1.4972417579664344E-2</v>
          </cell>
          <cell r="O45">
            <v>-3188.9731093540604</v>
          </cell>
          <cell r="P45">
            <v>15117.096782139224</v>
          </cell>
          <cell r="Q45">
            <v>898.34505477986067</v>
          </cell>
        </row>
        <row r="46">
          <cell r="A46">
            <v>33</v>
          </cell>
          <cell r="B46" t="str">
            <v>2004Q1</v>
          </cell>
          <cell r="C46">
            <v>785</v>
          </cell>
          <cell r="D46">
            <v>15712</v>
          </cell>
          <cell r="E46">
            <v>9.8000000000000007</v>
          </cell>
          <cell r="F46">
            <v>5.7</v>
          </cell>
          <cell r="I46">
            <v>3.4443785416935491E-3</v>
          </cell>
          <cell r="J46">
            <v>5.6050081604408497E-4</v>
          </cell>
          <cell r="K46">
            <v>0.3480157189800368</v>
          </cell>
          <cell r="L46">
            <v>1.6670848791403792E-2</v>
          </cell>
          <cell r="M46">
            <v>0.26472838298974816</v>
          </cell>
          <cell r="N46">
            <v>1.2776769954094493E-2</v>
          </cell>
          <cell r="O46">
            <v>-3422.6993843155101</v>
          </cell>
          <cell r="P46">
            <v>15883.702979384889</v>
          </cell>
          <cell r="Q46">
            <v>766.60619724566959</v>
          </cell>
        </row>
        <row r="47">
          <cell r="A47">
            <v>34</v>
          </cell>
          <cell r="B47" t="str">
            <v>2004Q2</v>
          </cell>
          <cell r="C47">
            <v>851</v>
          </cell>
          <cell r="D47">
            <v>16563</v>
          </cell>
          <cell r="E47">
            <v>9.3333333333333321</v>
          </cell>
          <cell r="F47">
            <v>5.6</v>
          </cell>
          <cell r="I47">
            <v>4.158039586594886E-3</v>
          </cell>
          <cell r="J47">
            <v>7.1366104490133697E-4</v>
          </cell>
          <cell r="K47">
            <v>0.36630591138613722</v>
          </cell>
          <cell r="L47">
            <v>1.8290192406100414E-2</v>
          </cell>
          <cell r="M47">
            <v>0.27877010112877304</v>
          </cell>
          <cell r="N47">
            <v>1.4041718139024858E-2</v>
          </cell>
          <cell r="O47">
            <v>-3630.1298588159252</v>
          </cell>
          <cell r="P47">
            <v>16726.206067726383</v>
          </cell>
          <cell r="Q47">
            <v>842.50308834149143</v>
          </cell>
        </row>
        <row r="48">
          <cell r="A48">
            <v>35</v>
          </cell>
          <cell r="B48" t="str">
            <v>2004Q3</v>
          </cell>
          <cell r="C48">
            <v>897</v>
          </cell>
          <cell r="D48">
            <v>17460</v>
          </cell>
          <cell r="E48">
            <v>9.56</v>
          </cell>
          <cell r="F48">
            <v>5.4333330000000002</v>
          </cell>
          <cell r="I48">
            <v>4.9900948716566917E-3</v>
          </cell>
          <cell r="J48">
            <v>8.3205528506180571E-4</v>
          </cell>
          <cell r="K48">
            <v>0.38471069782195999</v>
          </cell>
          <cell r="L48">
            <v>1.8404786435822773E-2</v>
          </cell>
          <cell r="M48">
            <v>0.29292733185738423</v>
          </cell>
          <cell r="N48">
            <v>1.4157230728611163E-2</v>
          </cell>
          <cell r="O48">
            <v>-3819.0042125310183</v>
          </cell>
          <cell r="P48">
            <v>17575.639911443053</v>
          </cell>
          <cell r="Q48">
            <v>849.4338437166698</v>
          </cell>
        </row>
        <row r="49">
          <cell r="A49">
            <v>36</v>
          </cell>
          <cell r="B49" t="str">
            <v>2004Q4</v>
          </cell>
          <cell r="C49">
            <v>907</v>
          </cell>
          <cell r="D49">
            <v>18367</v>
          </cell>
          <cell r="E49">
            <v>9.3866666666666667</v>
          </cell>
          <cell r="F49">
            <v>5.4333330000000002</v>
          </cell>
          <cell r="I49">
            <v>6.0567638239051869E-3</v>
          </cell>
          <cell r="J49">
            <v>1.0666689522484951E-3</v>
          </cell>
          <cell r="K49">
            <v>0.40509442816766206</v>
          </cell>
          <cell r="L49">
            <v>2.0383730345702067E-2</v>
          </cell>
          <cell r="M49">
            <v>0.30864187938429788</v>
          </cell>
          <cell r="N49">
            <v>1.5714547526913668E-2</v>
          </cell>
          <cell r="O49">
            <v>-3766.9237402332656</v>
          </cell>
          <cell r="P49">
            <v>18518.512763057872</v>
          </cell>
          <cell r="Q49">
            <v>942.87285161482009</v>
          </cell>
        </row>
        <row r="50">
          <cell r="A50">
            <v>37</v>
          </cell>
          <cell r="B50" t="str">
            <v>2005Q1</v>
          </cell>
          <cell r="C50">
            <v>801</v>
          </cell>
          <cell r="D50">
            <v>19168</v>
          </cell>
          <cell r="E50">
            <v>9.4066666666666663</v>
          </cell>
          <cell r="F50">
            <v>5.3</v>
          </cell>
          <cell r="I50">
            <v>7.0638099951583211E-3</v>
          </cell>
          <cell r="J50">
            <v>1.0070461712531342E-3</v>
          </cell>
          <cell r="K50">
            <v>0.42178320607909303</v>
          </cell>
          <cell r="L50">
            <v>1.6688777911430974E-2</v>
          </cell>
          <cell r="M50">
            <v>0.32154018052916944</v>
          </cell>
          <cell r="N50">
            <v>1.2898301144871586E-2</v>
          </cell>
          <cell r="O50">
            <v>-3484.8783960568462</v>
          </cell>
          <cell r="P50">
            <v>19292.410831750167</v>
          </cell>
          <cell r="Q50">
            <v>773.89806869229517</v>
          </cell>
        </row>
        <row r="51">
          <cell r="A51">
            <v>38</v>
          </cell>
          <cell r="B51" t="str">
            <v>2005Q2</v>
          </cell>
          <cell r="C51">
            <v>799</v>
          </cell>
          <cell r="D51">
            <v>19967</v>
          </cell>
          <cell r="E51">
            <v>9.02</v>
          </cell>
          <cell r="F51">
            <v>5.0999999999999996</v>
          </cell>
          <cell r="I51">
            <v>8.3284064628946775E-3</v>
          </cell>
          <cell r="J51">
            <v>1.2645964677363564E-3</v>
          </cell>
          <cell r="K51">
            <v>0.44002955990216996</v>
          </cell>
          <cell r="L51">
            <v>1.8246353823076933E-2</v>
          </cell>
          <cell r="M51">
            <v>0.33568182463158147</v>
          </cell>
          <cell r="N51">
            <v>1.4141644102412023E-2</v>
          </cell>
          <cell r="O51">
            <v>-3402.6464503421917</v>
          </cell>
          <cell r="P51">
            <v>20140.909477894889</v>
          </cell>
          <cell r="Q51">
            <v>848.49864614472142</v>
          </cell>
        </row>
        <row r="52">
          <cell r="A52">
            <v>39</v>
          </cell>
          <cell r="B52" t="str">
            <v>2005Q3</v>
          </cell>
          <cell r="C52">
            <v>900</v>
          </cell>
          <cell r="D52">
            <v>20867</v>
          </cell>
          <cell r="E52">
            <v>8.75</v>
          </cell>
          <cell r="F52">
            <v>4.9666670000000002</v>
          </cell>
          <cell r="I52">
            <v>9.9006256490370426E-3</v>
          </cell>
          <cell r="J52">
            <v>1.5722191861423651E-3</v>
          </cell>
          <cell r="K52">
            <v>0.45976972555496598</v>
          </cell>
          <cell r="L52">
            <v>1.9740165652796016E-2</v>
          </cell>
          <cell r="M52">
            <v>0.35103056336042965</v>
          </cell>
          <cell r="N52">
            <v>1.5348738728848113E-2</v>
          </cell>
          <cell r="O52">
            <v>-3759.0497782439547</v>
          </cell>
          <cell r="P52">
            <v>21061.83380162578</v>
          </cell>
          <cell r="Q52">
            <v>920.92432373088673</v>
          </cell>
        </row>
        <row r="53">
          <cell r="A53">
            <v>40</v>
          </cell>
          <cell r="B53" t="str">
            <v>2005Q4</v>
          </cell>
          <cell r="C53">
            <v>897</v>
          </cell>
          <cell r="D53">
            <v>21764</v>
          </cell>
          <cell r="E53">
            <v>8.2433333333333341</v>
          </cell>
          <cell r="F53">
            <v>4.9666670000000002</v>
          </cell>
          <cell r="I53">
            <v>1.16487922310895E-2</v>
          </cell>
          <cell r="J53">
            <v>1.7481665820524572E-3</v>
          </cell>
          <cell r="K53">
            <v>0.47888870881252166</v>
          </cell>
          <cell r="L53">
            <v>1.9118983257555677E-2</v>
          </cell>
          <cell r="M53">
            <v>0.36595079624298937</v>
          </cell>
          <cell r="N53">
            <v>1.4920232882559744E-2</v>
          </cell>
          <cell r="O53">
            <v>-3771.918256793183</v>
          </cell>
          <cell r="P53">
            <v>21957.047774579361</v>
          </cell>
          <cell r="Q53">
            <v>895.21397295358463</v>
          </cell>
        </row>
        <row r="54">
          <cell r="A54">
            <v>41</v>
          </cell>
          <cell r="B54" t="str">
            <v>2006Q1</v>
          </cell>
          <cell r="C54">
            <v>794</v>
          </cell>
          <cell r="D54">
            <v>22558</v>
          </cell>
          <cell r="E54">
            <v>8.8933333333333344</v>
          </cell>
          <cell r="F54">
            <v>4.733333</v>
          </cell>
          <cell r="I54">
            <v>1.352150249039541E-2</v>
          </cell>
          <cell r="J54">
            <v>1.8727102593059097E-3</v>
          </cell>
          <cell r="K54">
            <v>0.49678636276737342</v>
          </cell>
          <cell r="L54">
            <v>1.7897653954851767E-2</v>
          </cell>
          <cell r="M54">
            <v>0.37997501467619121</v>
          </cell>
          <cell r="N54">
            <v>1.4024218433201908E-2</v>
          </cell>
          <cell r="O54">
            <v>-3387.9738273163857</v>
          </cell>
          <cell r="P54">
            <v>22798.500880571471</v>
          </cell>
          <cell r="Q54">
            <v>841.4531059921145</v>
          </cell>
        </row>
        <row r="55">
          <cell r="A55">
            <v>42</v>
          </cell>
          <cell r="B55" t="str">
            <v>2006Q2</v>
          </cell>
          <cell r="C55">
            <v>824</v>
          </cell>
          <cell r="D55">
            <v>23382</v>
          </cell>
          <cell r="E55">
            <v>8.379999999999999</v>
          </cell>
          <cell r="F55">
            <v>4.6333330000000004</v>
          </cell>
          <cell r="I55">
            <v>1.5587874834646742E-2</v>
          </cell>
          <cell r="J55">
            <v>2.0663723442513326E-3</v>
          </cell>
          <cell r="K55">
            <v>0.51409837848390549</v>
          </cell>
          <cell r="L55">
            <v>1.731201571653207E-2</v>
          </cell>
          <cell r="M55">
            <v>0.39360196180773899</v>
          </cell>
          <cell r="N55">
            <v>1.3626947131547789E-2</v>
          </cell>
          <cell r="O55">
            <v>-3539.6617768824271</v>
          </cell>
          <cell r="P55">
            <v>23616.117708464339</v>
          </cell>
          <cell r="Q55">
            <v>817.61682789286726</v>
          </cell>
        </row>
        <row r="56">
          <cell r="A56">
            <v>43</v>
          </cell>
          <cell r="B56" t="str">
            <v>2006Q3</v>
          </cell>
          <cell r="C56">
            <v>958</v>
          </cell>
          <cell r="D56">
            <v>24340</v>
          </cell>
          <cell r="E56">
            <v>8.4033333333333324</v>
          </cell>
          <cell r="F56">
            <v>4.6333330000000004</v>
          </cell>
          <cell r="I56">
            <v>1.816262120221257E-2</v>
          </cell>
          <cell r="J56">
            <v>2.5747463675658278E-3</v>
          </cell>
          <cell r="K56">
            <v>0.53301496933098946</v>
          </cell>
          <cell r="L56">
            <v>1.8916590847083969E-2</v>
          </cell>
          <cell r="M56">
            <v>0.40856851812747319</v>
          </cell>
          <cell r="N56">
            <v>1.4966556319734134E-2</v>
          </cell>
          <cell r="O56">
            <v>-4025.4557856529191</v>
          </cell>
          <cell r="P56">
            <v>24514.111087648391</v>
          </cell>
          <cell r="Q56">
            <v>897.99337918404808</v>
          </cell>
        </row>
        <row r="57">
          <cell r="A57">
            <v>44</v>
          </cell>
          <cell r="B57" t="str">
            <v>2006Q4</v>
          </cell>
          <cell r="C57">
            <v>940</v>
          </cell>
          <cell r="D57">
            <v>25280</v>
          </cell>
          <cell r="E57">
            <v>9.2466666666666661</v>
          </cell>
          <cell r="F57">
            <v>4.4333330000000002</v>
          </cell>
          <cell r="I57">
            <v>2.1198279890608518E-2</v>
          </cell>
          <cell r="J57">
            <v>3.035658688395948E-3</v>
          </cell>
          <cell r="K57">
            <v>0.55255156677024631</v>
          </cell>
          <cell r="L57">
            <v>1.9536597439256842E-2</v>
          </cell>
          <cell r="M57">
            <v>0.42411662590258736</v>
          </cell>
          <cell r="N57">
            <v>1.5548107775114152E-2</v>
          </cell>
          <cell r="O57">
            <v>-3913.9873541941834</v>
          </cell>
          <cell r="P57">
            <v>25446.997554155241</v>
          </cell>
          <cell r="Q57">
            <v>932.88646650684916</v>
          </cell>
        </row>
        <row r="58">
          <cell r="A58">
            <v>45</v>
          </cell>
          <cell r="B58" t="str">
            <v>2007Q1</v>
          </cell>
          <cell r="C58">
            <v>890</v>
          </cell>
          <cell r="D58">
            <v>26170</v>
          </cell>
          <cell r="E58">
            <v>9.2200000000000006</v>
          </cell>
          <cell r="F58">
            <v>4.5</v>
          </cell>
          <cell r="I58">
            <v>2.4295089972199868E-2</v>
          </cell>
          <cell r="J58">
            <v>3.0968100815913502E-3</v>
          </cell>
          <cell r="K58">
            <v>0.57005014638964036</v>
          </cell>
          <cell r="L58">
            <v>1.749857961939405E-2</v>
          </cell>
          <cell r="M58">
            <v>0.43813411212395309</v>
          </cell>
          <cell r="N58">
            <v>1.4017486221365755E-2</v>
          </cell>
          <cell r="O58">
            <v>-3798.0302445044877</v>
          </cell>
          <cell r="P58">
            <v>26288.046727437184</v>
          </cell>
          <cell r="Q58">
            <v>841.04917328194529</v>
          </cell>
        </row>
        <row r="59">
          <cell r="A59">
            <v>46</v>
          </cell>
          <cell r="B59" t="str">
            <v>2007Q2</v>
          </cell>
          <cell r="C59">
            <v>850</v>
          </cell>
          <cell r="D59">
            <v>27020</v>
          </cell>
          <cell r="E59">
            <v>8.69</v>
          </cell>
          <cell r="F59">
            <v>4.5</v>
          </cell>
          <cell r="I59">
            <v>2.7666899324726102E-2</v>
          </cell>
          <cell r="J59">
            <v>3.3718093525262338E-3</v>
          </cell>
          <cell r="K59">
            <v>0.58684006232339847</v>
          </cell>
          <cell r="L59">
            <v>1.6789915933758115E-2</v>
          </cell>
          <cell r="M59">
            <v>0.45168069867993166</v>
          </cell>
          <cell r="N59">
            <v>1.3546586555978549E-2</v>
          </cell>
          <cell r="O59">
            <v>-3656.3775763681629</v>
          </cell>
          <cell r="P59">
            <v>27100.841920795898</v>
          </cell>
          <cell r="Q59">
            <v>812.79519335871294</v>
          </cell>
        </row>
        <row r="60">
          <cell r="A60">
            <v>47</v>
          </cell>
          <cell r="B60" t="str">
            <v>2007Q3</v>
          </cell>
          <cell r="C60">
            <v>904</v>
          </cell>
          <cell r="D60">
            <v>27924</v>
          </cell>
          <cell r="E60">
            <v>8.5733333333333341</v>
          </cell>
          <cell r="F60">
            <v>4.6666670000000003</v>
          </cell>
          <cell r="I60">
            <v>3.1787396956908465E-2</v>
          </cell>
          <cell r="J60">
            <v>4.1204976321823628E-3</v>
          </cell>
          <cell r="K60">
            <v>0.60492330261621063</v>
          </cell>
          <cell r="L60">
            <v>1.8083240292812164E-2</v>
          </cell>
          <cell r="M60">
            <v>0.46638896403187258</v>
          </cell>
          <cell r="N60">
            <v>1.4708265351940955E-2</v>
          </cell>
          <cell r="O60">
            <v>-3814.2884896321261</v>
          </cell>
          <cell r="P60">
            <v>27983.337841912355</v>
          </cell>
          <cell r="Q60">
            <v>882.49592111645734</v>
          </cell>
        </row>
        <row r="61">
          <cell r="A61">
            <v>48</v>
          </cell>
          <cell r="B61" t="str">
            <v>2007Q4</v>
          </cell>
          <cell r="C61">
            <v>790</v>
          </cell>
          <cell r="D61">
            <v>28714</v>
          </cell>
          <cell r="E61">
            <v>7.75</v>
          </cell>
          <cell r="F61">
            <v>4.8</v>
          </cell>
          <cell r="I61">
            <v>3.6178351929131991E-2</v>
          </cell>
          <cell r="J61">
            <v>4.3909549722235264E-3</v>
          </cell>
          <cell r="K61">
            <v>0.62191279215789597</v>
          </cell>
          <cell r="L61">
            <v>1.6989489541685332E-2</v>
          </cell>
          <cell r="M61">
            <v>0.48033322531883083</v>
          </cell>
          <cell r="N61">
            <v>1.3944261286958238E-2</v>
          </cell>
          <cell r="O61">
            <v>-3375.4229137797438</v>
          </cell>
          <cell r="P61">
            <v>28819.99351912985</v>
          </cell>
          <cell r="Q61">
            <v>836.65567721749426</v>
          </cell>
        </row>
        <row r="62">
          <cell r="A62">
            <v>49</v>
          </cell>
          <cell r="B62" t="str">
            <v>2008Q1</v>
          </cell>
          <cell r="C62">
            <v>730</v>
          </cell>
          <cell r="D62">
            <v>29444</v>
          </cell>
          <cell r="E62">
            <v>7.2899999999999991</v>
          </cell>
          <cell r="F62">
            <v>5</v>
          </cell>
          <cell r="I62">
            <v>4.0506217462263239E-2</v>
          </cell>
          <cell r="J62">
            <v>4.3278655331312477E-3</v>
          </cell>
          <cell r="K62">
            <v>0.63673980857879842</v>
          </cell>
          <cell r="L62">
            <v>1.482701642090245E-2</v>
          </cell>
          <cell r="M62">
            <v>0.49262246159095441</v>
          </cell>
          <cell r="N62">
            <v>1.2289236272123628E-2</v>
          </cell>
          <cell r="O62">
            <v>-3211.2929946747831</v>
          </cell>
          <cell r="P62">
            <v>29557.347695457265</v>
          </cell>
          <cell r="Q62">
            <v>737.35417632741769</v>
          </cell>
        </row>
        <row r="63">
          <cell r="A63">
            <v>50</v>
          </cell>
          <cell r="B63" t="str">
            <v>2008Q2</v>
          </cell>
          <cell r="C63">
            <v>752</v>
          </cell>
          <cell r="D63">
            <v>30196</v>
          </cell>
          <cell r="E63">
            <v>5.96</v>
          </cell>
          <cell r="F63">
            <v>5.3333329999999997</v>
          </cell>
          <cell r="I63">
            <v>4.4975241344969996E-2</v>
          </cell>
          <cell r="J63">
            <v>4.4690238827067574E-3</v>
          </cell>
          <cell r="K63">
            <v>0.65035981693630873</v>
          </cell>
          <cell r="L63">
            <v>1.3620008357510316E-2</v>
          </cell>
          <cell r="M63">
            <v>0.50403055900536275</v>
          </cell>
          <cell r="N63">
            <v>1.1408097414408366E-2</v>
          </cell>
          <cell r="O63">
            <v>-3364.0207709140459</v>
          </cell>
          <cell r="P63">
            <v>30241.833540321764</v>
          </cell>
          <cell r="Q63">
            <v>684.48584486450193</v>
          </cell>
        </row>
        <row r="64">
          <cell r="A64">
            <v>51</v>
          </cell>
          <cell r="B64" t="str">
            <v>2008Q3</v>
          </cell>
          <cell r="C64">
            <v>825</v>
          </cell>
          <cell r="D64">
            <v>31021</v>
          </cell>
          <cell r="E64">
            <v>6.4833333333333325</v>
          </cell>
          <cell r="F64">
            <v>6</v>
          </cell>
          <cell r="I64">
            <v>5.0580069918807702E-2</v>
          </cell>
          <cell r="J64">
            <v>5.6048285738377057E-3</v>
          </cell>
          <cell r="K64">
            <v>0.66555794988856021</v>
          </cell>
          <cell r="L64">
            <v>1.5198132952251475E-2</v>
          </cell>
          <cell r="M64">
            <v>0.51690986659040417</v>
          </cell>
          <cell r="N64">
            <v>1.2879307585041268E-2</v>
          </cell>
          <cell r="O64">
            <v>-3590.5099879079967</v>
          </cell>
          <cell r="P64">
            <v>31014.591995424249</v>
          </cell>
          <cell r="Q64">
            <v>772.75845510247609</v>
          </cell>
        </row>
        <row r="65">
          <cell r="A65">
            <v>52</v>
          </cell>
          <cell r="B65" t="str">
            <v>2008Q4</v>
          </cell>
          <cell r="C65">
            <v>659</v>
          </cell>
          <cell r="D65">
            <v>31680</v>
          </cell>
          <cell r="E65">
            <v>5.7666666666666666</v>
          </cell>
          <cell r="F65">
            <v>6.8666669999999996</v>
          </cell>
          <cell r="I65">
            <v>5.6540863874774971E-2</v>
          </cell>
          <cell r="J65">
            <v>5.9607939559672696E-3</v>
          </cell>
          <cell r="K65">
            <v>0.67993270683204043</v>
          </cell>
          <cell r="L65">
            <v>1.4374756943480227E-2</v>
          </cell>
          <cell r="M65">
            <v>0.5292508601876369</v>
          </cell>
          <cell r="N65">
            <v>1.2340993597232806E-2</v>
          </cell>
          <cell r="O65">
            <v>-2896.1921431737887</v>
          </cell>
          <cell r="P65">
            <v>31755.051611258215</v>
          </cell>
          <cell r="Q65">
            <v>740.45961583396843</v>
          </cell>
        </row>
        <row r="66">
          <cell r="A66">
            <v>53</v>
          </cell>
          <cell r="B66" t="str">
            <v>2009Q1</v>
          </cell>
          <cell r="C66">
            <v>653</v>
          </cell>
          <cell r="D66">
            <v>32333</v>
          </cell>
          <cell r="E66">
            <v>5.8266666666666671</v>
          </cell>
          <cell r="F66">
            <v>8.2666660000000007</v>
          </cell>
          <cell r="I66">
            <v>6.2549095784256936E-2</v>
          </cell>
          <cell r="J66">
            <v>6.0082319094819647E-3</v>
          </cell>
          <cell r="K66">
            <v>0.69286219996172438</v>
          </cell>
          <cell r="L66">
            <v>1.2929493129683944E-2</v>
          </cell>
          <cell r="M66">
            <v>0.54050739523557723</v>
          </cell>
          <cell r="N66">
            <v>1.1256535047940445E-2</v>
          </cell>
          <cell r="O66">
            <v>-2929.8845960699696</v>
          </cell>
          <cell r="P66">
            <v>32430.443714134635</v>
          </cell>
          <cell r="Q66">
            <v>675.39210287642663</v>
          </cell>
        </row>
        <row r="67">
          <cell r="A67">
            <v>54</v>
          </cell>
          <cell r="B67" t="str">
            <v>2009Q2</v>
          </cell>
          <cell r="C67">
            <v>731</v>
          </cell>
          <cell r="D67">
            <v>33064</v>
          </cell>
          <cell r="E67">
            <v>6.82</v>
          </cell>
          <cell r="F67">
            <v>9.3000000000000007</v>
          </cell>
          <cell r="I67">
            <v>6.9530447641139581E-2</v>
          </cell>
          <cell r="J67">
            <v>6.9813518568826449E-3</v>
          </cell>
          <cell r="K67">
            <v>0.70629161647056538</v>
          </cell>
          <cell r="L67">
            <v>1.3429416508840997E-2</v>
          </cell>
          <cell r="M67">
            <v>0.55237823137475794</v>
          </cell>
          <cell r="N67">
            <v>1.1870836139180638E-2</v>
          </cell>
          <cell r="O67">
            <v>-3241.0132315983087</v>
          </cell>
          <cell r="P67">
            <v>33142.693882485473</v>
          </cell>
          <cell r="Q67">
            <v>712.25016835083829</v>
          </cell>
        </row>
        <row r="68">
          <cell r="A68">
            <v>55</v>
          </cell>
          <cell r="B68" t="str">
            <v>2009Q3</v>
          </cell>
          <cell r="C68">
            <v>887</v>
          </cell>
          <cell r="D68">
            <v>33951</v>
          </cell>
          <cell r="E68">
            <v>6.839999999999999</v>
          </cell>
          <cell r="F68">
            <v>9.6333330000000004</v>
          </cell>
          <cell r="I68">
            <v>7.7947100301382632E-2</v>
          </cell>
          <cell r="J68">
            <v>8.4166526602430514E-3</v>
          </cell>
          <cell r="K68">
            <v>0.72073830338890121</v>
          </cell>
          <cell r="L68">
            <v>1.4446686918335838E-2</v>
          </cell>
          <cell r="M68">
            <v>0.5653673812598401</v>
          </cell>
          <cell r="N68">
            <v>1.2989149885082223E-2</v>
          </cell>
          <cell r="O68">
            <v>-3852.8094731888964</v>
          </cell>
          <cell r="P68">
            <v>33922.042875590407</v>
          </cell>
          <cell r="Q68">
            <v>779.34899310493336</v>
          </cell>
        </row>
        <row r="69">
          <cell r="A69">
            <v>56</v>
          </cell>
          <cell r="B69" t="str">
            <v>2009Q4</v>
          </cell>
          <cell r="C69">
            <v>847</v>
          </cell>
          <cell r="D69">
            <v>34798</v>
          </cell>
          <cell r="E69">
            <v>7.0166666666666675</v>
          </cell>
          <cell r="F69">
            <v>9.9333329999999993</v>
          </cell>
          <cell r="I69">
            <v>8.7217998919910888E-2</v>
          </cell>
          <cell r="J69">
            <v>9.270898618528256E-3</v>
          </cell>
          <cell r="K69">
            <v>0.73492329896370456</v>
          </cell>
          <cell r="L69">
            <v>1.418499557480335E-2</v>
          </cell>
          <cell r="M69">
            <v>0.57836457623646997</v>
          </cell>
          <cell r="N69">
            <v>1.2997194976629763E-2</v>
          </cell>
          <cell r="O69">
            <v>-3678.5393933088549</v>
          </cell>
          <cell r="P69">
            <v>34701.874574188201</v>
          </cell>
          <cell r="Q69">
            <v>779.83169859778582</v>
          </cell>
        </row>
        <row r="70">
          <cell r="A70">
            <v>57</v>
          </cell>
          <cell r="B70" t="str">
            <v>2010Q1</v>
          </cell>
          <cell r="C70">
            <v>833</v>
          </cell>
          <cell r="D70">
            <v>35631</v>
          </cell>
          <cell r="E70">
            <v>7.3866666666666658</v>
          </cell>
          <cell r="F70">
            <v>9.8333329999999997</v>
          </cell>
          <cell r="I70">
            <v>9.6561172300101972E-2</v>
          </cell>
          <cell r="J70">
            <v>9.3431733801910832E-3</v>
          </cell>
          <cell r="K70">
            <v>0.74769775123259674</v>
          </cell>
          <cell r="L70">
            <v>1.2774452268892178E-2</v>
          </cell>
          <cell r="M70">
            <v>0.59030964415402265</v>
          </cell>
          <cell r="N70">
            <v>1.1945067917552694E-2</v>
          </cell>
          <cell r="O70">
            <v>-3688.0548646994584</v>
          </cell>
          <cell r="P70">
            <v>35418.578649241361</v>
          </cell>
          <cell r="Q70">
            <v>716.70407505316166</v>
          </cell>
        </row>
        <row r="71">
          <cell r="A71">
            <v>58</v>
          </cell>
          <cell r="B71" t="str">
            <v>2010Q2</v>
          </cell>
          <cell r="C71">
            <v>747</v>
          </cell>
          <cell r="D71">
            <v>36378</v>
          </cell>
          <cell r="E71">
            <v>7.3933333333333335</v>
          </cell>
          <cell r="F71">
            <v>9.6333330000000004</v>
          </cell>
          <cell r="I71">
            <v>0.10669214881753553</v>
          </cell>
          <cell r="J71">
            <v>1.0130976517433554E-2</v>
          </cell>
          <cell r="K71">
            <v>0.76010936190316958</v>
          </cell>
          <cell r="L71">
            <v>1.2411610670572837E-2</v>
          </cell>
          <cell r="M71">
            <v>0.60216999614260003</v>
          </cell>
          <cell r="N71">
            <v>1.1860351988577409E-2</v>
          </cell>
          <cell r="O71">
            <v>-3312.6119927939376</v>
          </cell>
          <cell r="P71">
            <v>36130.199768555998</v>
          </cell>
          <cell r="Q71">
            <v>711.62111931464449</v>
          </cell>
        </row>
        <row r="72">
          <cell r="A72">
            <v>59</v>
          </cell>
          <cell r="B72" t="str">
            <v>2010Q3</v>
          </cell>
          <cell r="C72">
            <v>819</v>
          </cell>
          <cell r="D72">
            <v>37197</v>
          </cell>
          <cell r="E72">
            <v>6.83</v>
          </cell>
          <cell r="F72">
            <v>9.466666</v>
          </cell>
          <cell r="I72">
            <v>0.11837604530232382</v>
          </cell>
          <cell r="J72">
            <v>1.1683896484788292E-2</v>
          </cell>
          <cell r="K72">
            <v>0.77293487276213602</v>
          </cell>
          <cell r="L72">
            <v>1.2825510858966438E-2</v>
          </cell>
          <cell r="M72">
            <v>0.61471956408700901</v>
          </cell>
          <cell r="N72">
            <v>1.2549567944409005E-2</v>
          </cell>
          <cell r="O72">
            <v>-3585.6385443638296</v>
          </cell>
          <cell r="P72">
            <v>36883.173845220539</v>
          </cell>
          <cell r="Q72">
            <v>752.97407666454035</v>
          </cell>
        </row>
        <row r="73">
          <cell r="A73">
            <v>60</v>
          </cell>
          <cell r="B73" t="str">
            <v>2010Q4</v>
          </cell>
          <cell r="C73">
            <v>653</v>
          </cell>
          <cell r="D73">
            <v>37850</v>
          </cell>
          <cell r="E73">
            <v>7.1266666666666669</v>
          </cell>
          <cell r="F73">
            <v>9.5</v>
          </cell>
          <cell r="I73">
            <v>0.13117537520950073</v>
          </cell>
          <cell r="J73">
            <v>1.2799329907176915E-2</v>
          </cell>
          <cell r="K73">
            <v>0.78551898038176471</v>
          </cell>
          <cell r="L73">
            <v>1.2584107619628693E-2</v>
          </cell>
          <cell r="M73">
            <v>0.62735569370867905</v>
          </cell>
          <cell r="N73">
            <v>1.2636129621669906E-2</v>
          </cell>
          <cell r="O73">
            <v>-2854.3904250942287</v>
          </cell>
          <cell r="P73">
            <v>37641.34162252074</v>
          </cell>
          <cell r="Q73">
            <v>758.1677773001943</v>
          </cell>
        </row>
        <row r="74">
          <cell r="A74">
            <v>61</v>
          </cell>
          <cell r="B74" t="str">
            <v>2011Q1</v>
          </cell>
          <cell r="C74">
            <v>681</v>
          </cell>
          <cell r="D74">
            <v>38531</v>
          </cell>
          <cell r="E74">
            <v>7.3066666666666666</v>
          </cell>
          <cell r="F74">
            <v>9.033334</v>
          </cell>
          <cell r="I74">
            <v>0.1425037626871779</v>
          </cell>
          <cell r="J74">
            <v>1.1328387477677171E-2</v>
          </cell>
          <cell r="K74">
            <v>0.79554110620120089</v>
          </cell>
          <cell r="L74">
            <v>1.0022125819436178E-2</v>
          </cell>
          <cell r="M74">
            <v>0.63769355981424214</v>
          </cell>
          <cell r="N74">
            <v>1.0337866105563129E-2</v>
          </cell>
          <cell r="O74">
            <v>-3113.492368503003</v>
          </cell>
          <cell r="P74">
            <v>38261.613588854525</v>
          </cell>
          <cell r="Q74">
            <v>620.27196633378776</v>
          </cell>
        </row>
        <row r="75">
          <cell r="A75">
            <v>62</v>
          </cell>
          <cell r="B75" t="str">
            <v>2011Q2</v>
          </cell>
          <cell r="C75">
            <v>572</v>
          </cell>
          <cell r="D75">
            <v>39103</v>
          </cell>
          <cell r="E75">
            <v>7.1866666666666656</v>
          </cell>
          <cell r="F75">
            <v>9.0666670000000007</v>
          </cell>
          <cell r="I75">
            <v>0.15460386797953085</v>
          </cell>
          <cell r="J75">
            <v>1.2100105292352947E-2</v>
          </cell>
          <cell r="K75">
            <v>0.8052236394344644</v>
          </cell>
          <cell r="L75">
            <v>9.6825332332635128E-3</v>
          </cell>
          <cell r="M75">
            <v>0.64796045138708758</v>
          </cell>
          <cell r="N75">
            <v>1.0266891572845575E-2</v>
          </cell>
          <cell r="O75">
            <v>-2619.0913156777874</v>
          </cell>
          <cell r="P75">
            <v>38877.627083225256</v>
          </cell>
          <cell r="Q75">
            <v>616.01349437073452</v>
          </cell>
        </row>
        <row r="76">
          <cell r="A76">
            <v>63</v>
          </cell>
          <cell r="B76" t="str">
            <v>2011Q3</v>
          </cell>
          <cell r="C76">
            <v>656</v>
          </cell>
          <cell r="D76">
            <v>39759</v>
          </cell>
          <cell r="E76">
            <v>5.9666666666666668</v>
          </cell>
          <cell r="F76">
            <v>9</v>
          </cell>
          <cell r="I76">
            <v>0.16946709807068194</v>
          </cell>
          <cell r="J76">
            <v>1.4863230091151092E-2</v>
          </cell>
          <cell r="K76">
            <v>0.81597111899800034</v>
          </cell>
          <cell r="L76">
            <v>1.0747479563535944E-2</v>
          </cell>
          <cell r="M76">
            <v>0.6597027609228715</v>
          </cell>
          <cell r="N76">
            <v>1.1742309535783821E-2</v>
          </cell>
          <cell r="O76">
            <v>-2915.6292347360936</v>
          </cell>
          <cell r="P76">
            <v>39582.165655372293</v>
          </cell>
          <cell r="Q76">
            <v>704.5385721470293</v>
          </cell>
        </row>
        <row r="77">
          <cell r="A77">
            <v>64</v>
          </cell>
          <cell r="B77" t="str">
            <v>2011Q4</v>
          </cell>
          <cell r="C77">
            <v>667</v>
          </cell>
          <cell r="D77">
            <v>40426</v>
          </cell>
          <cell r="E77">
            <v>6.4799999999999995</v>
          </cell>
          <cell r="F77">
            <v>8.6333330000000004</v>
          </cell>
          <cell r="I77">
            <v>0.18574080152279349</v>
          </cell>
          <cell r="J77">
            <v>1.6273703452111543E-2</v>
          </cell>
          <cell r="K77">
            <v>0.82658817574949017</v>
          </cell>
          <cell r="L77">
            <v>1.0617056751489828E-2</v>
          </cell>
          <cell r="M77">
            <v>0.67168710212040283</v>
          </cell>
          <cell r="N77">
            <v>1.198434119753139E-2</v>
          </cell>
          <cell r="O77">
            <v>-2950.9109724761743</v>
          </cell>
          <cell r="P77">
            <v>40301.226127224167</v>
          </cell>
          <cell r="Q77">
            <v>719.06047185188334</v>
          </cell>
        </row>
        <row r="78">
          <cell r="A78">
            <v>65</v>
          </cell>
          <cell r="B78" t="str">
            <v>2012Q1</v>
          </cell>
          <cell r="C78">
            <v>673</v>
          </cell>
          <cell r="D78">
            <v>41099</v>
          </cell>
          <cell r="E78">
            <v>7.55</v>
          </cell>
          <cell r="F78">
            <v>8.2666660000000007</v>
          </cell>
          <cell r="I78">
            <v>0.20238453896995889</v>
          </cell>
          <cell r="J78">
            <v>1.6643737447165408E-2</v>
          </cell>
          <cell r="K78">
            <v>0.83640236369690946</v>
          </cell>
          <cell r="L78">
            <v>9.8141879474192839E-3</v>
          </cell>
          <cell r="M78">
            <v>0.68315208024417295</v>
          </cell>
          <cell r="N78">
            <v>1.1464978123770137E-2</v>
          </cell>
          <cell r="O78">
            <v>-3007.2724162229415</v>
          </cell>
          <cell r="P78">
            <v>40989.124814650379</v>
          </cell>
          <cell r="Q78">
            <v>687.8986874262082</v>
          </cell>
        </row>
        <row r="79">
          <cell r="A79">
            <v>66</v>
          </cell>
          <cell r="B79" t="str">
            <v>2012Q2</v>
          </cell>
          <cell r="C79">
            <v>665</v>
          </cell>
          <cell r="D79">
            <v>41764</v>
          </cell>
          <cell r="E79">
            <v>7.63</v>
          </cell>
          <cell r="F79">
            <v>8.1999999999999993</v>
          </cell>
          <cell r="I79">
            <v>0.21831142669458015</v>
          </cell>
          <cell r="J79">
            <v>1.5926887724621253E-2</v>
          </cell>
          <cell r="K79">
            <v>0.84492568517406119</v>
          </cell>
          <cell r="L79">
            <v>8.5233214771517352E-3</v>
          </cell>
          <cell r="M79">
            <v>0.69346493914714469</v>
          </cell>
          <cell r="N79">
            <v>1.031285890297166E-2</v>
          </cell>
          <cell r="O79">
            <v>-3041.9518772676656</v>
          </cell>
          <cell r="P79">
            <v>41607.896348828683</v>
          </cell>
          <cell r="Q79">
            <v>618.77153417829959</v>
          </cell>
        </row>
        <row r="80">
          <cell r="A80">
            <v>67</v>
          </cell>
          <cell r="B80" t="str">
            <v>2012Q3</v>
          </cell>
          <cell r="C80">
            <v>739</v>
          </cell>
          <cell r="D80">
            <v>42503</v>
          </cell>
          <cell r="E80">
            <v>7.4966666666666653</v>
          </cell>
          <cell r="F80">
            <v>8.033334</v>
          </cell>
          <cell r="I80">
            <v>0.23878973427796335</v>
          </cell>
          <cell r="J80">
            <v>2.0478307583383204E-2</v>
          </cell>
          <cell r="K80">
            <v>0.85487229153705968</v>
          </cell>
          <cell r="L80">
            <v>9.9466063629984891E-3</v>
          </cell>
          <cell r="M80">
            <v>0.70595719349402841</v>
          </cell>
          <cell r="N80">
            <v>1.2492254346883763E-2</v>
          </cell>
          <cell r="O80">
            <v>-3238.7757479713796</v>
          </cell>
          <cell r="P80">
            <v>42357.431609641702</v>
          </cell>
          <cell r="Q80">
            <v>749.53526081302573</v>
          </cell>
        </row>
        <row r="81">
          <cell r="A81">
            <v>68</v>
          </cell>
          <cell r="B81" t="str">
            <v>2012Q4</v>
          </cell>
          <cell r="C81">
            <v>662</v>
          </cell>
          <cell r="D81">
            <v>43165</v>
          </cell>
          <cell r="E81">
            <v>7.94</v>
          </cell>
          <cell r="F81">
            <v>7.8</v>
          </cell>
          <cell r="I81">
            <v>0.26081472990486487</v>
          </cell>
          <cell r="J81">
            <v>2.2024995626901522E-2</v>
          </cell>
          <cell r="K81">
            <v>0.86456106614730199</v>
          </cell>
          <cell r="L81">
            <v>9.6887746102423122E-3</v>
          </cell>
          <cell r="M81">
            <v>0.71862779179093572</v>
          </cell>
          <cell r="N81">
            <v>1.2670598296907296E-2</v>
          </cell>
          <cell r="O81">
            <v>-2891.9278445165173</v>
          </cell>
          <cell r="P81">
            <v>43117.667507456143</v>
          </cell>
          <cell r="Q81">
            <v>760.23589781443775</v>
          </cell>
        </row>
        <row r="82">
          <cell r="A82">
            <v>69</v>
          </cell>
          <cell r="B82" t="str">
            <v>2013Q1</v>
          </cell>
          <cell r="C82">
            <v>654</v>
          </cell>
          <cell r="D82">
            <v>43819</v>
          </cell>
          <cell r="E82">
            <v>7.6666666666666661</v>
          </cell>
          <cell r="F82">
            <v>7.733333</v>
          </cell>
          <cell r="I82">
            <v>0.28149422460464357</v>
          </cell>
          <cell r="J82">
            <v>2.06794946997787E-2</v>
          </cell>
          <cell r="K82">
            <v>0.872828393816383</v>
          </cell>
          <cell r="L82">
            <v>8.2673276690810038E-3</v>
          </cell>
          <cell r="M82">
            <v>0.72989530027754546</v>
          </cell>
          <cell r="N82">
            <v>1.12675084866098E-2</v>
          </cell>
          <cell r="O82">
            <v>-2933.734160834772</v>
          </cell>
          <cell r="P82">
            <v>43793.718016652725</v>
          </cell>
          <cell r="Q82">
            <v>676.050509196588</v>
          </cell>
        </row>
        <row r="83">
          <cell r="A83">
            <v>70</v>
          </cell>
          <cell r="B83" t="str">
            <v>2013Q2</v>
          </cell>
          <cell r="C83">
            <v>624</v>
          </cell>
          <cell r="D83">
            <v>44443</v>
          </cell>
          <cell r="E83">
            <v>8.1666666666666679</v>
          </cell>
          <cell r="F83">
            <v>7.5333329999999998</v>
          </cell>
          <cell r="I83">
            <v>0.30371113822866025</v>
          </cell>
          <cell r="J83">
            <v>2.2216913624016676E-2</v>
          </cell>
          <cell r="K83">
            <v>0.88092954102160848</v>
          </cell>
          <cell r="L83">
            <v>8.1011472052254785E-3</v>
          </cell>
          <cell r="M83">
            <v>0.74140841023912407</v>
          </cell>
          <cell r="N83">
            <v>1.1513109961578588E-2</v>
          </cell>
          <cell r="O83">
            <v>-2785.7037912641772</v>
          </cell>
          <cell r="P83">
            <v>44484.504614347446</v>
          </cell>
          <cell r="Q83">
            <v>690.78659769471528</v>
          </cell>
        </row>
        <row r="84">
          <cell r="A84">
            <v>71</v>
          </cell>
          <cell r="B84" t="str">
            <v>2013Q3</v>
          </cell>
          <cell r="C84">
            <v>734</v>
          </cell>
          <cell r="D84">
            <v>45177</v>
          </cell>
          <cell r="E84">
            <v>8.1566666666666663</v>
          </cell>
          <cell r="F84">
            <v>7.266667</v>
          </cell>
          <cell r="I84">
            <v>0.32910580290843183</v>
          </cell>
          <cell r="J84">
            <v>2.5394664679771584E-2</v>
          </cell>
          <cell r="K84">
            <v>0.88937643000206967</v>
          </cell>
          <cell r="L84">
            <v>8.446888980461198E-3</v>
          </cell>
          <cell r="M84">
            <v>0.753951795135818</v>
          </cell>
          <cell r="N84">
            <v>1.2543384896693932E-2</v>
          </cell>
          <cell r="O84">
            <v>-3213.8643995407378</v>
          </cell>
          <cell r="P84">
            <v>45237.10770814908</v>
          </cell>
          <cell r="Q84">
            <v>752.60309380163596</v>
          </cell>
        </row>
        <row r="85">
          <cell r="A85">
            <v>72</v>
          </cell>
          <cell r="B85" t="str">
            <v>2013Q4</v>
          </cell>
          <cell r="C85">
            <v>654</v>
          </cell>
          <cell r="D85">
            <v>45831</v>
          </cell>
          <cell r="E85">
            <v>7.6933333333333334</v>
          </cell>
          <cell r="F85">
            <v>6.9333330000000002</v>
          </cell>
          <cell r="I85">
            <v>0.35471369861276802</v>
          </cell>
          <cell r="J85">
            <v>2.5607895704336192E-2</v>
          </cell>
          <cell r="K85">
            <v>0.89715523554579935</v>
          </cell>
          <cell r="L85">
            <v>7.7788055437296721E-3</v>
          </cell>
          <cell r="M85">
            <v>0.76604012166500912</v>
          </cell>
          <cell r="N85">
            <v>1.2088326529191012E-2</v>
          </cell>
          <cell r="O85">
            <v>-2887.7468372741228</v>
          </cell>
          <cell r="P85">
            <v>45962.407299900544</v>
          </cell>
          <cell r="Q85">
            <v>725.29959175146075</v>
          </cell>
        </row>
        <row r="86">
          <cell r="A86">
            <v>73</v>
          </cell>
          <cell r="B86" t="str">
            <v>2014Q1</v>
          </cell>
          <cell r="C86">
            <v>639</v>
          </cell>
          <cell r="D86">
            <v>46470</v>
          </cell>
          <cell r="E86">
            <v>8.0933333333333337</v>
          </cell>
          <cell r="F86">
            <v>6.6666670000000003</v>
          </cell>
          <cell r="I86">
            <v>0.37926818633735826</v>
          </cell>
          <cell r="J86">
            <v>2.4554487724590235E-2</v>
          </cell>
          <cell r="K86">
            <v>0.90399434726736527</v>
          </cell>
          <cell r="L86">
            <v>6.8391117215659269E-3</v>
          </cell>
          <cell r="M86">
            <v>0.7771612681938842</v>
          </cell>
          <cell r="N86">
            <v>1.112114652887515E-2</v>
          </cell>
          <cell r="O86">
            <v>-2874.8015029400376</v>
          </cell>
          <cell r="P86">
            <v>46629.676091633053</v>
          </cell>
          <cell r="Q86">
            <v>667.26879173250904</v>
          </cell>
        </row>
        <row r="87">
          <cell r="A87">
            <v>74</v>
          </cell>
          <cell r="B87" t="str">
            <v>2014Q2</v>
          </cell>
          <cell r="C87">
            <v>656</v>
          </cell>
          <cell r="D87">
            <v>47126</v>
          </cell>
          <cell r="E87">
            <v>8.2833333333333332</v>
          </cell>
          <cell r="F87">
            <v>6.2</v>
          </cell>
          <cell r="I87">
            <v>0.40479359577039919</v>
          </cell>
          <cell r="J87">
            <v>2.5525409433040935E-2</v>
          </cell>
          <cell r="K87">
            <v>0.91053646457496951</v>
          </cell>
          <cell r="L87">
            <v>6.5421173076042338E-3</v>
          </cell>
          <cell r="M87">
            <v>0.78829189198447602</v>
          </cell>
          <cell r="N87">
            <v>1.1130623790591779E-2</v>
          </cell>
          <cell r="O87">
            <v>-2950.7241255197896</v>
          </cell>
          <cell r="P87">
            <v>47297.513519068561</v>
          </cell>
          <cell r="Q87">
            <v>667.8374274355067</v>
          </cell>
        </row>
        <row r="88">
          <cell r="A88">
            <v>75</v>
          </cell>
          <cell r="B88" t="str">
            <v>2014Q3</v>
          </cell>
          <cell r="C88">
            <v>691</v>
          </cell>
          <cell r="D88">
            <v>47817</v>
          </cell>
          <cell r="E88">
            <v>8.2966666666666669</v>
          </cell>
          <cell r="F88">
            <v>6.1</v>
          </cell>
          <cell r="I88">
            <v>0.4306825884403348</v>
          </cell>
          <cell r="J88">
            <v>2.5888992669935607E-2</v>
          </cell>
          <cell r="K88">
            <v>0.9166584581829702</v>
          </cell>
          <cell r="L88">
            <v>6.1219936080006976E-3</v>
          </cell>
          <cell r="M88">
            <v>0.79919182414736856</v>
          </cell>
          <cell r="N88">
            <v>1.0899932162892452E-2</v>
          </cell>
          <cell r="O88">
            <v>-3122.6281109277893</v>
          </cell>
          <cell r="P88">
            <v>47951.509448842116</v>
          </cell>
          <cell r="Q88">
            <v>653.99592977354712</v>
          </cell>
        </row>
        <row r="89">
          <cell r="A89">
            <v>76</v>
          </cell>
          <cell r="B89" t="str">
            <v>2014Q4</v>
          </cell>
          <cell r="C89">
            <v>615</v>
          </cell>
          <cell r="D89">
            <v>48432</v>
          </cell>
          <cell r="E89">
            <v>8.9766666666666648</v>
          </cell>
          <cell r="F89">
            <v>5.7</v>
          </cell>
          <cell r="I89">
            <v>0.45808731492135912</v>
          </cell>
          <cell r="J89">
            <v>2.7404726481024322E-2</v>
          </cell>
          <cell r="K89">
            <v>0.92265268031448078</v>
          </cell>
          <cell r="L89">
            <v>5.9942221315105737E-3</v>
          </cell>
          <cell r="M89">
            <v>0.81036124125362929</v>
          </cell>
          <cell r="N89">
            <v>1.1169417106260869E-2</v>
          </cell>
          <cell r="O89">
            <v>-2764.1641484416941</v>
          </cell>
          <cell r="P89">
            <v>48621.674475217755</v>
          </cell>
          <cell r="Q89">
            <v>670.16502637565213</v>
          </cell>
        </row>
        <row r="90">
          <cell r="A90">
            <v>77</v>
          </cell>
          <cell r="B90" t="str">
            <v>2015Q1</v>
          </cell>
          <cell r="C90">
            <v>554</v>
          </cell>
          <cell r="D90">
            <v>48986</v>
          </cell>
          <cell r="E90">
            <v>9.5500000000000007</v>
          </cell>
          <cell r="F90">
            <v>5.5333329999999998</v>
          </cell>
          <cell r="I90">
            <v>0.48423247475397002</v>
          </cell>
          <cell r="J90">
            <v>2.6145159832610898E-2</v>
          </cell>
          <cell r="K90">
            <v>0.9279591972245711</v>
          </cell>
          <cell r="L90">
            <v>5.3065169100903198E-3</v>
          </cell>
          <cell r="M90">
            <v>0.82070472685781271</v>
          </cell>
          <cell r="N90">
            <v>1.0343485604183392E-2</v>
          </cell>
          <cell r="O90">
            <v>-2532.5546956816211</v>
          </cell>
          <cell r="P90">
            <v>49242.28361146876</v>
          </cell>
          <cell r="Q90">
            <v>620.60913625100352</v>
          </cell>
        </row>
        <row r="91">
          <cell r="A91">
            <v>78</v>
          </cell>
          <cell r="B91" t="str">
            <v>2015Q2</v>
          </cell>
          <cell r="C91">
            <v>638</v>
          </cell>
          <cell r="D91">
            <v>49624</v>
          </cell>
          <cell r="E91">
            <v>9.4233333333333356</v>
          </cell>
          <cell r="F91">
            <v>5.4</v>
          </cell>
          <cell r="I91">
            <v>0.51350842676912578</v>
          </cell>
          <cell r="J91">
            <v>2.927595201515576E-2</v>
          </cell>
          <cell r="K91">
            <v>0.93348862374235708</v>
          </cell>
          <cell r="L91">
            <v>5.5294265177859847E-3</v>
          </cell>
          <cell r="M91">
            <v>0.83197399478314404</v>
          </cell>
          <cell r="N91">
            <v>1.1269267925331287E-2</v>
          </cell>
          <cell r="O91">
            <v>-2861.8612311309853</v>
          </cell>
          <cell r="P91">
            <v>49918.43968698864</v>
          </cell>
          <cell r="Q91">
            <v>676.15607551987716</v>
          </cell>
        </row>
        <row r="92">
          <cell r="A92">
            <v>79</v>
          </cell>
          <cell r="B92" t="str">
            <v>2015Q3</v>
          </cell>
          <cell r="C92">
            <v>751</v>
          </cell>
          <cell r="D92">
            <v>50375</v>
          </cell>
          <cell r="E92">
            <v>9.0733333333333341</v>
          </cell>
          <cell r="F92">
            <v>5.0999999999999996</v>
          </cell>
          <cell r="I92">
            <v>0.54514992209499802</v>
          </cell>
          <cell r="J92">
            <v>3.1641495325872238E-2</v>
          </cell>
          <cell r="K92">
            <v>0.93905952480386201</v>
          </cell>
          <cell r="L92">
            <v>5.5709010615049293E-3</v>
          </cell>
          <cell r="M92">
            <v>0.84384649464041817</v>
          </cell>
          <cell r="N92">
            <v>1.1872499857274153E-2</v>
          </cell>
          <cell r="O92">
            <v>-3329.5813976614727</v>
          </cell>
          <cell r="P92">
            <v>50630.789678425092</v>
          </cell>
          <cell r="Q92">
            <v>712.34999143644916</v>
          </cell>
        </row>
        <row r="93">
          <cell r="A93">
            <v>80</v>
          </cell>
          <cell r="B93" t="str">
            <v>2015Q4</v>
          </cell>
          <cell r="C93">
            <v>830</v>
          </cell>
          <cell r="D93">
            <v>51205</v>
          </cell>
          <cell r="E93">
            <v>9.129999999999999</v>
          </cell>
          <cell r="F93">
            <v>5</v>
          </cell>
          <cell r="I93">
            <v>0.57670008532931116</v>
          </cell>
          <cell r="J93">
            <v>3.1550163234313144E-2</v>
          </cell>
          <cell r="K93">
            <v>0.9442532815564757</v>
          </cell>
          <cell r="L93">
            <v>5.1937567526136874E-3</v>
          </cell>
          <cell r="M93">
            <v>0.85541093468707885</v>
          </cell>
          <cell r="N93">
            <v>1.1564440046660653E-2</v>
          </cell>
          <cell r="O93">
            <v>-3701.6509339912495</v>
          </cell>
          <cell r="P93">
            <v>51324.656081224733</v>
          </cell>
          <cell r="Q93">
            <v>693.86640279963922</v>
          </cell>
        </row>
        <row r="94">
          <cell r="A94">
            <v>81</v>
          </cell>
          <cell r="B94" t="str">
            <v>2016Q1</v>
          </cell>
          <cell r="C94">
            <v>657</v>
          </cell>
          <cell r="D94">
            <v>51862</v>
          </cell>
          <cell r="E94">
            <v>9.1566666666666663</v>
          </cell>
          <cell r="F94">
            <v>4.9333330000000002</v>
          </cell>
          <cell r="I94">
            <v>0.60518950420938533</v>
          </cell>
          <cell r="J94">
            <v>2.8489418880074169E-2</v>
          </cell>
          <cell r="K94">
            <v>0.94865796727521656</v>
          </cell>
          <cell r="L94">
            <v>4.4046857187408639E-3</v>
          </cell>
          <cell r="M94">
            <v>0.8656372109666961</v>
          </cell>
          <cell r="N94">
            <v>1.0226276279617337E-2</v>
          </cell>
          <cell r="O94">
            <v>-3010.8961608153072</v>
          </cell>
          <cell r="P94">
            <v>51938.232658001769</v>
          </cell>
          <cell r="Q94">
            <v>613.57657677704026</v>
          </cell>
        </row>
        <row r="95">
          <cell r="A95">
            <v>82</v>
          </cell>
          <cell r="B95" t="str">
            <v>2016Q2</v>
          </cell>
          <cell r="C95">
            <v>527</v>
          </cell>
          <cell r="D95">
            <v>52389</v>
          </cell>
          <cell r="E95">
            <v>9.2399999999999984</v>
          </cell>
          <cell r="F95">
            <v>4.8666669999999996</v>
          </cell>
          <cell r="I95">
            <v>0.63071910414041721</v>
          </cell>
          <cell r="J95">
            <v>2.5529599931031877E-2</v>
          </cell>
          <cell r="K95">
            <v>0.95238317719049181</v>
          </cell>
          <cell r="L95">
            <v>3.7252099152752516E-3</v>
          </cell>
          <cell r="M95">
            <v>0.87463282310113266</v>
          </cell>
          <cell r="N95">
            <v>8.9956121344365175E-3</v>
          </cell>
          <cell r="O95">
            <v>-2482.7066763263938</v>
          </cell>
          <cell r="P95">
            <v>52477.969386067962</v>
          </cell>
          <cell r="Q95">
            <v>539.73672806619106</v>
          </cell>
        </row>
        <row r="96">
          <cell r="A96">
            <v>83</v>
          </cell>
          <cell r="B96" t="str">
            <v>2016Q3</v>
          </cell>
          <cell r="C96">
            <v>736</v>
          </cell>
          <cell r="D96">
            <v>53125</v>
          </cell>
          <cell r="E96">
            <v>9.0333333333333332</v>
          </cell>
          <cell r="F96">
            <v>4.9000000000000004</v>
          </cell>
          <cell r="I96">
            <v>0.66120259614573107</v>
          </cell>
          <cell r="J96">
            <v>3.0483492005313861E-2</v>
          </cell>
          <cell r="K96">
            <v>0.95659814189787251</v>
          </cell>
          <cell r="L96">
            <v>4.2149647073806973E-3</v>
          </cell>
          <cell r="M96">
            <v>0.88519722957070346</v>
          </cell>
          <cell r="N96">
            <v>1.0564406469570764E-2</v>
          </cell>
          <cell r="O96">
            <v>-3348.9948990011021</v>
          </cell>
          <cell r="P96">
            <v>53111.833774242208</v>
          </cell>
          <cell r="Q96">
            <v>633.86438817424585</v>
          </cell>
        </row>
        <row r="97">
          <cell r="A97">
            <v>84</v>
          </cell>
          <cell r="B97" t="str">
            <v>2016Q4</v>
          </cell>
          <cell r="C97">
            <v>694</v>
          </cell>
          <cell r="D97">
            <v>53819</v>
          </cell>
          <cell r="E97">
            <v>9.3066666666666666</v>
          </cell>
          <cell r="F97">
            <v>4.7</v>
          </cell>
          <cell r="I97">
            <v>0.69121937282876844</v>
          </cell>
          <cell r="J97">
            <v>3.0016776683037372E-2</v>
          </cell>
          <cell r="K97">
            <v>0.96054690154616729</v>
          </cell>
          <cell r="L97">
            <v>3.9487596482947751E-3</v>
          </cell>
          <cell r="M97">
            <v>0.89544696506513555</v>
          </cell>
          <cell r="N97">
            <v>1.0249735494432134E-2</v>
          </cell>
          <cell r="O97">
            <v>-3178.8693451314471</v>
          </cell>
          <cell r="P97">
            <v>53726.81790390813</v>
          </cell>
          <cell r="Q97">
            <v>614.98412966592798</v>
          </cell>
        </row>
      </sheetData>
      <sheetData sheetId="32">
        <row r="13">
          <cell r="C13" t="str">
            <v>Customers Acquired</v>
          </cell>
          <cell r="D13" t="str">
            <v>Cumulative Customers Acquired</v>
          </cell>
          <cell r="F13" t="str">
            <v>unemp rate</v>
          </cell>
          <cell r="G13" t="str">
            <v>cc</v>
          </cell>
          <cell r="I13" t="str">
            <v>P(T&lt;=t)</v>
          </cell>
          <cell r="J13" t="str">
            <v>P(T=t)</v>
          </cell>
          <cell r="K13" t="str">
            <v>P(T&lt;=t)</v>
          </cell>
          <cell r="L13" t="str">
            <v>P(T=t)</v>
          </cell>
          <cell r="M13" t="str">
            <v>P(T &lt;= t)</v>
          </cell>
          <cell r="N13" t="str">
            <v>P(T = t)</v>
          </cell>
          <cell r="O13" t="str">
            <v>LL</v>
          </cell>
          <cell r="P13" t="str">
            <v>Exp Cumulative</v>
          </cell>
          <cell r="Q13" t="str">
            <v>Exp Incremental</v>
          </cell>
        </row>
        <row r="14">
          <cell r="A14">
            <v>1</v>
          </cell>
          <cell r="B14" t="str">
            <v>1996Q1</v>
          </cell>
          <cell r="C14">
            <v>2</v>
          </cell>
          <cell r="D14">
            <v>2</v>
          </cell>
          <cell r="F14">
            <v>5.5333329999999998</v>
          </cell>
          <cell r="G14">
            <v>9.0500000000000007</v>
          </cell>
          <cell r="I14">
            <v>5.4545257199833941E-13</v>
          </cell>
          <cell r="J14">
            <v>5.4545257199833941E-13</v>
          </cell>
          <cell r="K14">
            <v>1.688529294476826E-4</v>
          </cell>
          <cell r="L14">
            <v>1.688529294476826E-4</v>
          </cell>
          <cell r="M14">
            <v>1.2867831314042759E-4</v>
          </cell>
          <cell r="N14">
            <v>1.2867831314042759E-4</v>
          </cell>
          <cell r="O14">
            <v>-17.916389929256976</v>
          </cell>
          <cell r="P14">
            <v>7.720698788425655</v>
          </cell>
          <cell r="Q14">
            <v>7.720698788425655</v>
          </cell>
        </row>
        <row r="15">
          <cell r="A15">
            <v>2</v>
          </cell>
          <cell r="B15" t="str">
            <v>1996Q2</v>
          </cell>
          <cell r="C15">
            <v>29</v>
          </cell>
          <cell r="D15">
            <v>31</v>
          </cell>
          <cell r="F15">
            <v>5.5</v>
          </cell>
          <cell r="G15">
            <v>9.15</v>
          </cell>
          <cell r="I15">
            <v>4.6724069058257101E-11</v>
          </cell>
          <cell r="J15">
            <v>4.6178616486258761E-11</v>
          </cell>
          <cell r="K15">
            <v>7.9340788509563165E-4</v>
          </cell>
          <cell r="L15">
            <v>6.2455495564794905E-4</v>
          </cell>
          <cell r="M15">
            <v>6.0463499445656879E-4</v>
          </cell>
          <cell r="N15">
            <v>4.7595668131614118E-4</v>
          </cell>
          <cell r="O15">
            <v>-221.85532769186185</v>
          </cell>
          <cell r="P15">
            <v>36.27809966739413</v>
          </cell>
          <cell r="Q15">
            <v>28.557400878968473</v>
          </cell>
        </row>
        <row r="16">
          <cell r="A16">
            <v>3</v>
          </cell>
          <cell r="B16" t="str">
            <v>1996Q3</v>
          </cell>
          <cell r="C16">
            <v>70</v>
          </cell>
          <cell r="D16">
            <v>101</v>
          </cell>
          <cell r="F16">
            <v>5.266667</v>
          </cell>
          <cell r="G16">
            <v>9.4899999999999984</v>
          </cell>
          <cell r="I16">
            <v>7.0131433993481096E-10</v>
          </cell>
          <cell r="J16">
            <v>6.5459027087655386E-10</v>
          </cell>
          <cell r="K16">
            <v>2.094344136899684E-3</v>
          </cell>
          <cell r="L16">
            <v>1.3009362518040524E-3</v>
          </cell>
          <cell r="M16">
            <v>1.5960439623792985E-3</v>
          </cell>
          <cell r="N16">
            <v>9.9140896792272986E-4</v>
          </cell>
          <cell r="O16">
            <v>-484.14683986919783</v>
          </cell>
          <cell r="P16">
            <v>95.762637742757917</v>
          </cell>
          <cell r="Q16">
            <v>59.484538075363794</v>
          </cell>
        </row>
        <row r="17">
          <cell r="A17">
            <v>4</v>
          </cell>
          <cell r="B17" t="str">
            <v>1996Q4</v>
          </cell>
          <cell r="C17">
            <v>104</v>
          </cell>
          <cell r="D17">
            <v>205</v>
          </cell>
          <cell r="F17">
            <v>5.3333329999999997</v>
          </cell>
          <cell r="G17">
            <v>9.7533333333333339</v>
          </cell>
          <cell r="I17">
            <v>4.5320994734865394E-9</v>
          </cell>
          <cell r="J17">
            <v>3.8307851335517284E-9</v>
          </cell>
          <cell r="K17">
            <v>4.0881980244955596E-3</v>
          </cell>
          <cell r="L17">
            <v>1.9938538875958756E-3</v>
          </cell>
          <cell r="M17">
            <v>3.115507731146076E-3</v>
          </cell>
          <cell r="N17">
            <v>1.5194637687667774E-3</v>
          </cell>
          <cell r="O17">
            <v>-674.89737016757442</v>
          </cell>
          <cell r="P17">
            <v>186.93046386876455</v>
          </cell>
          <cell r="Q17">
            <v>91.167826126006645</v>
          </cell>
        </row>
        <row r="18">
          <cell r="A18">
            <v>5</v>
          </cell>
          <cell r="B18" t="str">
            <v>1997Q1</v>
          </cell>
          <cell r="C18">
            <v>133</v>
          </cell>
          <cell r="D18">
            <v>338</v>
          </cell>
          <cell r="F18">
            <v>5.233333</v>
          </cell>
          <cell r="G18">
            <v>9.9033333333333342</v>
          </cell>
          <cell r="I18">
            <v>1.7836538024340598E-8</v>
          </cell>
          <cell r="J18">
            <v>1.3304438550854059E-8</v>
          </cell>
          <cell r="K18">
            <v>6.5689774282766678E-3</v>
          </cell>
          <cell r="L18">
            <v>2.4807794037811082E-3</v>
          </cell>
          <cell r="M18">
            <v>5.0060467000287122E-3</v>
          </cell>
          <cell r="N18">
            <v>1.8905389688826366E-3</v>
          </cell>
          <cell r="O18">
            <v>-834.02881180505051</v>
          </cell>
          <cell r="P18">
            <v>300.36280200172274</v>
          </cell>
          <cell r="Q18">
            <v>113.43233813295819</v>
          </cell>
        </row>
        <row r="19">
          <cell r="A19">
            <v>6</v>
          </cell>
          <cell r="B19" t="str">
            <v>1997Q2</v>
          </cell>
          <cell r="C19">
            <v>167</v>
          </cell>
          <cell r="D19">
            <v>505</v>
          </cell>
          <cell r="F19">
            <v>5</v>
          </cell>
          <cell r="G19">
            <v>10.303333333333335</v>
          </cell>
          <cell r="I19">
            <v>5.7617087323436067E-8</v>
          </cell>
          <cell r="J19">
            <v>3.9780549299095469E-8</v>
          </cell>
          <cell r="K19">
            <v>9.7979893109580996E-3</v>
          </cell>
          <cell r="L19">
            <v>3.2290118826814318E-3</v>
          </cell>
          <cell r="M19">
            <v>7.4667999797154543E-3</v>
          </cell>
          <cell r="N19">
            <v>2.4607532796867412E-3</v>
          </cell>
          <cell r="O19">
            <v>-1003.2170566975839</v>
          </cell>
          <cell r="P19">
            <v>448.00799878292725</v>
          </cell>
          <cell r="Q19">
            <v>147.64519678120448</v>
          </cell>
        </row>
        <row r="20">
          <cell r="A20">
            <v>7</v>
          </cell>
          <cell r="B20" t="str">
            <v>1997Q3</v>
          </cell>
          <cell r="C20">
            <v>221</v>
          </cell>
          <cell r="D20">
            <v>726</v>
          </cell>
          <cell r="F20">
            <v>4.8666669999999996</v>
          </cell>
          <cell r="G20">
            <v>10.583333333333332</v>
          </cell>
          <cell r="I20">
            <v>1.6653000434185827E-7</v>
          </cell>
          <cell r="J20">
            <v>1.0891291701842221E-7</v>
          </cell>
          <cell r="K20">
            <v>1.4202202311005663E-2</v>
          </cell>
          <cell r="L20">
            <v>4.4042130000475632E-3</v>
          </cell>
          <cell r="M20">
            <v>1.0823159128319718E-2</v>
          </cell>
          <cell r="N20">
            <v>3.3563591486042645E-3</v>
          </cell>
          <cell r="O20">
            <v>-1259.0145639112636</v>
          </cell>
          <cell r="P20">
            <v>649.38954769918314</v>
          </cell>
          <cell r="Q20">
            <v>201.38154891625587</v>
          </cell>
        </row>
        <row r="21">
          <cell r="A21">
            <v>8</v>
          </cell>
          <cell r="B21" t="str">
            <v>1997Q4</v>
          </cell>
          <cell r="C21">
            <v>249</v>
          </cell>
          <cell r="D21">
            <v>975</v>
          </cell>
          <cell r="F21">
            <v>4.6666670000000003</v>
          </cell>
          <cell r="G21">
            <v>10.496666666666666</v>
          </cell>
          <cell r="I21">
            <v>4.0038124637931105E-7</v>
          </cell>
          <cell r="J21">
            <v>2.3385124203745278E-7</v>
          </cell>
          <cell r="K21">
            <v>1.9382620335940404E-2</v>
          </cell>
          <cell r="L21">
            <v>5.1804180249347409E-3</v>
          </cell>
          <cell r="M21">
            <v>1.4771073145583255E-2</v>
          </cell>
          <cell r="N21">
            <v>3.9479140172635381E-3</v>
          </cell>
          <cell r="O21">
            <v>-1378.107416177716</v>
          </cell>
          <cell r="P21">
            <v>886.26438873499524</v>
          </cell>
          <cell r="Q21">
            <v>236.8748410358123</v>
          </cell>
        </row>
        <row r="22">
          <cell r="A22">
            <v>9</v>
          </cell>
          <cell r="B22" t="str">
            <v>1998Q1</v>
          </cell>
          <cell r="C22">
            <v>204</v>
          </cell>
          <cell r="D22">
            <v>1179</v>
          </cell>
          <cell r="F22">
            <v>4.6333330000000004</v>
          </cell>
          <cell r="G22">
            <v>10.783333333333333</v>
          </cell>
          <cell r="I22">
            <v>8.2507075649385087E-7</v>
          </cell>
          <cell r="J22">
            <v>4.2468951011453981E-7</v>
          </cell>
          <cell r="K22">
            <v>2.4939324198890112E-2</v>
          </cell>
          <cell r="L22">
            <v>5.5567038629497079E-3</v>
          </cell>
          <cell r="M22">
            <v>1.900578996726477E-2</v>
          </cell>
          <cell r="N22">
            <v>4.2347168216815148E-3</v>
          </cell>
          <cell r="O22">
            <v>-1114.7455191381523</v>
          </cell>
          <cell r="P22">
            <v>1140.3473980358863</v>
          </cell>
          <cell r="Q22">
            <v>254.08300930089089</v>
          </cell>
        </row>
        <row r="23">
          <cell r="A23">
            <v>10</v>
          </cell>
          <cell r="B23" t="str">
            <v>1998Q2</v>
          </cell>
          <cell r="C23">
            <v>236</v>
          </cell>
          <cell r="D23">
            <v>1415</v>
          </cell>
          <cell r="F23">
            <v>4.4000000000000004</v>
          </cell>
          <cell r="G23">
            <v>10.693333333333332</v>
          </cell>
          <cell r="I23">
            <v>1.594555256279051E-6</v>
          </cell>
          <cell r="J23">
            <v>7.6948449978520017E-7</v>
          </cell>
          <cell r="K23">
            <v>3.1212975788864394E-2</v>
          </cell>
          <cell r="L23">
            <v>6.2736515899742828E-3</v>
          </cell>
          <cell r="M23">
            <v>2.378695556148825E-2</v>
          </cell>
          <cell r="N23">
            <v>4.7811655942234816E-3</v>
          </cell>
          <cell r="O23">
            <v>-1260.9647357136751</v>
          </cell>
          <cell r="P23">
            <v>1427.2173336892949</v>
          </cell>
          <cell r="Q23">
            <v>286.8699356534089</v>
          </cell>
        </row>
        <row r="24">
          <cell r="A24">
            <v>11</v>
          </cell>
          <cell r="B24" t="str">
            <v>1998Q3</v>
          </cell>
          <cell r="C24">
            <v>267</v>
          </cell>
          <cell r="D24">
            <v>1682</v>
          </cell>
          <cell r="F24">
            <v>4.5333329999999998</v>
          </cell>
          <cell r="G24">
            <v>10.35</v>
          </cell>
          <cell r="I24">
            <v>3.0163647642966751E-6</v>
          </cell>
          <cell r="J24">
            <v>1.4218095080176241E-6</v>
          </cell>
          <cell r="K24">
            <v>3.8810999201728702E-2</v>
          </cell>
          <cell r="L24">
            <v>7.5980234128643076E-3</v>
          </cell>
          <cell r="M24">
            <v>2.9577544796941104E-2</v>
          </cell>
          <cell r="N24">
            <v>5.7905892354528513E-3</v>
          </cell>
          <cell r="O24">
            <v>-1375.4561670200178</v>
          </cell>
          <cell r="P24">
            <v>1774.6526878164661</v>
          </cell>
          <cell r="Q24">
            <v>347.43535412717108</v>
          </cell>
        </row>
        <row r="25">
          <cell r="A25">
            <v>12</v>
          </cell>
          <cell r="B25" t="str">
            <v>1998Q4</v>
          </cell>
          <cell r="C25">
            <v>395</v>
          </cell>
          <cell r="D25">
            <v>2077</v>
          </cell>
          <cell r="F25">
            <v>4.4333330000000002</v>
          </cell>
          <cell r="G25">
            <v>10.02</v>
          </cell>
          <cell r="I25">
            <v>5.2944055078940622E-6</v>
          </cell>
          <cell r="J25">
            <v>2.2780407435973871E-6</v>
          </cell>
          <cell r="K25">
            <v>4.7057643533473636E-2</v>
          </cell>
          <cell r="L25">
            <v>8.2466443317449345E-3</v>
          </cell>
          <cell r="M25">
            <v>3.5862634451543141E-2</v>
          </cell>
          <cell r="N25">
            <v>6.2850896546020399E-3</v>
          </cell>
          <cell r="O25">
            <v>-2002.4821930144653</v>
          </cell>
          <cell r="P25">
            <v>2151.7580670925886</v>
          </cell>
          <cell r="Q25">
            <v>377.10537927612239</v>
          </cell>
        </row>
        <row r="26">
          <cell r="A26">
            <v>13</v>
          </cell>
          <cell r="B26" t="str">
            <v>1999Q1</v>
          </cell>
          <cell r="C26">
            <v>400</v>
          </cell>
          <cell r="D26">
            <v>2477</v>
          </cell>
          <cell r="F26">
            <v>4.3</v>
          </cell>
          <cell r="G26">
            <v>10.59</v>
          </cell>
          <cell r="I26">
            <v>8.6597235938734585E-6</v>
          </cell>
          <cell r="J26">
            <v>3.3653180859793963E-6</v>
          </cell>
          <cell r="K26">
            <v>5.5565081539584948E-2</v>
          </cell>
          <cell r="L26">
            <v>8.507438006111312E-3</v>
          </cell>
          <cell r="M26">
            <v>4.234672670042304E-2</v>
          </cell>
          <cell r="N26">
            <v>6.4840922488798988E-3</v>
          </cell>
          <cell r="O26">
            <v>-2015.3613792215406</v>
          </cell>
          <cell r="P26">
            <v>2540.8036020253826</v>
          </cell>
          <cell r="Q26">
            <v>389.04553493279394</v>
          </cell>
        </row>
        <row r="27">
          <cell r="A27">
            <v>14</v>
          </cell>
          <cell r="B27" t="str">
            <v>1999Q2</v>
          </cell>
          <cell r="C27">
            <v>414</v>
          </cell>
          <cell r="D27">
            <v>2891</v>
          </cell>
          <cell r="F27">
            <v>4.266667</v>
          </cell>
          <cell r="G27">
            <v>10.623333333333333</v>
          </cell>
          <cell r="I27">
            <v>1.377106655520155E-5</v>
          </cell>
          <cell r="J27">
            <v>5.1113429613280914E-6</v>
          </cell>
          <cell r="K27">
            <v>6.484079041998192E-2</v>
          </cell>
          <cell r="L27">
            <v>9.2757088803969712E-3</v>
          </cell>
          <cell r="M27">
            <v>4.9416713113185989E-2</v>
          </cell>
          <cell r="N27">
            <v>7.0699864127629413E-3</v>
          </cell>
          <cell r="O27">
            <v>-2050.0852424489613</v>
          </cell>
          <cell r="P27">
            <v>2965.0027867911595</v>
          </cell>
          <cell r="Q27">
            <v>424.19918476577647</v>
          </cell>
        </row>
        <row r="28">
          <cell r="A28">
            <v>15</v>
          </cell>
          <cell r="B28" t="str">
            <v>1999Q3</v>
          </cell>
          <cell r="C28">
            <v>500</v>
          </cell>
          <cell r="D28">
            <v>3391</v>
          </cell>
          <cell r="F28">
            <v>4.233333</v>
          </cell>
          <cell r="G28">
            <v>10.59</v>
          </cell>
          <cell r="I28">
            <v>2.2022520138609281E-5</v>
          </cell>
          <cell r="J28">
            <v>8.2514535834077307E-6</v>
          </cell>
          <cell r="K28">
            <v>7.5823230919499607E-2</v>
          </cell>
          <cell r="L28">
            <v>1.0982440499517687E-2</v>
          </cell>
          <cell r="M28">
            <v>5.7788101278165999E-2</v>
          </cell>
          <cell r="N28">
            <v>8.3713881649800197E-3</v>
          </cell>
          <cell r="O28">
            <v>-2391.4677790875016</v>
          </cell>
          <cell r="P28">
            <v>3467.2860766899598</v>
          </cell>
          <cell r="Q28">
            <v>502.28328989880117</v>
          </cell>
        </row>
        <row r="29">
          <cell r="A29">
            <v>16</v>
          </cell>
          <cell r="B29" t="str">
            <v>1999Q4</v>
          </cell>
          <cell r="C29">
            <v>580</v>
          </cell>
          <cell r="D29">
            <v>3971</v>
          </cell>
          <cell r="F29">
            <v>4.0666669999999998</v>
          </cell>
          <cell r="G29">
            <v>10.526666666666667</v>
          </cell>
          <cell r="I29">
            <v>3.3812530960797282E-5</v>
          </cell>
          <cell r="J29">
            <v>1.1790010822188002E-5</v>
          </cell>
          <cell r="K29">
            <v>8.7521739454914926E-2</v>
          </cell>
          <cell r="L29">
            <v>1.169850853541532E-2</v>
          </cell>
          <cell r="M29">
            <v>6.6706027707787496E-2</v>
          </cell>
          <cell r="N29">
            <v>8.9179264296214908E-3</v>
          </cell>
          <cell r="O29">
            <v>-2737.4212570272985</v>
          </cell>
          <cell r="P29">
            <v>4002.36166246725</v>
          </cell>
          <cell r="Q29">
            <v>535.07558577728946</v>
          </cell>
        </row>
        <row r="30">
          <cell r="A30">
            <v>17</v>
          </cell>
          <cell r="B30" t="str">
            <v>2000Q1</v>
          </cell>
          <cell r="C30">
            <v>585</v>
          </cell>
          <cell r="D30">
            <v>4556</v>
          </cell>
          <cell r="F30">
            <v>4.0333329999999998</v>
          </cell>
          <cell r="G30">
            <v>11.013333333333332</v>
          </cell>
          <cell r="I30">
            <v>4.9300540808983051E-5</v>
          </cell>
          <cell r="J30">
            <v>1.5488009848185769E-5</v>
          </cell>
          <cell r="K30">
            <v>9.9197284336371316E-2</v>
          </cell>
          <cell r="L30">
            <v>1.167554488145639E-2</v>
          </cell>
          <cell r="M30">
            <v>7.5607334001953116E-2</v>
          </cell>
          <cell r="N30">
            <v>8.9013062941656184E-3</v>
          </cell>
          <cell r="O30">
            <v>-2762.1109844575849</v>
          </cell>
          <cell r="P30">
            <v>4536.440040117187</v>
          </cell>
          <cell r="Q30">
            <v>534.07837764993712</v>
          </cell>
        </row>
        <row r="31">
          <cell r="A31">
            <v>18</v>
          </cell>
          <cell r="B31" t="str">
            <v>2000Q2</v>
          </cell>
          <cell r="C31">
            <v>618</v>
          </cell>
          <cell r="D31">
            <v>5174</v>
          </cell>
          <cell r="F31">
            <v>3.9333330000000002</v>
          </cell>
          <cell r="G31">
            <v>10.876666666666667</v>
          </cell>
          <cell r="I31">
            <v>7.0418841631947338E-5</v>
          </cell>
          <cell r="J31">
            <v>2.1118300822964287E-5</v>
          </cell>
          <cell r="K31">
            <v>0.11146058464065545</v>
          </cell>
          <cell r="L31">
            <v>1.226330030428413E-2</v>
          </cell>
          <cell r="M31">
            <v>8.4957892620616773E-2</v>
          </cell>
          <cell r="N31">
            <v>9.3505586186636604E-3</v>
          </cell>
          <cell r="O31">
            <v>-2887.4932607515425</v>
          </cell>
          <cell r="P31">
            <v>5097.4735572370064</v>
          </cell>
          <cell r="Q31">
            <v>561.03351711981963</v>
          </cell>
        </row>
        <row r="32">
          <cell r="A32">
            <v>19</v>
          </cell>
          <cell r="B32" t="str">
            <v>2000Q3</v>
          </cell>
          <cell r="C32">
            <v>648</v>
          </cell>
          <cell r="D32">
            <v>5822</v>
          </cell>
          <cell r="F32">
            <v>4</v>
          </cell>
          <cell r="G32">
            <v>10.746666666666666</v>
          </cell>
          <cell r="I32">
            <v>1.0152825938580801E-4</v>
          </cell>
          <cell r="J32">
            <v>3.1109417753860669E-5</v>
          </cell>
          <cell r="K32">
            <v>0.12558207570629987</v>
          </cell>
          <cell r="L32">
            <v>1.412149106564442E-2</v>
          </cell>
          <cell r="M32">
            <v>9.572690600046066E-2</v>
          </cell>
          <cell r="N32">
            <v>1.0769013379843883E-2</v>
          </cell>
          <cell r="O32">
            <v>-2936.1413953266624</v>
          </cell>
          <cell r="P32">
            <v>5743.61436002764</v>
          </cell>
          <cell r="Q32">
            <v>646.14080279063296</v>
          </cell>
        </row>
        <row r="33">
          <cell r="A33">
            <v>20</v>
          </cell>
          <cell r="B33" t="str">
            <v>2000Q4</v>
          </cell>
          <cell r="C33">
            <v>705</v>
          </cell>
          <cell r="D33">
            <v>6527</v>
          </cell>
          <cell r="F33">
            <v>3.9</v>
          </cell>
          <cell r="G33">
            <v>10.393333333333333</v>
          </cell>
          <cell r="I33">
            <v>1.4201892152287954E-4</v>
          </cell>
          <cell r="J33">
            <v>4.0490662137071531E-5</v>
          </cell>
          <cell r="K33">
            <v>0.14006679261206123</v>
          </cell>
          <cell r="L33">
            <v>1.4484716905761363E-2</v>
          </cell>
          <cell r="M33">
            <v>0.10677495615151744</v>
          </cell>
          <cell r="N33">
            <v>1.1048050151056787E-2</v>
          </cell>
          <cell r="O33">
            <v>-3176.3784330722001</v>
          </cell>
          <cell r="P33">
            <v>6406.4973690910465</v>
          </cell>
          <cell r="Q33">
            <v>662.88300906340726</v>
          </cell>
        </row>
        <row r="34">
          <cell r="A34">
            <v>21</v>
          </cell>
          <cell r="B34" t="str">
            <v>2001Q1</v>
          </cell>
          <cell r="C34">
            <v>688</v>
          </cell>
          <cell r="D34">
            <v>7215</v>
          </cell>
          <cell r="F34">
            <v>4.233333</v>
          </cell>
          <cell r="G34">
            <v>9.2266666666666666</v>
          </cell>
          <cell r="I34">
            <v>1.8701688144695527E-4</v>
          </cell>
          <cell r="J34">
            <v>4.4997959924075737E-5</v>
          </cell>
          <cell r="K34">
            <v>0.15298539683177215</v>
          </cell>
          <cell r="L34">
            <v>1.2918604219710916E-2</v>
          </cell>
          <cell r="M34">
            <v>0.11663058601040409</v>
          </cell>
          <cell r="N34">
            <v>9.8556298588866539E-3</v>
          </cell>
          <cell r="O34">
            <v>-3178.3621503250915</v>
          </cell>
          <cell r="P34">
            <v>6997.835160624245</v>
          </cell>
          <cell r="Q34">
            <v>591.33779153319927</v>
          </cell>
        </row>
        <row r="35">
          <cell r="A35">
            <v>22</v>
          </cell>
          <cell r="B35" t="str">
            <v>2001Q2</v>
          </cell>
          <cell r="C35">
            <v>656</v>
          </cell>
          <cell r="D35">
            <v>7871</v>
          </cell>
          <cell r="F35">
            <v>4.4000000000000004</v>
          </cell>
          <cell r="G35">
            <v>9.1</v>
          </cell>
          <cell r="I35">
            <v>2.4479493696460963E-4</v>
          </cell>
          <cell r="J35">
            <v>5.7778055517654359E-5</v>
          </cell>
          <cell r="K35">
            <v>0.16640101921706252</v>
          </cell>
          <cell r="L35">
            <v>1.3415622385290371E-2</v>
          </cell>
          <cell r="M35">
            <v>0.12686802087991028</v>
          </cell>
          <cell r="N35">
            <v>1.0237434869506193E-2</v>
          </cell>
          <cell r="O35">
            <v>-3005.5979498051765</v>
          </cell>
          <cell r="P35">
            <v>7612.0812527946173</v>
          </cell>
          <cell r="Q35">
            <v>614.24609217037153</v>
          </cell>
        </row>
        <row r="36">
          <cell r="A36">
            <v>23</v>
          </cell>
          <cell r="B36" t="str">
            <v>2001Q3</v>
          </cell>
          <cell r="C36">
            <v>684</v>
          </cell>
          <cell r="D36">
            <v>8555</v>
          </cell>
          <cell r="F36">
            <v>4.8333329999999997</v>
          </cell>
          <cell r="G36">
            <v>8.8566666666666656</v>
          </cell>
          <cell r="I36">
            <v>3.2482217393958734E-4</v>
          </cell>
          <cell r="J36">
            <v>8.0027236974977711E-5</v>
          </cell>
          <cell r="K36">
            <v>0.18160449875308926</v>
          </cell>
          <cell r="L36">
            <v>1.5203479536026743E-2</v>
          </cell>
          <cell r="M36">
            <v>0.13847322766280473</v>
          </cell>
          <cell r="N36">
            <v>1.1605206782894451E-2</v>
          </cell>
          <cell r="O36">
            <v>-3048.1101719525436</v>
          </cell>
          <cell r="P36">
            <v>8308.3936597682841</v>
          </cell>
          <cell r="Q36">
            <v>696.31240697366707</v>
          </cell>
        </row>
        <row r="37">
          <cell r="A37">
            <v>24</v>
          </cell>
          <cell r="B37" t="str">
            <v>2001Q4</v>
          </cell>
          <cell r="C37">
            <v>692</v>
          </cell>
          <cell r="D37">
            <v>9247</v>
          </cell>
          <cell r="F37">
            <v>5.5</v>
          </cell>
          <cell r="G37">
            <v>8.5133333333333336</v>
          </cell>
          <cell r="I37">
            <v>4.2397608026267797E-4</v>
          </cell>
          <cell r="J37">
            <v>9.9153906323090624E-5</v>
          </cell>
          <cell r="K37">
            <v>0.19717643671195184</v>
          </cell>
          <cell r="L37">
            <v>1.5571937958862581E-2</v>
          </cell>
          <cell r="M37">
            <v>0.15036377752519126</v>
          </cell>
          <cell r="N37">
            <v>1.189054986238652E-2</v>
          </cell>
          <cell r="O37">
            <v>-3066.951835905948</v>
          </cell>
          <cell r="P37">
            <v>9021.8266515114756</v>
          </cell>
          <cell r="Q37">
            <v>713.43299174319122</v>
          </cell>
        </row>
        <row r="38">
          <cell r="A38">
            <v>25</v>
          </cell>
          <cell r="B38" t="str">
            <v>2002Q1</v>
          </cell>
          <cell r="C38">
            <v>619</v>
          </cell>
          <cell r="D38">
            <v>9866</v>
          </cell>
          <cell r="F38">
            <v>5.7</v>
          </cell>
          <cell r="G38">
            <v>9.3133333333333326</v>
          </cell>
          <cell r="I38">
            <v>5.4255620781495928E-4</v>
          </cell>
          <cell r="J38">
            <v>1.1858012755228131E-4</v>
          </cell>
          <cell r="K38">
            <v>0.21256873673727938</v>
          </cell>
          <cell r="L38">
            <v>1.5392300025327543E-2</v>
          </cell>
          <cell r="M38">
            <v>0.16212205212693315</v>
          </cell>
          <cell r="N38">
            <v>1.1758274601741872E-2</v>
          </cell>
          <cell r="O38">
            <v>-2750.3396021202889</v>
          </cell>
          <cell r="P38">
            <v>9727.3231276159895</v>
          </cell>
          <cell r="Q38">
            <v>705.49647610451234</v>
          </cell>
        </row>
        <row r="39">
          <cell r="A39">
            <v>26</v>
          </cell>
          <cell r="B39" t="str">
            <v>2002Q2</v>
          </cell>
          <cell r="C39">
            <v>642</v>
          </cell>
          <cell r="D39">
            <v>10508</v>
          </cell>
          <cell r="F39">
            <v>5.8333329999999997</v>
          </cell>
          <cell r="G39">
            <v>9.41</v>
          </cell>
          <cell r="I39">
            <v>6.6358695010981794E-4</v>
          </cell>
          <cell r="J39">
            <v>1.2103074229485866E-4</v>
          </cell>
          <cell r="K39">
            <v>0.22720007006159759</v>
          </cell>
          <cell r="L39">
            <v>1.4631333324318208E-2</v>
          </cell>
          <cell r="M39">
            <v>0.17330099737291071</v>
          </cell>
          <cell r="N39">
            <v>1.117894524597756E-2</v>
          </cell>
          <cell r="O39">
            <v>-2884.970267847892</v>
          </cell>
          <cell r="P39">
            <v>10398.059842374643</v>
          </cell>
          <cell r="Q39">
            <v>670.73671475865365</v>
          </cell>
        </row>
        <row r="40">
          <cell r="A40">
            <v>27</v>
          </cell>
          <cell r="B40" t="str">
            <v>2002Q3</v>
          </cell>
          <cell r="C40">
            <v>722</v>
          </cell>
          <cell r="D40">
            <v>11230</v>
          </cell>
          <cell r="F40">
            <v>5.733333</v>
          </cell>
          <cell r="G40">
            <v>8.7266666666666648</v>
          </cell>
          <cell r="I40">
            <v>8.2080623780500517E-4</v>
          </cell>
          <cell r="J40">
            <v>1.5721928769518723E-4</v>
          </cell>
          <cell r="K40">
            <v>0.24304034192948498</v>
          </cell>
          <cell r="L40">
            <v>1.584027186788739E-2</v>
          </cell>
          <cell r="M40">
            <v>0.18540985265222029</v>
          </cell>
          <cell r="N40">
            <v>1.2108855279309598E-2</v>
          </cell>
          <cell r="O40">
            <v>-3186.7767785067408</v>
          </cell>
          <cell r="P40">
            <v>11124.591159133217</v>
          </cell>
          <cell r="Q40">
            <v>726.53131675857583</v>
          </cell>
        </row>
        <row r="41">
          <cell r="A41">
            <v>28</v>
          </cell>
          <cell r="B41" t="str">
            <v>2002Q4</v>
          </cell>
          <cell r="C41">
            <v>804</v>
          </cell>
          <cell r="D41">
            <v>12034</v>
          </cell>
          <cell r="F41">
            <v>5.8666669999999996</v>
          </cell>
          <cell r="G41">
            <v>8.3833333333333329</v>
          </cell>
          <cell r="I41">
            <v>1.0510091010271783E-3</v>
          </cell>
          <cell r="J41">
            <v>2.3020286322217309E-4</v>
          </cell>
          <cell r="K41">
            <v>0.26043013360420308</v>
          </cell>
          <cell r="L41">
            <v>1.7389791674718102E-2</v>
          </cell>
          <cell r="M41">
            <v>0.19871692037909805</v>
          </cell>
          <cell r="N41">
            <v>1.3307067726877772E-2</v>
          </cell>
          <cell r="O41">
            <v>-3472.8458214000666</v>
          </cell>
          <cell r="P41">
            <v>11923.015222745884</v>
          </cell>
          <cell r="Q41">
            <v>798.42406361266637</v>
          </cell>
        </row>
        <row r="42">
          <cell r="A42">
            <v>29</v>
          </cell>
          <cell r="B42" t="str">
            <v>2003Q1</v>
          </cell>
          <cell r="C42">
            <v>687</v>
          </cell>
          <cell r="D42">
            <v>12721</v>
          </cell>
          <cell r="F42">
            <v>5.8666669999999996</v>
          </cell>
          <cell r="G42">
            <v>7.996666666666667</v>
          </cell>
          <cell r="I42">
            <v>1.2991926347993843E-3</v>
          </cell>
          <cell r="J42">
            <v>2.4818353377220603E-4</v>
          </cell>
          <cell r="K42">
            <v>0.27621972348817148</v>
          </cell>
          <cell r="L42">
            <v>1.5789589883968391E-2</v>
          </cell>
          <cell r="M42">
            <v>0.21080879509132791</v>
          </cell>
          <cell r="N42">
            <v>1.2091874712229831E-2</v>
          </cell>
          <cell r="O42">
            <v>-3033.2572140078214</v>
          </cell>
          <cell r="P42">
            <v>12648.527705479675</v>
          </cell>
          <cell r="Q42">
            <v>725.51248273378985</v>
          </cell>
        </row>
        <row r="43">
          <cell r="A43">
            <v>30</v>
          </cell>
          <cell r="B43" t="str">
            <v>2003Q2</v>
          </cell>
          <cell r="C43">
            <v>701</v>
          </cell>
          <cell r="D43">
            <v>13422</v>
          </cell>
          <cell r="F43">
            <v>6.1333330000000004</v>
          </cell>
          <cell r="G43">
            <v>8.9266666666666659</v>
          </cell>
          <cell r="I43">
            <v>1.615422978065606E-3</v>
          </cell>
          <cell r="J43">
            <v>3.1623034326622168E-4</v>
          </cell>
          <cell r="K43">
            <v>0.29331737745865638</v>
          </cell>
          <cell r="L43">
            <v>1.7097653970484905E-2</v>
          </cell>
          <cell r="M43">
            <v>0.22391370069969593</v>
          </cell>
          <cell r="N43">
            <v>1.310490560836804E-2</v>
          </cell>
          <cell r="O43">
            <v>-3038.6728201111182</v>
          </cell>
          <cell r="P43">
            <v>13434.822041981755</v>
          </cell>
          <cell r="Q43">
            <v>786.29433650208239</v>
          </cell>
        </row>
        <row r="44">
          <cell r="A44">
            <v>31</v>
          </cell>
          <cell r="B44" t="str">
            <v>2003Q3</v>
          </cell>
          <cell r="C44">
            <v>746</v>
          </cell>
          <cell r="D44">
            <v>14168</v>
          </cell>
          <cell r="F44">
            <v>6.1333330000000004</v>
          </cell>
          <cell r="G44">
            <v>8.93</v>
          </cell>
          <cell r="I44">
            <v>1.9556820411821274E-3</v>
          </cell>
          <cell r="J44">
            <v>3.4025906311652143E-4</v>
          </cell>
          <cell r="K44">
            <v>0.31080713699419804</v>
          </cell>
          <cell r="L44">
            <v>1.748975953554166E-2</v>
          </cell>
          <cell r="M44">
            <v>0.23732313657239074</v>
          </cell>
          <cell r="N44">
            <v>1.3409435872694794E-2</v>
          </cell>
          <cell r="O44">
            <v>-3216.6003010732743</v>
          </cell>
          <cell r="P44">
            <v>14239.388194343444</v>
          </cell>
          <cell r="Q44">
            <v>804.56615236168761</v>
          </cell>
        </row>
        <row r="45">
          <cell r="A45">
            <v>32</v>
          </cell>
          <cell r="B45" t="str">
            <v>2003Q4</v>
          </cell>
          <cell r="C45">
            <v>759</v>
          </cell>
          <cell r="D45">
            <v>14927</v>
          </cell>
          <cell r="F45">
            <v>5.8333329999999997</v>
          </cell>
          <cell r="G45">
            <v>9.1966666666666654</v>
          </cell>
          <cell r="I45">
            <v>2.4593181323420144E-3</v>
          </cell>
          <cell r="J45">
            <v>5.0363609115988694E-4</v>
          </cell>
          <cell r="K45">
            <v>0.33038269787623409</v>
          </cell>
          <cell r="L45">
            <v>1.9575560882036047E-2</v>
          </cell>
          <cell r="M45">
            <v>0.25236097776134453</v>
          </cell>
          <cell r="N45">
            <v>1.5037841188953748E-2</v>
          </cell>
          <cell r="O45">
            <v>-3185.6638011272116</v>
          </cell>
          <cell r="P45">
            <v>15141.658665680672</v>
          </cell>
          <cell r="Q45">
            <v>902.27047133722488</v>
          </cell>
        </row>
        <row r="46">
          <cell r="A46">
            <v>33</v>
          </cell>
          <cell r="B46" t="str">
            <v>2004Q1</v>
          </cell>
          <cell r="C46">
            <v>785</v>
          </cell>
          <cell r="D46">
            <v>15712</v>
          </cell>
          <cell r="F46">
            <v>5.7</v>
          </cell>
          <cell r="G46">
            <v>9.8000000000000007</v>
          </cell>
          <cell r="I46">
            <v>2.9190300746947395E-3</v>
          </cell>
          <cell r="J46">
            <v>4.5971194235272517E-4</v>
          </cell>
          <cell r="K46">
            <v>0.34743743020546436</v>
          </cell>
          <cell r="L46">
            <v>1.7054732329230271E-2</v>
          </cell>
          <cell r="M46">
            <v>0.26546731203204943</v>
          </cell>
          <cell r="N46">
            <v>1.3106334270704944E-2</v>
          </cell>
          <cell r="O46">
            <v>-3402.7078123164442</v>
          </cell>
          <cell r="P46">
            <v>15928.038721922965</v>
          </cell>
          <cell r="Q46">
            <v>786.38005624229663</v>
          </cell>
        </row>
        <row r="47">
          <cell r="A47">
            <v>34</v>
          </cell>
          <cell r="B47" t="str">
            <v>2004Q2</v>
          </cell>
          <cell r="C47">
            <v>851</v>
          </cell>
          <cell r="D47">
            <v>16563</v>
          </cell>
          <cell r="F47">
            <v>5.6</v>
          </cell>
          <cell r="G47">
            <v>9.3333333333333321</v>
          </cell>
          <cell r="I47">
            <v>3.5630868380818193E-3</v>
          </cell>
          <cell r="J47">
            <v>6.4405676338707973E-4</v>
          </cell>
          <cell r="K47">
            <v>0.36571001791758306</v>
          </cell>
          <cell r="L47">
            <v>1.8272587712118704E-2</v>
          </cell>
          <cell r="M47">
            <v>0.2795456019518216</v>
          </cell>
          <cell r="N47">
            <v>1.4078289919772209E-2</v>
          </cell>
          <cell r="O47">
            <v>-3627.9163030517543</v>
          </cell>
          <cell r="P47">
            <v>16772.736117109296</v>
          </cell>
          <cell r="Q47">
            <v>844.69739518633253</v>
          </cell>
        </row>
        <row r="48">
          <cell r="A48">
            <v>35</v>
          </cell>
          <cell r="B48" t="str">
            <v>2004Q3</v>
          </cell>
          <cell r="C48">
            <v>897</v>
          </cell>
          <cell r="D48">
            <v>17460</v>
          </cell>
          <cell r="F48">
            <v>5.4333330000000002</v>
          </cell>
          <cell r="G48">
            <v>9.56</v>
          </cell>
          <cell r="I48">
            <v>4.2505268845036692E-3</v>
          </cell>
          <cell r="J48">
            <v>6.8744004642184997E-4</v>
          </cell>
          <cell r="K48">
            <v>0.38442812160723916</v>
          </cell>
          <cell r="L48">
            <v>1.8718103689656096E-2</v>
          </cell>
          <cell r="M48">
            <v>0.29397372975333935</v>
          </cell>
          <cell r="N48">
            <v>1.442812780151773E-2</v>
          </cell>
          <cell r="O48">
            <v>-3802.002365314208</v>
          </cell>
          <cell r="P48">
            <v>17638.423785200361</v>
          </cell>
          <cell r="Q48">
            <v>865.68766809106376</v>
          </cell>
        </row>
        <row r="49">
          <cell r="A49">
            <v>36</v>
          </cell>
          <cell r="B49" t="str">
            <v>2004Q4</v>
          </cell>
          <cell r="C49">
            <v>907</v>
          </cell>
          <cell r="D49">
            <v>18367</v>
          </cell>
          <cell r="F49">
            <v>5.4333330000000002</v>
          </cell>
          <cell r="G49">
            <v>9.3866666666666667</v>
          </cell>
          <cell r="I49">
            <v>5.2213331720400991E-3</v>
          </cell>
          <cell r="J49">
            <v>9.7080628753642983E-4</v>
          </cell>
          <cell r="K49">
            <v>0.40473327589856478</v>
          </cell>
          <cell r="L49">
            <v>2.0305154291325622E-2</v>
          </cell>
          <cell r="M49">
            <v>0.30967872686851716</v>
          </cell>
          <cell r="N49">
            <v>1.5704997115177793E-2</v>
          </cell>
          <cell r="O49">
            <v>-3767.475131019472</v>
          </cell>
          <cell r="P49">
            <v>18580.723612111029</v>
          </cell>
          <cell r="Q49">
            <v>942.29982691066755</v>
          </cell>
        </row>
        <row r="50">
          <cell r="A50">
            <v>37</v>
          </cell>
          <cell r="B50" t="str">
            <v>2005Q1</v>
          </cell>
          <cell r="C50">
            <v>801</v>
          </cell>
          <cell r="D50">
            <v>19168</v>
          </cell>
          <cell r="F50">
            <v>5.3</v>
          </cell>
          <cell r="G50">
            <v>9.4066666666666663</v>
          </cell>
          <cell r="I50">
            <v>6.0605895583737412E-3</v>
          </cell>
          <cell r="J50">
            <v>8.3925638633364219E-4</v>
          </cell>
          <cell r="K50">
            <v>0.42167406893516568</v>
          </cell>
          <cell r="L50">
            <v>1.6940793036600899E-2</v>
          </cell>
          <cell r="M50">
            <v>0.32278853479229097</v>
          </cell>
          <cell r="N50">
            <v>1.3109807923773828E-2</v>
          </cell>
          <cell r="O50">
            <v>-3471.8501005821454</v>
          </cell>
          <cell r="P50">
            <v>19367.312087537459</v>
          </cell>
          <cell r="Q50">
            <v>786.58847542642968</v>
          </cell>
        </row>
        <row r="51">
          <cell r="A51">
            <v>38</v>
          </cell>
          <cell r="B51" t="str">
            <v>2005Q2</v>
          </cell>
          <cell r="C51">
            <v>799</v>
          </cell>
          <cell r="D51">
            <v>19967</v>
          </cell>
          <cell r="F51">
            <v>5.0999999999999996</v>
          </cell>
          <cell r="G51">
            <v>9.02</v>
          </cell>
          <cell r="I51">
            <v>7.2208154987098983E-3</v>
          </cell>
          <cell r="J51">
            <v>1.160225940336157E-3</v>
          </cell>
          <cell r="K51">
            <v>0.43975330914459754</v>
          </cell>
          <cell r="L51">
            <v>1.8079240209431857E-2</v>
          </cell>
          <cell r="M51">
            <v>0.33684229015537193</v>
          </cell>
          <cell r="N51">
            <v>1.4053755363080961E-2</v>
          </cell>
          <cell r="O51">
            <v>-3407.6276409973393</v>
          </cell>
          <cell r="P51">
            <v>20210.537409322314</v>
          </cell>
          <cell r="Q51">
            <v>843.22532178485767</v>
          </cell>
        </row>
        <row r="52">
          <cell r="A52">
            <v>39</v>
          </cell>
          <cell r="B52" t="str">
            <v>2005Q3</v>
          </cell>
          <cell r="C52">
            <v>900</v>
          </cell>
          <cell r="D52">
            <v>20867</v>
          </cell>
          <cell r="F52">
            <v>4.9666670000000002</v>
          </cell>
          <cell r="G52">
            <v>8.75</v>
          </cell>
          <cell r="I52">
            <v>8.6659400548471099E-3</v>
          </cell>
          <cell r="J52">
            <v>1.4451245561372117E-3</v>
          </cell>
          <cell r="K52">
            <v>0.45924111680828461</v>
          </cell>
          <cell r="L52">
            <v>1.9487807663687073E-2</v>
          </cell>
          <cell r="M52">
            <v>0.35203726217971448</v>
          </cell>
          <cell r="N52">
            <v>1.5194972024342506E-2</v>
          </cell>
          <cell r="O52">
            <v>-3768.1116243520373</v>
          </cell>
          <cell r="P52">
            <v>21122.235730782868</v>
          </cell>
          <cell r="Q52">
            <v>911.69832146055035</v>
          </cell>
        </row>
        <row r="53">
          <cell r="A53">
            <v>40</v>
          </cell>
          <cell r="B53" t="str">
            <v>2005Q4</v>
          </cell>
          <cell r="C53">
            <v>897</v>
          </cell>
          <cell r="D53">
            <v>21764</v>
          </cell>
          <cell r="F53">
            <v>4.9666670000000002</v>
          </cell>
          <cell r="G53">
            <v>8.2433333333333341</v>
          </cell>
          <cell r="I53">
            <v>1.0273887305574991E-2</v>
          </cell>
          <cell r="J53">
            <v>1.6079472507278814E-3</v>
          </cell>
          <cell r="K53">
            <v>0.47806793864494457</v>
          </cell>
          <cell r="L53">
            <v>1.8826821836659957E-2</v>
          </cell>
          <cell r="M53">
            <v>0.36676725440121793</v>
          </cell>
          <cell r="N53">
            <v>1.4729992221503488E-2</v>
          </cell>
          <cell r="O53">
            <v>-3783.4290101917782</v>
          </cell>
          <cell r="P53">
            <v>22006.035264073074</v>
          </cell>
          <cell r="Q53">
            <v>883.7995332902093</v>
          </cell>
        </row>
        <row r="54">
          <cell r="A54">
            <v>41</v>
          </cell>
          <cell r="B54" t="str">
            <v>2006Q1</v>
          </cell>
          <cell r="C54">
            <v>794</v>
          </cell>
          <cell r="D54">
            <v>22558</v>
          </cell>
          <cell r="F54">
            <v>4.733333</v>
          </cell>
          <cell r="G54">
            <v>8.8933333333333344</v>
          </cell>
          <cell r="I54">
            <v>1.2012742640285401E-2</v>
          </cell>
          <cell r="J54">
            <v>1.7388553347104097E-3</v>
          </cell>
          <cell r="K54">
            <v>0.49573954570324319</v>
          </cell>
          <cell r="L54">
            <v>1.7671607058298622E-2</v>
          </cell>
          <cell r="M54">
            <v>0.38064803478345371</v>
          </cell>
          <cell r="N54">
            <v>1.3880780382235801E-2</v>
          </cell>
          <cell r="O54">
            <v>-3396.1365809720728</v>
          </cell>
          <cell r="P54">
            <v>22838.882087007223</v>
          </cell>
          <cell r="Q54">
            <v>832.84682293414801</v>
          </cell>
        </row>
        <row r="55">
          <cell r="A55">
            <v>42</v>
          </cell>
          <cell r="B55" t="str">
            <v>2006Q2</v>
          </cell>
          <cell r="C55">
            <v>824</v>
          </cell>
          <cell r="D55">
            <v>23382</v>
          </cell>
          <cell r="F55">
            <v>4.6333330000000004</v>
          </cell>
          <cell r="G55">
            <v>8.379999999999999</v>
          </cell>
          <cell r="I55">
            <v>1.3933157389691808E-2</v>
          </cell>
          <cell r="J55">
            <v>1.9204147494064072E-3</v>
          </cell>
          <cell r="K55">
            <v>0.51277028404450309</v>
          </cell>
          <cell r="L55">
            <v>1.7030738341259899E-2</v>
          </cell>
          <cell r="M55">
            <v>0.39408362404126079</v>
          </cell>
          <cell r="N55">
            <v>1.3435589257807074E-2</v>
          </cell>
          <cell r="O55">
            <v>-3551.3148986495344</v>
          </cell>
          <cell r="P55">
            <v>23645.017442475648</v>
          </cell>
          <cell r="Q55">
            <v>806.13535546842445</v>
          </cell>
        </row>
        <row r="56">
          <cell r="A56">
            <v>43</v>
          </cell>
          <cell r="B56" t="str">
            <v>2006Q3</v>
          </cell>
          <cell r="C56">
            <v>958</v>
          </cell>
          <cell r="D56">
            <v>24340</v>
          </cell>
          <cell r="F56">
            <v>4.6333330000000004</v>
          </cell>
          <cell r="G56">
            <v>8.4033333333333324</v>
          </cell>
          <cell r="I56">
            <v>1.6332669921724219E-2</v>
          </cell>
          <cell r="J56">
            <v>2.3995125320324107E-3</v>
          </cell>
          <cell r="K56">
            <v>0.53137829729921315</v>
          </cell>
          <cell r="L56">
            <v>1.8608013254710065E-2</v>
          </cell>
          <cell r="M56">
            <v>0.40883520257681666</v>
          </cell>
          <cell r="N56">
            <v>1.4751578535555837E-2</v>
          </cell>
          <cell r="O56">
            <v>-4039.3161648951177</v>
          </cell>
          <cell r="P56">
            <v>24530.112154609</v>
          </cell>
          <cell r="Q56">
            <v>885.09471213335019</v>
          </cell>
        </row>
        <row r="57">
          <cell r="A57">
            <v>44</v>
          </cell>
          <cell r="B57" t="str">
            <v>2006Q4</v>
          </cell>
          <cell r="C57">
            <v>940</v>
          </cell>
          <cell r="D57">
            <v>25280</v>
          </cell>
          <cell r="F57">
            <v>4.4333330000000002</v>
          </cell>
          <cell r="G57">
            <v>9.2466666666666661</v>
          </cell>
          <cell r="I57">
            <v>1.918844331163061E-2</v>
          </cell>
          <cell r="J57">
            <v>2.8557733899063908E-3</v>
          </cell>
          <cell r="K57">
            <v>0.55066409815307471</v>
          </cell>
          <cell r="L57">
            <v>1.9285800853861557E-2</v>
          </cell>
          <cell r="M57">
            <v>0.42421186159006341</v>
          </cell>
          <cell r="N57">
            <v>1.5376659013246771E-2</v>
          </cell>
          <cell r="O57">
            <v>-3924.4102937414891</v>
          </cell>
          <cell r="P57">
            <v>25452.711695403803</v>
          </cell>
          <cell r="Q57">
            <v>922.59954079480622</v>
          </cell>
        </row>
        <row r="58">
          <cell r="A58">
            <v>45</v>
          </cell>
          <cell r="B58" t="str">
            <v>2007Q1</v>
          </cell>
          <cell r="C58">
            <v>890</v>
          </cell>
          <cell r="D58">
            <v>26170</v>
          </cell>
          <cell r="F58">
            <v>4.5</v>
          </cell>
          <cell r="G58">
            <v>9.2200000000000006</v>
          </cell>
          <cell r="I58">
            <v>2.2113016153370135E-2</v>
          </cell>
          <cell r="J58">
            <v>2.9245728417395256E-3</v>
          </cell>
          <cell r="K58">
            <v>0.56797492679889716</v>
          </cell>
          <cell r="L58">
            <v>1.7310828645822451E-2</v>
          </cell>
          <cell r="M58">
            <v>0.43809981619523652</v>
          </cell>
          <cell r="N58">
            <v>1.3887954605173111E-2</v>
          </cell>
          <cell r="O58">
            <v>-3806.2927168385299</v>
          </cell>
          <cell r="P58">
            <v>26285.988971714192</v>
          </cell>
          <cell r="Q58">
            <v>833.27727631038658</v>
          </cell>
        </row>
        <row r="59">
          <cell r="A59">
            <v>46</v>
          </cell>
          <cell r="B59" t="str">
            <v>2007Q2</v>
          </cell>
          <cell r="C59">
            <v>850</v>
          </cell>
          <cell r="D59">
            <v>27020</v>
          </cell>
          <cell r="F59">
            <v>4.5</v>
          </cell>
          <cell r="G59">
            <v>8.69</v>
          </cell>
          <cell r="I59">
            <v>2.5297785999645273E-2</v>
          </cell>
          <cell r="J59">
            <v>3.1847698462751373E-3</v>
          </cell>
          <cell r="K59">
            <v>0.58454251717290306</v>
          </cell>
          <cell r="L59">
            <v>1.6567590374005903E-2</v>
          </cell>
          <cell r="M59">
            <v>0.4514832765496693</v>
          </cell>
          <cell r="N59">
            <v>1.3383460354432762E-2</v>
          </cell>
          <cell r="O59">
            <v>-3666.675290864584</v>
          </cell>
          <cell r="P59">
            <v>27088.996592980158</v>
          </cell>
          <cell r="Q59">
            <v>803.00762126596578</v>
          </cell>
        </row>
        <row r="60">
          <cell r="A60">
            <v>47</v>
          </cell>
          <cell r="B60" t="str">
            <v>2007Q3</v>
          </cell>
          <cell r="C60">
            <v>904</v>
          </cell>
          <cell r="D60">
            <v>27924</v>
          </cell>
          <cell r="F60">
            <v>4.6666670000000003</v>
          </cell>
          <cell r="G60">
            <v>8.5733333333333341</v>
          </cell>
          <cell r="I60">
            <v>2.9193670414946027E-2</v>
          </cell>
          <cell r="J60">
            <v>3.8958844153007544E-3</v>
          </cell>
          <cell r="K60">
            <v>0.60240497377132474</v>
          </cell>
          <cell r="L60">
            <v>1.7862456598421672E-2</v>
          </cell>
          <cell r="M60">
            <v>0.4660227130368475</v>
          </cell>
          <cell r="N60">
            <v>1.4539436487178262E-2</v>
          </cell>
          <cell r="O60">
            <v>-3824.7250695556986</v>
          </cell>
          <cell r="P60">
            <v>27961.36278221085</v>
          </cell>
          <cell r="Q60">
            <v>872.3661892306958</v>
          </cell>
        </row>
        <row r="61">
          <cell r="A61">
            <v>48</v>
          </cell>
          <cell r="B61" t="str">
            <v>2007Q4</v>
          </cell>
          <cell r="C61">
            <v>790</v>
          </cell>
          <cell r="D61">
            <v>28714</v>
          </cell>
          <cell r="F61">
            <v>4.8</v>
          </cell>
          <cell r="G61">
            <v>7.75</v>
          </cell>
          <cell r="I61">
            <v>3.3336061211809209E-2</v>
          </cell>
          <cell r="J61">
            <v>4.1423907968631823E-3</v>
          </cell>
          <cell r="K61">
            <v>0.61914370231768712</v>
          </cell>
          <cell r="L61">
            <v>1.673872854636238E-2</v>
          </cell>
          <cell r="M61">
            <v>0.4797644367977274</v>
          </cell>
          <cell r="N61">
            <v>1.3741723760879863E-2</v>
          </cell>
          <cell r="O61">
            <v>-3386.9816500670936</v>
          </cell>
          <cell r="P61">
            <v>28785.866207863644</v>
          </cell>
          <cell r="Q61">
            <v>824.50342565279186</v>
          </cell>
        </row>
        <row r="62">
          <cell r="A62">
            <v>49</v>
          </cell>
          <cell r="B62" t="str">
            <v>2008Q1</v>
          </cell>
          <cell r="C62">
            <v>730</v>
          </cell>
          <cell r="D62">
            <v>29444</v>
          </cell>
          <cell r="F62">
            <v>5</v>
          </cell>
          <cell r="G62">
            <v>7.2899999999999991</v>
          </cell>
          <cell r="I62">
            <v>3.7421119398441394E-2</v>
          </cell>
          <cell r="J62">
            <v>4.0850581866321845E-3</v>
          </cell>
          <cell r="K62">
            <v>0.63377051833264919</v>
          </cell>
          <cell r="L62">
            <v>1.4626816014962074E-2</v>
          </cell>
          <cell r="M62">
            <v>0.491883087400869</v>
          </cell>
          <cell r="N62">
            <v>1.2118650603141599E-2</v>
          </cell>
          <cell r="O62">
            <v>-3221.4970378670582</v>
          </cell>
          <cell r="P62">
            <v>29512.985244052139</v>
          </cell>
          <cell r="Q62">
            <v>727.1190361884959</v>
          </cell>
        </row>
        <row r="63">
          <cell r="A63">
            <v>50</v>
          </cell>
          <cell r="B63" t="str">
            <v>2008Q2</v>
          </cell>
          <cell r="C63">
            <v>752</v>
          </cell>
          <cell r="D63">
            <v>30196</v>
          </cell>
          <cell r="F63">
            <v>5.3333329999999997</v>
          </cell>
          <cell r="G63">
            <v>5.96</v>
          </cell>
          <cell r="I63">
            <v>4.1613326524777006E-2</v>
          </cell>
          <cell r="J63">
            <v>4.192207126335612E-3</v>
          </cell>
          <cell r="K63">
            <v>0.64716188582476963</v>
          </cell>
          <cell r="L63">
            <v>1.3391367492120443E-2</v>
          </cell>
          <cell r="M63">
            <v>0.503085729234234</v>
          </cell>
          <cell r="N63">
            <v>1.1202641833365036E-2</v>
          </cell>
          <cell r="O63">
            <v>-3377.687449188712</v>
          </cell>
          <cell r="P63">
            <v>30185.143754054039</v>
          </cell>
          <cell r="Q63">
            <v>672.15851000190219</v>
          </cell>
        </row>
        <row r="64">
          <cell r="A64">
            <v>51</v>
          </cell>
          <cell r="B64" t="str">
            <v>2008Q3</v>
          </cell>
          <cell r="C64">
            <v>825</v>
          </cell>
          <cell r="D64">
            <v>31021</v>
          </cell>
          <cell r="F64">
            <v>6</v>
          </cell>
          <cell r="G64">
            <v>6.4833333333333325</v>
          </cell>
          <cell r="I64">
            <v>4.6884995687215714E-2</v>
          </cell>
          <cell r="J64">
            <v>5.271669162438708E-3</v>
          </cell>
          <cell r="K64">
            <v>0.66226476934345846</v>
          </cell>
          <cell r="L64">
            <v>1.5102883518688826E-2</v>
          </cell>
          <cell r="M64">
            <v>0.51584950458841228</v>
          </cell>
          <cell r="N64">
            <v>1.2763775354178275E-2</v>
          </cell>
          <cell r="O64">
            <v>-3597.9439408074654</v>
          </cell>
          <cell r="P64">
            <v>30950.970275304735</v>
          </cell>
          <cell r="Q64">
            <v>765.82652125069649</v>
          </cell>
        </row>
        <row r="65">
          <cell r="A65">
            <v>52</v>
          </cell>
          <cell r="B65" t="str">
            <v>2008Q4</v>
          </cell>
          <cell r="C65">
            <v>659</v>
          </cell>
          <cell r="D65">
            <v>31680</v>
          </cell>
          <cell r="F65">
            <v>6.8666669999999996</v>
          </cell>
          <cell r="G65">
            <v>5.7666666666666666</v>
          </cell>
          <cell r="I65">
            <v>5.2465006920918045E-2</v>
          </cell>
          <cell r="J65">
            <v>5.5800112337023311E-3</v>
          </cell>
          <cell r="K65">
            <v>0.67663664124444534</v>
          </cell>
          <cell r="L65">
            <v>1.4371871900986877E-2</v>
          </cell>
          <cell r="M65">
            <v>0.52812955829452779</v>
          </cell>
          <cell r="N65">
            <v>1.2280053706115523E-2</v>
          </cell>
          <cell r="O65">
            <v>-2899.4543496721381</v>
          </cell>
          <cell r="P65">
            <v>31687.773497671667</v>
          </cell>
          <cell r="Q65">
            <v>736.80322236693132</v>
          </cell>
        </row>
        <row r="66">
          <cell r="A66">
            <v>53</v>
          </cell>
          <cell r="B66" t="str">
            <v>2009Q1</v>
          </cell>
          <cell r="C66">
            <v>653</v>
          </cell>
          <cell r="D66">
            <v>32333</v>
          </cell>
          <cell r="F66">
            <v>8.2666660000000007</v>
          </cell>
          <cell r="G66">
            <v>5.8266666666666671</v>
          </cell>
          <cell r="I66">
            <v>5.8081430426130787E-2</v>
          </cell>
          <cell r="J66">
            <v>5.616423505212742E-3</v>
          </cell>
          <cell r="K66">
            <v>0.68978820961845422</v>
          </cell>
          <cell r="L66">
            <v>1.3151568374008882E-2</v>
          </cell>
          <cell r="M66">
            <v>0.53948831468776992</v>
          </cell>
          <cell r="N66">
            <v>1.1358756393242178E-2</v>
          </cell>
          <cell r="O66">
            <v>-2923.9814227022234</v>
          </cell>
          <cell r="P66">
            <v>32369.298881266197</v>
          </cell>
          <cell r="Q66">
            <v>681.52538359453069</v>
          </cell>
        </row>
        <row r="67">
          <cell r="A67">
            <v>54</v>
          </cell>
          <cell r="B67" t="str">
            <v>2009Q2</v>
          </cell>
          <cell r="C67">
            <v>731</v>
          </cell>
          <cell r="D67">
            <v>33064</v>
          </cell>
          <cell r="F67">
            <v>9.3000000000000007</v>
          </cell>
          <cell r="G67">
            <v>6.82</v>
          </cell>
          <cell r="I67">
            <v>6.4639203483215391E-2</v>
          </cell>
          <cell r="J67">
            <v>6.5577730570846038E-3</v>
          </cell>
          <cell r="K67">
            <v>0.70368261094186146</v>
          </cell>
          <cell r="L67">
            <v>1.3894401323407246E-2</v>
          </cell>
          <cell r="M67">
            <v>0.55163713642600376</v>
          </cell>
          <cell r="N67">
            <v>1.2148821738233815E-2</v>
          </cell>
          <cell r="O67">
            <v>-3224.0923789180238</v>
          </cell>
          <cell r="P67">
            <v>33098.228185560227</v>
          </cell>
          <cell r="Q67">
            <v>728.92930429402895</v>
          </cell>
        </row>
        <row r="68">
          <cell r="A68">
            <v>55</v>
          </cell>
          <cell r="B68" t="str">
            <v>2009Q3</v>
          </cell>
          <cell r="C68">
            <v>887</v>
          </cell>
          <cell r="D68">
            <v>33951</v>
          </cell>
          <cell r="F68">
            <v>9.6333330000000004</v>
          </cell>
          <cell r="G68">
            <v>6.839999999999999</v>
          </cell>
          <cell r="I68">
            <v>7.2553866164408065E-2</v>
          </cell>
          <cell r="J68">
            <v>7.9146626811926746E-3</v>
          </cell>
          <cell r="K68">
            <v>0.71865542436494678</v>
          </cell>
          <cell r="L68">
            <v>1.4972813423085318E-2</v>
          </cell>
          <cell r="M68">
            <v>0.56493062749597511</v>
          </cell>
          <cell r="N68">
            <v>1.3293491069971198E-2</v>
          </cell>
          <cell r="O68">
            <v>-3832.2664312653073</v>
          </cell>
          <cell r="P68">
            <v>33895.837649758505</v>
          </cell>
          <cell r="Q68">
            <v>797.60946419827189</v>
          </cell>
        </row>
        <row r="69">
          <cell r="A69">
            <v>56</v>
          </cell>
          <cell r="B69" t="str">
            <v>2009Q4</v>
          </cell>
          <cell r="C69">
            <v>847</v>
          </cell>
          <cell r="D69">
            <v>34798</v>
          </cell>
          <cell r="F69">
            <v>9.9333329999999993</v>
          </cell>
          <cell r="G69">
            <v>7.0166666666666675</v>
          </cell>
          <cell r="I69">
            <v>8.1299139886710226E-2</v>
          </cell>
          <cell r="J69">
            <v>8.7452737223021604E-3</v>
          </cell>
          <cell r="K69">
            <v>0.73339972818569377</v>
          </cell>
          <cell r="L69">
            <v>1.4744303820746985E-2</v>
          </cell>
          <cell r="M69">
            <v>0.57824760201904524</v>
          </cell>
          <cell r="N69">
            <v>1.3316974523070157E-2</v>
          </cell>
          <cell r="O69">
            <v>-3657.9522636079405</v>
          </cell>
          <cell r="P69">
            <v>34694.856121142715</v>
          </cell>
          <cell r="Q69">
            <v>799.01847138420942</v>
          </cell>
        </row>
        <row r="70">
          <cell r="A70">
            <v>57</v>
          </cell>
          <cell r="B70" t="str">
            <v>2010Q1</v>
          </cell>
          <cell r="C70">
            <v>833</v>
          </cell>
          <cell r="D70">
            <v>35631</v>
          </cell>
          <cell r="F70">
            <v>9.8333329999999997</v>
          </cell>
          <cell r="G70">
            <v>7.3866666666666658</v>
          </cell>
          <cell r="I70">
            <v>9.0173103938253063E-2</v>
          </cell>
          <cell r="J70">
            <v>8.8739640515428375E-3</v>
          </cell>
          <cell r="K70">
            <v>0.7466814056234965</v>
          </cell>
          <cell r="L70">
            <v>1.328167743780273E-2</v>
          </cell>
          <cell r="M70">
            <v>0.59048056685685579</v>
          </cell>
          <cell r="N70">
            <v>1.2232964837810605E-2</v>
          </cell>
          <cell r="O70">
            <v>-3668.216239099253</v>
          </cell>
          <cell r="P70">
            <v>35428.834011411345</v>
          </cell>
          <cell r="Q70">
            <v>733.97789026863632</v>
          </cell>
        </row>
        <row r="71">
          <cell r="A71">
            <v>58</v>
          </cell>
          <cell r="B71" t="str">
            <v>2010Q2</v>
          </cell>
          <cell r="C71">
            <v>747</v>
          </cell>
          <cell r="D71">
            <v>36378</v>
          </cell>
          <cell r="F71">
            <v>9.6333330000000004</v>
          </cell>
          <cell r="G71">
            <v>7.3933333333333335</v>
          </cell>
          <cell r="I71">
            <v>9.9835156582509521E-2</v>
          </cell>
          <cell r="J71">
            <v>9.662052644256458E-3</v>
          </cell>
          <cell r="K71">
            <v>0.75953535731328903</v>
          </cell>
          <cell r="L71">
            <v>1.2853951689792531E-2</v>
          </cell>
          <cell r="M71">
            <v>0.60257508061282272</v>
          </cell>
          <cell r="N71">
            <v>1.2094513755966962E-2</v>
          </cell>
          <cell r="O71">
            <v>-3298.0074933350852</v>
          </cell>
          <cell r="P71">
            <v>36154.50483676936</v>
          </cell>
          <cell r="Q71">
            <v>725.67082535801774</v>
          </cell>
        </row>
        <row r="72">
          <cell r="A72">
            <v>59</v>
          </cell>
          <cell r="B72" t="str">
            <v>2010Q3</v>
          </cell>
          <cell r="C72">
            <v>819</v>
          </cell>
          <cell r="D72">
            <v>37197</v>
          </cell>
          <cell r="F72">
            <v>9.466666</v>
          </cell>
          <cell r="G72">
            <v>6.83</v>
          </cell>
          <cell r="I72">
            <v>0.11097507318816557</v>
          </cell>
          <cell r="J72">
            <v>1.1139916605656053E-2</v>
          </cell>
          <cell r="K72">
            <v>0.77271573008379668</v>
          </cell>
          <cell r="L72">
            <v>1.3180372770507653E-2</v>
          </cell>
          <cell r="M72">
            <v>0.6152699744280784</v>
          </cell>
          <cell r="N72">
            <v>1.2694893815255705E-2</v>
          </cell>
          <cell r="O72">
            <v>-3576.2088956605785</v>
          </cell>
          <cell r="P72">
            <v>36916.198465684705</v>
          </cell>
          <cell r="Q72">
            <v>761.69362891534229</v>
          </cell>
        </row>
        <row r="73">
          <cell r="A73">
            <v>60</v>
          </cell>
          <cell r="B73" t="str">
            <v>2010Q4</v>
          </cell>
          <cell r="C73">
            <v>653</v>
          </cell>
          <cell r="D73">
            <v>37850</v>
          </cell>
          <cell r="F73">
            <v>9.5</v>
          </cell>
          <cell r="G73">
            <v>7.1266666666666669</v>
          </cell>
          <cell r="I73">
            <v>0.12323970156961006</v>
          </cell>
          <cell r="J73">
            <v>1.2264628381444487E-2</v>
          </cell>
          <cell r="K73">
            <v>0.78565624507147991</v>
          </cell>
          <cell r="L73">
            <v>1.2940514987683227E-2</v>
          </cell>
          <cell r="M73">
            <v>0.62804967796138311</v>
          </cell>
          <cell r="N73">
            <v>1.2779703533304626E-2</v>
          </cell>
          <cell r="O73">
            <v>-2847.0127592897543</v>
          </cell>
          <cell r="P73">
            <v>37682.980677682986</v>
          </cell>
          <cell r="Q73">
            <v>766.7822119982776</v>
          </cell>
        </row>
        <row r="74">
          <cell r="A74">
            <v>61</v>
          </cell>
          <cell r="B74" t="str">
            <v>2011Q1</v>
          </cell>
          <cell r="C74">
            <v>681</v>
          </cell>
          <cell r="D74">
            <v>38531</v>
          </cell>
          <cell r="F74">
            <v>9.033334</v>
          </cell>
          <cell r="G74">
            <v>7.3066666666666666</v>
          </cell>
          <cell r="I74">
            <v>0.13320116708809471</v>
          </cell>
          <cell r="J74">
            <v>9.9614655184846468E-3</v>
          </cell>
          <cell r="K74">
            <v>0.79611057600611579</v>
          </cell>
          <cell r="L74">
            <v>1.045433093463588E-2</v>
          </cell>
          <cell r="M74">
            <v>0.638386743065253</v>
          </cell>
          <cell r="N74">
            <v>1.0337065103869884E-2</v>
          </cell>
          <cell r="O74">
            <v>-3113.5451359969156</v>
          </cell>
          <cell r="P74">
            <v>38303.204583915183</v>
          </cell>
          <cell r="Q74">
            <v>620.22390623219303</v>
          </cell>
        </row>
        <row r="75">
          <cell r="A75">
            <v>62</v>
          </cell>
          <cell r="B75" t="str">
            <v>2011Q2</v>
          </cell>
          <cell r="C75">
            <v>572</v>
          </cell>
          <cell r="D75">
            <v>39103</v>
          </cell>
          <cell r="F75">
            <v>9.0666670000000007</v>
          </cell>
          <cell r="G75">
            <v>7.1866666666666656</v>
          </cell>
          <cell r="I75">
            <v>0.14387821404776491</v>
          </cell>
          <cell r="J75">
            <v>1.06770469596702E-2</v>
          </cell>
          <cell r="K75">
            <v>0.80618531029564755</v>
          </cell>
          <cell r="L75">
            <v>1.0074734289531762E-2</v>
          </cell>
          <cell r="M75">
            <v>0.64860478360701934</v>
          </cell>
          <cell r="N75">
            <v>1.0218040541766338E-2</v>
          </cell>
          <cell r="O75">
            <v>-2621.8194519089247</v>
          </cell>
          <cell r="P75">
            <v>38916.287016421164</v>
          </cell>
          <cell r="Q75">
            <v>613.08243250598025</v>
          </cell>
        </row>
        <row r="76">
          <cell r="A76">
            <v>63</v>
          </cell>
          <cell r="B76" t="str">
            <v>2011Q3</v>
          </cell>
          <cell r="C76">
            <v>656</v>
          </cell>
          <cell r="D76">
            <v>39759</v>
          </cell>
          <cell r="F76">
            <v>9</v>
          </cell>
          <cell r="G76">
            <v>5.9666666666666668</v>
          </cell>
          <cell r="I76">
            <v>0.15822321624328917</v>
          </cell>
          <cell r="J76">
            <v>1.4345002195524259E-2</v>
          </cell>
          <cell r="K76">
            <v>0.81703722531250045</v>
          </cell>
          <cell r="L76">
            <v>1.0851915016852898E-2</v>
          </cell>
          <cell r="M76">
            <v>0.66028779724942321</v>
          </cell>
          <cell r="N76">
            <v>1.1683013642403955E-2</v>
          </cell>
          <cell r="O76">
            <v>-2918.9502723021051</v>
          </cell>
          <cell r="P76">
            <v>39617.267834965394</v>
          </cell>
          <cell r="Q76">
            <v>700.98081854423731</v>
          </cell>
        </row>
        <row r="77">
          <cell r="A77">
            <v>64</v>
          </cell>
          <cell r="B77" t="str">
            <v>2011Q4</v>
          </cell>
          <cell r="C77">
            <v>667</v>
          </cell>
          <cell r="D77">
            <v>40426</v>
          </cell>
          <cell r="F77">
            <v>8.6333330000000004</v>
          </cell>
          <cell r="G77">
            <v>6.4799999999999995</v>
          </cell>
          <cell r="I77">
            <v>0.17405632084936629</v>
          </cell>
          <cell r="J77">
            <v>1.583310460607712E-2</v>
          </cell>
          <cell r="K77">
            <v>0.82773670814815059</v>
          </cell>
          <cell r="L77">
            <v>1.0699482835650143E-2</v>
          </cell>
          <cell r="M77">
            <v>0.67220870565485369</v>
          </cell>
          <cell r="N77">
            <v>1.1920908405430419E-2</v>
          </cell>
          <cell r="O77">
            <v>-2954.4507616301739</v>
          </cell>
          <cell r="P77">
            <v>40332.522339291223</v>
          </cell>
          <cell r="Q77">
            <v>715.25450432582511</v>
          </cell>
        </row>
        <row r="78">
          <cell r="A78">
            <v>65</v>
          </cell>
          <cell r="B78" t="str">
            <v>2012Q1</v>
          </cell>
          <cell r="C78">
            <v>673</v>
          </cell>
          <cell r="D78">
            <v>41099</v>
          </cell>
          <cell r="F78">
            <v>8.2666660000000007</v>
          </cell>
          <cell r="G78">
            <v>7.55</v>
          </cell>
          <cell r="I78">
            <v>0.19044762172383656</v>
          </cell>
          <cell r="J78">
            <v>1.6391300874470272E-2</v>
          </cell>
          <cell r="K78">
            <v>0.83764926857479827</v>
          </cell>
          <cell r="L78">
            <v>9.9125604266476763E-3</v>
          </cell>
          <cell r="M78">
            <v>0.68366273126861854</v>
          </cell>
          <cell r="N78">
            <v>1.1454025613764893E-2</v>
          </cell>
          <cell r="O78">
            <v>-3007.9156413717351</v>
          </cell>
          <cell r="P78">
            <v>41019.763876117111</v>
          </cell>
          <cell r="Q78">
            <v>687.2415368258936</v>
          </cell>
        </row>
        <row r="79">
          <cell r="A79">
            <v>66</v>
          </cell>
          <cell r="B79" t="str">
            <v>2012Q2</v>
          </cell>
          <cell r="C79">
            <v>665</v>
          </cell>
          <cell r="D79">
            <v>41764</v>
          </cell>
          <cell r="F79">
            <v>8.1999999999999993</v>
          </cell>
          <cell r="G79">
            <v>7.63</v>
          </cell>
          <cell r="I79">
            <v>0.20479836490739212</v>
          </cell>
          <cell r="J79">
            <v>1.4350743183555559E-2</v>
          </cell>
          <cell r="K79">
            <v>0.8464119964476271</v>
          </cell>
          <cell r="L79">
            <v>8.7627278728288349E-3</v>
          </cell>
          <cell r="M79">
            <v>0.6937549970564072</v>
          </cell>
          <cell r="N79">
            <v>1.0092265787788553E-2</v>
          </cell>
          <cell r="O79">
            <v>-3056.3306315244986</v>
          </cell>
          <cell r="P79">
            <v>41625.299823384434</v>
          </cell>
          <cell r="Q79">
            <v>605.53594726731319</v>
          </cell>
        </row>
        <row r="80">
          <cell r="A80">
            <v>67</v>
          </cell>
          <cell r="B80" t="str">
            <v>2012Q3</v>
          </cell>
          <cell r="C80">
            <v>739</v>
          </cell>
          <cell r="D80">
            <v>42503</v>
          </cell>
          <cell r="F80">
            <v>8.033334</v>
          </cell>
          <cell r="G80">
            <v>7.4966666666666653</v>
          </cell>
          <cell r="I80">
            <v>0.22512442619768702</v>
          </cell>
          <cell r="J80">
            <v>2.0326061290294906E-2</v>
          </cell>
          <cell r="K80">
            <v>0.85639001461572994</v>
          </cell>
          <cell r="L80">
            <v>9.9780181681028424E-3</v>
          </cell>
          <cell r="M80">
            <v>0.70619509073997644</v>
          </cell>
          <cell r="N80">
            <v>1.2440093683569395E-2</v>
          </cell>
          <cell r="O80">
            <v>-3241.8678583799056</v>
          </cell>
          <cell r="P80">
            <v>42371.705444398583</v>
          </cell>
          <cell r="Q80">
            <v>746.40562101416367</v>
          </cell>
        </row>
        <row r="81">
          <cell r="A81">
            <v>68</v>
          </cell>
          <cell r="B81" t="str">
            <v>2012Q4</v>
          </cell>
          <cell r="C81">
            <v>662</v>
          </cell>
          <cell r="D81">
            <v>43165</v>
          </cell>
          <cell r="F81">
            <v>7.8</v>
          </cell>
          <cell r="G81">
            <v>7.94</v>
          </cell>
          <cell r="I81">
            <v>0.24713642280225023</v>
          </cell>
          <cell r="J81">
            <v>2.2011996604563211E-2</v>
          </cell>
          <cell r="K81">
            <v>0.86610068825805142</v>
          </cell>
          <cell r="L81">
            <v>9.7106736423214768E-3</v>
          </cell>
          <cell r="M81">
            <v>0.71883257727972683</v>
          </cell>
          <cell r="N81">
            <v>1.2637486539750348E-2</v>
          </cell>
          <cell r="O81">
            <v>-2893.6600969478436</v>
          </cell>
          <cell r="P81">
            <v>43129.954636783608</v>
          </cell>
          <cell r="Q81">
            <v>758.24919238502093</v>
          </cell>
        </row>
        <row r="82">
          <cell r="A82">
            <v>69</v>
          </cell>
          <cell r="B82" t="str">
            <v>2013Q1</v>
          </cell>
          <cell r="C82">
            <v>654</v>
          </cell>
          <cell r="D82">
            <v>43819</v>
          </cell>
          <cell r="F82">
            <v>7.733333</v>
          </cell>
          <cell r="G82">
            <v>7.6666666666666661</v>
          </cell>
          <cell r="I82">
            <v>0.26785831612502264</v>
          </cell>
          <cell r="J82">
            <v>2.0721893322772411E-2</v>
          </cell>
          <cell r="K82">
            <v>0.87436723288962992</v>
          </cell>
          <cell r="L82">
            <v>8.2665446315784985E-3</v>
          </cell>
          <cell r="M82">
            <v>0.73006258163862536</v>
          </cell>
          <cell r="N82">
            <v>1.1230004358898499E-2</v>
          </cell>
          <cell r="O82">
            <v>-2935.9146438430507</v>
          </cell>
          <cell r="P82">
            <v>43803.754898317522</v>
          </cell>
          <cell r="Q82">
            <v>673.80026153390997</v>
          </cell>
        </row>
        <row r="83">
          <cell r="A83">
            <v>70</v>
          </cell>
          <cell r="B83" t="str">
            <v>2013Q2</v>
          </cell>
          <cell r="C83">
            <v>624</v>
          </cell>
          <cell r="D83">
            <v>44443</v>
          </cell>
          <cell r="F83">
            <v>7.5333329999999998</v>
          </cell>
          <cell r="G83">
            <v>8.1666666666666679</v>
          </cell>
          <cell r="I83">
            <v>0.29027349430669214</v>
          </cell>
          <cell r="J83">
            <v>2.2415178181669493E-2</v>
          </cell>
          <cell r="K83">
            <v>0.88246715800387043</v>
          </cell>
          <cell r="L83">
            <v>8.0999251142405138E-3</v>
          </cell>
          <cell r="M83">
            <v>0.74156848734831193</v>
          </cell>
          <cell r="N83">
            <v>1.150590570968649E-2</v>
          </cell>
          <cell r="O83">
            <v>-2786.0943773249928</v>
          </cell>
          <cell r="P83">
            <v>44494.109240898717</v>
          </cell>
          <cell r="Q83">
            <v>690.35434258118937</v>
          </cell>
        </row>
        <row r="84">
          <cell r="A84">
            <v>71</v>
          </cell>
          <cell r="B84" t="str">
            <v>2013Q3</v>
          </cell>
          <cell r="C84">
            <v>734</v>
          </cell>
          <cell r="D84">
            <v>45177</v>
          </cell>
          <cell r="F84">
            <v>7.266667</v>
          </cell>
          <cell r="G84">
            <v>8.1566666666666663</v>
          </cell>
          <cell r="I84">
            <v>0.31597444793651808</v>
          </cell>
          <cell r="J84">
            <v>2.570095362982594E-2</v>
          </cell>
          <cell r="K84">
            <v>0.89087297820953482</v>
          </cell>
          <cell r="L84">
            <v>8.4058202056643827E-3</v>
          </cell>
          <cell r="M84">
            <v>0.75408928118111895</v>
          </cell>
          <cell r="N84">
            <v>1.2520793832807048E-2</v>
          </cell>
          <cell r="O84">
            <v>-3215.187550445642</v>
          </cell>
          <cell r="P84">
            <v>45245.356870867137</v>
          </cell>
          <cell r="Q84">
            <v>751.24762996842287</v>
          </cell>
        </row>
        <row r="85">
          <cell r="A85">
            <v>72</v>
          </cell>
          <cell r="B85" t="str">
            <v>2013Q4</v>
          </cell>
          <cell r="C85">
            <v>654</v>
          </cell>
          <cell r="D85">
            <v>45831</v>
          </cell>
          <cell r="F85">
            <v>6.9333330000000002</v>
          </cell>
          <cell r="G85">
            <v>7.6933333333333334</v>
          </cell>
          <cell r="I85">
            <v>0.34193149145489343</v>
          </cell>
          <cell r="J85">
            <v>2.5957043518375356E-2</v>
          </cell>
          <cell r="K85">
            <v>0.89856018410260929</v>
          </cell>
          <cell r="L85">
            <v>7.687205893074478E-3</v>
          </cell>
          <cell r="M85">
            <v>0.76612336883315479</v>
          </cell>
          <cell r="N85">
            <v>1.20340876520359E-2</v>
          </cell>
          <cell r="O85">
            <v>-2890.6878601064068</v>
          </cell>
          <cell r="P85">
            <v>45967.402129989285</v>
          </cell>
          <cell r="Q85">
            <v>722.04525912215399</v>
          </cell>
        </row>
        <row r="86">
          <cell r="A86">
            <v>73</v>
          </cell>
          <cell r="B86" t="str">
            <v>2014Q1</v>
          </cell>
          <cell r="C86">
            <v>639</v>
          </cell>
          <cell r="D86">
            <v>46470</v>
          </cell>
          <cell r="F86">
            <v>6.6666670000000003</v>
          </cell>
          <cell r="G86">
            <v>8.0933333333333337</v>
          </cell>
          <cell r="I86">
            <v>0.36700051226910524</v>
          </cell>
          <cell r="J86">
            <v>2.5069020814211807E-2</v>
          </cell>
          <cell r="K86">
            <v>0.90531959696822406</v>
          </cell>
          <cell r="L86">
            <v>6.7594128656147667E-3</v>
          </cell>
          <cell r="M86">
            <v>0.77723912587860355</v>
          </cell>
          <cell r="N86">
            <v>1.1115757045448758E-2</v>
          </cell>
          <cell r="O86">
            <v>-2875.1112475018545</v>
          </cell>
          <cell r="P86">
            <v>46634.347552716215</v>
          </cell>
          <cell r="Q86">
            <v>666.94542272692547</v>
          </cell>
        </row>
        <row r="87">
          <cell r="A87">
            <v>74</v>
          </cell>
          <cell r="B87" t="str">
            <v>2014Q2</v>
          </cell>
          <cell r="C87">
            <v>656</v>
          </cell>
          <cell r="D87">
            <v>47126</v>
          </cell>
          <cell r="F87">
            <v>6.2</v>
          </cell>
          <cell r="G87">
            <v>8.2833333333333332</v>
          </cell>
          <cell r="I87">
            <v>0.39320756328755513</v>
          </cell>
          <cell r="J87">
            <v>2.6207051018449889E-2</v>
          </cell>
          <cell r="K87">
            <v>0.91175856204221761</v>
          </cell>
          <cell r="L87">
            <v>6.4389650739935522E-3</v>
          </cell>
          <cell r="M87">
            <v>0.78838144595573856</v>
          </cell>
          <cell r="N87">
            <v>1.11423200771349E-2</v>
          </cell>
          <cell r="O87">
            <v>-2950.035149269218</v>
          </cell>
          <cell r="P87">
            <v>47302.886757344313</v>
          </cell>
          <cell r="Q87">
            <v>668.53920462809401</v>
          </cell>
        </row>
        <row r="88">
          <cell r="A88">
            <v>75</v>
          </cell>
          <cell r="B88" t="str">
            <v>2014Q3</v>
          </cell>
          <cell r="C88">
            <v>691</v>
          </cell>
          <cell r="D88">
            <v>47817</v>
          </cell>
          <cell r="F88">
            <v>6.1</v>
          </cell>
          <cell r="G88">
            <v>8.2966666666666669</v>
          </cell>
          <cell r="I88">
            <v>0.41750730537913483</v>
          </cell>
          <cell r="J88">
            <v>2.4299742091579701E-2</v>
          </cell>
          <cell r="K88">
            <v>0.91788776206539824</v>
          </cell>
          <cell r="L88">
            <v>6.1292000231806254E-3</v>
          </cell>
          <cell r="M88">
            <v>0.79883390267596732</v>
          </cell>
          <cell r="N88">
            <v>1.045245672022882E-2</v>
          </cell>
          <cell r="O88">
            <v>-3151.5945006313045</v>
          </cell>
          <cell r="P88">
            <v>47930.03416055804</v>
          </cell>
          <cell r="Q88">
            <v>627.14740321372915</v>
          </cell>
        </row>
        <row r="89">
          <cell r="A89">
            <v>76</v>
          </cell>
          <cell r="B89" t="str">
            <v>2014Q4</v>
          </cell>
          <cell r="C89">
            <v>615</v>
          </cell>
          <cell r="D89">
            <v>48432</v>
          </cell>
          <cell r="F89">
            <v>5.7</v>
          </cell>
          <cell r="G89">
            <v>8.9766666666666648</v>
          </cell>
          <cell r="I89">
            <v>0.44354563584793705</v>
          </cell>
          <cell r="J89">
            <v>2.6038330468802218E-2</v>
          </cell>
          <cell r="K89">
            <v>0.92387957201556437</v>
          </cell>
          <cell r="L89">
            <v>5.9918099501661271E-3</v>
          </cell>
          <cell r="M89">
            <v>0.8095953146423237</v>
          </cell>
          <cell r="N89">
            <v>1.0761411966356462E-2</v>
          </cell>
          <cell r="O89">
            <v>-2787.0499331693718</v>
          </cell>
          <cell r="P89">
            <v>48575.718878539425</v>
          </cell>
          <cell r="Q89">
            <v>645.68471798138773</v>
          </cell>
        </row>
        <row r="90">
          <cell r="A90">
            <v>77</v>
          </cell>
          <cell r="B90" t="str">
            <v>2015Q1</v>
          </cell>
          <cell r="C90">
            <v>554</v>
          </cell>
          <cell r="D90">
            <v>48986</v>
          </cell>
          <cell r="F90">
            <v>5.5333329999999998</v>
          </cell>
          <cell r="G90">
            <v>9.5500000000000007</v>
          </cell>
          <cell r="I90">
            <v>0.46866998741832866</v>
          </cell>
          <cell r="J90">
            <v>2.5124351570391612E-2</v>
          </cell>
          <cell r="K90">
            <v>0.92919060474143644</v>
          </cell>
          <cell r="L90">
            <v>5.311032725872078E-3</v>
          </cell>
          <cell r="M90">
            <v>0.81962046448494885</v>
          </cell>
          <cell r="N90">
            <v>1.0025149842625064E-2</v>
          </cell>
          <cell r="O90">
            <v>-2549.8727308892903</v>
          </cell>
          <cell r="P90">
            <v>49177.227869096932</v>
          </cell>
          <cell r="Q90">
            <v>601.50899055750381</v>
          </cell>
        </row>
        <row r="91">
          <cell r="A91">
            <v>78</v>
          </cell>
          <cell r="B91" t="str">
            <v>2015Q2</v>
          </cell>
          <cell r="C91">
            <v>638</v>
          </cell>
          <cell r="D91">
            <v>49624</v>
          </cell>
          <cell r="F91">
            <v>5.4</v>
          </cell>
          <cell r="G91">
            <v>9.4233333333333356</v>
          </cell>
          <cell r="I91">
            <v>0.49967273571051452</v>
          </cell>
          <cell r="J91">
            <v>3.1002748292185855E-2</v>
          </cell>
          <cell r="K91">
            <v>0.93460291820078334</v>
          </cell>
          <cell r="L91">
            <v>5.4123134593468958E-3</v>
          </cell>
          <cell r="M91">
            <v>0.83112142507188214</v>
          </cell>
          <cell r="N91">
            <v>1.1500960586933326E-2</v>
          </cell>
          <cell r="O91">
            <v>-2848.8771699581612</v>
          </cell>
          <cell r="P91">
            <v>49867.285504312931</v>
          </cell>
          <cell r="Q91">
            <v>690.05763521599954</v>
          </cell>
        </row>
        <row r="92">
          <cell r="A92">
            <v>79</v>
          </cell>
          <cell r="B92" t="str">
            <v>2015Q3</v>
          </cell>
          <cell r="C92">
            <v>751</v>
          </cell>
          <cell r="D92">
            <v>50375</v>
          </cell>
          <cell r="F92">
            <v>5.0999999999999996</v>
          </cell>
          <cell r="G92">
            <v>9.0733333333333341</v>
          </cell>
          <cell r="I92">
            <v>0.53315871380935098</v>
          </cell>
          <cell r="J92">
            <v>3.3485978098836466E-2</v>
          </cell>
          <cell r="K92">
            <v>0.94002436448155602</v>
          </cell>
          <cell r="L92">
            <v>5.4214462807726793E-3</v>
          </cell>
          <cell r="M92">
            <v>0.84322017215497791</v>
          </cell>
          <cell r="N92">
            <v>1.2098747083095759E-2</v>
          </cell>
          <cell r="O92">
            <v>-3315.4046873228754</v>
          </cell>
          <cell r="P92">
            <v>50593.210329298672</v>
          </cell>
          <cell r="Q92">
            <v>725.92482498574554</v>
          </cell>
        </row>
        <row r="93">
          <cell r="A93">
            <v>80</v>
          </cell>
          <cell r="B93" t="str">
            <v>2015Q4</v>
          </cell>
          <cell r="C93">
            <v>830</v>
          </cell>
          <cell r="D93">
            <v>51205</v>
          </cell>
          <cell r="F93">
            <v>5</v>
          </cell>
          <cell r="G93">
            <v>9.129999999999999</v>
          </cell>
          <cell r="I93">
            <v>0.56660035950511012</v>
          </cell>
          <cell r="J93">
            <v>3.3441645695759137E-2</v>
          </cell>
          <cell r="K93">
            <v>0.94507966592889625</v>
          </cell>
          <cell r="L93">
            <v>5.0553014473402325E-3</v>
          </cell>
          <cell r="M93">
            <v>0.85502934216687354</v>
          </cell>
          <cell r="N93">
            <v>1.1809170011895662E-2</v>
          </cell>
          <cell r="O93">
            <v>-3684.2695116173622</v>
          </cell>
          <cell r="P93">
            <v>51301.760530012412</v>
          </cell>
          <cell r="Q93">
            <v>708.55020071373974</v>
          </cell>
        </row>
        <row r="94">
          <cell r="A94">
            <v>81</v>
          </cell>
          <cell r="B94" t="str">
            <v>2016Q1</v>
          </cell>
          <cell r="C94">
            <v>657</v>
          </cell>
          <cell r="D94">
            <v>51862</v>
          </cell>
          <cell r="F94">
            <v>4.9333330000000002</v>
          </cell>
          <cell r="G94">
            <v>9.1566666666666663</v>
          </cell>
          <cell r="I94">
            <v>0.59685221874490946</v>
          </cell>
          <cell r="J94">
            <v>3.0251859239799339E-2</v>
          </cell>
          <cell r="K94">
            <v>0.94937235519940999</v>
          </cell>
          <cell r="L94">
            <v>4.2926892705137387E-3</v>
          </cell>
          <cell r="M94">
            <v>0.86549841049075116</v>
          </cell>
          <cell r="N94">
            <v>1.0469068323877569E-2</v>
          </cell>
          <cell r="O94">
            <v>-2995.4799698889133</v>
          </cell>
          <cell r="P94">
            <v>51929.904629445067</v>
          </cell>
          <cell r="Q94">
            <v>628.14409943265412</v>
          </cell>
        </row>
        <row r="95">
          <cell r="A95">
            <v>82</v>
          </cell>
          <cell r="B95" t="str">
            <v>2016Q2</v>
          </cell>
          <cell r="C95">
            <v>527</v>
          </cell>
          <cell r="D95">
            <v>52389</v>
          </cell>
          <cell r="F95">
            <v>4.8666669999999996</v>
          </cell>
          <cell r="G95">
            <v>9.2399999999999984</v>
          </cell>
          <cell r="I95">
            <v>0.62163874219092974</v>
          </cell>
          <cell r="J95">
            <v>2.4786523446020281E-2</v>
          </cell>
          <cell r="K95">
            <v>0.95307400343228121</v>
          </cell>
          <cell r="L95">
            <v>3.7016482328712241E-3</v>
          </cell>
          <cell r="M95">
            <v>0.8742167130220212</v>
          </cell>
          <cell r="N95">
            <v>8.7183025312701171E-3</v>
          </cell>
          <cell r="O95">
            <v>-2499.2082914720513</v>
          </cell>
          <cell r="P95">
            <v>52453.002781321273</v>
          </cell>
          <cell r="Q95">
            <v>523.098151876207</v>
          </cell>
        </row>
        <row r="96">
          <cell r="A96">
            <v>83</v>
          </cell>
          <cell r="B96" t="str">
            <v>2016Q3</v>
          </cell>
          <cell r="C96">
            <v>736</v>
          </cell>
          <cell r="D96">
            <v>53125</v>
          </cell>
          <cell r="F96">
            <v>4.9000000000000004</v>
          </cell>
          <cell r="G96">
            <v>9.0333333333333332</v>
          </cell>
          <cell r="I96">
            <v>0.65416574698592356</v>
          </cell>
          <cell r="J96">
            <v>3.2527004794993819E-2</v>
          </cell>
          <cell r="K96">
            <v>0.95717535384584074</v>
          </cell>
          <cell r="L96">
            <v>4.1013504135595236E-3</v>
          </cell>
          <cell r="M96">
            <v>0.88508128492946447</v>
          </cell>
          <cell r="N96">
            <v>1.0864571907443145E-2</v>
          </cell>
          <cell r="O96">
            <v>-3328.3745773956571</v>
          </cell>
          <cell r="P96">
            <v>53104.877095767872</v>
          </cell>
          <cell r="Q96">
            <v>651.87431444658864</v>
          </cell>
        </row>
        <row r="97">
          <cell r="A97">
            <v>84</v>
          </cell>
          <cell r="B97" t="str">
            <v>2016Q4</v>
          </cell>
          <cell r="C97">
            <v>694</v>
          </cell>
          <cell r="D97">
            <v>53819</v>
          </cell>
          <cell r="F97">
            <v>4.7</v>
          </cell>
          <cell r="G97">
            <v>9.3066666666666666</v>
          </cell>
          <cell r="I97">
            <v>0.68624677719850846</v>
          </cell>
          <cell r="J97">
            <v>3.2081030212584905E-2</v>
          </cell>
          <cell r="K97">
            <v>0.96102012240105561</v>
          </cell>
          <cell r="L97">
            <v>3.8447685552148725E-3</v>
          </cell>
          <cell r="M97">
            <v>0.89564421339704259</v>
          </cell>
          <cell r="N97">
            <v>1.0562928467578203E-2</v>
          </cell>
          <cell r="O97">
            <v>-3157.9808771677713</v>
          </cell>
          <cell r="P97">
            <v>53738.652803822559</v>
          </cell>
          <cell r="Q97">
            <v>633.77570805469213</v>
          </cell>
        </row>
      </sheetData>
      <sheetData sheetId="33">
        <row r="14">
          <cell r="C14" t="str">
            <v>Customers Acquired</v>
          </cell>
          <cell r="D14" t="str">
            <v>Cumulative Customers Acquired</v>
          </cell>
          <cell r="E14" t="str">
            <v>cc</v>
          </cell>
          <cell r="F14" t="str">
            <v>unemp rate</v>
          </cell>
          <cell r="J14" t="str">
            <v>P(T&lt;=t)</v>
          </cell>
          <cell r="K14" t="str">
            <v>P(T=t)</v>
          </cell>
          <cell r="L14" t="str">
            <v>LL</v>
          </cell>
          <cell r="M14" t="str">
            <v>Exp Cumulative</v>
          </cell>
          <cell r="N14" t="str">
            <v>Exp Incremental</v>
          </cell>
        </row>
        <row r="15">
          <cell r="A15">
            <v>1</v>
          </cell>
          <cell r="B15" t="str">
            <v>1996Q1</v>
          </cell>
          <cell r="C15">
            <v>2</v>
          </cell>
          <cell r="D15">
            <v>2</v>
          </cell>
          <cell r="E15">
            <v>9.0500000000000007</v>
          </cell>
          <cell r="F15">
            <v>5.5333329999999998</v>
          </cell>
          <cell r="J15">
            <v>5.5675759581430562E-5</v>
          </cell>
          <cell r="K15">
            <v>5.5675759581430562E-5</v>
          </cell>
          <cell r="L15">
            <v>-19.591931403561791</v>
          </cell>
          <cell r="M15">
            <v>3.3405455748858337</v>
          </cell>
          <cell r="N15">
            <v>3.3405455748858337</v>
          </cell>
        </row>
        <row r="16">
          <cell r="A16">
            <v>2</v>
          </cell>
          <cell r="B16" t="str">
            <v>1996Q2</v>
          </cell>
          <cell r="C16">
            <v>29</v>
          </cell>
          <cell r="D16">
            <v>31</v>
          </cell>
          <cell r="E16">
            <v>9.15</v>
          </cell>
          <cell r="F16">
            <v>5.5</v>
          </cell>
          <cell r="J16">
            <v>3.3988881588364883E-4</v>
          </cell>
          <cell r="K16">
            <v>2.8421305630221827E-4</v>
          </cell>
          <cell r="L16">
            <v>-236.80780568160219</v>
          </cell>
          <cell r="M16">
            <v>20.39332895301893</v>
          </cell>
          <cell r="N16">
            <v>17.052783378133096</v>
          </cell>
        </row>
        <row r="17">
          <cell r="A17">
            <v>3</v>
          </cell>
          <cell r="B17" t="str">
            <v>1996Q3</v>
          </cell>
          <cell r="C17">
            <v>70</v>
          </cell>
          <cell r="D17">
            <v>101</v>
          </cell>
          <cell r="E17">
            <v>9.4899999999999984</v>
          </cell>
          <cell r="F17">
            <v>5.266667</v>
          </cell>
          <cell r="J17">
            <v>1.0733677076864012E-3</v>
          </cell>
          <cell r="K17">
            <v>7.3347889180275239E-4</v>
          </cell>
          <cell r="L17">
            <v>-505.23982167122386</v>
          </cell>
          <cell r="M17">
            <v>64.402062461184073</v>
          </cell>
          <cell r="N17">
            <v>44.008733508165143</v>
          </cell>
        </row>
        <row r="18">
          <cell r="A18">
            <v>4</v>
          </cell>
          <cell r="B18" t="str">
            <v>1996Q4</v>
          </cell>
          <cell r="C18">
            <v>104</v>
          </cell>
          <cell r="D18">
            <v>205</v>
          </cell>
          <cell r="E18">
            <v>9.7533333333333339</v>
          </cell>
          <cell r="F18">
            <v>5.3333329999999997</v>
          </cell>
          <cell r="J18">
            <v>2.2831131986752462E-3</v>
          </cell>
          <cell r="K18">
            <v>1.209745490988845E-3</v>
          </cell>
          <cell r="L18">
            <v>-698.60390907043154</v>
          </cell>
          <cell r="M18">
            <v>136.98679192051478</v>
          </cell>
          <cell r="N18">
            <v>72.584729459330703</v>
          </cell>
        </row>
        <row r="19">
          <cell r="A19">
            <v>5</v>
          </cell>
          <cell r="B19" t="str">
            <v>1997Q1</v>
          </cell>
          <cell r="C19">
            <v>133</v>
          </cell>
          <cell r="D19">
            <v>338</v>
          </cell>
          <cell r="E19">
            <v>9.9033333333333342</v>
          </cell>
          <cell r="F19">
            <v>5.233333</v>
          </cell>
          <cell r="J19">
            <v>3.8364728065168885E-3</v>
          </cell>
          <cell r="K19">
            <v>1.5533596078416423E-3</v>
          </cell>
          <cell r="L19">
            <v>-860.15558222991933</v>
          </cell>
          <cell r="M19">
            <v>230.18836839101331</v>
          </cell>
          <cell r="N19">
            <v>93.201576470498537</v>
          </cell>
        </row>
        <row r="20">
          <cell r="A20">
            <v>6</v>
          </cell>
          <cell r="B20" t="str">
            <v>1997Q2</v>
          </cell>
          <cell r="C20">
            <v>167</v>
          </cell>
          <cell r="D20">
            <v>505</v>
          </cell>
          <cell r="E20">
            <v>10.303333333333335</v>
          </cell>
          <cell r="F20">
            <v>5</v>
          </cell>
          <cell r="J20">
            <v>5.9337265017140872E-3</v>
          </cell>
          <cell r="K20">
            <v>2.0972536951971987E-3</v>
          </cell>
          <cell r="L20">
            <v>-1029.9101345705092</v>
          </cell>
          <cell r="M20">
            <v>356.02359010284522</v>
          </cell>
          <cell r="N20">
            <v>125.83522171183192</v>
          </cell>
        </row>
        <row r="21">
          <cell r="A21">
            <v>7</v>
          </cell>
          <cell r="B21" t="str">
            <v>1997Q3</v>
          </cell>
          <cell r="C21">
            <v>221</v>
          </cell>
          <cell r="D21">
            <v>726</v>
          </cell>
          <cell r="E21">
            <v>10.583333333333332</v>
          </cell>
          <cell r="F21">
            <v>4.8666669999999996</v>
          </cell>
          <cell r="J21">
            <v>8.9991579020409773E-3</v>
          </cell>
          <cell r="K21">
            <v>3.0654314003268901E-3</v>
          </cell>
          <cell r="L21">
            <v>-1279.0523001454428</v>
          </cell>
          <cell r="M21">
            <v>539.9494741224587</v>
          </cell>
          <cell r="N21">
            <v>183.92588401961342</v>
          </cell>
        </row>
        <row r="22">
          <cell r="A22">
            <v>8</v>
          </cell>
          <cell r="B22" t="str">
            <v>1997Q4</v>
          </cell>
          <cell r="C22">
            <v>249</v>
          </cell>
          <cell r="D22">
            <v>975</v>
          </cell>
          <cell r="E22">
            <v>10.496666666666666</v>
          </cell>
          <cell r="F22">
            <v>4.6666670000000003</v>
          </cell>
          <cell r="J22">
            <v>1.2823055036199849E-2</v>
          </cell>
          <cell r="K22">
            <v>3.8238971341588712E-3</v>
          </cell>
          <cell r="L22">
            <v>-1386.0548108702451</v>
          </cell>
          <cell r="M22">
            <v>769.38330217199086</v>
          </cell>
          <cell r="N22">
            <v>229.43382804953228</v>
          </cell>
        </row>
        <row r="23">
          <cell r="A23">
            <v>9</v>
          </cell>
          <cell r="B23" t="str">
            <v>1998Q1</v>
          </cell>
          <cell r="C23">
            <v>204</v>
          </cell>
          <cell r="D23">
            <v>1179</v>
          </cell>
          <cell r="E23">
            <v>10.783333333333333</v>
          </cell>
          <cell r="F23">
            <v>4.6333330000000004</v>
          </cell>
          <cell r="J23">
            <v>1.6818747200301076E-2</v>
          </cell>
          <cell r="K23">
            <v>3.9956921641012277E-3</v>
          </cell>
          <cell r="L23">
            <v>-1126.5978452634879</v>
          </cell>
          <cell r="M23">
            <v>1009.1248320180646</v>
          </cell>
          <cell r="N23">
            <v>239.74152984607366</v>
          </cell>
        </row>
        <row r="24">
          <cell r="A24">
            <v>10</v>
          </cell>
          <cell r="B24" t="str">
            <v>1998Q2</v>
          </cell>
          <cell r="C24">
            <v>236</v>
          </cell>
          <cell r="D24">
            <v>1415</v>
          </cell>
          <cell r="E24">
            <v>10.693333333333332</v>
          </cell>
          <cell r="F24">
            <v>4.4000000000000004</v>
          </cell>
          <cell r="J24">
            <v>2.1385530118946505E-2</v>
          </cell>
          <cell r="K24">
            <v>4.566782918645429E-3</v>
          </cell>
          <cell r="L24">
            <v>-1271.7913217265893</v>
          </cell>
          <cell r="M24">
            <v>1283.1318071367903</v>
          </cell>
          <cell r="N24">
            <v>274.00697511872573</v>
          </cell>
        </row>
        <row r="25">
          <cell r="A25">
            <v>11</v>
          </cell>
          <cell r="B25" t="str">
            <v>1998Q3</v>
          </cell>
          <cell r="C25">
            <v>267</v>
          </cell>
          <cell r="D25">
            <v>1682</v>
          </cell>
          <cell r="E25">
            <v>10.35</v>
          </cell>
          <cell r="F25">
            <v>4.5333329999999998</v>
          </cell>
          <cell r="J25">
            <v>2.6539628153518069E-2</v>
          </cell>
          <cell r="K25">
            <v>5.1540980345715637E-3</v>
          </cell>
          <cell r="L25">
            <v>-1406.5461599465868</v>
          </cell>
          <cell r="M25">
            <v>1592.3776892110841</v>
          </cell>
          <cell r="N25">
            <v>309.24588207429383</v>
          </cell>
        </row>
        <row r="26">
          <cell r="A26">
            <v>12</v>
          </cell>
          <cell r="B26" t="str">
            <v>1998Q4</v>
          </cell>
          <cell r="C26">
            <v>395</v>
          </cell>
          <cell r="D26">
            <v>2077</v>
          </cell>
          <cell r="E26">
            <v>10.02</v>
          </cell>
          <cell r="F26">
            <v>4.4333330000000002</v>
          </cell>
          <cell r="J26">
            <v>3.2496781366794125E-2</v>
          </cell>
          <cell r="K26">
            <v>5.9571532132760563E-3</v>
          </cell>
          <cell r="L26">
            <v>-2023.6492115138592</v>
          </cell>
          <cell r="M26">
            <v>1949.8068820076476</v>
          </cell>
          <cell r="N26">
            <v>357.42919279656337</v>
          </cell>
        </row>
        <row r="27">
          <cell r="A27">
            <v>13</v>
          </cell>
          <cell r="B27" t="str">
            <v>1999Q1</v>
          </cell>
          <cell r="C27">
            <v>400</v>
          </cell>
          <cell r="D27">
            <v>2477</v>
          </cell>
          <cell r="E27">
            <v>10.59</v>
          </cell>
          <cell r="F27">
            <v>4.3</v>
          </cell>
          <cell r="J27">
            <v>3.8919258763672304E-2</v>
          </cell>
          <cell r="K27">
            <v>6.422477396878179E-3</v>
          </cell>
          <cell r="L27">
            <v>-2019.1805393405782</v>
          </cell>
          <cell r="M27">
            <v>2335.1555258203384</v>
          </cell>
          <cell r="N27">
            <v>385.34864381269074</v>
          </cell>
        </row>
        <row r="28">
          <cell r="A28">
            <v>14</v>
          </cell>
          <cell r="B28" t="str">
            <v>1999Q2</v>
          </cell>
          <cell r="C28">
            <v>414</v>
          </cell>
          <cell r="D28">
            <v>2891</v>
          </cell>
          <cell r="E28">
            <v>10.623333333333333</v>
          </cell>
          <cell r="F28">
            <v>4.266667</v>
          </cell>
          <cell r="J28">
            <v>4.5804611442548882E-2</v>
          </cell>
          <cell r="K28">
            <v>6.8853526788765773E-3</v>
          </cell>
          <cell r="L28">
            <v>-2061.0405944845534</v>
          </cell>
          <cell r="M28">
            <v>2748.2766865529329</v>
          </cell>
          <cell r="N28">
            <v>413.12116073259466</v>
          </cell>
        </row>
        <row r="29">
          <cell r="A29">
            <v>15</v>
          </cell>
          <cell r="B29" t="str">
            <v>1999Q3</v>
          </cell>
          <cell r="C29">
            <v>500</v>
          </cell>
          <cell r="D29">
            <v>3391</v>
          </cell>
          <cell r="E29">
            <v>10.59</v>
          </cell>
          <cell r="F29">
            <v>4.233333</v>
          </cell>
          <cell r="J29">
            <v>5.4093237947112072E-2</v>
          </cell>
          <cell r="K29">
            <v>8.2886265045631902E-3</v>
          </cell>
          <cell r="L29">
            <v>-2396.4355022775649</v>
          </cell>
          <cell r="M29">
            <v>3245.5942768267241</v>
          </cell>
          <cell r="N29">
            <v>497.31759027379144</v>
          </cell>
        </row>
        <row r="30">
          <cell r="A30">
            <v>16</v>
          </cell>
          <cell r="B30" t="str">
            <v>1999Q4</v>
          </cell>
          <cell r="C30">
            <v>580</v>
          </cell>
          <cell r="D30">
            <v>3971</v>
          </cell>
          <cell r="E30">
            <v>10.526666666666667</v>
          </cell>
          <cell r="F30">
            <v>4.0666669999999998</v>
          </cell>
          <cell r="J30">
            <v>6.3201310434658597E-2</v>
          </cell>
          <cell r="K30">
            <v>9.1080724875465258E-3</v>
          </cell>
          <cell r="L30">
            <v>-2725.1846198438052</v>
          </cell>
          <cell r="M30">
            <v>3792.0786260795157</v>
          </cell>
          <cell r="N30">
            <v>546.4843492527915</v>
          </cell>
        </row>
        <row r="31">
          <cell r="A31">
            <v>17</v>
          </cell>
          <cell r="B31" t="str">
            <v>2000Q1</v>
          </cell>
          <cell r="C31">
            <v>585</v>
          </cell>
          <cell r="D31">
            <v>4556</v>
          </cell>
          <cell r="E31">
            <v>11.013333333333332</v>
          </cell>
          <cell r="F31">
            <v>4.0333329999999998</v>
          </cell>
          <cell r="J31">
            <v>7.2579571414311372E-2</v>
          </cell>
          <cell r="K31">
            <v>9.3782609796527749E-3</v>
          </cell>
          <cell r="L31">
            <v>-2731.5761439198882</v>
          </cell>
          <cell r="M31">
            <v>4354.7742848586822</v>
          </cell>
          <cell r="N31">
            <v>562.69565877916648</v>
          </cell>
        </row>
        <row r="32">
          <cell r="A32">
            <v>18</v>
          </cell>
          <cell r="B32" t="str">
            <v>2000Q2</v>
          </cell>
          <cell r="C32">
            <v>618</v>
          </cell>
          <cell r="D32">
            <v>5174</v>
          </cell>
          <cell r="E32">
            <v>10.876666666666667</v>
          </cell>
          <cell r="F32">
            <v>3.9333330000000002</v>
          </cell>
          <cell r="J32">
            <v>8.2439025866619109E-2</v>
          </cell>
          <cell r="K32">
            <v>9.8594544523077365E-3</v>
          </cell>
          <cell r="L32">
            <v>-2854.7425047103438</v>
          </cell>
          <cell r="M32">
            <v>4946.3415519971468</v>
          </cell>
          <cell r="N32">
            <v>591.56726713846422</v>
          </cell>
        </row>
        <row r="33">
          <cell r="A33">
            <v>19</v>
          </cell>
          <cell r="B33" t="str">
            <v>2000Q3</v>
          </cell>
          <cell r="C33">
            <v>648</v>
          </cell>
          <cell r="D33">
            <v>5822</v>
          </cell>
          <cell r="E33">
            <v>10.746666666666666</v>
          </cell>
          <cell r="F33">
            <v>4</v>
          </cell>
          <cell r="J33">
            <v>9.371494357501664E-2</v>
          </cell>
          <cell r="K33">
            <v>1.1275917708397531E-2</v>
          </cell>
          <cell r="L33">
            <v>-2906.3357303973753</v>
          </cell>
          <cell r="M33">
            <v>5622.8966145009981</v>
          </cell>
          <cell r="N33">
            <v>676.5550625038519</v>
          </cell>
        </row>
        <row r="34">
          <cell r="A34">
            <v>20</v>
          </cell>
          <cell r="B34" t="str">
            <v>2000Q4</v>
          </cell>
          <cell r="C34">
            <v>705</v>
          </cell>
          <cell r="D34">
            <v>6527</v>
          </cell>
          <cell r="E34">
            <v>10.393333333333333</v>
          </cell>
          <cell r="F34">
            <v>3.9</v>
          </cell>
          <cell r="J34">
            <v>0.10531596620330674</v>
          </cell>
          <cell r="K34">
            <v>1.1601022628290103E-2</v>
          </cell>
          <cell r="L34">
            <v>-3141.9467291367005</v>
          </cell>
          <cell r="M34">
            <v>6318.9579721984046</v>
          </cell>
          <cell r="N34">
            <v>696.06135769740615</v>
          </cell>
        </row>
        <row r="35">
          <cell r="A35">
            <v>21</v>
          </cell>
          <cell r="B35" t="str">
            <v>2001Q1</v>
          </cell>
          <cell r="C35">
            <v>688</v>
          </cell>
          <cell r="D35">
            <v>7215</v>
          </cell>
          <cell r="E35">
            <v>9.2266666666666666</v>
          </cell>
          <cell r="F35">
            <v>4.233333</v>
          </cell>
          <cell r="J35">
            <v>0.11487245393919499</v>
          </cell>
          <cell r="K35">
            <v>9.5564877358882416E-3</v>
          </cell>
          <cell r="L35">
            <v>-3199.5680876142069</v>
          </cell>
          <cell r="M35">
            <v>6892.3472363516994</v>
          </cell>
          <cell r="N35">
            <v>573.38926415329445</v>
          </cell>
        </row>
        <row r="36">
          <cell r="A36">
            <v>22</v>
          </cell>
          <cell r="B36" t="str">
            <v>2001Q2</v>
          </cell>
          <cell r="C36">
            <v>656</v>
          </cell>
          <cell r="D36">
            <v>7871</v>
          </cell>
          <cell r="E36">
            <v>9.1</v>
          </cell>
          <cell r="F36">
            <v>4.4000000000000004</v>
          </cell>
          <cell r="J36">
            <v>0.1246125833021291</v>
          </cell>
          <cell r="K36">
            <v>9.7401293629341135E-3</v>
          </cell>
          <cell r="L36">
            <v>-3038.2645771491157</v>
          </cell>
          <cell r="M36">
            <v>7476.7549981277461</v>
          </cell>
          <cell r="N36">
            <v>584.40776177604675</v>
          </cell>
        </row>
        <row r="37">
          <cell r="A37">
            <v>23</v>
          </cell>
          <cell r="B37" t="str">
            <v>2001Q3</v>
          </cell>
          <cell r="C37">
            <v>684</v>
          </cell>
          <cell r="D37">
            <v>8555</v>
          </cell>
          <cell r="E37">
            <v>8.8566666666666656</v>
          </cell>
          <cell r="F37">
            <v>4.8333329999999997</v>
          </cell>
          <cell r="J37">
            <v>0.13554129684860927</v>
          </cell>
          <cell r="K37">
            <v>1.0928713546480173E-2</v>
          </cell>
          <cell r="L37">
            <v>-3089.1913911969164</v>
          </cell>
          <cell r="M37">
            <v>8132.4778109165563</v>
          </cell>
          <cell r="N37">
            <v>655.72281278881042</v>
          </cell>
        </row>
        <row r="38">
          <cell r="A38">
            <v>24</v>
          </cell>
          <cell r="B38" t="str">
            <v>2001Q4</v>
          </cell>
          <cell r="C38">
            <v>692</v>
          </cell>
          <cell r="D38">
            <v>9247</v>
          </cell>
          <cell r="E38">
            <v>8.5133333333333336</v>
          </cell>
          <cell r="F38">
            <v>5.5</v>
          </cell>
          <cell r="J38">
            <v>0.14662051553661148</v>
          </cell>
          <cell r="K38">
            <v>1.1079218688002213E-2</v>
          </cell>
          <cell r="L38">
            <v>-3115.8574080454405</v>
          </cell>
          <cell r="M38">
            <v>8797.2309321966895</v>
          </cell>
          <cell r="N38">
            <v>664.75312128013275</v>
          </cell>
        </row>
        <row r="39">
          <cell r="A39">
            <v>25</v>
          </cell>
          <cell r="B39" t="str">
            <v>2002Q1</v>
          </cell>
          <cell r="C39">
            <v>619</v>
          </cell>
          <cell r="D39">
            <v>9866</v>
          </cell>
          <cell r="E39">
            <v>9.3133333333333326</v>
          </cell>
          <cell r="F39">
            <v>5.7</v>
          </cell>
          <cell r="J39">
            <v>0.15795537716773111</v>
          </cell>
          <cell r="K39">
            <v>1.133486163111963E-2</v>
          </cell>
          <cell r="L39">
            <v>-2773.0408932365935</v>
          </cell>
          <cell r="M39">
            <v>9477.3226300638671</v>
          </cell>
          <cell r="N39">
            <v>680.0916978671778</v>
          </cell>
        </row>
        <row r="40">
          <cell r="A40">
            <v>26</v>
          </cell>
          <cell r="B40" t="str">
            <v>2002Q2</v>
          </cell>
          <cell r="C40">
            <v>642</v>
          </cell>
          <cell r="D40">
            <v>10508</v>
          </cell>
          <cell r="E40">
            <v>9.41</v>
          </cell>
          <cell r="F40">
            <v>5.8333329999999997</v>
          </cell>
          <cell r="J40">
            <v>0.16856128217237176</v>
          </cell>
          <cell r="K40">
            <v>1.0605905004640648E-2</v>
          </cell>
          <cell r="L40">
            <v>-2918.7530772349614</v>
          </cell>
          <cell r="M40">
            <v>10113.676930342306</v>
          </cell>
          <cell r="N40">
            <v>636.35430027843881</v>
          </cell>
        </row>
        <row r="41">
          <cell r="A41">
            <v>27</v>
          </cell>
          <cell r="B41" t="str">
            <v>2002Q3</v>
          </cell>
          <cell r="C41">
            <v>722</v>
          </cell>
          <cell r="D41">
            <v>11230</v>
          </cell>
          <cell r="E41">
            <v>8.7266666666666648</v>
          </cell>
          <cell r="F41">
            <v>5.733333</v>
          </cell>
          <cell r="J41">
            <v>0.17968987452279561</v>
          </cell>
          <cell r="K41">
            <v>1.1128592350423849E-2</v>
          </cell>
          <cell r="L41">
            <v>-3247.7275436983737</v>
          </cell>
          <cell r="M41">
            <v>10781.392471367737</v>
          </cell>
          <cell r="N41">
            <v>667.71554102543098</v>
          </cell>
        </row>
        <row r="42">
          <cell r="A42">
            <v>28</v>
          </cell>
          <cell r="B42" t="str">
            <v>2002Q4</v>
          </cell>
          <cell r="C42">
            <v>804</v>
          </cell>
          <cell r="D42">
            <v>12034</v>
          </cell>
          <cell r="E42">
            <v>8.3833333333333329</v>
          </cell>
          <cell r="F42">
            <v>5.8666669999999996</v>
          </cell>
          <cell r="J42">
            <v>0.19239566322305746</v>
          </cell>
          <cell r="K42">
            <v>1.2705788700261844E-2</v>
          </cell>
          <cell r="L42">
            <v>-3510.0208593000389</v>
          </cell>
          <cell r="M42">
            <v>11543.739793383447</v>
          </cell>
          <cell r="N42">
            <v>762.34732201571069</v>
          </cell>
        </row>
        <row r="43">
          <cell r="A43">
            <v>29</v>
          </cell>
          <cell r="B43" t="str">
            <v>2003Q1</v>
          </cell>
          <cell r="C43">
            <v>687</v>
          </cell>
          <cell r="D43">
            <v>12721</v>
          </cell>
          <cell r="E43">
            <v>7.996666666666667</v>
          </cell>
          <cell r="F43">
            <v>5.8666669999999996</v>
          </cell>
          <cell r="J43">
            <v>0.20341517279439947</v>
          </cell>
          <cell r="K43">
            <v>1.1019509571342012E-2</v>
          </cell>
          <cell r="L43">
            <v>-3097.056442092141</v>
          </cell>
          <cell r="M43">
            <v>12204.910367663968</v>
          </cell>
          <cell r="N43">
            <v>661.17057428052078</v>
          </cell>
        </row>
        <row r="44">
          <cell r="A44">
            <v>30</v>
          </cell>
          <cell r="B44" t="str">
            <v>2003Q2</v>
          </cell>
          <cell r="C44">
            <v>701</v>
          </cell>
          <cell r="D44">
            <v>13422</v>
          </cell>
          <cell r="E44">
            <v>8.9266666666666659</v>
          </cell>
          <cell r="F44">
            <v>6.1333330000000004</v>
          </cell>
          <cell r="J44">
            <v>0.21610742244461101</v>
          </cell>
          <cell r="K44">
            <v>1.269224965021154E-2</v>
          </cell>
          <cell r="L44">
            <v>-3061.1013786325971</v>
          </cell>
          <cell r="M44">
            <v>12966.445346676661</v>
          </cell>
          <cell r="N44">
            <v>761.53497901269236</v>
          </cell>
        </row>
        <row r="45">
          <cell r="A45">
            <v>31</v>
          </cell>
          <cell r="B45" t="str">
            <v>2003Q3</v>
          </cell>
          <cell r="C45">
            <v>746</v>
          </cell>
          <cell r="D45">
            <v>14168</v>
          </cell>
          <cell r="E45">
            <v>8.93</v>
          </cell>
          <cell r="F45">
            <v>6.1333330000000004</v>
          </cell>
          <cell r="J45">
            <v>0.22917464078395955</v>
          </cell>
          <cell r="K45">
            <v>1.3067218339348541E-2</v>
          </cell>
          <cell r="L45">
            <v>-3235.8858570151319</v>
          </cell>
          <cell r="M45">
            <v>13750.478447037573</v>
          </cell>
          <cell r="N45">
            <v>784.0331003609125</v>
          </cell>
        </row>
        <row r="46">
          <cell r="A46">
            <v>32</v>
          </cell>
          <cell r="B46" t="str">
            <v>2003Q4</v>
          </cell>
          <cell r="C46">
            <v>759</v>
          </cell>
          <cell r="D46">
            <v>14927</v>
          </cell>
          <cell r="E46">
            <v>9.1966666666666654</v>
          </cell>
          <cell r="F46">
            <v>5.8333329999999997</v>
          </cell>
          <cell r="J46">
            <v>0.24450777967242776</v>
          </cell>
          <cell r="K46">
            <v>1.5333138888468212E-2</v>
          </cell>
          <cell r="L46">
            <v>-3170.9037889931669</v>
          </cell>
          <cell r="M46">
            <v>14670.466780345665</v>
          </cell>
          <cell r="N46">
            <v>919.98833330809271</v>
          </cell>
        </row>
        <row r="47">
          <cell r="A47">
            <v>33</v>
          </cell>
          <cell r="B47" t="str">
            <v>2004Q1</v>
          </cell>
          <cell r="C47">
            <v>785</v>
          </cell>
          <cell r="D47">
            <v>15712</v>
          </cell>
          <cell r="E47">
            <v>9.8000000000000007</v>
          </cell>
          <cell r="F47">
            <v>5.7</v>
          </cell>
          <cell r="J47">
            <v>0.25826940690389788</v>
          </cell>
          <cell r="K47">
            <v>1.3761627231470119E-2</v>
          </cell>
          <cell r="L47">
            <v>-3364.4088883637633</v>
          </cell>
          <cell r="M47">
            <v>15496.164414233874</v>
          </cell>
          <cell r="N47">
            <v>825.69763388820718</v>
          </cell>
        </row>
        <row r="48">
          <cell r="A48">
            <v>34</v>
          </cell>
          <cell r="B48" t="str">
            <v>2004Q2</v>
          </cell>
          <cell r="C48">
            <v>851</v>
          </cell>
          <cell r="D48">
            <v>16563</v>
          </cell>
          <cell r="E48">
            <v>9.3333333333333321</v>
          </cell>
          <cell r="F48">
            <v>5.6</v>
          </cell>
          <cell r="J48">
            <v>0.27299899982246434</v>
          </cell>
          <cell r="K48">
            <v>1.4729592918566459E-2</v>
          </cell>
          <cell r="L48">
            <v>-3589.4300790231428</v>
          </cell>
          <cell r="M48">
            <v>16379.93998934786</v>
          </cell>
          <cell r="N48">
            <v>883.77557511398754</v>
          </cell>
        </row>
        <row r="49">
          <cell r="A49">
            <v>35</v>
          </cell>
          <cell r="B49" t="str">
            <v>2004Q3</v>
          </cell>
          <cell r="C49">
            <v>897</v>
          </cell>
          <cell r="D49">
            <v>17460</v>
          </cell>
          <cell r="E49">
            <v>9.56</v>
          </cell>
          <cell r="F49">
            <v>5.4333330000000002</v>
          </cell>
          <cell r="J49">
            <v>0.28846855103915925</v>
          </cell>
          <cell r="K49">
            <v>1.546955121669491E-2</v>
          </cell>
          <cell r="L49">
            <v>-3739.4868173808272</v>
          </cell>
          <cell r="M49">
            <v>17308.113062349556</v>
          </cell>
          <cell r="N49">
            <v>928.17307300169455</v>
          </cell>
        </row>
        <row r="50">
          <cell r="A50">
            <v>36</v>
          </cell>
          <cell r="B50" t="str">
            <v>2004Q4</v>
          </cell>
          <cell r="C50">
            <v>907</v>
          </cell>
          <cell r="D50">
            <v>18367</v>
          </cell>
          <cell r="E50">
            <v>9.3866666666666667</v>
          </cell>
          <cell r="F50">
            <v>5.4333330000000002</v>
          </cell>
          <cell r="J50">
            <v>0.30582085429448991</v>
          </cell>
          <cell r="K50">
            <v>1.7352303255330659E-2</v>
          </cell>
          <cell r="L50">
            <v>-3677.0052362408455</v>
          </cell>
          <cell r="M50">
            <v>18349.251257669395</v>
          </cell>
          <cell r="N50">
            <v>1041.1381953198395</v>
          </cell>
        </row>
        <row r="51">
          <cell r="A51">
            <v>37</v>
          </cell>
          <cell r="B51" t="str">
            <v>2005Q1</v>
          </cell>
          <cell r="C51">
            <v>801</v>
          </cell>
          <cell r="D51">
            <v>19168</v>
          </cell>
          <cell r="E51">
            <v>9.4066666666666663</v>
          </cell>
          <cell r="F51">
            <v>5.3</v>
          </cell>
          <cell r="J51">
            <v>0.32000129414547773</v>
          </cell>
          <cell r="K51">
            <v>1.4180439850987825E-2</v>
          </cell>
          <cell r="L51">
            <v>-3408.9692831381863</v>
          </cell>
          <cell r="M51">
            <v>19200.077648728664</v>
          </cell>
          <cell r="N51">
            <v>850.82639105926944</v>
          </cell>
        </row>
        <row r="52">
          <cell r="A52">
            <v>38</v>
          </cell>
          <cell r="B52" t="str">
            <v>2005Q2</v>
          </cell>
          <cell r="C52">
            <v>799</v>
          </cell>
          <cell r="D52">
            <v>19967</v>
          </cell>
          <cell r="E52">
            <v>9.02</v>
          </cell>
          <cell r="F52">
            <v>5.0999999999999996</v>
          </cell>
          <cell r="J52">
            <v>0.33486572770354428</v>
          </cell>
          <cell r="K52">
            <v>1.4864433558066548E-2</v>
          </cell>
          <cell r="L52">
            <v>-3362.8183592753203</v>
          </cell>
          <cell r="M52">
            <v>20091.943662212656</v>
          </cell>
          <cell r="N52">
            <v>891.8660134839929</v>
          </cell>
        </row>
        <row r="53">
          <cell r="A53">
            <v>39</v>
          </cell>
          <cell r="B53" t="str">
            <v>2005Q3</v>
          </cell>
          <cell r="C53">
            <v>900</v>
          </cell>
          <cell r="D53">
            <v>20867</v>
          </cell>
          <cell r="E53">
            <v>8.75</v>
          </cell>
          <cell r="F53">
            <v>4.9666670000000002</v>
          </cell>
          <cell r="J53">
            <v>0.35120562407768008</v>
          </cell>
          <cell r="K53">
            <v>1.6339896374135798E-2</v>
          </cell>
          <cell r="L53">
            <v>-3702.7309782802895</v>
          </cell>
          <cell r="M53">
            <v>21072.337444660803</v>
          </cell>
          <cell r="N53">
            <v>980.39378244814793</v>
          </cell>
        </row>
        <row r="54">
          <cell r="A54">
            <v>40</v>
          </cell>
          <cell r="B54" t="str">
            <v>2005Q4</v>
          </cell>
          <cell r="C54">
            <v>897</v>
          </cell>
          <cell r="D54">
            <v>21764</v>
          </cell>
          <cell r="E54">
            <v>8.2433333333333341</v>
          </cell>
          <cell r="F54">
            <v>4.9666670000000002</v>
          </cell>
          <cell r="J54">
            <v>0.36691736861722435</v>
          </cell>
          <cell r="K54">
            <v>1.571174453954427E-2</v>
          </cell>
          <cell r="L54">
            <v>-3725.5520674381128</v>
          </cell>
          <cell r="M54">
            <v>22015.042117033459</v>
          </cell>
          <cell r="N54">
            <v>942.7046723726562</v>
          </cell>
        </row>
        <row r="55">
          <cell r="A55">
            <v>41</v>
          </cell>
          <cell r="B55" t="str">
            <v>2006Q1</v>
          </cell>
          <cell r="C55">
            <v>794</v>
          </cell>
          <cell r="D55">
            <v>22558</v>
          </cell>
          <cell r="E55">
            <v>8.8933333333333344</v>
          </cell>
          <cell r="F55">
            <v>4.733333</v>
          </cell>
          <cell r="J55">
            <v>0.38218970733215818</v>
          </cell>
          <cell r="K55">
            <v>1.5272338714933831E-2</v>
          </cell>
          <cell r="L55">
            <v>-3320.2793391040723</v>
          </cell>
          <cell r="M55">
            <v>22931.38243992949</v>
          </cell>
          <cell r="N55">
            <v>916.34032289602987</v>
          </cell>
        </row>
        <row r="56">
          <cell r="A56">
            <v>42</v>
          </cell>
          <cell r="B56" t="str">
            <v>2006Q2</v>
          </cell>
          <cell r="C56">
            <v>824</v>
          </cell>
          <cell r="D56">
            <v>23382</v>
          </cell>
          <cell r="E56">
            <v>8.379999999999999</v>
          </cell>
          <cell r="F56">
            <v>4.6333330000000004</v>
          </cell>
          <cell r="J56">
            <v>0.39631634343183475</v>
          </cell>
          <cell r="K56">
            <v>1.4126636099676571E-2</v>
          </cell>
          <cell r="L56">
            <v>-3509.9871791596584</v>
          </cell>
          <cell r="M56">
            <v>23778.980605910085</v>
          </cell>
          <cell r="N56">
            <v>847.59816598059422</v>
          </cell>
        </row>
        <row r="57">
          <cell r="A57">
            <v>43</v>
          </cell>
          <cell r="B57" t="str">
            <v>2006Q3</v>
          </cell>
          <cell r="C57">
            <v>958</v>
          </cell>
          <cell r="D57">
            <v>24340</v>
          </cell>
          <cell r="E57">
            <v>8.4033333333333324</v>
          </cell>
          <cell r="F57">
            <v>4.6333330000000004</v>
          </cell>
          <cell r="J57">
            <v>0.41248652888695647</v>
          </cell>
          <cell r="K57">
            <v>1.6170185455121722E-2</v>
          </cell>
          <cell r="L57">
            <v>-3951.3535186451645</v>
          </cell>
          <cell r="M57">
            <v>24749.191733217387</v>
          </cell>
          <cell r="N57">
            <v>970.21112730730329</v>
          </cell>
        </row>
        <row r="58">
          <cell r="A58">
            <v>44</v>
          </cell>
          <cell r="B58" t="str">
            <v>2006Q4</v>
          </cell>
          <cell r="C58">
            <v>940</v>
          </cell>
          <cell r="D58">
            <v>25280</v>
          </cell>
          <cell r="E58">
            <v>9.2466666666666661</v>
          </cell>
          <cell r="F58">
            <v>4.4333330000000002</v>
          </cell>
          <cell r="J58">
            <v>0.43065784213908953</v>
          </cell>
          <cell r="K58">
            <v>1.8171313252133059E-2</v>
          </cell>
          <cell r="L58">
            <v>-3767.4364559388591</v>
          </cell>
          <cell r="M58">
            <v>25839.470528345373</v>
          </cell>
          <cell r="N58">
            <v>1090.2787951279836</v>
          </cell>
        </row>
        <row r="59">
          <cell r="A59">
            <v>45</v>
          </cell>
          <cell r="B59" t="str">
            <v>2007Q1</v>
          </cell>
          <cell r="C59">
            <v>890</v>
          </cell>
          <cell r="D59">
            <v>26170</v>
          </cell>
          <cell r="E59">
            <v>9.2200000000000006</v>
          </cell>
          <cell r="F59">
            <v>4.5</v>
          </cell>
          <cell r="J59">
            <v>0.44704272601676853</v>
          </cell>
          <cell r="K59">
            <v>1.6384883877679002E-2</v>
          </cell>
          <cell r="L59">
            <v>-3659.1425147314453</v>
          </cell>
          <cell r="M59">
            <v>26822.563561006111</v>
          </cell>
          <cell r="N59">
            <v>983.09303266074016</v>
          </cell>
        </row>
        <row r="60">
          <cell r="A60">
            <v>46</v>
          </cell>
          <cell r="B60" t="str">
            <v>2007Q2</v>
          </cell>
          <cell r="C60">
            <v>850</v>
          </cell>
          <cell r="D60">
            <v>27020</v>
          </cell>
          <cell r="E60">
            <v>8.69</v>
          </cell>
          <cell r="F60">
            <v>4.5</v>
          </cell>
          <cell r="J60">
            <v>0.46208364453964723</v>
          </cell>
          <cell r="K60">
            <v>1.5040918522878699E-2</v>
          </cell>
          <cell r="L60">
            <v>-3567.433756776546</v>
          </cell>
          <cell r="M60">
            <v>27725.018672378836</v>
          </cell>
          <cell r="N60">
            <v>902.45511137272194</v>
          </cell>
        </row>
        <row r="61">
          <cell r="A61">
            <v>47</v>
          </cell>
          <cell r="B61" t="str">
            <v>2007Q3</v>
          </cell>
          <cell r="C61">
            <v>904</v>
          </cell>
          <cell r="D61">
            <v>27924</v>
          </cell>
          <cell r="E61">
            <v>8.5733333333333341</v>
          </cell>
          <cell r="F61">
            <v>4.6666670000000003</v>
          </cell>
          <cell r="J61">
            <v>0.47887451463570496</v>
          </cell>
          <cell r="K61">
            <v>1.6790870096057731E-2</v>
          </cell>
          <cell r="L61">
            <v>-3694.5756682089591</v>
          </cell>
          <cell r="M61">
            <v>28732.470878142296</v>
          </cell>
          <cell r="N61">
            <v>1007.4522057634638</v>
          </cell>
        </row>
        <row r="62">
          <cell r="A62">
            <v>48</v>
          </cell>
          <cell r="B62" t="str">
            <v>2007Q4</v>
          </cell>
          <cell r="C62">
            <v>790</v>
          </cell>
          <cell r="D62">
            <v>28714</v>
          </cell>
          <cell r="E62">
            <v>7.75</v>
          </cell>
          <cell r="F62">
            <v>4.8</v>
          </cell>
          <cell r="J62">
            <v>0.49379264514794063</v>
          </cell>
          <cell r="K62">
            <v>1.4918130512235672E-2</v>
          </cell>
          <cell r="L62">
            <v>-3322.0906143481939</v>
          </cell>
          <cell r="M62">
            <v>29627.558708876437</v>
          </cell>
          <cell r="N62">
            <v>895.08783073414031</v>
          </cell>
        </row>
        <row r="63">
          <cell r="A63">
            <v>49</v>
          </cell>
          <cell r="B63" t="str">
            <v>2008Q1</v>
          </cell>
          <cell r="C63">
            <v>730</v>
          </cell>
          <cell r="D63">
            <v>29444</v>
          </cell>
          <cell r="E63">
            <v>7.2899999999999991</v>
          </cell>
          <cell r="F63">
            <v>5</v>
          </cell>
          <cell r="J63">
            <v>0.50631270221343661</v>
          </cell>
          <cell r="K63">
            <v>1.2520057065495971E-2</v>
          </cell>
          <cell r="L63">
            <v>-3197.7090494227346</v>
          </cell>
          <cell r="M63">
            <v>30378.762132806198</v>
          </cell>
          <cell r="N63">
            <v>751.20342392975829</v>
          </cell>
        </row>
        <row r="64">
          <cell r="A64">
            <v>50</v>
          </cell>
          <cell r="B64" t="str">
            <v>2008Q2</v>
          </cell>
          <cell r="C64">
            <v>752</v>
          </cell>
          <cell r="D64">
            <v>30196</v>
          </cell>
          <cell r="E64">
            <v>5.96</v>
          </cell>
          <cell r="F64">
            <v>5.3333329999999997</v>
          </cell>
          <cell r="J64">
            <v>0.51675252939499394</v>
          </cell>
          <cell r="K64">
            <v>1.0439827181557337E-2</v>
          </cell>
          <cell r="L64">
            <v>-3430.7196921168093</v>
          </cell>
          <cell r="M64">
            <v>31005.151763699636</v>
          </cell>
          <cell r="N64">
            <v>626.3896308934402</v>
          </cell>
        </row>
        <row r="65">
          <cell r="A65">
            <v>51</v>
          </cell>
          <cell r="B65" t="str">
            <v>2008Q3</v>
          </cell>
          <cell r="C65">
            <v>825</v>
          </cell>
          <cell r="D65">
            <v>31021</v>
          </cell>
          <cell r="E65">
            <v>6.4833333333333325</v>
          </cell>
          <cell r="F65">
            <v>6</v>
          </cell>
          <cell r="J65">
            <v>0.5296353195484389</v>
          </cell>
          <cell r="K65">
            <v>1.2882790153444956E-2</v>
          </cell>
          <cell r="L65">
            <v>-3590.286937830343</v>
          </cell>
          <cell r="M65">
            <v>31778.119172906336</v>
          </cell>
          <cell r="N65">
            <v>772.96740920669743</v>
          </cell>
        </row>
        <row r="66">
          <cell r="A66">
            <v>52</v>
          </cell>
          <cell r="B66" t="str">
            <v>2008Q4</v>
          </cell>
          <cell r="C66">
            <v>659</v>
          </cell>
          <cell r="D66">
            <v>31680</v>
          </cell>
          <cell r="E66">
            <v>5.7666666666666666</v>
          </cell>
          <cell r="F66">
            <v>6.8666669999999996</v>
          </cell>
          <cell r="J66">
            <v>0.54095510900139088</v>
          </cell>
          <cell r="K66">
            <v>1.1319789452951978E-2</v>
          </cell>
          <cell r="L66">
            <v>-2953.1126491161863</v>
          </cell>
          <cell r="M66">
            <v>32457.306540083453</v>
          </cell>
          <cell r="N66">
            <v>679.18736717711874</v>
          </cell>
        </row>
        <row r="67">
          <cell r="A67">
            <v>53</v>
          </cell>
          <cell r="B67" t="str">
            <v>2009Q1</v>
          </cell>
          <cell r="C67">
            <v>653</v>
          </cell>
          <cell r="D67">
            <v>32333</v>
          </cell>
          <cell r="E67">
            <v>5.8266666666666671</v>
          </cell>
          <cell r="F67">
            <v>8.2666660000000007</v>
          </cell>
          <cell r="J67">
            <v>0.55101977867726859</v>
          </cell>
          <cell r="K67">
            <v>1.0064669675877713E-2</v>
          </cell>
          <cell r="L67">
            <v>-3002.9667978046637</v>
          </cell>
          <cell r="M67">
            <v>33061.186720636113</v>
          </cell>
          <cell r="N67">
            <v>603.88018055266275</v>
          </cell>
        </row>
        <row r="68">
          <cell r="A68">
            <v>54</v>
          </cell>
          <cell r="B68" t="str">
            <v>2009Q2</v>
          </cell>
          <cell r="C68">
            <v>731</v>
          </cell>
          <cell r="D68">
            <v>33064</v>
          </cell>
          <cell r="E68">
            <v>6.82</v>
          </cell>
          <cell r="F68">
            <v>9.3000000000000007</v>
          </cell>
          <cell r="J68">
            <v>0.56222705760629821</v>
          </cell>
          <cell r="K68">
            <v>1.1207278929029618E-2</v>
          </cell>
          <cell r="L68">
            <v>-3283.0612112092813</v>
          </cell>
          <cell r="M68">
            <v>33733.623456377893</v>
          </cell>
          <cell r="N68">
            <v>672.43673574177706</v>
          </cell>
        </row>
        <row r="69">
          <cell r="A69">
            <v>55</v>
          </cell>
          <cell r="B69" t="str">
            <v>2009Q3</v>
          </cell>
          <cell r="C69">
            <v>887</v>
          </cell>
          <cell r="D69">
            <v>33951</v>
          </cell>
          <cell r="E69">
            <v>6.839999999999999</v>
          </cell>
          <cell r="F69">
            <v>9.6333330000000004</v>
          </cell>
          <cell r="J69">
            <v>0.57506272289126459</v>
          </cell>
          <cell r="K69">
            <v>1.283566528496638E-2</v>
          </cell>
          <cell r="L69">
            <v>-3863.3530098917922</v>
          </cell>
          <cell r="M69">
            <v>34503.763373475878</v>
          </cell>
          <cell r="N69">
            <v>770.13991709798279</v>
          </cell>
        </row>
        <row r="70">
          <cell r="A70">
            <v>56</v>
          </cell>
          <cell r="B70" t="str">
            <v>2009Q4</v>
          </cell>
          <cell r="C70">
            <v>847</v>
          </cell>
          <cell r="D70">
            <v>34798</v>
          </cell>
          <cell r="E70">
            <v>7.0166666666666675</v>
          </cell>
          <cell r="F70">
            <v>9.9333329999999993</v>
          </cell>
          <cell r="J70">
            <v>0.58802095954903444</v>
          </cell>
          <cell r="K70">
            <v>1.295823665776985E-2</v>
          </cell>
          <cell r="L70">
            <v>-3681.0820380484579</v>
          </cell>
          <cell r="M70">
            <v>35281.257572942064</v>
          </cell>
          <cell r="N70">
            <v>777.49419946619105</v>
          </cell>
        </row>
        <row r="71">
          <cell r="A71">
            <v>57</v>
          </cell>
          <cell r="B71" t="str">
            <v>2010Q1</v>
          </cell>
          <cell r="C71">
            <v>833</v>
          </cell>
          <cell r="D71">
            <v>35631</v>
          </cell>
          <cell r="E71">
            <v>7.3866666666666658</v>
          </cell>
          <cell r="F71">
            <v>9.8333329999999997</v>
          </cell>
          <cell r="J71">
            <v>0.60043772630990833</v>
          </cell>
          <cell r="K71">
            <v>1.2416766760873887E-2</v>
          </cell>
          <cell r="L71">
            <v>-3655.7933987950873</v>
          </cell>
          <cell r="M71">
            <v>36026.263578594502</v>
          </cell>
          <cell r="N71">
            <v>745.00600565243326</v>
          </cell>
        </row>
        <row r="72">
          <cell r="A72">
            <v>58</v>
          </cell>
          <cell r="B72" t="str">
            <v>2010Q2</v>
          </cell>
          <cell r="C72">
            <v>747</v>
          </cell>
          <cell r="D72">
            <v>36378</v>
          </cell>
          <cell r="E72">
            <v>7.3933333333333335</v>
          </cell>
          <cell r="F72">
            <v>9.6333330000000004</v>
          </cell>
          <cell r="J72">
            <v>0.61239563169786082</v>
          </cell>
          <cell r="K72">
            <v>1.1957905387952494E-2</v>
          </cell>
          <cell r="L72">
            <v>-3306.4929223963377</v>
          </cell>
          <cell r="M72">
            <v>36743.737901871653</v>
          </cell>
          <cell r="N72">
            <v>717.47432327714967</v>
          </cell>
        </row>
        <row r="73">
          <cell r="A73">
            <v>59</v>
          </cell>
          <cell r="B73" t="str">
            <v>2010Q3</v>
          </cell>
          <cell r="C73">
            <v>819</v>
          </cell>
          <cell r="D73">
            <v>37197</v>
          </cell>
          <cell r="E73">
            <v>6.83</v>
          </cell>
          <cell r="F73">
            <v>9.466666</v>
          </cell>
          <cell r="J73">
            <v>0.62514183331085937</v>
          </cell>
          <cell r="K73">
            <v>1.2746201612998553E-2</v>
          </cell>
          <cell r="L73">
            <v>-3572.9054888997043</v>
          </cell>
          <cell r="M73">
            <v>37508.509998651563</v>
          </cell>
          <cell r="N73">
            <v>764.77209677991323</v>
          </cell>
        </row>
        <row r="74">
          <cell r="A74">
            <v>60</v>
          </cell>
          <cell r="B74" t="str">
            <v>2010Q4</v>
          </cell>
          <cell r="C74">
            <v>653</v>
          </cell>
          <cell r="D74">
            <v>37850</v>
          </cell>
          <cell r="E74">
            <v>7.1266666666666669</v>
          </cell>
          <cell r="F74">
            <v>9.5</v>
          </cell>
          <cell r="J74">
            <v>0.63772269482901822</v>
          </cell>
          <cell r="K74">
            <v>1.2580861518158848E-2</v>
          </cell>
          <cell r="L74">
            <v>-2857.2527911219299</v>
          </cell>
          <cell r="M74">
            <v>38263.36168974109</v>
          </cell>
          <cell r="N74">
            <v>754.85169108953085</v>
          </cell>
        </row>
        <row r="75">
          <cell r="A75">
            <v>61</v>
          </cell>
          <cell r="B75" t="str">
            <v>2011Q1</v>
          </cell>
          <cell r="C75">
            <v>681</v>
          </cell>
          <cell r="D75">
            <v>38531</v>
          </cell>
          <cell r="E75">
            <v>7.3066666666666666</v>
          </cell>
          <cell r="F75">
            <v>9.033334</v>
          </cell>
          <cell r="J75">
            <v>0.64852766536631479</v>
          </cell>
          <cell r="K75">
            <v>1.0804970537296565E-2</v>
          </cell>
          <cell r="L75">
            <v>-3083.397079754835</v>
          </cell>
          <cell r="M75">
            <v>38911.659921978884</v>
          </cell>
          <cell r="N75">
            <v>648.29823223779397</v>
          </cell>
        </row>
        <row r="76">
          <cell r="A76">
            <v>62</v>
          </cell>
          <cell r="B76" t="str">
            <v>2011Q2</v>
          </cell>
          <cell r="C76">
            <v>572</v>
          </cell>
          <cell r="D76">
            <v>39103</v>
          </cell>
          <cell r="E76">
            <v>7.1866666666666656</v>
          </cell>
          <cell r="F76">
            <v>9.0666670000000007</v>
          </cell>
          <cell r="J76">
            <v>0.65856854751079941</v>
          </cell>
          <cell r="K76">
            <v>1.004088214448462E-2</v>
          </cell>
          <cell r="L76">
            <v>-2631.8236547927922</v>
          </cell>
          <cell r="M76">
            <v>39514.112850647965</v>
          </cell>
          <cell r="N76">
            <v>602.45292866907721</v>
          </cell>
        </row>
        <row r="77">
          <cell r="A77">
            <v>63</v>
          </cell>
          <cell r="B77" t="str">
            <v>2011Q3</v>
          </cell>
          <cell r="C77">
            <v>656</v>
          </cell>
          <cell r="D77">
            <v>39759</v>
          </cell>
          <cell r="E77">
            <v>5.9666666666666668</v>
          </cell>
          <cell r="F77">
            <v>9</v>
          </cell>
          <cell r="J77">
            <v>0.66916963916321803</v>
          </cell>
          <cell r="K77">
            <v>1.0601091652418626E-2</v>
          </cell>
          <cell r="L77">
            <v>-2982.69968289077</v>
          </cell>
          <cell r="M77">
            <v>40150.178349793081</v>
          </cell>
          <cell r="N77">
            <v>636.06549914511754</v>
          </cell>
        </row>
        <row r="78">
          <cell r="A78">
            <v>64</v>
          </cell>
          <cell r="B78" t="str">
            <v>2011Q4</v>
          </cell>
          <cell r="C78">
            <v>667</v>
          </cell>
          <cell r="D78">
            <v>40426</v>
          </cell>
          <cell r="E78">
            <v>6.4799999999999995</v>
          </cell>
          <cell r="F78">
            <v>8.6333330000000004</v>
          </cell>
          <cell r="J78">
            <v>0.68039776418592623</v>
          </cell>
          <cell r="K78">
            <v>1.1228125022708202E-2</v>
          </cell>
          <cell r="L78">
            <v>-2994.3854349218477</v>
          </cell>
          <cell r="M78">
            <v>40823.865851155577</v>
          </cell>
          <cell r="N78">
            <v>673.68750136249207</v>
          </cell>
        </row>
        <row r="79">
          <cell r="A79">
            <v>65</v>
          </cell>
          <cell r="B79" t="str">
            <v>2012Q1</v>
          </cell>
          <cell r="C79">
            <v>673</v>
          </cell>
          <cell r="D79">
            <v>41099</v>
          </cell>
          <cell r="E79">
            <v>7.55</v>
          </cell>
          <cell r="F79">
            <v>8.2666660000000007</v>
          </cell>
          <cell r="J79">
            <v>0.69198162299019539</v>
          </cell>
          <cell r="K79">
            <v>1.1583858804269154E-2</v>
          </cell>
          <cell r="L79">
            <v>-3000.3299915184107</v>
          </cell>
          <cell r="M79">
            <v>41518.897379411726</v>
          </cell>
          <cell r="N79">
            <v>695.03152825614927</v>
          </cell>
        </row>
        <row r="80">
          <cell r="A80">
            <v>66</v>
          </cell>
          <cell r="B80" t="str">
            <v>2012Q2</v>
          </cell>
          <cell r="C80">
            <v>665</v>
          </cell>
          <cell r="D80">
            <v>41764</v>
          </cell>
          <cell r="E80">
            <v>7.63</v>
          </cell>
          <cell r="F80">
            <v>8.1999999999999993</v>
          </cell>
          <cell r="J80">
            <v>0.70218109059318723</v>
          </cell>
          <cell r="K80">
            <v>1.0199467602991841E-2</v>
          </cell>
          <cell r="L80">
            <v>-3049.3041376331166</v>
          </cell>
          <cell r="M80">
            <v>42130.865435591237</v>
          </cell>
          <cell r="N80">
            <v>611.96805617951043</v>
          </cell>
        </row>
        <row r="81">
          <cell r="A81">
            <v>67</v>
          </cell>
          <cell r="B81" t="str">
            <v>2012Q3</v>
          </cell>
          <cell r="C81">
            <v>739</v>
          </cell>
          <cell r="D81">
            <v>42503</v>
          </cell>
          <cell r="E81">
            <v>7.4966666666666653</v>
          </cell>
          <cell r="F81">
            <v>8.033334</v>
          </cell>
          <cell r="J81">
            <v>0.71463841968222541</v>
          </cell>
          <cell r="K81">
            <v>1.2457329089038183E-2</v>
          </cell>
          <cell r="L81">
            <v>-3240.8447029479271</v>
          </cell>
          <cell r="M81">
            <v>42878.305180933523</v>
          </cell>
          <cell r="N81">
            <v>747.43974534229096</v>
          </cell>
        </row>
        <row r="82">
          <cell r="A82">
            <v>68</v>
          </cell>
          <cell r="B82" t="str">
            <v>2012Q4</v>
          </cell>
          <cell r="C82">
            <v>662</v>
          </cell>
          <cell r="D82">
            <v>43165</v>
          </cell>
          <cell r="E82">
            <v>7.94</v>
          </cell>
          <cell r="F82">
            <v>7.8</v>
          </cell>
          <cell r="J82">
            <v>0.7273375877105186</v>
          </cell>
          <cell r="K82">
            <v>1.2699168028293184E-2</v>
          </cell>
          <cell r="L82">
            <v>-2890.4368437772832</v>
          </cell>
          <cell r="M82">
            <v>43640.255262631115</v>
          </cell>
          <cell r="N82">
            <v>761.95008169759103</v>
          </cell>
        </row>
        <row r="83">
          <cell r="A83">
            <v>69</v>
          </cell>
          <cell r="B83" t="str">
            <v>2013Q1</v>
          </cell>
          <cell r="C83">
            <v>654</v>
          </cell>
          <cell r="D83">
            <v>43819</v>
          </cell>
          <cell r="E83">
            <v>7.6666666666666661</v>
          </cell>
          <cell r="F83">
            <v>7.733333</v>
          </cell>
          <cell r="J83">
            <v>0.73825567180110707</v>
          </cell>
          <cell r="K83">
            <v>1.0918084090588476E-2</v>
          </cell>
          <cell r="L83">
            <v>-2954.336941959426</v>
          </cell>
          <cell r="M83">
            <v>44295.340308066421</v>
          </cell>
          <cell r="N83">
            <v>655.08504543530853</v>
          </cell>
        </row>
        <row r="84">
          <cell r="A84">
            <v>70</v>
          </cell>
          <cell r="B84" t="str">
            <v>2013Q2</v>
          </cell>
          <cell r="C84">
            <v>624</v>
          </cell>
          <cell r="D84">
            <v>44443</v>
          </cell>
          <cell r="E84">
            <v>8.1666666666666679</v>
          </cell>
          <cell r="F84">
            <v>7.5333329999999998</v>
          </cell>
          <cell r="J84">
            <v>0.74925250844812274</v>
          </cell>
          <cell r="K84">
            <v>1.0996836647015673E-2</v>
          </cell>
          <cell r="L84">
            <v>-2814.3321180537559</v>
          </cell>
          <cell r="M84">
            <v>44955.150506887367</v>
          </cell>
          <cell r="N84">
            <v>659.8101988209404</v>
          </cell>
        </row>
        <row r="85">
          <cell r="A85">
            <v>71</v>
          </cell>
          <cell r="B85" t="str">
            <v>2013Q3</v>
          </cell>
          <cell r="C85">
            <v>734</v>
          </cell>
          <cell r="D85">
            <v>45177</v>
          </cell>
          <cell r="E85">
            <v>8.1566666666666663</v>
          </cell>
          <cell r="F85">
            <v>7.266667</v>
          </cell>
          <cell r="J85">
            <v>0.76159240391071581</v>
          </cell>
          <cell r="K85">
            <v>1.2339895462593065E-2</v>
          </cell>
          <cell r="L85">
            <v>-3225.8696152642156</v>
          </cell>
          <cell r="M85">
            <v>45695.544234642948</v>
          </cell>
          <cell r="N85">
            <v>740.39372775558388</v>
          </cell>
        </row>
        <row r="86">
          <cell r="A86">
            <v>72</v>
          </cell>
          <cell r="B86" t="str">
            <v>2013Q4</v>
          </cell>
          <cell r="C86">
            <v>654</v>
          </cell>
          <cell r="D86">
            <v>45831</v>
          </cell>
          <cell r="E86">
            <v>7.6933333333333334</v>
          </cell>
          <cell r="F86">
            <v>6.9333330000000002</v>
          </cell>
          <cell r="J86">
            <v>0.77272913818876487</v>
          </cell>
          <cell r="K86">
            <v>1.1136734278049065E-2</v>
          </cell>
          <cell r="L86">
            <v>-2941.3690811163287</v>
          </cell>
          <cell r="M86">
            <v>46363.748291325894</v>
          </cell>
          <cell r="N86">
            <v>668.20405668294393</v>
          </cell>
        </row>
        <row r="87">
          <cell r="A87">
            <v>73</v>
          </cell>
          <cell r="B87" t="str">
            <v>2014Q1</v>
          </cell>
          <cell r="C87">
            <v>639</v>
          </cell>
          <cell r="D87">
            <v>46470</v>
          </cell>
          <cell r="E87">
            <v>8.0933333333333337</v>
          </cell>
          <cell r="F87">
            <v>6.6666670000000003</v>
          </cell>
          <cell r="J87">
            <v>0.78299946245060537</v>
          </cell>
          <cell r="K87">
            <v>1.0270324261840491E-2</v>
          </cell>
          <cell r="L87">
            <v>-2925.6593796994698</v>
          </cell>
          <cell r="M87">
            <v>46979.967747036324</v>
          </cell>
          <cell r="N87">
            <v>616.21945571042943</v>
          </cell>
        </row>
        <row r="88">
          <cell r="A88">
            <v>74</v>
          </cell>
          <cell r="B88" t="str">
            <v>2014Q2</v>
          </cell>
          <cell r="C88">
            <v>656</v>
          </cell>
          <cell r="D88">
            <v>47126</v>
          </cell>
          <cell r="E88">
            <v>8.2833333333333332</v>
          </cell>
          <cell r="F88">
            <v>6.2</v>
          </cell>
          <cell r="J88">
            <v>0.79320565090508854</v>
          </cell>
          <cell r="K88">
            <v>1.0206188454483178E-2</v>
          </cell>
          <cell r="L88">
            <v>-3007.6032366265531</v>
          </cell>
          <cell r="M88">
            <v>47592.33905430531</v>
          </cell>
          <cell r="N88">
            <v>612.37130726899068</v>
          </cell>
        </row>
        <row r="89">
          <cell r="A89">
            <v>75</v>
          </cell>
          <cell r="B89" t="str">
            <v>2014Q3</v>
          </cell>
          <cell r="C89">
            <v>691</v>
          </cell>
          <cell r="D89">
            <v>47817</v>
          </cell>
          <cell r="E89">
            <v>8.2966666666666669</v>
          </cell>
          <cell r="F89">
            <v>6.1</v>
          </cell>
          <cell r="J89">
            <v>0.80332307819591353</v>
          </cell>
          <cell r="K89">
            <v>1.0117427290824987E-2</v>
          </cell>
          <cell r="L89">
            <v>-3174.1056445920876</v>
          </cell>
          <cell r="M89">
            <v>48199.384691754814</v>
          </cell>
          <cell r="N89">
            <v>607.04563744949928</v>
          </cell>
        </row>
        <row r="90">
          <cell r="A90">
            <v>76</v>
          </cell>
          <cell r="B90" t="str">
            <v>2014Q4</v>
          </cell>
          <cell r="C90">
            <v>615</v>
          </cell>
          <cell r="D90">
            <v>48432</v>
          </cell>
          <cell r="E90">
            <v>8.9766666666666648</v>
          </cell>
          <cell r="F90">
            <v>5.7</v>
          </cell>
          <cell r="J90">
            <v>0.81399146091234553</v>
          </cell>
          <cell r="K90">
            <v>1.0668382716432001E-2</v>
          </cell>
          <cell r="L90">
            <v>-2792.3895408467306</v>
          </cell>
          <cell r="M90">
            <v>48839.487654740733</v>
          </cell>
          <cell r="N90">
            <v>640.10296298592004</v>
          </cell>
        </row>
        <row r="91">
          <cell r="A91">
            <v>77</v>
          </cell>
          <cell r="B91" t="str">
            <v>2015Q1</v>
          </cell>
          <cell r="C91">
            <v>554</v>
          </cell>
          <cell r="D91">
            <v>48986</v>
          </cell>
          <cell r="E91">
            <v>9.5500000000000007</v>
          </cell>
          <cell r="F91">
            <v>5.5333329999999998</v>
          </cell>
          <cell r="J91">
            <v>0.82364556436167091</v>
          </cell>
          <cell r="K91">
            <v>9.6541034493253797E-3</v>
          </cell>
          <cell r="L91">
            <v>-2570.766213262526</v>
          </cell>
          <cell r="M91">
            <v>49418.733861700253</v>
          </cell>
          <cell r="N91">
            <v>579.24620695952274</v>
          </cell>
        </row>
        <row r="92">
          <cell r="A92">
            <v>78</v>
          </cell>
          <cell r="B92" t="str">
            <v>2015Q2</v>
          </cell>
          <cell r="C92">
            <v>638</v>
          </cell>
          <cell r="D92">
            <v>49624</v>
          </cell>
          <cell r="E92">
            <v>9.4233333333333356</v>
          </cell>
          <cell r="F92">
            <v>5.4</v>
          </cell>
          <cell r="J92">
            <v>0.83373322500652203</v>
          </cell>
          <cell r="K92">
            <v>1.0087660644851115E-2</v>
          </cell>
          <cell r="L92">
            <v>-2932.5302003978068</v>
          </cell>
          <cell r="M92">
            <v>50023.99350039132</v>
          </cell>
          <cell r="N92">
            <v>605.25963869106693</v>
          </cell>
        </row>
        <row r="93">
          <cell r="A93">
            <v>79</v>
          </cell>
          <cell r="B93" t="str">
            <v>2015Q3</v>
          </cell>
          <cell r="C93">
            <v>751</v>
          </cell>
          <cell r="D93">
            <v>50375</v>
          </cell>
          <cell r="E93">
            <v>9.0733333333333341</v>
          </cell>
          <cell r="F93">
            <v>5.0999999999999996</v>
          </cell>
          <cell r="J93">
            <v>0.84403124197360035</v>
          </cell>
          <cell r="K93">
            <v>1.0298016967078327E-2</v>
          </cell>
          <cell r="L93">
            <v>-3436.4287512425976</v>
          </cell>
          <cell r="M93">
            <v>50641.874518416022</v>
          </cell>
          <cell r="N93">
            <v>617.88101802469964</v>
          </cell>
        </row>
        <row r="94">
          <cell r="A94">
            <v>80</v>
          </cell>
          <cell r="B94" t="str">
            <v>2015Q4</v>
          </cell>
          <cell r="C94">
            <v>830</v>
          </cell>
          <cell r="D94">
            <v>51205</v>
          </cell>
          <cell r="E94">
            <v>9.129999999999999</v>
          </cell>
          <cell r="F94">
            <v>5</v>
          </cell>
          <cell r="J94">
            <v>0.85441309729693105</v>
          </cell>
          <cell r="K94">
            <v>1.0381855323330691E-2</v>
          </cell>
          <cell r="L94">
            <v>-3791.1874119193399</v>
          </cell>
          <cell r="M94">
            <v>51264.785837815863</v>
          </cell>
          <cell r="N94">
            <v>622.91131939984143</v>
          </cell>
        </row>
        <row r="95">
          <cell r="A95">
            <v>81</v>
          </cell>
          <cell r="B95" t="str">
            <v>2016Q1</v>
          </cell>
          <cell r="C95">
            <v>657</v>
          </cell>
          <cell r="D95">
            <v>51862</v>
          </cell>
          <cell r="E95">
            <v>9.1566666666666663</v>
          </cell>
          <cell r="F95">
            <v>4.9333330000000002</v>
          </cell>
          <cell r="J95">
            <v>0.86339013528236341</v>
          </cell>
          <cell r="K95">
            <v>8.9770379854323679E-3</v>
          </cell>
          <cell r="L95">
            <v>-3096.497039997153</v>
          </cell>
          <cell r="M95">
            <v>51803.408116941806</v>
          </cell>
          <cell r="N95">
            <v>538.6222791259421</v>
          </cell>
        </row>
        <row r="96">
          <cell r="A96">
            <v>82</v>
          </cell>
          <cell r="B96" t="str">
            <v>2016Q2</v>
          </cell>
          <cell r="C96">
            <v>527</v>
          </cell>
          <cell r="D96">
            <v>52389</v>
          </cell>
          <cell r="E96">
            <v>9.2399999999999984</v>
          </cell>
          <cell r="F96">
            <v>4.8666669999999996</v>
          </cell>
          <cell r="J96">
            <v>0.87052488880369339</v>
          </cell>
          <cell r="K96">
            <v>7.1347535213299729E-3</v>
          </cell>
          <cell r="L96">
            <v>-2604.8437813205846</v>
          </cell>
          <cell r="M96">
            <v>52231.493328221601</v>
          </cell>
          <cell r="N96">
            <v>428.08521127979839</v>
          </cell>
        </row>
        <row r="97">
          <cell r="A97">
            <v>83</v>
          </cell>
          <cell r="B97" t="str">
            <v>2016Q3</v>
          </cell>
          <cell r="C97">
            <v>736</v>
          </cell>
          <cell r="D97">
            <v>53125</v>
          </cell>
          <cell r="E97">
            <v>9.0333333333333332</v>
          </cell>
          <cell r="F97">
            <v>4.9000000000000004</v>
          </cell>
          <cell r="J97">
            <v>0.87924005047739096</v>
          </cell>
          <cell r="K97">
            <v>8.715161673697569E-3</v>
          </cell>
          <cell r="L97">
            <v>-3490.6206120517977</v>
          </cell>
          <cell r="M97">
            <v>52754.403028643457</v>
          </cell>
          <cell r="N97">
            <v>522.90970042185415</v>
          </cell>
        </row>
        <row r="98">
          <cell r="A98">
            <v>84</v>
          </cell>
          <cell r="B98" t="str">
            <v>2016Q4</v>
          </cell>
          <cell r="C98">
            <v>694</v>
          </cell>
          <cell r="D98">
            <v>53819</v>
          </cell>
          <cell r="E98">
            <v>9.3066666666666666</v>
          </cell>
          <cell r="F98">
            <v>4.7</v>
          </cell>
          <cell r="J98">
            <v>0.88777142652475516</v>
          </cell>
          <cell r="K98">
            <v>8.5313760473642031E-3</v>
          </cell>
          <cell r="L98">
            <v>-3306.2192006748623</v>
          </cell>
          <cell r="M98">
            <v>53266.285591485306</v>
          </cell>
          <cell r="N98">
            <v>511.88256284185218</v>
          </cell>
        </row>
      </sheetData>
      <sheetData sheetId="34">
        <row r="14">
          <cell r="C14" t="str">
            <v>Customers Acquired</v>
          </cell>
          <cell r="D14" t="str">
            <v>Cumulative Customers Acquired</v>
          </cell>
          <cell r="E14" t="str">
            <v>cc</v>
          </cell>
          <cell r="F14" t="str">
            <v>unemp rate</v>
          </cell>
          <cell r="J14" t="str">
            <v>P(T&lt;=t)</v>
          </cell>
          <cell r="K14" t="str">
            <v>P(T=t)</v>
          </cell>
          <cell r="L14" t="str">
            <v>P(T&lt;=t)</v>
          </cell>
          <cell r="M14" t="str">
            <v>P(T=t)</v>
          </cell>
          <cell r="N14" t="str">
            <v>P(T &lt;= t)</v>
          </cell>
          <cell r="O14" t="str">
            <v>P(T = t)</v>
          </cell>
          <cell r="P14" t="str">
            <v>LL</v>
          </cell>
          <cell r="Q14" t="str">
            <v>Exp Cumulative</v>
          </cell>
          <cell r="R14" t="str">
            <v>Exp Incremental</v>
          </cell>
        </row>
        <row r="15">
          <cell r="A15">
            <v>1</v>
          </cell>
          <cell r="B15" t="str">
            <v>1996Q1</v>
          </cell>
          <cell r="C15">
            <v>2</v>
          </cell>
          <cell r="D15">
            <v>2</v>
          </cell>
          <cell r="E15">
            <v>9.0500000000000007</v>
          </cell>
          <cell r="F15">
            <v>5.5333329999999998</v>
          </cell>
          <cell r="J15">
            <v>2.4610313786865845E-12</v>
          </cell>
          <cell r="K15">
            <v>2.4610313786865845E-12</v>
          </cell>
          <cell r="L15">
            <v>1.1662867313688707E-4</v>
          </cell>
          <cell r="M15">
            <v>1.1662867313688707E-4</v>
          </cell>
          <cell r="N15">
            <v>9.3183003942851612E-5</v>
          </cell>
          <cell r="O15">
            <v>9.3183003942851612E-5</v>
          </cell>
          <cell r="P15">
            <v>-18.561890428061485</v>
          </cell>
          <cell r="Q15">
            <v>5.590980236571097</v>
          </cell>
          <cell r="R15">
            <v>5.590980236571097</v>
          </cell>
        </row>
        <row r="16">
          <cell r="A16">
            <v>2</v>
          </cell>
          <cell r="B16" t="str">
            <v>1996Q2</v>
          </cell>
          <cell r="C16">
            <v>29</v>
          </cell>
          <cell r="D16">
            <v>31</v>
          </cell>
          <cell r="E16">
            <v>9.15</v>
          </cell>
          <cell r="F16">
            <v>5.5</v>
          </cell>
          <cell r="J16">
            <v>2.0475243722728464E-10</v>
          </cell>
          <cell r="K16">
            <v>2.0229140584859806E-10</v>
          </cell>
          <cell r="L16">
            <v>6.5925073261763334E-4</v>
          </cell>
          <cell r="M16">
            <v>5.4262205948074627E-4</v>
          </cell>
          <cell r="N16">
            <v>5.2672268695998486E-4</v>
          </cell>
          <cell r="O16">
            <v>4.3353968301713329E-4</v>
          </cell>
          <cell r="P16">
            <v>-224.56228952349156</v>
          </cell>
          <cell r="Q16">
            <v>31.60336121759909</v>
          </cell>
          <cell r="R16">
            <v>26.012380981027999</v>
          </cell>
        </row>
        <row r="17">
          <cell r="A17">
            <v>3</v>
          </cell>
          <cell r="B17" t="str">
            <v>1996Q3</v>
          </cell>
          <cell r="C17">
            <v>70</v>
          </cell>
          <cell r="D17">
            <v>101</v>
          </cell>
          <cell r="E17">
            <v>9.4899999999999984</v>
          </cell>
          <cell r="F17">
            <v>5.266667</v>
          </cell>
          <cell r="J17">
            <v>2.9325920580802745E-9</v>
          </cell>
          <cell r="K17">
            <v>2.7278396208529898E-9</v>
          </cell>
          <cell r="L17">
            <v>1.9301227644014096E-3</v>
          </cell>
          <cell r="M17">
            <v>1.2708720317837763E-3</v>
          </cell>
          <cell r="N17">
            <v>1.54211395988352E-3</v>
          </cell>
          <cell r="O17">
            <v>1.0153912729235349E-3</v>
          </cell>
          <cell r="P17">
            <v>-482.47368751440081</v>
          </cell>
          <cell r="Q17">
            <v>92.526837593011194</v>
          </cell>
          <cell r="R17">
            <v>60.923476375412093</v>
          </cell>
        </row>
        <row r="18">
          <cell r="A18">
            <v>4</v>
          </cell>
          <cell r="B18" t="str">
            <v>1996Q4</v>
          </cell>
          <cell r="C18">
            <v>104</v>
          </cell>
          <cell r="D18">
            <v>205</v>
          </cell>
          <cell r="E18">
            <v>9.7533333333333339</v>
          </cell>
          <cell r="F18">
            <v>5.3333329999999997</v>
          </cell>
          <cell r="J18">
            <v>1.7300431864875065E-8</v>
          </cell>
          <cell r="K18">
            <v>1.4367839806794791E-8</v>
          </cell>
          <cell r="L18">
            <v>3.9023246365749165E-3</v>
          </cell>
          <cell r="M18">
            <v>1.9722018721735068E-3</v>
          </cell>
          <cell r="N18">
            <v>3.1178502327557163E-3</v>
          </cell>
          <cell r="O18">
            <v>1.5757362728721965E-3</v>
          </cell>
          <cell r="P18">
            <v>-671.11539467412672</v>
          </cell>
          <cell r="Q18">
            <v>187.07101396534298</v>
          </cell>
          <cell r="R18">
            <v>94.544176372331791</v>
          </cell>
        </row>
        <row r="19">
          <cell r="A19">
            <v>5</v>
          </cell>
          <cell r="B19" t="str">
            <v>1997Q1</v>
          </cell>
          <cell r="C19">
            <v>133</v>
          </cell>
          <cell r="D19">
            <v>338</v>
          </cell>
          <cell r="E19">
            <v>9.9033333333333342</v>
          </cell>
          <cell r="F19">
            <v>5.233333</v>
          </cell>
          <cell r="J19">
            <v>6.3220996660007245E-8</v>
          </cell>
          <cell r="K19">
            <v>4.5920564795132179E-8</v>
          </cell>
          <cell r="L19">
            <v>6.3826833709053066E-3</v>
          </cell>
          <cell r="M19">
            <v>2.4803587343303901E-3</v>
          </cell>
          <cell r="N19">
            <v>5.099595775387317E-3</v>
          </cell>
          <cell r="O19">
            <v>1.9817455426316007E-3</v>
          </cell>
          <cell r="P19">
            <v>-827.76237231588243</v>
          </cell>
          <cell r="Q19">
            <v>305.97574652323902</v>
          </cell>
          <cell r="R19">
            <v>118.90473255789604</v>
          </cell>
        </row>
        <row r="20">
          <cell r="A20">
            <v>6</v>
          </cell>
          <cell r="B20" t="str">
            <v>1997Q2</v>
          </cell>
          <cell r="C20">
            <v>167</v>
          </cell>
          <cell r="D20">
            <v>505</v>
          </cell>
          <cell r="E20">
            <v>10.303333333333335</v>
          </cell>
          <cell r="F20">
            <v>5</v>
          </cell>
          <cell r="J20">
            <v>1.8728840944781666E-7</v>
          </cell>
          <cell r="K20">
            <v>1.2406741278780942E-7</v>
          </cell>
          <cell r="L20">
            <v>9.5390047509730236E-3</v>
          </cell>
          <cell r="M20">
            <v>3.156321380067717E-3</v>
          </cell>
          <cell r="N20">
            <v>7.6214320183546043E-3</v>
          </cell>
          <cell r="O20">
            <v>2.5218362429672873E-3</v>
          </cell>
          <cell r="P20">
            <v>-999.12225181901533</v>
          </cell>
          <cell r="Q20">
            <v>457.28592110127624</v>
          </cell>
          <cell r="R20">
            <v>151.31017457803725</v>
          </cell>
        </row>
        <row r="21">
          <cell r="A21">
            <v>7</v>
          </cell>
          <cell r="B21" t="str">
            <v>1997Q3</v>
          </cell>
          <cell r="C21">
            <v>221</v>
          </cell>
          <cell r="D21">
            <v>726</v>
          </cell>
          <cell r="E21">
            <v>10.583333333333332</v>
          </cell>
          <cell r="F21">
            <v>4.8666669999999996</v>
          </cell>
          <cell r="J21">
            <v>5.0695593711846954E-7</v>
          </cell>
          <cell r="K21">
            <v>3.1966752767065287E-7</v>
          </cell>
          <cell r="L21">
            <v>1.3863985069502482E-2</v>
          </cell>
          <cell r="M21">
            <v>4.3249803185294589E-3</v>
          </cell>
          <cell r="N21">
            <v>1.1077032943187171E-2</v>
          </cell>
          <cell r="O21">
            <v>3.4556009248325665E-3</v>
          </cell>
          <cell r="P21">
            <v>-1252.5747186340961</v>
          </cell>
          <cell r="Q21">
            <v>664.62197659123024</v>
          </cell>
          <cell r="R21">
            <v>207.33605548995399</v>
          </cell>
        </row>
        <row r="22">
          <cell r="A22">
            <v>8</v>
          </cell>
          <cell r="B22" t="str">
            <v>1997Q4</v>
          </cell>
          <cell r="C22">
            <v>249</v>
          </cell>
          <cell r="D22">
            <v>975</v>
          </cell>
          <cell r="E22">
            <v>10.496666666666666</v>
          </cell>
          <cell r="F22">
            <v>4.6666670000000003</v>
          </cell>
          <cell r="J22">
            <v>1.1895085171298447E-6</v>
          </cell>
          <cell r="K22">
            <v>6.825525800113752E-7</v>
          </cell>
          <cell r="L22">
            <v>1.9222479424297556E-2</v>
          </cell>
          <cell r="M22">
            <v>5.3584943547950736E-3</v>
          </cell>
          <cell r="N22">
            <v>1.5358455233363074E-2</v>
          </cell>
          <cell r="O22">
            <v>4.2814222901759033E-3</v>
          </cell>
          <cell r="P22">
            <v>-1357.9140334368649</v>
          </cell>
          <cell r="Q22">
            <v>921.50731400178438</v>
          </cell>
          <cell r="R22">
            <v>256.8853374105542</v>
          </cell>
        </row>
        <row r="23">
          <cell r="A23">
            <v>9</v>
          </cell>
          <cell r="B23" t="str">
            <v>1998Q1</v>
          </cell>
          <cell r="C23">
            <v>204</v>
          </cell>
          <cell r="D23">
            <v>1179</v>
          </cell>
          <cell r="E23">
            <v>10.783333333333333</v>
          </cell>
          <cell r="F23">
            <v>4.6333330000000004</v>
          </cell>
          <cell r="J23">
            <v>2.3138821743096116E-6</v>
          </cell>
          <cell r="K23">
            <v>1.1243736571797669E-6</v>
          </cell>
          <cell r="L23">
            <v>2.4694120037624501E-2</v>
          </cell>
          <cell r="M23">
            <v>5.4716406133269446E-3</v>
          </cell>
          <cell r="N23">
            <v>1.9730366995005109E-2</v>
          </cell>
          <cell r="O23">
            <v>4.3719117616420368E-3</v>
          </cell>
          <cell r="P23">
            <v>-1108.2411978616249</v>
          </cell>
          <cell r="Q23">
            <v>1183.8220197003066</v>
          </cell>
          <cell r="R23">
            <v>262.31470569852223</v>
          </cell>
        </row>
        <row r="24">
          <cell r="A24">
            <v>10</v>
          </cell>
          <cell r="B24" t="str">
            <v>1998Q2</v>
          </cell>
          <cell r="C24">
            <v>236</v>
          </cell>
          <cell r="D24">
            <v>1415</v>
          </cell>
          <cell r="E24">
            <v>10.693333333333332</v>
          </cell>
          <cell r="F24">
            <v>4.4000000000000004</v>
          </cell>
          <cell r="J24">
            <v>4.2674408243792428E-6</v>
          </cell>
          <cell r="K24">
            <v>1.9535586500696311E-6</v>
          </cell>
          <cell r="L24">
            <v>3.0899046969873778E-2</v>
          </cell>
          <cell r="M24">
            <v>6.2049269322492773E-3</v>
          </cell>
          <cell r="N24">
            <v>2.4688320426707367E-2</v>
          </cell>
          <cell r="O24">
            <v>4.9579534317022592E-3</v>
          </cell>
          <cell r="P24">
            <v>-1252.3958881609851</v>
          </cell>
          <cell r="Q24">
            <v>1481.299225602442</v>
          </cell>
          <cell r="R24">
            <v>297.47720590213555</v>
          </cell>
        </row>
        <row r="25">
          <cell r="A25">
            <v>11</v>
          </cell>
          <cell r="B25" t="str">
            <v>1998Q3</v>
          </cell>
          <cell r="C25">
            <v>267</v>
          </cell>
          <cell r="D25">
            <v>1682</v>
          </cell>
          <cell r="E25">
            <v>10.35</v>
          </cell>
          <cell r="F25">
            <v>4.5333329999999998</v>
          </cell>
          <cell r="J25">
            <v>7.4511293938206435E-6</v>
          </cell>
          <cell r="K25">
            <v>3.1836885694414008E-6</v>
          </cell>
          <cell r="L25">
            <v>3.7775268621008107E-2</v>
          </cell>
          <cell r="M25">
            <v>6.8762216511343288E-3</v>
          </cell>
          <cell r="N25">
            <v>3.018286659878041E-2</v>
          </cell>
          <cell r="O25">
            <v>5.4945461720730428E-3</v>
          </cell>
          <cell r="P25">
            <v>-1389.4678087711038</v>
          </cell>
          <cell r="Q25">
            <v>1810.9719959268245</v>
          </cell>
          <cell r="R25">
            <v>329.67277032438255</v>
          </cell>
        </row>
        <row r="26">
          <cell r="A26">
            <v>12</v>
          </cell>
          <cell r="B26" t="str">
            <v>1998Q4</v>
          </cell>
          <cell r="C26">
            <v>395</v>
          </cell>
          <cell r="D26">
            <v>2077</v>
          </cell>
          <cell r="E26">
            <v>10.02</v>
          </cell>
          <cell r="F26">
            <v>4.4333330000000002</v>
          </cell>
          <cell r="J26">
            <v>1.2798150434978339E-5</v>
          </cell>
          <cell r="K26">
            <v>5.3470210411576957E-6</v>
          </cell>
          <cell r="L26">
            <v>4.5893428079631038E-2</v>
          </cell>
          <cell r="M26">
            <v>8.1181594586229311E-3</v>
          </cell>
          <cell r="N26">
            <v>3.6670120761625367E-2</v>
          </cell>
          <cell r="O26">
            <v>6.487254162844955E-3</v>
          </cell>
          <cell r="P26">
            <v>-1989.9767904468613</v>
          </cell>
          <cell r="Q26">
            <v>2200.207245697522</v>
          </cell>
          <cell r="R26">
            <v>389.23524977069729</v>
          </cell>
        </row>
        <row r="27">
          <cell r="A27">
            <v>13</v>
          </cell>
          <cell r="B27" t="str">
            <v>1999Q1</v>
          </cell>
          <cell r="C27">
            <v>400</v>
          </cell>
          <cell r="D27">
            <v>2477</v>
          </cell>
          <cell r="E27">
            <v>10.59</v>
          </cell>
          <cell r="F27">
            <v>4.3</v>
          </cell>
          <cell r="J27">
            <v>2.0504100769036526E-5</v>
          </cell>
          <cell r="K27">
            <v>7.705950334058187E-6</v>
          </cell>
          <cell r="L27">
            <v>5.4348626512957798E-2</v>
          </cell>
          <cell r="M27">
            <v>8.4551984333267605E-3</v>
          </cell>
          <cell r="N27">
            <v>4.3427133721966625E-2</v>
          </cell>
          <cell r="O27">
            <v>6.7570129603412611E-3</v>
          </cell>
          <cell r="P27">
            <v>-1998.8697425409932</v>
          </cell>
          <cell r="Q27">
            <v>2605.6280233179973</v>
          </cell>
          <cell r="R27">
            <v>405.42077762047569</v>
          </cell>
        </row>
        <row r="28">
          <cell r="A28">
            <v>14</v>
          </cell>
          <cell r="B28" t="str">
            <v>1999Q2</v>
          </cell>
          <cell r="C28">
            <v>414</v>
          </cell>
          <cell r="D28">
            <v>2891</v>
          </cell>
          <cell r="E28">
            <v>10.623333333333333</v>
          </cell>
          <cell r="F28">
            <v>4.266667</v>
          </cell>
          <cell r="J28">
            <v>3.146783501561945E-5</v>
          </cell>
          <cell r="K28">
            <v>1.0963734246582924E-5</v>
          </cell>
          <cell r="L28">
            <v>6.325108515393929E-2</v>
          </cell>
          <cell r="M28">
            <v>8.9024586409814921E-3</v>
          </cell>
          <cell r="N28">
            <v>5.054214981545354E-2</v>
          </cell>
          <cell r="O28">
            <v>7.1150160934869127E-3</v>
          </cell>
          <cell r="P28">
            <v>-2047.4567832107716</v>
          </cell>
          <cell r="Q28">
            <v>3032.5289889272126</v>
          </cell>
          <cell r="R28">
            <v>426.90096560921478</v>
          </cell>
        </row>
        <row r="29">
          <cell r="A29">
            <v>15</v>
          </cell>
          <cell r="B29" t="str">
            <v>1999Q3</v>
          </cell>
          <cell r="C29">
            <v>500</v>
          </cell>
          <cell r="D29">
            <v>3391</v>
          </cell>
          <cell r="E29">
            <v>10.59</v>
          </cell>
          <cell r="F29">
            <v>4.233333</v>
          </cell>
          <cell r="J29">
            <v>4.8409972993379569E-5</v>
          </cell>
          <cell r="K29">
            <v>1.6942137977760119E-5</v>
          </cell>
          <cell r="L29">
            <v>7.3633771790981184E-2</v>
          </cell>
          <cell r="M29">
            <v>1.0382686637041894E-2</v>
          </cell>
          <cell r="N29">
            <v>5.8841027942404422E-2</v>
          </cell>
          <cell r="O29">
            <v>8.2988781269508777E-3</v>
          </cell>
          <cell r="P29">
            <v>-2395.81746937143</v>
          </cell>
          <cell r="Q29">
            <v>3530.4616765442652</v>
          </cell>
          <cell r="R29">
            <v>497.93268761705269</v>
          </cell>
        </row>
        <row r="30">
          <cell r="A30">
            <v>16</v>
          </cell>
          <cell r="B30" t="str">
            <v>1999Q4</v>
          </cell>
          <cell r="C30">
            <v>580</v>
          </cell>
          <cell r="D30">
            <v>3971</v>
          </cell>
          <cell r="E30">
            <v>10.526666666666667</v>
          </cell>
          <cell r="F30">
            <v>4.0666669999999998</v>
          </cell>
          <cell r="J30">
            <v>7.2601818281392561E-5</v>
          </cell>
          <cell r="K30">
            <v>2.4191845288012992E-5</v>
          </cell>
          <cell r="L30">
            <v>8.5009997600402398E-2</v>
          </cell>
          <cell r="M30">
            <v>1.1376225809421214E-2</v>
          </cell>
          <cell r="N30">
            <v>6.7935173098242208E-2</v>
          </cell>
          <cell r="O30">
            <v>9.0941451558377955E-3</v>
          </cell>
          <cell r="P30">
            <v>-2726.0721879550879</v>
          </cell>
          <cell r="Q30">
            <v>4076.1103858945326</v>
          </cell>
          <cell r="R30">
            <v>545.64870935026772</v>
          </cell>
        </row>
        <row r="31">
          <cell r="A31">
            <v>17</v>
          </cell>
          <cell r="B31" t="str">
            <v>2000Q1</v>
          </cell>
          <cell r="C31">
            <v>585</v>
          </cell>
          <cell r="D31">
            <v>4556</v>
          </cell>
          <cell r="E31">
            <v>11.013333333333332</v>
          </cell>
          <cell r="F31">
            <v>4.0333329999999998</v>
          </cell>
          <cell r="J31">
            <v>1.0374828161818783E-4</v>
          </cell>
          <cell r="K31">
            <v>3.1146463336795271E-5</v>
          </cell>
          <cell r="L31">
            <v>9.6419697024375917E-2</v>
          </cell>
          <cell r="M31">
            <v>1.1409699423973518E-2</v>
          </cell>
          <cell r="N31">
            <v>7.7057460798529431E-2</v>
          </cell>
          <cell r="O31">
            <v>9.1222877002872134E-3</v>
          </cell>
          <cell r="P31">
            <v>-2747.765277283067</v>
          </cell>
          <cell r="Q31">
            <v>4623.4476479117657</v>
          </cell>
          <cell r="R31">
            <v>547.33726201723277</v>
          </cell>
        </row>
        <row r="32">
          <cell r="A32">
            <v>18</v>
          </cell>
          <cell r="B32" t="str">
            <v>2000Q2</v>
          </cell>
          <cell r="C32">
            <v>618</v>
          </cell>
          <cell r="D32">
            <v>5174</v>
          </cell>
          <cell r="E32">
            <v>10.876666666666667</v>
          </cell>
          <cell r="F32">
            <v>3.9333330000000002</v>
          </cell>
          <cell r="J32">
            <v>1.4526341576015511E-4</v>
          </cell>
          <cell r="K32">
            <v>4.151513414196728E-5</v>
          </cell>
          <cell r="L32">
            <v>0.10842679892866192</v>
          </cell>
          <cell r="M32">
            <v>1.2007101904285999E-2</v>
          </cell>
          <cell r="N32">
            <v>8.6659140541183927E-2</v>
          </cell>
          <cell r="O32">
            <v>9.6016797426545075E-3</v>
          </cell>
          <cell r="P32">
            <v>-2871.1150435798972</v>
          </cell>
          <cell r="Q32">
            <v>5199.548432471036</v>
          </cell>
          <cell r="R32">
            <v>576.10078455927044</v>
          </cell>
        </row>
        <row r="33">
          <cell r="A33">
            <v>19</v>
          </cell>
          <cell r="B33" t="str">
            <v>2000Q3</v>
          </cell>
          <cell r="C33">
            <v>648</v>
          </cell>
          <cell r="D33">
            <v>5822</v>
          </cell>
          <cell r="E33">
            <v>10.746666666666666</v>
          </cell>
          <cell r="F33">
            <v>4</v>
          </cell>
          <cell r="J33">
            <v>2.0330948844415886E-4</v>
          </cell>
          <cell r="K33">
            <v>5.8046072684003747E-5</v>
          </cell>
          <cell r="L33">
            <v>0.12182945138532275</v>
          </cell>
          <cell r="M33">
            <v>1.3402652456660835E-2</v>
          </cell>
          <cell r="N33">
            <v>9.7379148799036239E-2</v>
          </cell>
          <cell r="O33">
            <v>1.0720008257852309E-2</v>
          </cell>
          <cell r="P33">
            <v>-2939.0968927554918</v>
          </cell>
          <cell r="Q33">
            <v>5842.7489279421743</v>
          </cell>
          <cell r="R33">
            <v>643.20049547113854</v>
          </cell>
        </row>
        <row r="34">
          <cell r="A34">
            <v>20</v>
          </cell>
          <cell r="B34" t="str">
            <v>2000Q4</v>
          </cell>
          <cell r="C34">
            <v>705</v>
          </cell>
          <cell r="D34">
            <v>6527</v>
          </cell>
          <cell r="E34">
            <v>10.393333333333333</v>
          </cell>
          <cell r="F34">
            <v>3.9</v>
          </cell>
          <cell r="J34">
            <v>2.7892210805835482E-4</v>
          </cell>
          <cell r="K34">
            <v>7.5612619614195964E-5</v>
          </cell>
          <cell r="L34">
            <v>0.1359033821089054</v>
          </cell>
          <cell r="M34">
            <v>1.4073930723582651E-2</v>
          </cell>
          <cell r="N34">
            <v>0.10863902073555887</v>
          </cell>
          <cell r="O34">
            <v>1.1259871936522621E-2</v>
          </cell>
          <cell r="P34">
            <v>-3162.9895709003395</v>
          </cell>
          <cell r="Q34">
            <v>6518.3412441335322</v>
          </cell>
          <cell r="R34">
            <v>675.59231619135721</v>
          </cell>
        </row>
        <row r="35">
          <cell r="A35">
            <v>21</v>
          </cell>
          <cell r="B35" t="str">
            <v>2001Q1</v>
          </cell>
          <cell r="C35">
            <v>688</v>
          </cell>
          <cell r="D35">
            <v>7215</v>
          </cell>
          <cell r="E35">
            <v>9.2266666666666666</v>
          </cell>
          <cell r="F35">
            <v>4.233333</v>
          </cell>
          <cell r="J35">
            <v>3.6388973472434305E-4</v>
          </cell>
          <cell r="K35">
            <v>8.4967626665988227E-5</v>
          </cell>
          <cell r="L35">
            <v>0.14878127067188851</v>
          </cell>
          <cell r="M35">
            <v>1.2877888562983109E-2</v>
          </cell>
          <cell r="N35">
            <v>0.11894516951483169</v>
          </cell>
          <cell r="O35">
            <v>1.0306148779272838E-2</v>
          </cell>
          <cell r="P35">
            <v>-3147.6100399840925</v>
          </cell>
          <cell r="Q35">
            <v>7136.7101708899017</v>
          </cell>
          <cell r="R35">
            <v>618.36892675637034</v>
          </cell>
        </row>
        <row r="36">
          <cell r="A36">
            <v>22</v>
          </cell>
          <cell r="B36" t="str">
            <v>2001Q2</v>
          </cell>
          <cell r="C36">
            <v>656</v>
          </cell>
          <cell r="D36">
            <v>7871</v>
          </cell>
          <cell r="E36">
            <v>9.1</v>
          </cell>
          <cell r="F36">
            <v>4.4000000000000004</v>
          </cell>
          <cell r="J36">
            <v>4.6896762033166173E-4</v>
          </cell>
          <cell r="K36">
            <v>1.0507788560731868E-4</v>
          </cell>
          <cell r="L36">
            <v>0.16187143088755784</v>
          </cell>
          <cell r="M36">
            <v>1.3090160215669333E-2</v>
          </cell>
          <cell r="N36">
            <v>0.12942496005892959</v>
          </cell>
          <cell r="O36">
            <v>1.0479790544097875E-2</v>
          </cell>
          <cell r="P36">
            <v>-2990.2491207696967</v>
          </cell>
          <cell r="Q36">
            <v>7765.4976035357749</v>
          </cell>
          <cell r="R36">
            <v>628.78743264587251</v>
          </cell>
        </row>
        <row r="37">
          <cell r="A37">
            <v>23</v>
          </cell>
          <cell r="B37" t="str">
            <v>2001Q3</v>
          </cell>
          <cell r="C37">
            <v>684</v>
          </cell>
          <cell r="D37">
            <v>8555</v>
          </cell>
          <cell r="E37">
            <v>8.8566666666666656</v>
          </cell>
          <cell r="F37">
            <v>4.8333329999999997</v>
          </cell>
          <cell r="J37">
            <v>6.091921137323375E-4</v>
          </cell>
          <cell r="K37">
            <v>1.4022449340067578E-4</v>
          </cell>
          <cell r="L37">
            <v>0.17633116924630832</v>
          </cell>
          <cell r="M37">
            <v>1.4459738358750474E-2</v>
          </cell>
          <cell r="N37">
            <v>0.14100607017677788</v>
          </cell>
          <cell r="O37">
            <v>1.1581110117848318E-2</v>
          </cell>
          <cell r="P37">
            <v>-3049.5318832916964</v>
          </cell>
          <cell r="Q37">
            <v>8460.3642106066727</v>
          </cell>
          <cell r="R37">
            <v>694.86660707089914</v>
          </cell>
        </row>
        <row r="38">
          <cell r="A38">
            <v>24</v>
          </cell>
          <cell r="B38" t="str">
            <v>2001Q4</v>
          </cell>
          <cell r="C38">
            <v>692</v>
          </cell>
          <cell r="D38">
            <v>9247</v>
          </cell>
          <cell r="E38">
            <v>8.5133333333333336</v>
          </cell>
          <cell r="F38">
            <v>5.5</v>
          </cell>
          <cell r="J38">
            <v>7.8274831028002367E-4</v>
          </cell>
          <cell r="K38">
            <v>1.7355619654768617E-4</v>
          </cell>
          <cell r="L38">
            <v>0.19123679083378242</v>
          </cell>
          <cell r="M38">
            <v>1.4905621587474105E-2</v>
          </cell>
          <cell r="N38">
            <v>0.15295012897099566</v>
          </cell>
          <cell r="O38">
            <v>1.1944058794217777E-2</v>
          </cell>
          <cell r="P38">
            <v>-3063.8447370171762</v>
          </cell>
          <cell r="Q38">
            <v>9177.0077382597392</v>
          </cell>
          <cell r="R38">
            <v>716.6435276530666</v>
          </cell>
        </row>
        <row r="39">
          <cell r="A39">
            <v>25</v>
          </cell>
          <cell r="B39" t="str">
            <v>2002Q1</v>
          </cell>
          <cell r="C39">
            <v>619</v>
          </cell>
          <cell r="D39">
            <v>9866</v>
          </cell>
          <cell r="E39">
            <v>9.3133333333333326</v>
          </cell>
          <cell r="F39">
            <v>5.7</v>
          </cell>
          <cell r="J39">
            <v>9.835650101090998E-4</v>
          </cell>
          <cell r="K39">
            <v>2.0081669982907613E-4</v>
          </cell>
          <cell r="L39">
            <v>0.20569595904852667</v>
          </cell>
          <cell r="M39">
            <v>1.4459168214744245E-2</v>
          </cell>
          <cell r="N39">
            <v>0.1645429643112096</v>
          </cell>
          <cell r="O39">
            <v>1.1592835340213926E-2</v>
          </cell>
          <cell r="P39">
            <v>-2759.1108011456577</v>
          </cell>
          <cell r="Q39">
            <v>9872.5778586725755</v>
          </cell>
          <cell r="R39">
            <v>695.57012041283554</v>
          </cell>
        </row>
        <row r="40">
          <cell r="A40">
            <v>26</v>
          </cell>
          <cell r="B40" t="str">
            <v>2002Q2</v>
          </cell>
          <cell r="C40">
            <v>642</v>
          </cell>
          <cell r="D40">
            <v>10508</v>
          </cell>
          <cell r="E40">
            <v>9.41</v>
          </cell>
          <cell r="F40">
            <v>5.8333329999999997</v>
          </cell>
          <cell r="J40">
            <v>1.2031393432998527E-3</v>
          </cell>
          <cell r="K40">
            <v>2.1957433319075292E-4</v>
          </cell>
          <cell r="L40">
            <v>0.2190435040566785</v>
          </cell>
          <cell r="M40">
            <v>1.3347545008151829E-2</v>
          </cell>
          <cell r="N40">
            <v>0.1752514150396231</v>
          </cell>
          <cell r="O40">
            <v>1.0708450728413503E-2</v>
          </cell>
          <cell r="P40">
            <v>-2912.5755635024339</v>
          </cell>
          <cell r="Q40">
            <v>10515.084902377386</v>
          </cell>
          <cell r="R40">
            <v>642.50704370481014</v>
          </cell>
        </row>
        <row r="41">
          <cell r="A41">
            <v>27</v>
          </cell>
          <cell r="B41" t="str">
            <v>2002Q3</v>
          </cell>
          <cell r="C41">
            <v>722</v>
          </cell>
          <cell r="D41">
            <v>11230</v>
          </cell>
          <cell r="E41">
            <v>8.7266666666666648</v>
          </cell>
          <cell r="F41">
            <v>5.733333</v>
          </cell>
          <cell r="J41">
            <v>1.480304098032903E-3</v>
          </cell>
          <cell r="K41">
            <v>2.7716475473305024E-4</v>
          </cell>
          <cell r="L41">
            <v>0.23334863578215503</v>
          </cell>
          <cell r="M41">
            <v>1.4305131725476539E-2</v>
          </cell>
          <cell r="N41">
            <v>0.18673652771528126</v>
          </cell>
          <cell r="O41">
            <v>1.1485112675658157E-2</v>
          </cell>
          <cell r="P41">
            <v>-3224.9600224551459</v>
          </cell>
          <cell r="Q41">
            <v>11204.191662916875</v>
          </cell>
          <cell r="R41">
            <v>689.10676053948941</v>
          </cell>
        </row>
        <row r="42">
          <cell r="A42">
            <v>28</v>
          </cell>
          <cell r="B42" t="str">
            <v>2002Q4</v>
          </cell>
          <cell r="C42">
            <v>804</v>
          </cell>
          <cell r="D42">
            <v>12034</v>
          </cell>
          <cell r="E42">
            <v>8.3833333333333329</v>
          </cell>
          <cell r="F42">
            <v>5.8666669999999996</v>
          </cell>
          <cell r="J42">
            <v>1.8576412585104007E-3</v>
          </cell>
          <cell r="K42">
            <v>3.7733716047749777E-4</v>
          </cell>
          <cell r="L42">
            <v>0.249934289389245</v>
          </cell>
          <cell r="M42">
            <v>1.6585653607089967E-2</v>
          </cell>
          <cell r="N42">
            <v>0.20006385021564285</v>
          </cell>
          <cell r="O42">
            <v>1.332732250036159E-2</v>
          </cell>
          <cell r="P42">
            <v>-3471.6229782351697</v>
          </cell>
          <cell r="Q42">
            <v>12003.831012938572</v>
          </cell>
          <cell r="R42">
            <v>799.63935002169535</v>
          </cell>
        </row>
        <row r="43">
          <cell r="A43">
            <v>29</v>
          </cell>
          <cell r="B43" t="str">
            <v>2003Q1</v>
          </cell>
          <cell r="C43">
            <v>687</v>
          </cell>
          <cell r="D43">
            <v>12721</v>
          </cell>
          <cell r="E43">
            <v>7.996666666666667</v>
          </cell>
          <cell r="F43">
            <v>5.8666669999999996</v>
          </cell>
          <cell r="J43">
            <v>2.2559552879856115E-3</v>
          </cell>
          <cell r="K43">
            <v>3.9831402947521077E-4</v>
          </cell>
          <cell r="L43">
            <v>0.26490759163359623</v>
          </cell>
          <cell r="M43">
            <v>1.4973302244351228E-2</v>
          </cell>
          <cell r="N43">
            <v>0.21210716663221518</v>
          </cell>
          <cell r="O43">
            <v>1.2043316416572339E-2</v>
          </cell>
          <cell r="P43">
            <v>-3036.0216084516323</v>
          </cell>
          <cell r="Q43">
            <v>12726.429997932912</v>
          </cell>
          <cell r="R43">
            <v>722.5989849943403</v>
          </cell>
        </row>
        <row r="44">
          <cell r="A44">
            <v>30</v>
          </cell>
          <cell r="B44" t="str">
            <v>2003Q2</v>
          </cell>
          <cell r="C44">
            <v>701</v>
          </cell>
          <cell r="D44">
            <v>13422</v>
          </cell>
          <cell r="E44">
            <v>8.9266666666666659</v>
          </cell>
          <cell r="F44">
            <v>6.1333330000000004</v>
          </cell>
          <cell r="J44">
            <v>2.7460193515546072E-3</v>
          </cell>
          <cell r="K44">
            <v>4.9006406356899568E-4</v>
          </cell>
          <cell r="L44">
            <v>0.28073879665964097</v>
          </cell>
          <cell r="M44">
            <v>1.5831205026044737E-2</v>
          </cell>
          <cell r="N44">
            <v>0.22485436740801054</v>
          </cell>
          <cell r="O44">
            <v>1.2747200775795367E-2</v>
          </cell>
          <cell r="P44">
            <v>-3058.0729485131574</v>
          </cell>
          <cell r="Q44">
            <v>13491.262044480633</v>
          </cell>
          <cell r="R44">
            <v>764.83204654772203</v>
          </cell>
        </row>
        <row r="45">
          <cell r="A45">
            <v>31</v>
          </cell>
          <cell r="B45" t="str">
            <v>2003Q3</v>
          </cell>
          <cell r="C45">
            <v>746</v>
          </cell>
          <cell r="D45">
            <v>14168</v>
          </cell>
          <cell r="E45">
            <v>8.93</v>
          </cell>
          <cell r="F45">
            <v>6.1333330000000004</v>
          </cell>
          <cell r="J45">
            <v>3.3154714477244829E-3</v>
          </cell>
          <cell r="K45">
            <v>5.6945209616987569E-4</v>
          </cell>
          <cell r="L45">
            <v>0.29660073906761375</v>
          </cell>
          <cell r="M45">
            <v>1.5861942407972784E-2</v>
          </cell>
          <cell r="N45">
            <v>0.23764208572575071</v>
          </cell>
          <cell r="O45">
            <v>1.2787718317740157E-2</v>
          </cell>
          <cell r="P45">
            <v>-3252.0154760276409</v>
          </cell>
          <cell r="Q45">
            <v>14258.525143545043</v>
          </cell>
          <cell r="R45">
            <v>767.2630990644094</v>
          </cell>
        </row>
        <row r="46">
          <cell r="A46">
            <v>32</v>
          </cell>
          <cell r="B46" t="str">
            <v>2003Q4</v>
          </cell>
          <cell r="C46">
            <v>759</v>
          </cell>
          <cell r="D46">
            <v>14927</v>
          </cell>
          <cell r="E46">
            <v>9.1966666666666654</v>
          </cell>
          <cell r="F46">
            <v>5.8333329999999997</v>
          </cell>
          <cell r="J46">
            <v>4.0612724692603575E-3</v>
          </cell>
          <cell r="K46">
            <v>7.4580102153587458E-4</v>
          </cell>
          <cell r="L46">
            <v>0.31455247477280524</v>
          </cell>
          <cell r="M46">
            <v>1.7951735705191485E-2</v>
          </cell>
          <cell r="N46">
            <v>0.25213494077638732</v>
          </cell>
          <cell r="O46">
            <v>1.4492855050636593E-2</v>
          </cell>
          <cell r="P46">
            <v>-3213.6815251510184</v>
          </cell>
          <cell r="Q46">
            <v>15128.096446583239</v>
          </cell>
          <cell r="R46">
            <v>869.57130303819554</v>
          </cell>
        </row>
        <row r="47">
          <cell r="A47">
            <v>33</v>
          </cell>
          <cell r="B47" t="str">
            <v>2004Q1</v>
          </cell>
          <cell r="C47">
            <v>785</v>
          </cell>
          <cell r="D47">
            <v>15712</v>
          </cell>
          <cell r="E47">
            <v>9.8000000000000007</v>
          </cell>
          <cell r="F47">
            <v>5.7</v>
          </cell>
          <cell r="J47">
            <v>4.8118097260281267E-3</v>
          </cell>
          <cell r="K47">
            <v>7.5053725676776928E-4</v>
          </cell>
          <cell r="L47">
            <v>0.33021851965395155</v>
          </cell>
          <cell r="M47">
            <v>1.5666044881146313E-2</v>
          </cell>
          <cell r="N47">
            <v>0.26480254577482054</v>
          </cell>
          <cell r="O47">
            <v>1.2667604998433252E-2</v>
          </cell>
          <cell r="P47">
            <v>-3429.4352554974485</v>
          </cell>
          <cell r="Q47">
            <v>15888.152746489233</v>
          </cell>
          <cell r="R47">
            <v>760.05629990599505</v>
          </cell>
        </row>
        <row r="48">
          <cell r="A48">
            <v>34</v>
          </cell>
          <cell r="B48" t="str">
            <v>2004Q2</v>
          </cell>
          <cell r="C48">
            <v>851</v>
          </cell>
          <cell r="D48">
            <v>16563</v>
          </cell>
          <cell r="E48">
            <v>9.3333333333333321</v>
          </cell>
          <cell r="F48">
            <v>5.6</v>
          </cell>
          <cell r="J48">
            <v>5.755977417981617E-3</v>
          </cell>
          <cell r="K48">
            <v>9.4416769195349026E-4</v>
          </cell>
          <cell r="L48">
            <v>0.34737118484670026</v>
          </cell>
          <cell r="M48">
            <v>1.7152665192748717E-2</v>
          </cell>
          <cell r="N48">
            <v>0.27869684346381729</v>
          </cell>
          <cell r="O48">
            <v>1.3894297688996774E-2</v>
          </cell>
          <cell r="P48">
            <v>-3639.1115237964104</v>
          </cell>
          <cell r="Q48">
            <v>16721.810607829037</v>
          </cell>
          <cell r="R48">
            <v>833.65786133980646</v>
          </cell>
        </row>
        <row r="49">
          <cell r="A49">
            <v>35</v>
          </cell>
          <cell r="B49" t="str">
            <v>2004Q3</v>
          </cell>
          <cell r="C49">
            <v>897</v>
          </cell>
          <cell r="D49">
            <v>17460</v>
          </cell>
          <cell r="E49">
            <v>9.56</v>
          </cell>
          <cell r="F49">
            <v>5.4333330000000002</v>
          </cell>
          <cell r="J49">
            <v>6.8444872487173347E-3</v>
          </cell>
          <cell r="K49">
            <v>1.0885098307357177E-3</v>
          </cell>
          <cell r="L49">
            <v>0.36461210969606106</v>
          </cell>
          <cell r="M49">
            <v>1.7240924849360795E-2</v>
          </cell>
          <cell r="N49">
            <v>0.29269067497826412</v>
          </cell>
          <cell r="O49">
            <v>1.3993831514446772E-2</v>
          </cell>
          <cell r="P49">
            <v>-3829.4173713581763</v>
          </cell>
          <cell r="Q49">
            <v>17561.440498695847</v>
          </cell>
          <cell r="R49">
            <v>839.62989086680625</v>
          </cell>
        </row>
        <row r="50">
          <cell r="A50">
            <v>36</v>
          </cell>
          <cell r="B50" t="str">
            <v>2004Q4</v>
          </cell>
          <cell r="C50">
            <v>907</v>
          </cell>
          <cell r="D50">
            <v>18367</v>
          </cell>
          <cell r="E50">
            <v>9.3866666666666667</v>
          </cell>
          <cell r="F50">
            <v>5.4333330000000002</v>
          </cell>
          <cell r="J50">
            <v>8.2448113698114778E-3</v>
          </cell>
          <cell r="K50">
            <v>1.4003241210941431E-3</v>
          </cell>
          <cell r="L50">
            <v>0.38396782903311244</v>
          </cell>
          <cell r="M50">
            <v>1.935571933705138E-2</v>
          </cell>
          <cell r="N50">
            <v>0.30843685084678435</v>
          </cell>
          <cell r="O50">
            <v>1.5746175868520274E-2</v>
          </cell>
          <cell r="P50">
            <v>-3765.1000748876795</v>
          </cell>
          <cell r="Q50">
            <v>18506.211050807062</v>
          </cell>
          <cell r="R50">
            <v>944.77055211121649</v>
          </cell>
        </row>
        <row r="51">
          <cell r="A51">
            <v>37</v>
          </cell>
          <cell r="B51" t="str">
            <v>2005Q1</v>
          </cell>
          <cell r="C51">
            <v>801</v>
          </cell>
          <cell r="D51">
            <v>19168</v>
          </cell>
          <cell r="E51">
            <v>9.4066666666666663</v>
          </cell>
          <cell r="F51">
            <v>5.3</v>
          </cell>
          <cell r="J51">
            <v>9.5735719010362486E-3</v>
          </cell>
          <cell r="K51">
            <v>1.3287605312247708E-3</v>
          </cell>
          <cell r="L51">
            <v>0.40004851771375405</v>
          </cell>
          <cell r="M51">
            <v>1.6080688680641608E-2</v>
          </cell>
          <cell r="N51">
            <v>0.32155198375660982</v>
          </cell>
          <cell r="O51">
            <v>1.3115132909825401E-2</v>
          </cell>
          <cell r="P51">
            <v>-3471.5248137559142</v>
          </cell>
          <cell r="Q51">
            <v>19293.119025396591</v>
          </cell>
          <cell r="R51">
            <v>786.90797458952409</v>
          </cell>
        </row>
        <row r="52">
          <cell r="A52">
            <v>38</v>
          </cell>
          <cell r="B52" t="str">
            <v>2005Q2</v>
          </cell>
          <cell r="C52">
            <v>799</v>
          </cell>
          <cell r="D52">
            <v>19967</v>
          </cell>
          <cell r="E52">
            <v>9.02</v>
          </cell>
          <cell r="F52">
            <v>5.0999999999999996</v>
          </cell>
          <cell r="J52">
            <v>1.117895230062671E-2</v>
          </cell>
          <cell r="K52">
            <v>1.6053803995904614E-3</v>
          </cell>
          <cell r="L52">
            <v>0.41712712127504092</v>
          </cell>
          <cell r="M52">
            <v>1.7078603561286876E-2</v>
          </cell>
          <cell r="N52">
            <v>0.33552003080111281</v>
          </cell>
          <cell r="O52">
            <v>1.3968047044503017E-2</v>
          </cell>
          <cell r="P52">
            <v>-3412.5153465845992</v>
          </cell>
          <cell r="Q52">
            <v>20131.201848066768</v>
          </cell>
          <cell r="R52">
            <v>838.08282267018103</v>
          </cell>
        </row>
        <row r="53">
          <cell r="A53">
            <v>39</v>
          </cell>
          <cell r="B53" t="str">
            <v>2005Q3</v>
          </cell>
          <cell r="C53">
            <v>900</v>
          </cell>
          <cell r="D53">
            <v>20867</v>
          </cell>
          <cell r="E53">
            <v>8.75</v>
          </cell>
          <cell r="F53">
            <v>4.9666670000000002</v>
          </cell>
          <cell r="J53">
            <v>1.3166227469076919E-2</v>
          </cell>
          <cell r="K53">
            <v>1.9872751684502088E-3</v>
          </cell>
          <cell r="L53">
            <v>0.43571278007188152</v>
          </cell>
          <cell r="M53">
            <v>1.8585658796840598E-2</v>
          </cell>
          <cell r="N53">
            <v>0.35076894392939889</v>
          </cell>
          <cell r="O53">
            <v>1.5248913128286062E-2</v>
          </cell>
          <cell r="P53">
            <v>-3764.9223438703984</v>
          </cell>
          <cell r="Q53">
            <v>21046.136635763934</v>
          </cell>
          <cell r="R53">
            <v>914.93478769716376</v>
          </cell>
        </row>
        <row r="54">
          <cell r="A54">
            <v>40</v>
          </cell>
          <cell r="B54" t="str">
            <v>2005Q4</v>
          </cell>
          <cell r="C54">
            <v>897</v>
          </cell>
          <cell r="D54">
            <v>21764</v>
          </cell>
          <cell r="E54">
            <v>8.2433333333333341</v>
          </cell>
          <cell r="F54">
            <v>4.9666670000000002</v>
          </cell>
          <cell r="J54">
            <v>1.5406027518901855E-2</v>
          </cell>
          <cell r="K54">
            <v>2.239800049824936E-3</v>
          </cell>
          <cell r="L54">
            <v>0.45414124718962878</v>
          </cell>
          <cell r="M54">
            <v>1.842846711774726E-2</v>
          </cell>
          <cell r="N54">
            <v>0.36594303002258854</v>
          </cell>
          <cell r="O54">
            <v>1.5174086093189655E-2</v>
          </cell>
          <cell r="P54">
            <v>-3756.7850530114292</v>
          </cell>
          <cell r="Q54">
            <v>21956.581801355314</v>
          </cell>
          <cell r="R54">
            <v>910.44516559137935</v>
          </cell>
        </row>
        <row r="55">
          <cell r="A55">
            <v>41</v>
          </cell>
          <cell r="B55" t="str">
            <v>2006Q1</v>
          </cell>
          <cell r="C55">
            <v>794</v>
          </cell>
          <cell r="D55">
            <v>22558</v>
          </cell>
          <cell r="E55">
            <v>8.8933333333333344</v>
          </cell>
          <cell r="F55">
            <v>4.733333</v>
          </cell>
          <cell r="J55">
            <v>1.7773997182089163E-2</v>
          </cell>
          <cell r="K55">
            <v>2.3679696631873082E-3</v>
          </cell>
          <cell r="L55">
            <v>0.47133014127377004</v>
          </cell>
          <cell r="M55">
            <v>1.718889408414126E-2</v>
          </cell>
          <cell r="N55">
            <v>0.38015249812931079</v>
          </cell>
          <cell r="O55">
            <v>1.4209468106722278E-2</v>
          </cell>
          <cell r="P55">
            <v>-3377.5543341786488</v>
          </cell>
          <cell r="Q55">
            <v>22809.149887758649</v>
          </cell>
          <cell r="R55">
            <v>852.56808640333668</v>
          </cell>
        </row>
        <row r="56">
          <cell r="A56">
            <v>42</v>
          </cell>
          <cell r="B56" t="str">
            <v>2006Q2</v>
          </cell>
          <cell r="C56">
            <v>824</v>
          </cell>
          <cell r="D56">
            <v>23382</v>
          </cell>
          <cell r="E56">
            <v>8.379999999999999</v>
          </cell>
          <cell r="F56">
            <v>4.6333330000000004</v>
          </cell>
          <cell r="J56">
            <v>2.0317053428231535E-2</v>
          </cell>
          <cell r="K56">
            <v>2.5430562461423722E-3</v>
          </cell>
          <cell r="L56">
            <v>0.48767154544287872</v>
          </cell>
          <cell r="M56">
            <v>1.6341404169108675E-2</v>
          </cell>
          <cell r="N56">
            <v>0.39372004318683612</v>
          </cell>
          <cell r="O56">
            <v>1.3567545057525342E-2</v>
          </cell>
          <cell r="P56">
            <v>-3543.2615783791903</v>
          </cell>
          <cell r="Q56">
            <v>23623.202591210167</v>
          </cell>
          <cell r="R56">
            <v>814.05270345152053</v>
          </cell>
        </row>
        <row r="57">
          <cell r="A57">
            <v>43</v>
          </cell>
          <cell r="B57" t="str">
            <v>2006Q3</v>
          </cell>
          <cell r="C57">
            <v>958</v>
          </cell>
          <cell r="D57">
            <v>24340</v>
          </cell>
          <cell r="E57">
            <v>8.4033333333333324</v>
          </cell>
          <cell r="F57">
            <v>4.6333330000000004</v>
          </cell>
          <cell r="J57">
            <v>2.3494222009644905E-2</v>
          </cell>
          <cell r="K57">
            <v>3.1771685814133699E-3</v>
          </cell>
          <cell r="L57">
            <v>0.50575696282026084</v>
          </cell>
          <cell r="M57">
            <v>1.8085417377382118E-2</v>
          </cell>
          <cell r="N57">
            <v>0.40880847991180119</v>
          </cell>
          <cell r="O57">
            <v>1.5088436724965055E-2</v>
          </cell>
          <cell r="P57">
            <v>-4017.6858907744172</v>
          </cell>
          <cell r="Q57">
            <v>24528.508794708072</v>
          </cell>
          <cell r="R57">
            <v>905.30620349790331</v>
          </cell>
        </row>
        <row r="58">
          <cell r="A58">
            <v>44</v>
          </cell>
          <cell r="B58" t="str">
            <v>2006Q4</v>
          </cell>
          <cell r="C58">
            <v>940</v>
          </cell>
          <cell r="D58">
            <v>25280</v>
          </cell>
          <cell r="E58">
            <v>9.2466666666666661</v>
          </cell>
          <cell r="F58">
            <v>4.4333330000000002</v>
          </cell>
          <cell r="J58">
            <v>2.7231461305014193E-2</v>
          </cell>
          <cell r="K58">
            <v>3.7372392953692879E-3</v>
          </cell>
          <cell r="L58">
            <v>0.52458322997564777</v>
          </cell>
          <cell r="M58">
            <v>1.8826267155386933E-2</v>
          </cell>
          <cell r="N58">
            <v>0.42460142469786444</v>
          </cell>
          <cell r="O58">
            <v>1.5792944786063249E-2</v>
          </cell>
          <cell r="P58">
            <v>-3899.3004529300638</v>
          </cell>
          <cell r="Q58">
            <v>25476.085481871865</v>
          </cell>
          <cell r="R58">
            <v>947.57668716379499</v>
          </cell>
        </row>
        <row r="59">
          <cell r="A59">
            <v>45</v>
          </cell>
          <cell r="B59" t="str">
            <v>2007Q1</v>
          </cell>
          <cell r="C59">
            <v>890</v>
          </cell>
          <cell r="D59">
            <v>26170</v>
          </cell>
          <cell r="E59">
            <v>9.2200000000000006</v>
          </cell>
          <cell r="F59">
            <v>4.5</v>
          </cell>
          <cell r="J59">
            <v>3.1089400978678516E-2</v>
          </cell>
          <cell r="K59">
            <v>3.8579396736643234E-3</v>
          </cell>
          <cell r="L59">
            <v>0.5418140935125082</v>
          </cell>
          <cell r="M59">
            <v>1.723086353686043E-2</v>
          </cell>
          <cell r="N59">
            <v>0.43914395141980117</v>
          </cell>
          <cell r="O59">
            <v>1.45425267219367E-2</v>
          </cell>
          <cell r="P59">
            <v>-3765.3034597604424</v>
          </cell>
          <cell r="Q59">
            <v>26348.637085188071</v>
          </cell>
          <cell r="R59">
            <v>872.55160331620198</v>
          </cell>
        </row>
        <row r="60">
          <cell r="A60">
            <v>46</v>
          </cell>
          <cell r="B60" t="str">
            <v>2007Q2</v>
          </cell>
          <cell r="C60">
            <v>850</v>
          </cell>
          <cell r="D60">
            <v>27020</v>
          </cell>
          <cell r="E60">
            <v>8.69</v>
          </cell>
          <cell r="F60">
            <v>4.5</v>
          </cell>
          <cell r="J60">
            <v>3.5186338220250191E-2</v>
          </cell>
          <cell r="K60">
            <v>4.0969372415716743E-3</v>
          </cell>
          <cell r="L60">
            <v>0.55809395687884011</v>
          </cell>
          <cell r="M60">
            <v>1.6279863366331915E-2</v>
          </cell>
          <cell r="N60">
            <v>0.45297470125271749</v>
          </cell>
          <cell r="O60">
            <v>1.3830749832916387E-2</v>
          </cell>
          <cell r="P60">
            <v>-3638.7317793832963</v>
          </cell>
          <cell r="Q60">
            <v>27178.48207516305</v>
          </cell>
          <cell r="R60">
            <v>829.84498997498315</v>
          </cell>
        </row>
        <row r="61">
          <cell r="A61">
            <v>47</v>
          </cell>
          <cell r="B61" t="str">
            <v>2007Q3</v>
          </cell>
          <cell r="C61">
            <v>904</v>
          </cell>
          <cell r="D61">
            <v>27924</v>
          </cell>
          <cell r="E61">
            <v>8.5733333333333341</v>
          </cell>
          <cell r="F61">
            <v>4.6666670000000003</v>
          </cell>
          <cell r="J61">
            <v>4.0207374993713851E-2</v>
          </cell>
          <cell r="K61">
            <v>5.0210367734636607E-3</v>
          </cell>
          <cell r="L61">
            <v>0.57585273948244298</v>
          </cell>
          <cell r="M61">
            <v>1.7758782603602863E-2</v>
          </cell>
          <cell r="N61">
            <v>0.46817283583314978</v>
          </cell>
          <cell r="O61">
            <v>1.5198134580432234E-2</v>
          </cell>
          <cell r="P61">
            <v>-3784.6706556040467</v>
          </cell>
          <cell r="Q61">
            <v>28090.370149988987</v>
          </cell>
          <cell r="R61">
            <v>911.88807482593404</v>
          </cell>
        </row>
        <row r="62">
          <cell r="A62">
            <v>48</v>
          </cell>
          <cell r="B62" t="str">
            <v>2007Q4</v>
          </cell>
          <cell r="C62">
            <v>790</v>
          </cell>
          <cell r="D62">
            <v>28714</v>
          </cell>
          <cell r="E62">
            <v>7.75</v>
          </cell>
          <cell r="F62">
            <v>4.8</v>
          </cell>
          <cell r="J62">
            <v>4.5478344516517777E-2</v>
          </cell>
          <cell r="K62">
            <v>5.2709695228039255E-3</v>
          </cell>
          <cell r="L62">
            <v>0.59245468014142266</v>
          </cell>
          <cell r="M62">
            <v>1.6601940658979686E-2</v>
          </cell>
          <cell r="N62">
            <v>0.48249693006409039</v>
          </cell>
          <cell r="O62">
            <v>1.4324094230940632E-2</v>
          </cell>
          <cell r="P62">
            <v>-3354.1916761824536</v>
          </cell>
          <cell r="Q62">
            <v>28949.815803845424</v>
          </cell>
          <cell r="R62">
            <v>859.44565385643796</v>
          </cell>
        </row>
        <row r="63">
          <cell r="A63">
            <v>49</v>
          </cell>
          <cell r="B63" t="str">
            <v>2008Q1</v>
          </cell>
          <cell r="C63">
            <v>730</v>
          </cell>
          <cell r="D63">
            <v>29444</v>
          </cell>
          <cell r="E63">
            <v>7.2899999999999991</v>
          </cell>
          <cell r="F63">
            <v>5</v>
          </cell>
          <cell r="J63">
            <v>5.0646180548103326E-2</v>
          </cell>
          <cell r="K63">
            <v>5.1678360315855487E-3</v>
          </cell>
          <cell r="L63">
            <v>0.60700963325312896</v>
          </cell>
          <cell r="M63">
            <v>1.4554953111706292E-2</v>
          </cell>
          <cell r="N63">
            <v>0.49516480652071004</v>
          </cell>
          <cell r="O63">
            <v>1.2667876456619688E-2</v>
          </cell>
          <cell r="P63">
            <v>-3189.1407090085886</v>
          </cell>
          <cell r="Q63">
            <v>29709.888391242603</v>
          </cell>
          <cell r="R63">
            <v>760.07258739718134</v>
          </cell>
        </row>
        <row r="64">
          <cell r="A64">
            <v>50</v>
          </cell>
          <cell r="B64" t="str">
            <v>2008Q2</v>
          </cell>
          <cell r="C64">
            <v>752</v>
          </cell>
          <cell r="D64">
            <v>30196</v>
          </cell>
          <cell r="E64">
            <v>5.96</v>
          </cell>
          <cell r="F64">
            <v>5.3333329999999997</v>
          </cell>
          <cell r="J64">
            <v>5.5885793245698867E-2</v>
          </cell>
          <cell r="K64">
            <v>5.2396126975955415E-3</v>
          </cell>
          <cell r="L64">
            <v>0.62026421501004148</v>
          </cell>
          <cell r="M64">
            <v>1.325458175691252E-2</v>
          </cell>
          <cell r="N64">
            <v>0.50680815227470655</v>
          </cell>
          <cell r="O64">
            <v>1.1643345753996493E-2</v>
          </cell>
          <cell r="P64">
            <v>-3348.671372436851</v>
          </cell>
          <cell r="Q64">
            <v>30408.489136482392</v>
          </cell>
          <cell r="R64">
            <v>698.6007452397896</v>
          </cell>
        </row>
        <row r="65">
          <cell r="A65">
            <v>51</v>
          </cell>
          <cell r="B65" t="str">
            <v>2008Q3</v>
          </cell>
          <cell r="C65">
            <v>825</v>
          </cell>
          <cell r="D65">
            <v>31021</v>
          </cell>
          <cell r="E65">
            <v>6.4833333333333325</v>
          </cell>
          <cell r="F65">
            <v>6</v>
          </cell>
          <cell r="J65">
            <v>6.2548040818431572E-2</v>
          </cell>
          <cell r="K65">
            <v>6.6622475727327046E-3</v>
          </cell>
          <cell r="L65">
            <v>0.6354054867076453</v>
          </cell>
          <cell r="M65">
            <v>1.514127169760382E-2</v>
          </cell>
          <cell r="N65">
            <v>0.52024489974539467</v>
          </cell>
          <cell r="O65">
            <v>1.3436747470688072E-2</v>
          </cell>
          <cell r="P65">
            <v>-3555.5536308961259</v>
          </cell>
          <cell r="Q65">
            <v>31214.693984723679</v>
          </cell>
          <cell r="R65">
            <v>806.20484824128437</v>
          </cell>
        </row>
        <row r="66">
          <cell r="A66">
            <v>52</v>
          </cell>
          <cell r="B66" t="str">
            <v>2008Q4</v>
          </cell>
          <cell r="C66">
            <v>659</v>
          </cell>
          <cell r="D66">
            <v>31680</v>
          </cell>
          <cell r="E66">
            <v>5.7666666666666666</v>
          </cell>
          <cell r="F66">
            <v>6.8666669999999996</v>
          </cell>
          <cell r="J66">
            <v>6.9288548916998649E-2</v>
          </cell>
          <cell r="K66">
            <v>6.7405080985670773E-3</v>
          </cell>
          <cell r="L66">
            <v>0.64917148627649546</v>
          </cell>
          <cell r="M66">
            <v>1.3765999568850162E-2</v>
          </cell>
          <cell r="N66">
            <v>0.53259857635812047</v>
          </cell>
          <cell r="O66">
            <v>1.2353676612725836E-2</v>
          </cell>
          <cell r="P66">
            <v>-2895.5152272341352</v>
          </cell>
          <cell r="Q66">
            <v>31955.914581487228</v>
          </cell>
          <cell r="R66">
            <v>741.22059676355013</v>
          </cell>
        </row>
        <row r="67">
          <cell r="A67">
            <v>53</v>
          </cell>
          <cell r="B67" t="str">
            <v>2009Q1</v>
          </cell>
          <cell r="C67">
            <v>653</v>
          </cell>
          <cell r="D67">
            <v>32333</v>
          </cell>
          <cell r="E67">
            <v>5.8266666666666671</v>
          </cell>
          <cell r="F67">
            <v>8.2666660000000007</v>
          </cell>
          <cell r="J67">
            <v>7.5906422287902231E-2</v>
          </cell>
          <cell r="K67">
            <v>6.617873370903582E-3</v>
          </cell>
          <cell r="L67">
            <v>0.66136683617033554</v>
          </cell>
          <cell r="M67">
            <v>1.219534989384008E-2</v>
          </cell>
          <cell r="N67">
            <v>0.54367269535104679</v>
          </cell>
          <cell r="O67">
            <v>1.1074118992926282E-2</v>
          </cell>
          <cell r="P67">
            <v>-2940.5533685474388</v>
          </cell>
          <cell r="Q67">
            <v>32620.361721062807</v>
          </cell>
          <cell r="R67">
            <v>664.4471395755769</v>
          </cell>
        </row>
        <row r="68">
          <cell r="A68">
            <v>54</v>
          </cell>
          <cell r="B68" t="str">
            <v>2009Q2</v>
          </cell>
          <cell r="C68">
            <v>731</v>
          </cell>
          <cell r="D68">
            <v>33064</v>
          </cell>
          <cell r="E68">
            <v>6.82</v>
          </cell>
          <cell r="F68">
            <v>9.3000000000000007</v>
          </cell>
          <cell r="J68">
            <v>8.3291394596265111E-2</v>
          </cell>
          <cell r="K68">
            <v>7.3849723083628804E-3</v>
          </cell>
          <cell r="L68">
            <v>0.67367760002388821</v>
          </cell>
          <cell r="M68">
            <v>1.2310763853552675E-2</v>
          </cell>
          <cell r="N68">
            <v>0.55499323545928836</v>
          </cell>
          <cell r="O68">
            <v>1.1320540108241611E-2</v>
          </cell>
          <cell r="P68">
            <v>-3275.7107775548843</v>
          </cell>
          <cell r="Q68">
            <v>33299.594127557299</v>
          </cell>
          <cell r="R68">
            <v>679.23240649449667</v>
          </cell>
        </row>
        <row r="69">
          <cell r="A69">
            <v>55</v>
          </cell>
          <cell r="B69" t="str">
            <v>2009Q3</v>
          </cell>
          <cell r="C69">
            <v>887</v>
          </cell>
          <cell r="D69">
            <v>33951</v>
          </cell>
          <cell r="E69">
            <v>6.839999999999999</v>
          </cell>
          <cell r="F69">
            <v>9.6333330000000004</v>
          </cell>
          <cell r="J69">
            <v>9.2318410818593155E-2</v>
          </cell>
          <cell r="K69">
            <v>9.0270162223280437E-3</v>
          </cell>
          <cell r="L69">
            <v>0.6872785377060977</v>
          </cell>
          <cell r="M69">
            <v>1.3600937682209491E-2</v>
          </cell>
          <cell r="N69">
            <v>0.5676746852587462</v>
          </cell>
          <cell r="O69">
            <v>1.2681449799457857E-2</v>
          </cell>
          <cell r="P69">
            <v>-3874.0745041240111</v>
          </cell>
          <cell r="Q69">
            <v>34060.481115524773</v>
          </cell>
          <cell r="R69">
            <v>760.88698796747144</v>
          </cell>
        </row>
        <row r="70">
          <cell r="A70">
            <v>56</v>
          </cell>
          <cell r="B70" t="str">
            <v>2009Q4</v>
          </cell>
          <cell r="C70">
            <v>847</v>
          </cell>
          <cell r="D70">
            <v>34798</v>
          </cell>
          <cell r="E70">
            <v>7.0166666666666675</v>
          </cell>
          <cell r="F70">
            <v>9.9333329999999993</v>
          </cell>
          <cell r="J70">
            <v>0.10210498155311376</v>
          </cell>
          <cell r="K70">
            <v>9.7865707345206054E-3</v>
          </cell>
          <cell r="L70">
            <v>0.70059850435320681</v>
          </cell>
          <cell r="M70">
            <v>1.3319966647109105E-2</v>
          </cell>
          <cell r="N70">
            <v>0.58028433915669997</v>
          </cell>
          <cell r="O70">
            <v>1.2609653897953703E-2</v>
          </cell>
          <cell r="P70">
            <v>-3704.1788118849631</v>
          </cell>
          <cell r="Q70">
            <v>34817.060349401996</v>
          </cell>
          <cell r="R70">
            <v>756.57923387722212</v>
          </cell>
        </row>
        <row r="71">
          <cell r="A71">
            <v>57</v>
          </cell>
          <cell r="B71" t="str">
            <v>2010Q1</v>
          </cell>
          <cell r="C71">
            <v>833</v>
          </cell>
          <cell r="D71">
            <v>35631</v>
          </cell>
          <cell r="E71">
            <v>7.3866666666666658</v>
          </cell>
          <cell r="F71">
            <v>9.8333329999999997</v>
          </cell>
          <cell r="J71">
            <v>0.11227847133593727</v>
          </cell>
          <cell r="K71">
            <v>1.0173489782823508E-2</v>
          </cell>
          <cell r="L71">
            <v>0.71313033429443362</v>
          </cell>
          <cell r="M71">
            <v>1.2531829941226813E-2</v>
          </cell>
          <cell r="N71">
            <v>0.59234207586784426</v>
          </cell>
          <cell r="O71">
            <v>1.2057736711144412E-2</v>
          </cell>
          <cell r="P71">
            <v>-3680.234629037277</v>
          </cell>
          <cell r="Q71">
            <v>35540.524552070659</v>
          </cell>
          <cell r="R71">
            <v>723.46420266866471</v>
          </cell>
        </row>
        <row r="72">
          <cell r="A72">
            <v>58</v>
          </cell>
          <cell r="B72" t="str">
            <v>2010Q2</v>
          </cell>
          <cell r="C72">
            <v>747</v>
          </cell>
          <cell r="D72">
            <v>36378</v>
          </cell>
          <cell r="E72">
            <v>7.3933333333333335</v>
          </cell>
          <cell r="F72">
            <v>9.6333330000000004</v>
          </cell>
          <cell r="J72">
            <v>0.12288510266768904</v>
          </cell>
          <cell r="K72">
            <v>1.060663133175177E-2</v>
          </cell>
          <cell r="L72">
            <v>0.72498420443216949</v>
          </cell>
          <cell r="M72">
            <v>1.1853870137735867E-2</v>
          </cell>
          <cell r="N72">
            <v>0.60394521564672754</v>
          </cell>
          <cell r="O72">
            <v>1.1603139778883199E-2</v>
          </cell>
          <cell r="P72">
            <v>-3328.9902215351331</v>
          </cell>
          <cell r="Q72">
            <v>36236.712938803656</v>
          </cell>
          <cell r="R72">
            <v>696.18838673299194</v>
          </cell>
        </row>
        <row r="73">
          <cell r="A73">
            <v>59</v>
          </cell>
          <cell r="B73" t="str">
            <v>2010Q3</v>
          </cell>
          <cell r="C73">
            <v>819</v>
          </cell>
          <cell r="D73">
            <v>37197</v>
          </cell>
          <cell r="E73">
            <v>6.83</v>
          </cell>
          <cell r="F73">
            <v>9.466666</v>
          </cell>
          <cell r="J73">
            <v>0.13548974005396552</v>
          </cell>
          <cell r="K73">
            <v>1.2604637386276485E-2</v>
          </cell>
          <cell r="L73">
            <v>0.73776877129269836</v>
          </cell>
          <cell r="M73">
            <v>1.2784566860528868E-2</v>
          </cell>
          <cell r="N73">
            <v>0.61669361158198444</v>
          </cell>
          <cell r="O73">
            <v>1.2748395935256961E-2</v>
          </cell>
          <cell r="P73">
            <v>-3572.7645060949612</v>
          </cell>
          <cell r="Q73">
            <v>37001.616694919067</v>
          </cell>
          <cell r="R73">
            <v>764.90375611541765</v>
          </cell>
        </row>
        <row r="74">
          <cell r="A74">
            <v>60</v>
          </cell>
          <cell r="B74" t="str">
            <v>2010Q4</v>
          </cell>
          <cell r="C74">
            <v>653</v>
          </cell>
          <cell r="D74">
            <v>37850</v>
          </cell>
          <cell r="E74">
            <v>7.1266666666666669</v>
          </cell>
          <cell r="F74">
            <v>9.5</v>
          </cell>
          <cell r="J74">
            <v>0.14860539055065225</v>
          </cell>
          <cell r="K74">
            <v>1.3115650496686726E-2</v>
          </cell>
          <cell r="L74">
            <v>0.74984518156192514</v>
          </cell>
          <cell r="M74">
            <v>1.2076410269226789E-2</v>
          </cell>
          <cell r="N74">
            <v>0.62897893859908272</v>
          </cell>
          <cell r="O74">
            <v>1.2285327017098151E-2</v>
          </cell>
          <cell r="P74">
            <v>-2872.7753241566006</v>
          </cell>
          <cell r="Q74">
            <v>37738.73631594496</v>
          </cell>
          <cell r="R74">
            <v>737.11962102588905</v>
          </cell>
        </row>
        <row r="75">
          <cell r="A75">
            <v>61</v>
          </cell>
          <cell r="B75" t="str">
            <v>2011Q1</v>
          </cell>
          <cell r="C75">
            <v>681</v>
          </cell>
          <cell r="D75">
            <v>38531</v>
          </cell>
          <cell r="E75">
            <v>7.3066666666666666</v>
          </cell>
          <cell r="F75">
            <v>9.033334</v>
          </cell>
          <cell r="J75">
            <v>0.16103720732860083</v>
          </cell>
          <cell r="K75">
            <v>1.2431816777948579E-2</v>
          </cell>
          <cell r="L75">
            <v>0.76027499876547833</v>
          </cell>
          <cell r="M75">
            <v>1.0429817203553182E-2</v>
          </cell>
          <cell r="N75">
            <v>0.6398112144731829</v>
          </cell>
          <cell r="O75">
            <v>1.0832275874100229E-2</v>
          </cell>
          <cell r="P75">
            <v>-3081.6782894909702</v>
          </cell>
          <cell r="Q75">
            <v>38388.672868390975</v>
          </cell>
          <cell r="R75">
            <v>649.93655244601371</v>
          </cell>
        </row>
        <row r="76">
          <cell r="A76">
            <v>62</v>
          </cell>
          <cell r="B76" t="str">
            <v>2011Q2</v>
          </cell>
          <cell r="C76">
            <v>572</v>
          </cell>
          <cell r="D76">
            <v>39103</v>
          </cell>
          <cell r="E76">
            <v>7.1866666666666656</v>
          </cell>
          <cell r="F76">
            <v>9.0666670000000007</v>
          </cell>
          <cell r="J76">
            <v>0.17353198217824295</v>
          </cell>
          <cell r="K76">
            <v>1.2494774849642121E-2</v>
          </cell>
          <cell r="L76">
            <v>0.76986526542982847</v>
          </cell>
          <cell r="M76">
            <v>9.5902666643501444E-3</v>
          </cell>
          <cell r="N76">
            <v>0.64998536962472153</v>
          </cell>
          <cell r="O76">
            <v>1.0174155151538583E-2</v>
          </cell>
          <cell r="P76">
            <v>-2624.2814214134391</v>
          </cell>
          <cell r="Q76">
            <v>38999.122177483288</v>
          </cell>
          <cell r="R76">
            <v>610.44930909231493</v>
          </cell>
        </row>
        <row r="77">
          <cell r="A77">
            <v>63</v>
          </cell>
          <cell r="B77" t="str">
            <v>2011Q3</v>
          </cell>
          <cell r="C77">
            <v>656</v>
          </cell>
          <cell r="D77">
            <v>39759</v>
          </cell>
          <cell r="E77">
            <v>5.9666666666666668</v>
          </cell>
          <cell r="F77">
            <v>9</v>
          </cell>
          <cell r="J77">
            <v>0.18873722243436575</v>
          </cell>
          <cell r="K77">
            <v>1.5205240256122798E-2</v>
          </cell>
          <cell r="L77">
            <v>0.78054796052230591</v>
          </cell>
          <cell r="M77">
            <v>1.0682695092477434E-2</v>
          </cell>
          <cell r="N77">
            <v>0.66157722450790435</v>
          </cell>
          <cell r="O77">
            <v>1.1591854883182869E-2</v>
          </cell>
          <cell r="P77">
            <v>-2924.088900841472</v>
          </cell>
          <cell r="Q77">
            <v>39694.633470474262</v>
          </cell>
          <cell r="R77">
            <v>695.51129299097215</v>
          </cell>
        </row>
        <row r="78">
          <cell r="A78">
            <v>64</v>
          </cell>
          <cell r="B78" t="str">
            <v>2011Q4</v>
          </cell>
          <cell r="C78">
            <v>667</v>
          </cell>
          <cell r="D78">
            <v>40426</v>
          </cell>
          <cell r="E78">
            <v>6.4799999999999995</v>
          </cell>
          <cell r="F78">
            <v>8.6333330000000004</v>
          </cell>
          <cell r="J78">
            <v>0.205366138101166</v>
          </cell>
          <cell r="K78">
            <v>1.6628915666800248E-2</v>
          </cell>
          <cell r="L78">
            <v>0.79123447466473973</v>
          </cell>
          <cell r="M78">
            <v>1.0686514142433823E-2</v>
          </cell>
          <cell r="N78">
            <v>0.67345832982205489</v>
          </cell>
          <cell r="O78">
            <v>1.1881105314150486E-2</v>
          </cell>
          <cell r="P78">
            <v>-2956.6815549524381</v>
          </cell>
          <cell r="Q78">
            <v>40407.499789323294</v>
          </cell>
          <cell r="R78">
            <v>712.8663188490292</v>
          </cell>
        </row>
        <row r="79">
          <cell r="A79">
            <v>65</v>
          </cell>
          <cell r="B79" t="str">
            <v>2012Q1</v>
          </cell>
          <cell r="C79">
            <v>673</v>
          </cell>
          <cell r="D79">
            <v>41099</v>
          </cell>
          <cell r="E79">
            <v>7.55</v>
          </cell>
          <cell r="F79">
            <v>8.2666660000000007</v>
          </cell>
          <cell r="J79">
            <v>0.22272837942933499</v>
          </cell>
          <cell r="K79">
            <v>1.7362241328168992E-2</v>
          </cell>
          <cell r="L79">
            <v>0.80145485034985198</v>
          </cell>
          <cell r="M79">
            <v>1.0220375685112248E-2</v>
          </cell>
          <cell r="N79">
            <v>0.68511442297119218</v>
          </cell>
          <cell r="O79">
            <v>1.1656093149137329E-2</v>
          </cell>
          <cell r="P79">
            <v>-2996.1463451197269</v>
          </cell>
          <cell r="Q79">
            <v>41106.865378271534</v>
          </cell>
          <cell r="R79">
            <v>699.36558894823975</v>
          </cell>
        </row>
        <row r="80">
          <cell r="A80">
            <v>66</v>
          </cell>
          <cell r="B80" t="str">
            <v>2012Q2</v>
          </cell>
          <cell r="C80">
            <v>665</v>
          </cell>
          <cell r="D80">
            <v>41764</v>
          </cell>
          <cell r="E80">
            <v>7.63</v>
          </cell>
          <cell r="F80">
            <v>8.1999999999999993</v>
          </cell>
          <cell r="J80">
            <v>0.23907798606713215</v>
          </cell>
          <cell r="K80">
            <v>1.6349606637797165E-2</v>
          </cell>
          <cell r="L80">
            <v>0.81030016328143006</v>
          </cell>
          <cell r="M80">
            <v>8.8453129315780865E-3</v>
          </cell>
          <cell r="N80">
            <v>0.6954683116822189</v>
          </cell>
          <cell r="O80">
            <v>1.0353888711026788E-2</v>
          </cell>
          <cell r="P80">
            <v>-3039.3114174610719</v>
          </cell>
          <cell r="Q80">
            <v>41728.098700933137</v>
          </cell>
          <cell r="R80">
            <v>621.2333226616073</v>
          </cell>
        </row>
        <row r="81">
          <cell r="A81">
            <v>67</v>
          </cell>
          <cell r="B81" t="str">
            <v>2012Q3</v>
          </cell>
          <cell r="C81">
            <v>739</v>
          </cell>
          <cell r="D81">
            <v>42503</v>
          </cell>
          <cell r="E81">
            <v>7.4966666666666653</v>
          </cell>
          <cell r="F81">
            <v>8.033334</v>
          </cell>
          <cell r="J81">
            <v>0.2601632283742219</v>
          </cell>
          <cell r="K81">
            <v>2.1085242307089747E-2</v>
          </cell>
          <cell r="L81">
            <v>0.82079093449810936</v>
          </cell>
          <cell r="M81">
            <v>1.0490771216679295E-2</v>
          </cell>
          <cell r="N81">
            <v>0.70808887193818082</v>
          </cell>
          <cell r="O81">
            <v>1.262056025596188E-2</v>
          </cell>
          <cell r="P81">
            <v>-3231.2243131078485</v>
          </cell>
          <cell r="Q81">
            <v>42485.332316290849</v>
          </cell>
          <cell r="R81">
            <v>757.23361535771278</v>
          </cell>
        </row>
        <row r="82">
          <cell r="A82">
            <v>68</v>
          </cell>
          <cell r="B82" t="str">
            <v>2012Q4</v>
          </cell>
          <cell r="C82">
            <v>662</v>
          </cell>
          <cell r="D82">
            <v>43165</v>
          </cell>
          <cell r="E82">
            <v>7.94</v>
          </cell>
          <cell r="F82">
            <v>7.8</v>
          </cell>
          <cell r="J82">
            <v>0.28238187179743457</v>
          </cell>
          <cell r="K82">
            <v>2.2218643423212669E-2</v>
          </cell>
          <cell r="L82">
            <v>0.83094848493758444</v>
          </cell>
          <cell r="M82">
            <v>1.0157550439475083E-2</v>
          </cell>
          <cell r="N82">
            <v>0.72067104399579252</v>
          </cell>
          <cell r="O82">
            <v>1.258217205761168E-2</v>
          </cell>
          <cell r="P82">
            <v>-2896.5640415633579</v>
          </cell>
          <cell r="Q82">
            <v>43240.262639747554</v>
          </cell>
          <cell r="R82">
            <v>754.93032345670076</v>
          </cell>
        </row>
        <row r="83">
          <cell r="A83">
            <v>69</v>
          </cell>
          <cell r="B83" t="str">
            <v>2013Q1</v>
          </cell>
          <cell r="C83">
            <v>654</v>
          </cell>
          <cell r="D83">
            <v>43819</v>
          </cell>
          <cell r="E83">
            <v>7.6666666666666661</v>
          </cell>
          <cell r="F83">
            <v>7.733333</v>
          </cell>
          <cell r="J83">
            <v>0.30375931727894667</v>
          </cell>
          <cell r="K83">
            <v>2.1377445481512103E-2</v>
          </cell>
          <cell r="L83">
            <v>0.83995510941347118</v>
          </cell>
          <cell r="M83">
            <v>9.0066244758867375E-3</v>
          </cell>
          <cell r="N83">
            <v>0.73216455420291271</v>
          </cell>
          <cell r="O83">
            <v>1.1493510207120246E-2</v>
          </cell>
          <cell r="P83">
            <v>-2920.7461672005584</v>
          </cell>
          <cell r="Q83">
            <v>43929.873252174766</v>
          </cell>
          <cell r="R83">
            <v>689.61061242721473</v>
          </cell>
        </row>
        <row r="84">
          <cell r="A84">
            <v>70</v>
          </cell>
          <cell r="B84" t="str">
            <v>2013Q2</v>
          </cell>
          <cell r="C84">
            <v>624</v>
          </cell>
          <cell r="D84">
            <v>44443</v>
          </cell>
          <cell r="E84">
            <v>8.1666666666666679</v>
          </cell>
          <cell r="F84">
            <v>7.5333329999999998</v>
          </cell>
          <cell r="J84">
            <v>0.32573472687162897</v>
          </cell>
          <cell r="K84">
            <v>2.1975409592682293E-2</v>
          </cell>
          <cell r="L84">
            <v>0.84851596722978728</v>
          </cell>
          <cell r="M84">
            <v>8.5608578163161031E-3</v>
          </cell>
          <cell r="N84">
            <v>0.74342211722483875</v>
          </cell>
          <cell r="O84">
            <v>1.1257563021926001E-2</v>
          </cell>
          <cell r="P84">
            <v>-2799.7102271345275</v>
          </cell>
          <cell r="Q84">
            <v>44605.327033490328</v>
          </cell>
          <cell r="R84">
            <v>675.45378131556004</v>
          </cell>
        </row>
        <row r="85">
          <cell r="A85">
            <v>71</v>
          </cell>
          <cell r="B85" t="str">
            <v>2013Q3</v>
          </cell>
          <cell r="C85">
            <v>734</v>
          </cell>
          <cell r="D85">
            <v>45177</v>
          </cell>
          <cell r="E85">
            <v>8.1566666666666663</v>
          </cell>
          <cell r="F85">
            <v>7.266667</v>
          </cell>
          <cell r="J85">
            <v>0.35156328772111678</v>
          </cell>
          <cell r="K85">
            <v>2.5828560849487814E-2</v>
          </cell>
          <cell r="L85">
            <v>0.85782838834174735</v>
          </cell>
          <cell r="M85">
            <v>9.3124211119600675E-3</v>
          </cell>
          <cell r="N85">
            <v>0.75605475065170002</v>
          </cell>
          <cell r="O85">
            <v>1.2632633426861325E-2</v>
          </cell>
          <cell r="P85">
            <v>-3208.6603442595924</v>
          </cell>
          <cell r="Q85">
            <v>45363.285039102004</v>
          </cell>
          <cell r="R85">
            <v>757.95800561167948</v>
          </cell>
        </row>
        <row r="86">
          <cell r="A86">
            <v>72</v>
          </cell>
          <cell r="B86" t="str">
            <v>2013Q4</v>
          </cell>
          <cell r="C86">
            <v>654</v>
          </cell>
          <cell r="D86">
            <v>45831</v>
          </cell>
          <cell r="E86">
            <v>7.6933333333333334</v>
          </cell>
          <cell r="F86">
            <v>6.9333330000000002</v>
          </cell>
          <cell r="J86">
            <v>0.37723608214370496</v>
          </cell>
          <cell r="K86">
            <v>2.5672794422588185E-2</v>
          </cell>
          <cell r="L86">
            <v>0.86640656638730429</v>
          </cell>
          <cell r="M86">
            <v>8.578178045556939E-3</v>
          </cell>
          <cell r="N86">
            <v>0.76806943121633942</v>
          </cell>
          <cell r="O86">
            <v>1.2014680564639389E-2</v>
          </cell>
          <cell r="P86">
            <v>-2891.7434017290097</v>
          </cell>
          <cell r="Q86">
            <v>46084.165872980368</v>
          </cell>
          <cell r="R86">
            <v>720.88083387836332</v>
          </cell>
        </row>
        <row r="87">
          <cell r="A87">
            <v>73</v>
          </cell>
          <cell r="B87" t="str">
            <v>2014Q1</v>
          </cell>
          <cell r="C87">
            <v>639</v>
          </cell>
          <cell r="D87">
            <v>46470</v>
          </cell>
          <cell r="E87">
            <v>8.0933333333333337</v>
          </cell>
          <cell r="F87">
            <v>6.6666670000000003</v>
          </cell>
          <cell r="J87">
            <v>0.40209560859952376</v>
          </cell>
          <cell r="K87">
            <v>2.4859526455818792E-2</v>
          </cell>
          <cell r="L87">
            <v>0.87413174664392501</v>
          </cell>
          <cell r="M87">
            <v>7.7251802566207228E-3</v>
          </cell>
          <cell r="N87">
            <v>0.77923910081262682</v>
          </cell>
          <cell r="O87">
            <v>1.1169669596287367E-2</v>
          </cell>
          <cell r="P87">
            <v>-2872.0195241307183</v>
          </cell>
          <cell r="Q87">
            <v>46754.346048757609</v>
          </cell>
          <cell r="R87">
            <v>670.18017577724197</v>
          </cell>
        </row>
        <row r="88">
          <cell r="A88">
            <v>74</v>
          </cell>
          <cell r="B88" t="str">
            <v>2014Q2</v>
          </cell>
          <cell r="C88">
            <v>656</v>
          </cell>
          <cell r="D88">
            <v>47126</v>
          </cell>
          <cell r="E88">
            <v>8.2833333333333332</v>
          </cell>
          <cell r="F88">
            <v>6.2</v>
          </cell>
          <cell r="J88">
            <v>0.42781755395994747</v>
          </cell>
          <cell r="K88">
            <v>2.5721945360423715E-2</v>
          </cell>
          <cell r="L88">
            <v>0.88158890317369687</v>
          </cell>
          <cell r="M88">
            <v>7.4571565297718578E-3</v>
          </cell>
          <cell r="N88">
            <v>0.79036799769870048</v>
          </cell>
          <cell r="O88">
            <v>1.1128896886073703E-2</v>
          </cell>
          <cell r="P88">
            <v>-2950.8259111226862</v>
          </cell>
          <cell r="Q88">
            <v>47422.07986192203</v>
          </cell>
          <cell r="R88">
            <v>667.73381316442214</v>
          </cell>
        </row>
        <row r="89">
          <cell r="A89">
            <v>75</v>
          </cell>
          <cell r="B89" t="str">
            <v>2014Q3</v>
          </cell>
          <cell r="C89">
            <v>691</v>
          </cell>
          <cell r="D89">
            <v>47817</v>
          </cell>
          <cell r="E89">
            <v>8.2966666666666669</v>
          </cell>
          <cell r="F89">
            <v>6.1</v>
          </cell>
          <cell r="J89">
            <v>0.45427491739641068</v>
          </cell>
          <cell r="K89">
            <v>2.645736343646321E-2</v>
          </cell>
          <cell r="L89">
            <v>0.88876343355490661</v>
          </cell>
          <cell r="M89">
            <v>7.1745303812097427E-3</v>
          </cell>
          <cell r="N89">
            <v>0.80141892418660865</v>
          </cell>
          <cell r="O89">
            <v>1.1050926487908039E-2</v>
          </cell>
          <cell r="P89">
            <v>-3113.1215375462743</v>
          </cell>
          <cell r="Q89">
            <v>48085.135451196518</v>
          </cell>
          <cell r="R89">
            <v>663.05558927448237</v>
          </cell>
        </row>
        <row r="90">
          <cell r="A90">
            <v>76</v>
          </cell>
          <cell r="B90" t="str">
            <v>2014Q4</v>
          </cell>
          <cell r="C90">
            <v>615</v>
          </cell>
          <cell r="D90">
            <v>48432</v>
          </cell>
          <cell r="E90">
            <v>8.9766666666666648</v>
          </cell>
          <cell r="F90">
            <v>5.7</v>
          </cell>
          <cell r="J90">
            <v>0.48213248964377609</v>
          </cell>
          <cell r="K90">
            <v>2.7857572247365403E-2</v>
          </cell>
          <cell r="L90">
            <v>0.89584771753356629</v>
          </cell>
          <cell r="M90">
            <v>7.0842839786596778E-3</v>
          </cell>
          <cell r="N90">
            <v>0.8126792280238333</v>
          </cell>
          <cell r="O90">
            <v>1.1260303837224688E-2</v>
          </cell>
          <cell r="P90">
            <v>-2759.1800788131522</v>
          </cell>
          <cell r="Q90">
            <v>48760.753681429997</v>
          </cell>
          <cell r="R90">
            <v>675.61823023348131</v>
          </cell>
        </row>
        <row r="91">
          <cell r="A91">
            <v>77</v>
          </cell>
          <cell r="B91" t="str">
            <v>2015Q1</v>
          </cell>
          <cell r="C91">
            <v>554</v>
          </cell>
          <cell r="D91">
            <v>48986</v>
          </cell>
          <cell r="E91">
            <v>9.5500000000000007</v>
          </cell>
          <cell r="F91">
            <v>5.5333329999999998</v>
          </cell>
          <cell r="J91">
            <v>0.5079656804787378</v>
          </cell>
          <cell r="K91">
            <v>2.5833190834961717E-2</v>
          </cell>
          <cell r="L91">
            <v>0.90202861635667997</v>
          </cell>
          <cell r="M91">
            <v>6.1808988231136786E-3</v>
          </cell>
          <cell r="N91">
            <v>0.82281079467797247</v>
          </cell>
          <cell r="O91">
            <v>1.0131566654139217E-2</v>
          </cell>
          <cell r="P91">
            <v>-2544.023022049656</v>
          </cell>
          <cell r="Q91">
            <v>49368.647680678347</v>
          </cell>
          <cell r="R91">
            <v>607.893999248353</v>
          </cell>
        </row>
        <row r="92">
          <cell r="A92">
            <v>78</v>
          </cell>
          <cell r="B92" t="str">
            <v>2015Q2</v>
          </cell>
          <cell r="C92">
            <v>638</v>
          </cell>
          <cell r="D92">
            <v>49624</v>
          </cell>
          <cell r="E92">
            <v>9.4233333333333356</v>
          </cell>
          <cell r="F92">
            <v>5.4</v>
          </cell>
          <cell r="J92">
            <v>0.53639329314997253</v>
          </cell>
          <cell r="K92">
            <v>2.8427612671234725E-2</v>
          </cell>
          <cell r="L92">
            <v>0.90844905482622584</v>
          </cell>
          <cell r="M92">
            <v>6.4204384695458749E-3</v>
          </cell>
          <cell r="N92">
            <v>0.83365529905891278</v>
          </cell>
          <cell r="O92">
            <v>1.0844504380940371E-2</v>
          </cell>
          <cell r="P92">
            <v>-2886.3737813575408</v>
          </cell>
          <cell r="Q92">
            <v>50019.31794353477</v>
          </cell>
          <cell r="R92">
            <v>650.67026285642226</v>
          </cell>
        </row>
        <row r="93">
          <cell r="A93">
            <v>79</v>
          </cell>
          <cell r="B93" t="str">
            <v>2015Q3</v>
          </cell>
          <cell r="C93">
            <v>751</v>
          </cell>
          <cell r="D93">
            <v>50375</v>
          </cell>
          <cell r="E93">
            <v>9.0733333333333341</v>
          </cell>
          <cell r="F93">
            <v>5.0999999999999996</v>
          </cell>
          <cell r="J93">
            <v>0.56690152865095433</v>
          </cell>
          <cell r="K93">
            <v>3.0508235500981806E-2</v>
          </cell>
          <cell r="L93">
            <v>0.91497172962214302</v>
          </cell>
          <cell r="M93">
            <v>6.5226747959171716E-3</v>
          </cell>
          <cell r="N93">
            <v>0.84499975154007312</v>
          </cell>
          <cell r="O93">
            <v>1.1344452481160221E-2</v>
          </cell>
          <cell r="P93">
            <v>-3363.7488434631287</v>
          </cell>
          <cell r="Q93">
            <v>50699.985092404386</v>
          </cell>
          <cell r="R93">
            <v>680.66714886961324</v>
          </cell>
        </row>
        <row r="94">
          <cell r="A94">
            <v>80</v>
          </cell>
          <cell r="B94" t="str">
            <v>2015Q4</v>
          </cell>
          <cell r="C94">
            <v>830</v>
          </cell>
          <cell r="D94">
            <v>51205</v>
          </cell>
          <cell r="E94">
            <v>9.129999999999999</v>
          </cell>
          <cell r="F94">
            <v>5</v>
          </cell>
          <cell r="J94">
            <v>0.59894872379698672</v>
          </cell>
          <cell r="K94">
            <v>3.2047195146032381E-2</v>
          </cell>
          <cell r="L94">
            <v>0.92148054202769725</v>
          </cell>
          <cell r="M94">
            <v>6.5088124055542318E-3</v>
          </cell>
          <cell r="N94">
            <v>0.85664250288203214</v>
          </cell>
          <cell r="O94">
            <v>1.1642751341959093E-2</v>
          </cell>
          <cell r="P94">
            <v>-3696.0493408712646</v>
          </cell>
          <cell r="Q94">
            <v>51398.550172921925</v>
          </cell>
          <cell r="R94">
            <v>698.56508051754554</v>
          </cell>
        </row>
        <row r="95">
          <cell r="A95">
            <v>81</v>
          </cell>
          <cell r="B95" t="str">
            <v>2016Q1</v>
          </cell>
          <cell r="C95">
            <v>657</v>
          </cell>
          <cell r="D95">
            <v>51862</v>
          </cell>
          <cell r="E95">
            <v>9.1566666666666663</v>
          </cell>
          <cell r="F95">
            <v>4.9333330000000002</v>
          </cell>
          <cell r="J95">
            <v>0.62826265824151384</v>
          </cell>
          <cell r="K95">
            <v>2.9313934444527123E-2</v>
          </cell>
          <cell r="L95">
            <v>0.92715891245317861</v>
          </cell>
          <cell r="M95">
            <v>5.6783704254813605E-3</v>
          </cell>
          <cell r="N95">
            <v>0.86707229173656464</v>
          </cell>
          <cell r="O95">
            <v>1.0429788854532475E-2</v>
          </cell>
          <cell r="P95">
            <v>-2997.9496400270505</v>
          </cell>
          <cell r="Q95">
            <v>52024.337504193878</v>
          </cell>
          <cell r="R95">
            <v>625.78733127194846</v>
          </cell>
        </row>
        <row r="96">
          <cell r="A96">
            <v>82</v>
          </cell>
          <cell r="B96" t="str">
            <v>2016Q2</v>
          </cell>
          <cell r="C96">
            <v>527</v>
          </cell>
          <cell r="D96">
            <v>52389</v>
          </cell>
          <cell r="E96">
            <v>9.2399999999999984</v>
          </cell>
          <cell r="F96">
            <v>4.8666669999999996</v>
          </cell>
          <cell r="J96">
            <v>0.65203517567893443</v>
          </cell>
          <cell r="K96">
            <v>2.3772517437420593E-2</v>
          </cell>
          <cell r="L96">
            <v>0.93156730381091368</v>
          </cell>
          <cell r="M96">
            <v>4.4083913577350753E-3</v>
          </cell>
          <cell r="N96">
            <v>0.87537342140354202</v>
          </cell>
          <cell r="O96">
            <v>8.3011296669773214E-3</v>
          </cell>
          <cell r="P96">
            <v>-2525.0486535555465</v>
          </cell>
          <cell r="Q96">
            <v>52522.405284212524</v>
          </cell>
          <cell r="R96">
            <v>498.06778001863927</v>
          </cell>
        </row>
        <row r="97">
          <cell r="A97">
            <v>83</v>
          </cell>
          <cell r="B97" t="str">
            <v>2016Q3</v>
          </cell>
          <cell r="C97">
            <v>736</v>
          </cell>
          <cell r="D97">
            <v>53125</v>
          </cell>
          <cell r="E97">
            <v>9.0333333333333332</v>
          </cell>
          <cell r="F97">
            <v>4.9000000000000004</v>
          </cell>
          <cell r="J97">
            <v>0.68174903143869181</v>
          </cell>
          <cell r="K97">
            <v>2.9713855759757379E-2</v>
          </cell>
          <cell r="L97">
            <v>0.93686639266942517</v>
          </cell>
          <cell r="M97">
            <v>5.2990888585114915E-3</v>
          </cell>
          <cell r="N97">
            <v>0.88558057056059714</v>
          </cell>
          <cell r="O97">
            <v>1.0207149157055208E-2</v>
          </cell>
          <cell r="P97">
            <v>-3374.31484315126</v>
          </cell>
          <cell r="Q97">
            <v>53134.834233635826</v>
          </cell>
          <cell r="R97">
            <v>612.42894942331247</v>
          </cell>
        </row>
        <row r="98">
          <cell r="A98">
            <v>84</v>
          </cell>
          <cell r="B98" t="str">
            <v>2016Q4</v>
          </cell>
          <cell r="C98">
            <v>694</v>
          </cell>
          <cell r="D98">
            <v>53819</v>
          </cell>
          <cell r="E98">
            <v>9.3066666666666666</v>
          </cell>
          <cell r="F98">
            <v>4.7</v>
          </cell>
          <cell r="J98">
            <v>0.71085212715867452</v>
          </cell>
          <cell r="K98">
            <v>2.9103095719982708E-2</v>
          </cell>
          <cell r="L98">
            <v>0.94188527835789648</v>
          </cell>
          <cell r="M98">
            <v>5.0188856884713084E-3</v>
          </cell>
          <cell r="N98">
            <v>0.8954410652456064</v>
          </cell>
          <cell r="O98">
            <v>9.8604946850092742E-3</v>
          </cell>
          <cell r="P98">
            <v>-3205.7379448684765</v>
          </cell>
          <cell r="Q98">
            <v>53726.463914736385</v>
          </cell>
          <cell r="R98">
            <v>591.62968110055647</v>
          </cell>
        </row>
      </sheetData>
      <sheetData sheetId="35">
        <row r="14">
          <cell r="C14" t="str">
            <v>Customers Acquired</v>
          </cell>
          <cell r="D14" t="str">
            <v>Cumulative Customers Acquired</v>
          </cell>
          <cell r="F14" t="str">
            <v>unemp rate</v>
          </cell>
          <cell r="G14" t="str">
            <v>cc</v>
          </cell>
          <cell r="J14" t="str">
            <v>P(T&lt;=t)</v>
          </cell>
          <cell r="K14" t="str">
            <v>P(T=t)</v>
          </cell>
          <cell r="L14" t="str">
            <v>P(T&lt;=t)</v>
          </cell>
          <cell r="M14" t="str">
            <v>P(T=t)</v>
          </cell>
          <cell r="N14" t="str">
            <v>P(T &lt;= t)</v>
          </cell>
          <cell r="O14" t="str">
            <v>P(T = t)</v>
          </cell>
          <cell r="P14" t="str">
            <v>LL</v>
          </cell>
          <cell r="Q14" t="str">
            <v>Exp Cumulative</v>
          </cell>
          <cell r="R14" t="str">
            <v>Exp Incremental</v>
          </cell>
        </row>
        <row r="15">
          <cell r="A15">
            <v>1</v>
          </cell>
          <cell r="B15" t="str">
            <v>1996Q1</v>
          </cell>
          <cell r="C15">
            <v>2</v>
          </cell>
          <cell r="D15">
            <v>2</v>
          </cell>
          <cell r="F15">
            <v>5.5333329999999998</v>
          </cell>
          <cell r="G15">
            <v>9.0500000000000007</v>
          </cell>
          <cell r="J15">
            <v>4.8960835385969403E-14</v>
          </cell>
          <cell r="K15">
            <v>4.8960835385969403E-14</v>
          </cell>
          <cell r="L15">
            <v>1.5852378754410701E-4</v>
          </cell>
          <cell r="M15">
            <v>1.5852378754410701E-4</v>
          </cell>
          <cell r="N15">
            <v>1.3609938559005138E-4</v>
          </cell>
          <cell r="O15">
            <v>1.3609938559005138E-4</v>
          </cell>
          <cell r="P15">
            <v>-17.804250325435685</v>
          </cell>
          <cell r="Q15">
            <v>8.1659631354030822</v>
          </cell>
          <cell r="R15">
            <v>8.1659631354030822</v>
          </cell>
        </row>
        <row r="16">
          <cell r="A16">
            <v>2</v>
          </cell>
          <cell r="B16" t="str">
            <v>1996Q2</v>
          </cell>
          <cell r="C16">
            <v>29</v>
          </cell>
          <cell r="D16">
            <v>31</v>
          </cell>
          <cell r="F16">
            <v>5.5</v>
          </cell>
          <cell r="G16">
            <v>9.15</v>
          </cell>
          <cell r="J16">
            <v>1.5076939696712088E-11</v>
          </cell>
          <cell r="K16">
            <v>1.5027978861326119E-11</v>
          </cell>
          <cell r="L16">
            <v>7.5124036179308185E-4</v>
          </cell>
          <cell r="M16">
            <v>5.9271657424897484E-4</v>
          </cell>
          <cell r="N16">
            <v>6.4497167010299278E-4</v>
          </cell>
          <cell r="O16">
            <v>5.0887228451294137E-4</v>
          </cell>
          <cell r="P16">
            <v>-219.91609113491754</v>
          </cell>
          <cell r="Q16">
            <v>38.698300206179567</v>
          </cell>
          <cell r="R16">
            <v>30.532337070776482</v>
          </cell>
        </row>
        <row r="17">
          <cell r="A17">
            <v>3</v>
          </cell>
          <cell r="B17" t="str">
            <v>1996Q3</v>
          </cell>
          <cell r="C17">
            <v>70</v>
          </cell>
          <cell r="D17">
            <v>101</v>
          </cell>
          <cell r="F17">
            <v>5.266667</v>
          </cell>
          <cell r="G17">
            <v>9.4899999999999984</v>
          </cell>
          <cell r="J17">
            <v>4.8305492938993666E-10</v>
          </cell>
          <cell r="K17">
            <v>4.6797798969322457E-10</v>
          </cell>
          <cell r="L17">
            <v>1.9835675875461423E-3</v>
          </cell>
          <cell r="M17">
            <v>1.2323272257530604E-3</v>
          </cell>
          <cell r="N17">
            <v>1.7029768525101455E-3</v>
          </cell>
          <cell r="O17">
            <v>1.0580051824071526E-3</v>
          </cell>
          <cell r="P17">
            <v>-479.59590330768123</v>
          </cell>
          <cell r="Q17">
            <v>102.17861115060873</v>
          </cell>
          <cell r="R17">
            <v>63.480310944429156</v>
          </cell>
        </row>
        <row r="18">
          <cell r="A18">
            <v>4</v>
          </cell>
          <cell r="B18" t="str">
            <v>1996Q4</v>
          </cell>
          <cell r="C18">
            <v>104</v>
          </cell>
          <cell r="D18">
            <v>205</v>
          </cell>
          <cell r="F18">
            <v>5.3333329999999997</v>
          </cell>
          <cell r="G18">
            <v>9.7533333333333339</v>
          </cell>
          <cell r="J18">
            <v>3.7055996049417672E-9</v>
          </cell>
          <cell r="K18">
            <v>3.2225446755518306E-9</v>
          </cell>
          <cell r="L18">
            <v>3.8581091102976028E-3</v>
          </cell>
          <cell r="M18">
            <v>1.8745415227514606E-3</v>
          </cell>
          <cell r="N18">
            <v>3.3123505983221595E-3</v>
          </cell>
          <cell r="O18">
            <v>1.609373745812014E-3</v>
          </cell>
          <cell r="P18">
            <v>-668.91865595502998</v>
          </cell>
          <cell r="Q18">
            <v>198.74103589932957</v>
          </cell>
          <cell r="R18">
            <v>96.562424748720844</v>
          </cell>
        </row>
        <row r="19">
          <cell r="A19">
            <v>5</v>
          </cell>
          <cell r="B19" t="str">
            <v>1997Q1</v>
          </cell>
          <cell r="C19">
            <v>133</v>
          </cell>
          <cell r="D19">
            <v>338</v>
          </cell>
          <cell r="F19">
            <v>5.233333</v>
          </cell>
          <cell r="G19">
            <v>9.9033333333333342</v>
          </cell>
          <cell r="J19">
            <v>1.5602941161318995E-8</v>
          </cell>
          <cell r="K19">
            <v>1.1897341556377228E-8</v>
          </cell>
          <cell r="L19">
            <v>6.1855382082732779E-3</v>
          </cell>
          <cell r="M19">
            <v>2.3274290979756751E-3</v>
          </cell>
          <cell r="N19">
            <v>5.310548735780944E-3</v>
          </cell>
          <cell r="O19">
            <v>1.9981981374587849E-3</v>
          </cell>
          <cell r="P19">
            <v>-826.66275495811442</v>
          </cell>
          <cell r="Q19">
            <v>318.63292414685662</v>
          </cell>
          <cell r="R19">
            <v>119.89188824752709</v>
          </cell>
        </row>
        <row r="20">
          <cell r="A20">
            <v>6</v>
          </cell>
          <cell r="B20" t="str">
            <v>1997Q2</v>
          </cell>
          <cell r="C20">
            <v>167</v>
          </cell>
          <cell r="D20">
            <v>505</v>
          </cell>
          <cell r="F20">
            <v>5</v>
          </cell>
          <cell r="G20">
            <v>10.303333333333335</v>
          </cell>
          <cell r="J20">
            <v>5.1492525243723719E-8</v>
          </cell>
          <cell r="K20">
            <v>3.5889584082404724E-8</v>
          </cell>
          <cell r="L20">
            <v>9.179216311960281E-3</v>
          </cell>
          <cell r="M20">
            <v>2.993678103687003E-3</v>
          </cell>
          <cell r="N20">
            <v>7.8807532562511166E-3</v>
          </cell>
          <cell r="O20">
            <v>2.5702045204701721E-3</v>
          </cell>
          <cell r="P20">
            <v>-995.94955714973742</v>
          </cell>
          <cell r="Q20">
            <v>472.84519537506702</v>
          </cell>
          <cell r="R20">
            <v>154.21227122821034</v>
          </cell>
        </row>
        <row r="21">
          <cell r="A21">
            <v>7</v>
          </cell>
          <cell r="B21" t="str">
            <v>1997Q3</v>
          </cell>
          <cell r="C21">
            <v>221</v>
          </cell>
          <cell r="D21">
            <v>726</v>
          </cell>
          <cell r="F21">
            <v>4.8666669999999996</v>
          </cell>
          <cell r="G21">
            <v>10.583333333333332</v>
          </cell>
          <cell r="J21">
            <v>1.6930353141653143E-7</v>
          </cell>
          <cell r="K21">
            <v>1.1781100617280771E-7</v>
          </cell>
          <cell r="L21">
            <v>1.3219350329648494E-2</v>
          </cell>
          <cell r="M21">
            <v>4.0401340176882128E-3</v>
          </cell>
          <cell r="N21">
            <v>1.1349396087972611E-2</v>
          </cell>
          <cell r="O21">
            <v>3.4686428317214943E-3</v>
          </cell>
          <cell r="P21">
            <v>-1251.7422046637078</v>
          </cell>
          <cell r="Q21">
            <v>680.96376527835673</v>
          </cell>
          <cell r="R21">
            <v>208.11856990328965</v>
          </cell>
        </row>
        <row r="22">
          <cell r="A22">
            <v>8</v>
          </cell>
          <cell r="B22" t="str">
            <v>1997Q4</v>
          </cell>
          <cell r="C22">
            <v>249</v>
          </cell>
          <cell r="D22">
            <v>975</v>
          </cell>
          <cell r="F22">
            <v>4.6666670000000003</v>
          </cell>
          <cell r="G22">
            <v>10.496666666666666</v>
          </cell>
          <cell r="J22">
            <v>5.0676111540415292E-7</v>
          </cell>
          <cell r="K22">
            <v>3.3745758398762149E-7</v>
          </cell>
          <cell r="L22">
            <v>1.7976210356821953E-2</v>
          </cell>
          <cell r="M22">
            <v>4.7568600271734596E-3</v>
          </cell>
          <cell r="N22">
            <v>1.5433409625105718E-2</v>
          </cell>
          <cell r="O22">
            <v>4.0840135371331063E-3</v>
          </cell>
          <cell r="P22">
            <v>-1369.6680909385179</v>
          </cell>
          <cell r="Q22">
            <v>926.00457750634303</v>
          </cell>
          <cell r="R22">
            <v>245.04081222798638</v>
          </cell>
        </row>
        <row r="23">
          <cell r="A23">
            <v>9</v>
          </cell>
          <cell r="B23" t="str">
            <v>1998Q1</v>
          </cell>
          <cell r="C23">
            <v>204</v>
          </cell>
          <cell r="D23">
            <v>1179</v>
          </cell>
          <cell r="F23">
            <v>4.6333330000000004</v>
          </cell>
          <cell r="G23">
            <v>10.783333333333333</v>
          </cell>
          <cell r="J23">
            <v>9.8938448445107241E-7</v>
          </cell>
          <cell r="K23">
            <v>4.8262336904691949E-7</v>
          </cell>
          <cell r="L23">
            <v>2.3046654401301936E-2</v>
          </cell>
          <cell r="M23">
            <v>5.0704440444799825E-3</v>
          </cell>
          <cell r="N23">
            <v>1.9786668857167386E-2</v>
          </cell>
          <cell r="O23">
            <v>4.3532592320616702E-3</v>
          </cell>
          <cell r="P23">
            <v>-1109.113414998405</v>
          </cell>
          <cell r="Q23">
            <v>1187.2001314300433</v>
          </cell>
          <cell r="R23">
            <v>261.19555392370023</v>
          </cell>
        </row>
        <row r="24">
          <cell r="A24">
            <v>10</v>
          </cell>
          <cell r="B24" t="str">
            <v>1998Q2</v>
          </cell>
          <cell r="C24">
            <v>236</v>
          </cell>
          <cell r="D24">
            <v>1415</v>
          </cell>
          <cell r="F24">
            <v>4.4000000000000004</v>
          </cell>
          <cell r="G24">
            <v>10.693333333333332</v>
          </cell>
          <cell r="J24">
            <v>1.9301391736004092E-6</v>
          </cell>
          <cell r="K24">
            <v>9.407546891493368E-7</v>
          </cell>
          <cell r="L24">
            <v>2.8723610379325804E-2</v>
          </cell>
          <cell r="M24">
            <v>5.6769559780238676E-3</v>
          </cell>
          <cell r="N24">
            <v>2.4660709078025828E-2</v>
          </cell>
          <cell r="O24">
            <v>4.8740402208584405E-3</v>
          </cell>
          <cell r="P24">
            <v>-1256.4243689183509</v>
          </cell>
          <cell r="Q24">
            <v>1479.6425446815497</v>
          </cell>
          <cell r="R24">
            <v>292.44241325150642</v>
          </cell>
        </row>
        <row r="25">
          <cell r="A25">
            <v>11</v>
          </cell>
          <cell r="B25" t="str">
            <v>1998Q3</v>
          </cell>
          <cell r="C25">
            <v>267</v>
          </cell>
          <cell r="D25">
            <v>1682</v>
          </cell>
          <cell r="F25">
            <v>4.5333329999999998</v>
          </cell>
          <cell r="G25">
            <v>10.35</v>
          </cell>
          <cell r="J25">
            <v>3.2019187665710547E-6</v>
          </cell>
          <cell r="K25">
            <v>1.2717795929706455E-6</v>
          </cell>
          <cell r="L25">
            <v>3.5382652779981316E-2</v>
          </cell>
          <cell r="M25">
            <v>6.6590424006555127E-3</v>
          </cell>
          <cell r="N25">
            <v>3.0377958913138579E-2</v>
          </cell>
          <cell r="O25">
            <v>5.717249835112753E-3</v>
          </cell>
          <cell r="P25">
            <v>-1378.8593924005797</v>
          </cell>
          <cell r="Q25">
            <v>1822.6775347883147</v>
          </cell>
          <cell r="R25">
            <v>343.03499010676518</v>
          </cell>
        </row>
        <row r="26">
          <cell r="A26">
            <v>12</v>
          </cell>
          <cell r="B26" t="str">
            <v>1998Q4</v>
          </cell>
          <cell r="C26">
            <v>395</v>
          </cell>
          <cell r="D26">
            <v>2077</v>
          </cell>
          <cell r="F26">
            <v>4.4333330000000002</v>
          </cell>
          <cell r="G26">
            <v>10.02</v>
          </cell>
          <cell r="J26">
            <v>6.2025469288462531E-6</v>
          </cell>
          <cell r="K26">
            <v>3.0006281622751985E-6</v>
          </cell>
          <cell r="L26">
            <v>4.2675740834580367E-2</v>
          </cell>
          <cell r="M26">
            <v>7.2930880545990506E-3</v>
          </cell>
          <cell r="N26">
            <v>3.6639808354822008E-2</v>
          </cell>
          <cell r="O26">
            <v>6.2618494416834302E-3</v>
          </cell>
          <cell r="P26">
            <v>-2003.9454813162197</v>
          </cell>
          <cell r="Q26">
            <v>2198.3885012893206</v>
          </cell>
          <cell r="R26">
            <v>375.71096650100583</v>
          </cell>
        </row>
        <row r="27">
          <cell r="A27">
            <v>13</v>
          </cell>
          <cell r="B27" t="str">
            <v>1999Q1</v>
          </cell>
          <cell r="C27">
            <v>400</v>
          </cell>
          <cell r="D27">
            <v>2477</v>
          </cell>
          <cell r="F27">
            <v>4.3</v>
          </cell>
          <cell r="G27">
            <v>10.59</v>
          </cell>
          <cell r="J27">
            <v>1.0777271785333831E-5</v>
          </cell>
          <cell r="K27">
            <v>4.5747248564875775E-6</v>
          </cell>
          <cell r="L27">
            <v>5.0284639967758005E-2</v>
          </cell>
          <cell r="M27">
            <v>7.6088991331776379E-3</v>
          </cell>
          <cell r="N27">
            <v>4.3173017651063031E-2</v>
          </cell>
          <cell r="O27">
            <v>6.5332092962410151E-3</v>
          </cell>
          <cell r="P27">
            <v>-2012.3427947452922</v>
          </cell>
          <cell r="Q27">
            <v>2590.3810590637818</v>
          </cell>
          <cell r="R27">
            <v>391.99255777446092</v>
          </cell>
        </row>
        <row r="28">
          <cell r="A28">
            <v>14</v>
          </cell>
          <cell r="B28" t="str">
            <v>1999Q2</v>
          </cell>
          <cell r="C28">
            <v>414</v>
          </cell>
          <cell r="D28">
            <v>2891</v>
          </cell>
          <cell r="F28">
            <v>4.266667</v>
          </cell>
          <cell r="G28">
            <v>10.623333333333333</v>
          </cell>
          <cell r="J28">
            <v>1.690879630544817E-5</v>
          </cell>
          <cell r="K28">
            <v>6.1315245201143398E-6</v>
          </cell>
          <cell r="L28">
            <v>5.8497294212611295E-2</v>
          </cell>
          <cell r="M28">
            <v>8.2126542448532902E-3</v>
          </cell>
          <cell r="N28">
            <v>5.0224796502805508E-2</v>
          </cell>
          <cell r="O28">
            <v>7.051778851742488E-3</v>
          </cell>
          <cell r="P28">
            <v>-2051.1528050798656</v>
          </cell>
          <cell r="Q28">
            <v>3013.4877901683303</v>
          </cell>
          <cell r="R28">
            <v>423.10673110454928</v>
          </cell>
        </row>
        <row r="29">
          <cell r="A29">
            <v>15</v>
          </cell>
          <cell r="B29" t="str">
            <v>1999Q3</v>
          </cell>
          <cell r="C29">
            <v>500</v>
          </cell>
          <cell r="D29">
            <v>3391</v>
          </cell>
          <cell r="F29">
            <v>4.233333</v>
          </cell>
          <cell r="G29">
            <v>10.59</v>
          </cell>
          <cell r="J29">
            <v>2.7171386260516073E-5</v>
          </cell>
          <cell r="K29">
            <v>1.0262589955067902E-5</v>
          </cell>
          <cell r="L29">
            <v>6.8101212033353731E-2</v>
          </cell>
          <cell r="M29">
            <v>9.6039178207424358E-3</v>
          </cell>
          <cell r="N29">
            <v>5.8471618429593288E-2</v>
          </cell>
          <cell r="O29">
            <v>8.2468219267877747E-3</v>
          </cell>
          <cell r="P29">
            <v>-2398.9636869238184</v>
          </cell>
          <cell r="Q29">
            <v>3508.2971057755972</v>
          </cell>
          <cell r="R29">
            <v>494.80931560726646</v>
          </cell>
        </row>
        <row r="30">
          <cell r="A30">
            <v>16</v>
          </cell>
          <cell r="B30" t="str">
            <v>1999Q4</v>
          </cell>
          <cell r="C30">
            <v>580</v>
          </cell>
          <cell r="D30">
            <v>3971</v>
          </cell>
          <cell r="F30">
            <v>4.0666669999999998</v>
          </cell>
          <cell r="G30">
            <v>10.526666666666667</v>
          </cell>
          <cell r="J30">
            <v>4.4313611222257521E-5</v>
          </cell>
          <cell r="K30">
            <v>1.7142224961741448E-5</v>
          </cell>
          <cell r="L30">
            <v>7.8343487005698931E-2</v>
          </cell>
          <cell r="M30">
            <v>1.02422749723452E-2</v>
          </cell>
          <cell r="N30">
            <v>6.7267470184426581E-2</v>
          </cell>
          <cell r="O30">
            <v>8.7958517548332883E-3</v>
          </cell>
          <cell r="P30">
            <v>-2745.4155348777745</v>
          </cell>
          <cell r="Q30">
            <v>4036.0482110655948</v>
          </cell>
          <cell r="R30">
            <v>527.75110528999733</v>
          </cell>
        </row>
        <row r="31">
          <cell r="A31">
            <v>17</v>
          </cell>
          <cell r="B31" t="str">
            <v>2000Q1</v>
          </cell>
          <cell r="C31">
            <v>585</v>
          </cell>
          <cell r="D31">
            <v>4556</v>
          </cell>
          <cell r="F31">
            <v>4.0333329999999998</v>
          </cell>
          <cell r="G31">
            <v>11.013333333333332</v>
          </cell>
          <cell r="J31">
            <v>6.6572754474969464E-5</v>
          </cell>
          <cell r="K31">
            <v>2.2259143252711944E-5</v>
          </cell>
          <cell r="L31">
            <v>8.869078654572371E-2</v>
          </cell>
          <cell r="M31">
            <v>1.0347299540024779E-2</v>
          </cell>
          <cell r="N31">
            <v>7.6154213805951318E-2</v>
          </cell>
          <cell r="O31">
            <v>8.886743621524737E-3</v>
          </cell>
          <cell r="P31">
            <v>-2763.0688371101878</v>
          </cell>
          <cell r="Q31">
            <v>4569.2528283570791</v>
          </cell>
          <cell r="R31">
            <v>533.20461729148417</v>
          </cell>
        </row>
        <row r="32">
          <cell r="A32">
            <v>18</v>
          </cell>
          <cell r="B32" t="str">
            <v>2000Q2</v>
          </cell>
          <cell r="C32">
            <v>618</v>
          </cell>
          <cell r="D32">
            <v>5174</v>
          </cell>
          <cell r="F32">
            <v>3.9333330000000002</v>
          </cell>
          <cell r="G32">
            <v>10.876666666666667</v>
          </cell>
          <cell r="J32">
            <v>9.779182836966438E-5</v>
          </cell>
          <cell r="K32">
            <v>3.1219073894694915E-5</v>
          </cell>
          <cell r="L32">
            <v>9.9514835367120913E-2</v>
          </cell>
          <cell r="M32">
            <v>1.0824048821397203E-2</v>
          </cell>
          <cell r="N32">
            <v>8.5451534328057188E-2</v>
          </cell>
          <cell r="O32">
            <v>9.297320522105872E-3</v>
          </cell>
          <cell r="P32">
            <v>-2891.0219443956289</v>
          </cell>
          <cell r="Q32">
            <v>5127.0920596834312</v>
          </cell>
          <cell r="R32">
            <v>557.83923132635232</v>
          </cell>
        </row>
        <row r="33">
          <cell r="A33">
            <v>19</v>
          </cell>
          <cell r="B33" t="str">
            <v>2000Q3</v>
          </cell>
          <cell r="C33">
            <v>648</v>
          </cell>
          <cell r="D33">
            <v>5822</v>
          </cell>
          <cell r="F33">
            <v>4</v>
          </cell>
          <cell r="G33">
            <v>10.746666666666666</v>
          </cell>
          <cell r="J33">
            <v>1.4130427185377048E-4</v>
          </cell>
          <cell r="K33">
            <v>4.35124434841061E-5</v>
          </cell>
          <cell r="L33">
            <v>0.11180168786785616</v>
          </cell>
          <cell r="M33">
            <v>1.2286852500735246E-2</v>
          </cell>
          <cell r="N33">
            <v>9.600647275430442E-2</v>
          </cell>
          <cell r="O33">
            <v>1.0554938426247235E-2</v>
          </cell>
          <cell r="P33">
            <v>-2949.152607488099</v>
          </cell>
          <cell r="Q33">
            <v>5760.3883652582654</v>
          </cell>
          <cell r="R33">
            <v>633.29630557483415</v>
          </cell>
        </row>
        <row r="34">
          <cell r="A34">
            <v>20</v>
          </cell>
          <cell r="B34" t="str">
            <v>2000Q4</v>
          </cell>
          <cell r="C34">
            <v>705</v>
          </cell>
          <cell r="D34">
            <v>6527</v>
          </cell>
          <cell r="F34">
            <v>3.9</v>
          </cell>
          <cell r="G34">
            <v>10.393333333333333</v>
          </cell>
          <cell r="J34">
            <v>2.0434457325657629E-4</v>
          </cell>
          <cell r="K34">
            <v>6.304030140280581E-5</v>
          </cell>
          <cell r="L34">
            <v>0.12438596947954239</v>
          </cell>
          <cell r="M34">
            <v>1.2584281611686232E-2</v>
          </cell>
          <cell r="N34">
            <v>0.10681952903418283</v>
          </cell>
          <cell r="O34">
            <v>1.0813056279878419E-2</v>
          </cell>
          <cell r="P34">
            <v>-3191.5356769392429</v>
          </cell>
          <cell r="Q34">
            <v>6409.1717420509704</v>
          </cell>
          <cell r="R34">
            <v>648.7833767927051</v>
          </cell>
        </row>
        <row r="35">
          <cell r="A35">
            <v>21</v>
          </cell>
          <cell r="B35" t="str">
            <v>2001Q1</v>
          </cell>
          <cell r="C35">
            <v>688</v>
          </cell>
          <cell r="D35">
            <v>7215</v>
          </cell>
          <cell r="F35">
            <v>4.233333</v>
          </cell>
          <cell r="G35">
            <v>9.2266666666666666</v>
          </cell>
          <cell r="J35">
            <v>2.7066703578082496E-4</v>
          </cell>
          <cell r="K35">
            <v>6.6322462524248671E-5</v>
          </cell>
          <cell r="L35">
            <v>0.13561920082633805</v>
          </cell>
          <cell r="M35">
            <v>1.1233231346795658E-2</v>
          </cell>
          <cell r="N35">
            <v>0.11647311572725179</v>
          </cell>
          <cell r="O35">
            <v>9.6535866930689464E-3</v>
          </cell>
          <cell r="P35">
            <v>-3192.6129191979489</v>
          </cell>
          <cell r="Q35">
            <v>6988.3869436351069</v>
          </cell>
          <cell r="R35">
            <v>579.21520158413682</v>
          </cell>
        </row>
        <row r="36">
          <cell r="A36">
            <v>22</v>
          </cell>
          <cell r="B36" t="str">
            <v>2001Q2</v>
          </cell>
          <cell r="C36">
            <v>656</v>
          </cell>
          <cell r="D36">
            <v>7871</v>
          </cell>
          <cell r="F36">
            <v>4.4000000000000004</v>
          </cell>
          <cell r="G36">
            <v>9.1</v>
          </cell>
          <cell r="J36">
            <v>3.4731166551948967E-4</v>
          </cell>
          <cell r="K36">
            <v>7.6644629738664705E-5</v>
          </cell>
          <cell r="L36">
            <v>0.14724145977356062</v>
          </cell>
          <cell r="M36">
            <v>1.1622258947222575E-2</v>
          </cell>
          <cell r="N36">
            <v>0.12646215924130355</v>
          </cell>
          <cell r="O36">
            <v>9.9890435140517885E-3</v>
          </cell>
          <cell r="P36">
            <v>-3021.7107815204686</v>
          </cell>
          <cell r="Q36">
            <v>7587.7295544782128</v>
          </cell>
          <cell r="R36">
            <v>599.34261084310731</v>
          </cell>
        </row>
        <row r="37">
          <cell r="A37">
            <v>23</v>
          </cell>
          <cell r="B37" t="str">
            <v>2001Q3</v>
          </cell>
          <cell r="C37">
            <v>684</v>
          </cell>
          <cell r="D37">
            <v>8555</v>
          </cell>
          <cell r="F37">
            <v>4.8333329999999997</v>
          </cell>
          <cell r="G37">
            <v>8.8566666666666656</v>
          </cell>
          <cell r="J37">
            <v>4.4527256948445615E-4</v>
          </cell>
          <cell r="K37">
            <v>9.7960903964966484E-5</v>
          </cell>
          <cell r="L37">
            <v>0.160309080350865</v>
          </cell>
          <cell r="M37">
            <v>1.3067620577304373E-2</v>
          </cell>
          <cell r="N37">
            <v>0.13769512228034309</v>
          </cell>
          <cell r="O37">
            <v>1.1232963039039499E-2</v>
          </cell>
          <cell r="P37">
            <v>-3070.4094431877788</v>
          </cell>
          <cell r="Q37">
            <v>8261.7073368205856</v>
          </cell>
          <cell r="R37">
            <v>673.97778234237001</v>
          </cell>
        </row>
        <row r="38">
          <cell r="A38">
            <v>24</v>
          </cell>
          <cell r="B38" t="str">
            <v>2001Q4</v>
          </cell>
          <cell r="C38">
            <v>692</v>
          </cell>
          <cell r="D38">
            <v>9247</v>
          </cell>
          <cell r="F38">
            <v>5.5</v>
          </cell>
          <cell r="G38">
            <v>8.5133333333333336</v>
          </cell>
          <cell r="J38">
            <v>5.6035282259259134E-4</v>
          </cell>
          <cell r="K38">
            <v>1.1508025310813519E-4</v>
          </cell>
          <cell r="L38">
            <v>0.17379864249738153</v>
          </cell>
          <cell r="M38">
            <v>1.3489562146516532E-2</v>
          </cell>
          <cell r="N38">
            <v>0.14929276168993777</v>
          </cell>
          <cell r="O38">
            <v>1.1597639409594719E-2</v>
          </cell>
          <cell r="P38">
            <v>-3084.2119609200058</v>
          </cell>
          <cell r="Q38">
            <v>8957.5657013962664</v>
          </cell>
          <cell r="R38">
            <v>695.85836457568314</v>
          </cell>
        </row>
        <row r="39">
          <cell r="A39">
            <v>25</v>
          </cell>
          <cell r="B39" t="str">
            <v>2002Q1</v>
          </cell>
          <cell r="C39">
            <v>619</v>
          </cell>
          <cell r="D39">
            <v>9866</v>
          </cell>
          <cell r="F39">
            <v>5.7</v>
          </cell>
          <cell r="G39">
            <v>9.3133333333333326</v>
          </cell>
          <cell r="J39">
            <v>6.8082709883121595E-4</v>
          </cell>
          <cell r="K39">
            <v>1.2047427623862461E-4</v>
          </cell>
          <cell r="L39">
            <v>0.18736102582540937</v>
          </cell>
          <cell r="M39">
            <v>1.3562383328027838E-2</v>
          </cell>
          <cell r="N39">
            <v>0.16095368419388326</v>
          </cell>
          <cell r="O39">
            <v>1.1660922503945462E-2</v>
          </cell>
          <cell r="P39">
            <v>-2755.4859182277969</v>
          </cell>
          <cell r="Q39">
            <v>9657.221051632996</v>
          </cell>
          <cell r="R39">
            <v>699.65535023672771</v>
          </cell>
        </row>
        <row r="40">
          <cell r="A40">
            <v>26</v>
          </cell>
          <cell r="B40" t="str">
            <v>2002Q2</v>
          </cell>
          <cell r="C40">
            <v>642</v>
          </cell>
          <cell r="D40">
            <v>10508</v>
          </cell>
          <cell r="F40">
            <v>5.8333329999999997</v>
          </cell>
          <cell r="G40">
            <v>9.41</v>
          </cell>
          <cell r="J40">
            <v>8.0618809196997265E-4</v>
          </cell>
          <cell r="K40">
            <v>1.253609931387567E-4</v>
          </cell>
          <cell r="L40">
            <v>0.20025477690461524</v>
          </cell>
          <cell r="M40">
            <v>1.2893751079205873E-2</v>
          </cell>
          <cell r="N40">
            <v>0.17204124885702893</v>
          </cell>
          <cell r="O40">
            <v>1.1087564663145666E-2</v>
          </cell>
          <cell r="P40">
            <v>-2890.2397657423658</v>
          </cell>
          <cell r="Q40">
            <v>10322.474931421735</v>
          </cell>
          <cell r="R40">
            <v>665.25387978873994</v>
          </cell>
        </row>
        <row r="41">
          <cell r="A41">
            <v>27</v>
          </cell>
          <cell r="B41" t="str">
            <v>2002Q3</v>
          </cell>
          <cell r="C41">
            <v>722</v>
          </cell>
          <cell r="D41">
            <v>11230</v>
          </cell>
          <cell r="F41">
            <v>5.733333</v>
          </cell>
          <cell r="G41">
            <v>8.7266666666666648</v>
          </cell>
          <cell r="J41">
            <v>9.7113720663488667E-4</v>
          </cell>
          <cell r="K41">
            <v>1.6494911466491402E-4</v>
          </cell>
          <cell r="L41">
            <v>0.21395914248206094</v>
          </cell>
          <cell r="M41">
            <v>1.3704365577445698E-2</v>
          </cell>
          <cell r="N41">
            <v>0.18383036044147971</v>
          </cell>
          <cell r="O41">
            <v>1.1789111584450793E-2</v>
          </cell>
          <cell r="P41">
            <v>-3206.0979806617361</v>
          </cell>
          <cell r="Q41">
            <v>11029.821626488783</v>
          </cell>
          <cell r="R41">
            <v>707.34669506704756</v>
          </cell>
        </row>
        <row r="42">
          <cell r="A42">
            <v>28</v>
          </cell>
          <cell r="B42" t="str">
            <v>2002Q4</v>
          </cell>
          <cell r="C42">
            <v>804</v>
          </cell>
          <cell r="D42">
            <v>12034</v>
          </cell>
          <cell r="F42">
            <v>5.8666669999999996</v>
          </cell>
          <cell r="G42">
            <v>8.3833333333333329</v>
          </cell>
          <cell r="J42">
            <v>1.2271334692256497E-3</v>
          </cell>
          <cell r="K42">
            <v>2.5599626259076302E-4</v>
          </cell>
          <cell r="L42">
            <v>0.22912910592471958</v>
          </cell>
          <cell r="M42">
            <v>1.516996344265864E-2</v>
          </cell>
          <cell r="N42">
            <v>0.1968906291811546</v>
          </cell>
          <cell r="O42">
            <v>1.3060268739674865E-2</v>
          </cell>
          <cell r="P42">
            <v>-3487.8971847402063</v>
          </cell>
          <cell r="Q42">
            <v>11813.437750869276</v>
          </cell>
          <cell r="R42">
            <v>783.6161243804919</v>
          </cell>
        </row>
        <row r="43">
          <cell r="A43">
            <v>29</v>
          </cell>
          <cell r="B43" t="str">
            <v>2003Q1</v>
          </cell>
          <cell r="C43">
            <v>687</v>
          </cell>
          <cell r="D43">
            <v>12721</v>
          </cell>
          <cell r="F43">
            <v>5.8666669999999996</v>
          </cell>
          <cell r="G43">
            <v>7.996666666666667</v>
          </cell>
          <cell r="J43">
            <v>1.4712975465720479E-3</v>
          </cell>
          <cell r="K43">
            <v>2.4416407734639822E-4</v>
          </cell>
          <cell r="L43">
            <v>0.24292138746293446</v>
          </cell>
          <cell r="M43">
            <v>1.3792281538214879E-2</v>
          </cell>
          <cell r="N43">
            <v>0.20876642590365954</v>
          </cell>
          <cell r="O43">
            <v>1.1875796722504954E-2</v>
          </cell>
          <cell r="P43">
            <v>-3045.6447003178137</v>
          </cell>
          <cell r="Q43">
            <v>12525.985554219573</v>
          </cell>
          <cell r="R43">
            <v>712.54780335029727</v>
          </cell>
        </row>
        <row r="44">
          <cell r="A44">
            <v>30</v>
          </cell>
          <cell r="B44" t="str">
            <v>2003Q2</v>
          </cell>
          <cell r="C44">
            <v>701</v>
          </cell>
          <cell r="D44">
            <v>13422</v>
          </cell>
          <cell r="F44">
            <v>6.1333330000000004</v>
          </cell>
          <cell r="G44">
            <v>8.9266666666666659</v>
          </cell>
          <cell r="J44">
            <v>1.7586756682443916E-3</v>
          </cell>
          <cell r="K44">
            <v>2.8737812167234367E-4</v>
          </cell>
          <cell r="L44">
            <v>0.2580581635041046</v>
          </cell>
          <cell r="M44">
            <v>1.5136776041170141E-2</v>
          </cell>
          <cell r="N44">
            <v>0.22180264105750711</v>
          </cell>
          <cell r="O44">
            <v>1.3036215153847589E-2</v>
          </cell>
          <cell r="P44">
            <v>-3042.3568335000036</v>
          </cell>
          <cell r="Q44">
            <v>13308.158463450427</v>
          </cell>
          <cell r="R44">
            <v>782.17290923085534</v>
          </cell>
        </row>
        <row r="45">
          <cell r="A45">
            <v>31</v>
          </cell>
          <cell r="B45" t="str">
            <v>2003Q3</v>
          </cell>
          <cell r="C45">
            <v>746</v>
          </cell>
          <cell r="D45">
            <v>14168</v>
          </cell>
          <cell r="F45">
            <v>6.1333330000000004</v>
          </cell>
          <cell r="G45">
            <v>8.93</v>
          </cell>
          <cell r="J45">
            <v>2.1147356531369121E-3</v>
          </cell>
          <cell r="K45">
            <v>3.5605998489252055E-4</v>
          </cell>
          <cell r="L45">
            <v>0.27344503342412729</v>
          </cell>
          <cell r="M45">
            <v>1.5386869920022694E-2</v>
          </cell>
          <cell r="N45">
            <v>0.2350632879733596</v>
          </cell>
          <cell r="O45">
            <v>1.3260646915852471E-2</v>
          </cell>
          <cell r="P45">
            <v>-3224.9240632641145</v>
          </cell>
          <cell r="Q45">
            <v>14103.797278401576</v>
          </cell>
          <cell r="R45">
            <v>795.63881495114822</v>
          </cell>
        </row>
        <row r="46">
          <cell r="A46">
            <v>32</v>
          </cell>
          <cell r="B46" t="str">
            <v>2003Q4</v>
          </cell>
          <cell r="C46">
            <v>759</v>
          </cell>
          <cell r="D46">
            <v>14927</v>
          </cell>
          <cell r="F46">
            <v>5.8333329999999997</v>
          </cell>
          <cell r="G46">
            <v>9.1966666666666654</v>
          </cell>
          <cell r="J46">
            <v>2.6118372689538649E-3</v>
          </cell>
          <cell r="K46">
            <v>4.9710161581695278E-4</v>
          </cell>
          <cell r="L46">
            <v>0.2906897114707947</v>
          </cell>
          <cell r="M46">
            <v>1.7244678046667405E-2</v>
          </cell>
          <cell r="N46">
            <v>0.24993889326712448</v>
          </cell>
          <cell r="O46">
            <v>1.4875605293764893E-2</v>
          </cell>
          <cell r="P46">
            <v>-3193.896770997645</v>
          </cell>
          <cell r="Q46">
            <v>14996.333596027469</v>
          </cell>
          <cell r="R46">
            <v>892.53631762589362</v>
          </cell>
        </row>
        <row r="47">
          <cell r="A47">
            <v>33</v>
          </cell>
          <cell r="B47" t="str">
            <v>2004Q1</v>
          </cell>
          <cell r="C47">
            <v>785</v>
          </cell>
          <cell r="D47">
            <v>15712</v>
          </cell>
          <cell r="F47">
            <v>5.7</v>
          </cell>
          <cell r="G47">
            <v>9.8000000000000007</v>
          </cell>
          <cell r="J47">
            <v>3.1245628284579663E-3</v>
          </cell>
          <cell r="K47">
            <v>5.1272555950410137E-4</v>
          </cell>
          <cell r="L47">
            <v>0.30598110965828351</v>
          </cell>
          <cell r="M47">
            <v>1.5291398187488814E-2</v>
          </cell>
          <cell r="N47">
            <v>0.2631397352006033</v>
          </cell>
          <cell r="O47">
            <v>1.3200841933478822E-2</v>
          </cell>
          <cell r="P47">
            <v>-3397.0676148388688</v>
          </cell>
          <cell r="Q47">
            <v>15788.384112036198</v>
          </cell>
          <cell r="R47">
            <v>792.05051600872935</v>
          </cell>
        </row>
        <row r="48">
          <cell r="A48">
            <v>34</v>
          </cell>
          <cell r="B48" t="str">
            <v>2004Q2</v>
          </cell>
          <cell r="C48">
            <v>851</v>
          </cell>
          <cell r="D48">
            <v>16563</v>
          </cell>
          <cell r="F48">
            <v>5.6</v>
          </cell>
          <cell r="G48">
            <v>9.3333333333333321</v>
          </cell>
          <cell r="J48">
            <v>3.7922060635702248E-3</v>
          </cell>
          <cell r="K48">
            <v>6.6764323511225854E-4</v>
          </cell>
          <cell r="L48">
            <v>0.32230936700934476</v>
          </cell>
          <cell r="M48">
            <v>1.6328257351061248E-2</v>
          </cell>
          <cell r="N48">
            <v>0.27725267893007854</v>
          </cell>
          <cell r="O48">
            <v>1.4112943729475275E-2</v>
          </cell>
          <cell r="P48">
            <v>-3625.8241344522612</v>
          </cell>
          <cell r="Q48">
            <v>16635.160735804711</v>
          </cell>
          <cell r="R48">
            <v>846.77662376851652</v>
          </cell>
        </row>
        <row r="49">
          <cell r="A49">
            <v>35</v>
          </cell>
          <cell r="B49" t="str">
            <v>2004Q3</v>
          </cell>
          <cell r="C49">
            <v>897</v>
          </cell>
          <cell r="D49">
            <v>17460</v>
          </cell>
          <cell r="F49">
            <v>5.4333330000000002</v>
          </cell>
          <cell r="G49">
            <v>9.56</v>
          </cell>
          <cell r="J49">
            <v>4.6420211657137722E-3</v>
          </cell>
          <cell r="K49">
            <v>8.4981510214354739E-4</v>
          </cell>
          <cell r="L49">
            <v>0.33896252195717269</v>
          </cell>
          <cell r="M49">
            <v>1.6653154947827931E-2</v>
          </cell>
          <cell r="N49">
            <v>0.29167033061044251</v>
          </cell>
          <cell r="O49">
            <v>1.4417651680363918E-2</v>
          </cell>
          <cell r="P49">
            <v>-3802.6539047253041</v>
          </cell>
          <cell r="Q49">
            <v>17500.219836626551</v>
          </cell>
          <cell r="R49">
            <v>865.05910082183505</v>
          </cell>
        </row>
        <row r="50">
          <cell r="A50">
            <v>36</v>
          </cell>
          <cell r="B50" t="str">
            <v>2004Q4</v>
          </cell>
          <cell r="C50">
            <v>907</v>
          </cell>
          <cell r="D50">
            <v>18367</v>
          </cell>
          <cell r="F50">
            <v>5.4333330000000002</v>
          </cell>
          <cell r="G50">
            <v>9.3866666666666667</v>
          </cell>
          <cell r="J50">
            <v>5.8248015961300803E-3</v>
          </cell>
          <cell r="K50">
            <v>1.1827804304163081E-3</v>
          </cell>
          <cell r="L50">
            <v>0.35713735209460284</v>
          </cell>
          <cell r="M50">
            <v>1.8174830137430154E-2</v>
          </cell>
          <cell r="N50">
            <v>0.30744150538059822</v>
          </cell>
          <cell r="O50">
            <v>1.5771174770155771E-2</v>
          </cell>
          <cell r="P50">
            <v>-3763.6612478239249</v>
          </cell>
          <cell r="Q50">
            <v>18446.490322835893</v>
          </cell>
          <cell r="R50">
            <v>946.27048620934625</v>
          </cell>
        </row>
        <row r="51">
          <cell r="A51">
            <v>37</v>
          </cell>
          <cell r="B51" t="str">
            <v>2005Q1</v>
          </cell>
          <cell r="C51">
            <v>801</v>
          </cell>
          <cell r="D51">
            <v>19168</v>
          </cell>
          <cell r="F51">
            <v>5.3</v>
          </cell>
          <cell r="G51">
            <v>9.4066666666666663</v>
          </cell>
          <cell r="J51">
            <v>6.9153837962248055E-3</v>
          </cell>
          <cell r="K51">
            <v>1.0905822000947252E-3</v>
          </cell>
          <cell r="L51">
            <v>0.37244352341338816</v>
          </cell>
          <cell r="M51">
            <v>1.5306171318785311E-2</v>
          </cell>
          <cell r="N51">
            <v>0.32073677291359698</v>
          </cell>
          <cell r="O51">
            <v>1.329526753299873E-2</v>
          </cell>
          <cell r="P51">
            <v>-3460.5980524609258</v>
          </cell>
          <cell r="Q51">
            <v>19244.206374815818</v>
          </cell>
          <cell r="R51">
            <v>797.7160519799238</v>
          </cell>
        </row>
        <row r="52">
          <cell r="A52">
            <v>38</v>
          </cell>
          <cell r="B52" t="str">
            <v>2005Q2</v>
          </cell>
          <cell r="C52">
            <v>799</v>
          </cell>
          <cell r="D52">
            <v>19967</v>
          </cell>
          <cell r="F52">
            <v>5.0999999999999996</v>
          </cell>
          <cell r="G52">
            <v>9.02</v>
          </cell>
          <cell r="J52">
            <v>8.1800882725302504E-3</v>
          </cell>
          <cell r="K52">
            <v>1.2647044763054449E-3</v>
          </cell>
          <cell r="L52">
            <v>0.38863894341039473</v>
          </cell>
          <cell r="M52">
            <v>1.6195419997006577E-2</v>
          </cell>
          <cell r="N52">
            <v>0.33482012902676461</v>
          </cell>
          <cell r="O52">
            <v>1.4083356113167625E-2</v>
          </cell>
          <cell r="P52">
            <v>-3405.9465154799313</v>
          </cell>
          <cell r="Q52">
            <v>20089.207741605878</v>
          </cell>
          <cell r="R52">
            <v>845.00136679005743</v>
          </cell>
        </row>
        <row r="53">
          <cell r="A53">
            <v>39</v>
          </cell>
          <cell r="B53" t="str">
            <v>2005Q3</v>
          </cell>
          <cell r="C53">
            <v>900</v>
          </cell>
          <cell r="D53">
            <v>20867</v>
          </cell>
          <cell r="F53">
            <v>4.9666670000000002</v>
          </cell>
          <cell r="G53">
            <v>8.75</v>
          </cell>
          <cell r="J53">
            <v>9.9512324386614726E-3</v>
          </cell>
          <cell r="K53">
            <v>1.7711441661312222E-3</v>
          </cell>
          <cell r="L53">
            <v>0.40599861954247263</v>
          </cell>
          <cell r="M53">
            <v>1.7359676132077895E-2</v>
          </cell>
          <cell r="N53">
            <v>0.34997468810857812</v>
          </cell>
          <cell r="O53">
            <v>1.5154559081813521E-2</v>
          </cell>
          <cell r="P53">
            <v>-3770.5084765238839</v>
          </cell>
          <cell r="Q53">
            <v>20998.481286514689</v>
          </cell>
          <cell r="R53">
            <v>909.27354490881123</v>
          </cell>
        </row>
        <row r="54">
          <cell r="A54">
            <v>40</v>
          </cell>
          <cell r="B54" t="str">
            <v>2005Q4</v>
          </cell>
          <cell r="C54">
            <v>897</v>
          </cell>
          <cell r="D54">
            <v>21764</v>
          </cell>
          <cell r="F54">
            <v>4.9666670000000002</v>
          </cell>
          <cell r="G54">
            <v>8.2433333333333341</v>
          </cell>
          <cell r="J54">
            <v>1.2090502866436759E-2</v>
          </cell>
          <cell r="K54">
            <v>2.1392704277752861E-3</v>
          </cell>
          <cell r="L54">
            <v>0.42283012635522077</v>
          </cell>
          <cell r="M54">
            <v>1.6831506812748143E-2</v>
          </cell>
          <cell r="N54">
            <v>0.36472786573485816</v>
          </cell>
          <cell r="O54">
            <v>1.475317762628002E-2</v>
          </cell>
          <cell r="P54">
            <v>-3782.0182180361817</v>
          </cell>
          <cell r="Q54">
            <v>21883.671944091489</v>
          </cell>
          <cell r="R54">
            <v>885.19065757680119</v>
          </cell>
        </row>
        <row r="55">
          <cell r="A55">
            <v>41</v>
          </cell>
          <cell r="B55" t="str">
            <v>2006Q1</v>
          </cell>
          <cell r="C55">
            <v>794</v>
          </cell>
          <cell r="D55">
            <v>22558</v>
          </cell>
          <cell r="F55">
            <v>4.733333</v>
          </cell>
          <cell r="G55">
            <v>8.8933333333333344</v>
          </cell>
          <cell r="J55">
            <v>1.4288939586928118E-2</v>
          </cell>
          <cell r="K55">
            <v>2.1984367204913591E-3</v>
          </cell>
          <cell r="L55">
            <v>0.43886727545845317</v>
          </cell>
          <cell r="M55">
            <v>1.6037149103232395E-2</v>
          </cell>
          <cell r="N55">
            <v>0.37880742314853638</v>
          </cell>
          <cell r="O55">
            <v>1.4079557413678211E-2</v>
          </cell>
          <cell r="P55">
            <v>-3384.8469017725297</v>
          </cell>
          <cell r="Q55">
            <v>22728.445388912183</v>
          </cell>
          <cell r="R55">
            <v>844.7734448206927</v>
          </cell>
        </row>
        <row r="56">
          <cell r="A56">
            <v>42</v>
          </cell>
          <cell r="B56" t="str">
            <v>2006Q2</v>
          </cell>
          <cell r="C56">
            <v>824</v>
          </cell>
          <cell r="D56">
            <v>23382</v>
          </cell>
          <cell r="F56">
            <v>4.6333330000000004</v>
          </cell>
          <cell r="G56">
            <v>8.379999999999999</v>
          </cell>
          <cell r="J56">
            <v>1.6525930439590941E-2</v>
          </cell>
          <cell r="K56">
            <v>2.2369908526628235E-3</v>
          </cell>
          <cell r="L56">
            <v>0.45421759145080942</v>
          </cell>
          <cell r="M56">
            <v>1.5350315992356256E-2</v>
          </cell>
          <cell r="N56">
            <v>0.392302759023819</v>
          </cell>
          <cell r="O56">
            <v>1.3495335875282585E-2</v>
          </cell>
          <cell r="P56">
            <v>-3547.6587826174614</v>
          </cell>
          <cell r="Q56">
            <v>23538.165541429142</v>
          </cell>
          <cell r="R56">
            <v>809.72015251695507</v>
          </cell>
        </row>
        <row r="57">
          <cell r="A57">
            <v>43</v>
          </cell>
          <cell r="B57" t="str">
            <v>2006Q3</v>
          </cell>
          <cell r="C57">
            <v>958</v>
          </cell>
          <cell r="D57">
            <v>24340</v>
          </cell>
          <cell r="F57">
            <v>4.6333330000000004</v>
          </cell>
          <cell r="G57">
            <v>8.4033333333333324</v>
          </cell>
          <cell r="J57">
            <v>1.9715826996103858E-2</v>
          </cell>
          <cell r="K57">
            <v>3.1898965565129167E-3</v>
          </cell>
          <cell r="L57">
            <v>0.47102916115544458</v>
          </cell>
          <cell r="M57">
            <v>1.6811569704635154E-2</v>
          </cell>
          <cell r="N57">
            <v>0.40718743889831038</v>
          </cell>
          <cell r="O57">
            <v>1.4884679874491448E-2</v>
          </cell>
          <cell r="P57">
            <v>-4030.7110340941886</v>
          </cell>
          <cell r="Q57">
            <v>24431.246333898624</v>
          </cell>
          <cell r="R57">
            <v>893.08079246948682</v>
          </cell>
        </row>
        <row r="58">
          <cell r="A58">
            <v>44</v>
          </cell>
          <cell r="B58" t="str">
            <v>2006Q4</v>
          </cell>
          <cell r="C58">
            <v>940</v>
          </cell>
          <cell r="D58">
            <v>25280</v>
          </cell>
          <cell r="F58">
            <v>4.4333330000000002</v>
          </cell>
          <cell r="G58">
            <v>9.2466666666666661</v>
          </cell>
          <cell r="J58">
            <v>2.3826120282666063E-2</v>
          </cell>
          <cell r="K58">
            <v>4.1102932865622055E-3</v>
          </cell>
          <cell r="L58">
            <v>0.48872652450671417</v>
          </cell>
          <cell r="M58">
            <v>1.769736335126959E-2</v>
          </cell>
          <cell r="N58">
            <v>0.42296280729019109</v>
          </cell>
          <cell r="O58">
            <v>1.5775368391880647E-2</v>
          </cell>
          <cell r="P58">
            <v>-3900.3471868588454</v>
          </cell>
          <cell r="Q58">
            <v>25377.768437411465</v>
          </cell>
          <cell r="R58">
            <v>946.52210351283884</v>
          </cell>
        </row>
        <row r="59">
          <cell r="A59">
            <v>45</v>
          </cell>
          <cell r="B59" t="str">
            <v>2007Q1</v>
          </cell>
          <cell r="C59">
            <v>890</v>
          </cell>
          <cell r="D59">
            <v>26170</v>
          </cell>
          <cell r="F59">
            <v>4.5</v>
          </cell>
          <cell r="G59">
            <v>9.2200000000000006</v>
          </cell>
          <cell r="J59">
            <v>2.7990338347341104E-2</v>
          </cell>
          <cell r="K59">
            <v>4.1642180646750404E-3</v>
          </cell>
          <cell r="L59">
            <v>0.50488470583541378</v>
          </cell>
          <cell r="M59">
            <v>1.6158181328699617E-2</v>
          </cell>
          <cell r="N59">
            <v>0.43742435079875974</v>
          </cell>
          <cell r="O59">
            <v>1.4461543508568682E-2</v>
          </cell>
          <cell r="P59">
            <v>-3770.2734689091435</v>
          </cell>
          <cell r="Q59">
            <v>26245.461047925586</v>
          </cell>
          <cell r="R59">
            <v>867.69261051412093</v>
          </cell>
        </row>
        <row r="60">
          <cell r="A60">
            <v>46</v>
          </cell>
          <cell r="B60" t="str">
            <v>2007Q2</v>
          </cell>
          <cell r="C60">
            <v>850</v>
          </cell>
          <cell r="D60">
            <v>27020</v>
          </cell>
          <cell r="F60">
            <v>4.5</v>
          </cell>
          <cell r="G60">
            <v>8.69</v>
          </cell>
          <cell r="J60">
            <v>3.212834894852834E-2</v>
          </cell>
          <cell r="K60">
            <v>4.1380106011872364E-3</v>
          </cell>
          <cell r="L60">
            <v>0.52028216591959908</v>
          </cell>
          <cell r="M60">
            <v>1.5397460084185299E-2</v>
          </cell>
          <cell r="N60">
            <v>0.45122907565388132</v>
          </cell>
          <cell r="O60">
            <v>1.3804724855121565E-2</v>
          </cell>
          <cell r="P60">
            <v>-3640.3327099202002</v>
          </cell>
          <cell r="Q60">
            <v>27073.744539232877</v>
          </cell>
          <cell r="R60">
            <v>828.28349130729384</v>
          </cell>
        </row>
        <row r="61">
          <cell r="A61">
            <v>47</v>
          </cell>
          <cell r="B61" t="str">
            <v>2007Q3</v>
          </cell>
          <cell r="C61">
            <v>904</v>
          </cell>
          <cell r="D61">
            <v>27924</v>
          </cell>
          <cell r="F61">
            <v>4.6666670000000003</v>
          </cell>
          <cell r="G61">
            <v>8.5733333333333341</v>
          </cell>
          <cell r="J61">
            <v>3.7724617389215731E-2</v>
          </cell>
          <cell r="K61">
            <v>5.5962684406873908E-3</v>
          </cell>
          <cell r="L61">
            <v>0.53694607075124967</v>
          </cell>
          <cell r="M61">
            <v>1.6663904831650589E-2</v>
          </cell>
          <cell r="N61">
            <v>0.46632737868510882</v>
          </cell>
          <cell r="O61">
            <v>1.5098303031227472E-2</v>
          </cell>
          <cell r="P61">
            <v>-3790.6283228571151</v>
          </cell>
          <cell r="Q61">
            <v>27979.642721106527</v>
          </cell>
          <cell r="R61">
            <v>905.89818187364835</v>
          </cell>
        </row>
        <row r="62">
          <cell r="A62">
            <v>48</v>
          </cell>
          <cell r="B62" t="str">
            <v>2007Q4</v>
          </cell>
          <cell r="C62">
            <v>790</v>
          </cell>
          <cell r="D62">
            <v>28714</v>
          </cell>
          <cell r="F62">
            <v>4.8</v>
          </cell>
          <cell r="G62">
            <v>7.75</v>
          </cell>
          <cell r="J62">
            <v>4.3226857992690215E-2</v>
          </cell>
          <cell r="K62">
            <v>5.5022406034744842E-3</v>
          </cell>
          <cell r="L62">
            <v>0.55251949891580665</v>
          </cell>
          <cell r="M62">
            <v>1.5573428164556979E-2</v>
          </cell>
          <cell r="N62">
            <v>0.48047616035595697</v>
          </cell>
          <cell r="O62">
            <v>1.4148781670848178E-2</v>
          </cell>
          <cell r="P62">
            <v>-3363.9201400839393</v>
          </cell>
          <cell r="Q62">
            <v>28828.569621357419</v>
          </cell>
          <cell r="R62">
            <v>848.92690025089064</v>
          </cell>
        </row>
        <row r="63">
          <cell r="A63">
            <v>49</v>
          </cell>
          <cell r="B63" t="str">
            <v>2008Q1</v>
          </cell>
          <cell r="C63">
            <v>730</v>
          </cell>
          <cell r="D63">
            <v>29444</v>
          </cell>
          <cell r="F63">
            <v>5</v>
          </cell>
          <cell r="G63">
            <v>7.2899999999999991</v>
          </cell>
          <cell r="J63">
            <v>4.8034586255672584E-2</v>
          </cell>
          <cell r="K63">
            <v>4.8077282629823692E-3</v>
          </cell>
          <cell r="L63">
            <v>0.56627113495875248</v>
          </cell>
          <cell r="M63">
            <v>1.3751636042945825E-2</v>
          </cell>
          <cell r="N63">
            <v>0.49296261225040994</v>
          </cell>
          <cell r="O63">
            <v>1.248645189445299E-2</v>
          </cell>
          <cell r="P63">
            <v>-3199.6710817614685</v>
          </cell>
          <cell r="Q63">
            <v>29577.756735024595</v>
          </cell>
          <cell r="R63">
            <v>749.18711366717935</v>
          </cell>
        </row>
        <row r="64">
          <cell r="A64">
            <v>50</v>
          </cell>
          <cell r="B64" t="str">
            <v>2008Q2</v>
          </cell>
          <cell r="C64">
            <v>752</v>
          </cell>
          <cell r="D64">
            <v>30196</v>
          </cell>
          <cell r="F64">
            <v>5.3333329999999997</v>
          </cell>
          <cell r="G64">
            <v>5.96</v>
          </cell>
          <cell r="J64">
            <v>5.2327959599827611E-2</v>
          </cell>
          <cell r="K64">
            <v>4.293373344155027E-3</v>
          </cell>
          <cell r="L64">
            <v>0.57876264824213952</v>
          </cell>
          <cell r="M64">
            <v>1.2491513283387046E-2</v>
          </cell>
          <cell r="N64">
            <v>0.50429443594917511</v>
          </cell>
          <cell r="O64">
            <v>1.1331823698765148E-2</v>
          </cell>
          <cell r="P64">
            <v>-3369.0654717273133</v>
          </cell>
          <cell r="Q64">
            <v>30257.666156950505</v>
          </cell>
          <cell r="R64">
            <v>679.90942192590887</v>
          </cell>
        </row>
        <row r="65">
          <cell r="A65">
            <v>51</v>
          </cell>
          <cell r="B65" t="str">
            <v>2008Q3</v>
          </cell>
          <cell r="C65">
            <v>825</v>
          </cell>
          <cell r="D65">
            <v>31021</v>
          </cell>
          <cell r="F65">
            <v>6</v>
          </cell>
          <cell r="G65">
            <v>6.4833333333333325</v>
          </cell>
          <cell r="J65">
            <v>5.8216562122669901E-2</v>
          </cell>
          <cell r="K65">
            <v>5.88860252284229E-3</v>
          </cell>
          <cell r="L65">
            <v>0.59315149067858242</v>
          </cell>
          <cell r="M65">
            <v>1.4388842436442895E-2</v>
          </cell>
          <cell r="N65">
            <v>0.51748085444949843</v>
          </cell>
          <cell r="O65">
            <v>1.318641850032338E-2</v>
          </cell>
          <cell r="P65">
            <v>-3571.0685014644441</v>
          </cell>
          <cell r="Q65">
            <v>31048.851266969905</v>
          </cell>
          <cell r="R65">
            <v>791.18511001940283</v>
          </cell>
        </row>
        <row r="66">
          <cell r="A66">
            <v>52</v>
          </cell>
          <cell r="B66" t="str">
            <v>2008Q4</v>
          </cell>
          <cell r="C66">
            <v>659</v>
          </cell>
          <cell r="D66">
            <v>31680</v>
          </cell>
          <cell r="F66">
            <v>6.8666669999999996</v>
          </cell>
          <cell r="G66">
            <v>5.7666666666666666</v>
          </cell>
          <cell r="J66">
            <v>6.2637080899159869E-2</v>
          </cell>
          <cell r="K66">
            <v>4.4205187764899678E-3</v>
          </cell>
          <cell r="L66">
            <v>0.60685750118652559</v>
          </cell>
          <cell r="M66">
            <v>1.3706010507943178E-2</v>
          </cell>
          <cell r="N66">
            <v>0.52987336114695804</v>
          </cell>
          <cell r="O66">
            <v>1.2392506697459579E-2</v>
          </cell>
          <cell r="P66">
            <v>-2893.447106544942</v>
          </cell>
          <cell r="Q66">
            <v>31792.401668817482</v>
          </cell>
          <cell r="R66">
            <v>743.55040184757479</v>
          </cell>
        </row>
        <row r="67">
          <cell r="A67">
            <v>53</v>
          </cell>
          <cell r="B67" t="str">
            <v>2009Q1</v>
          </cell>
          <cell r="C67">
            <v>653</v>
          </cell>
          <cell r="D67">
            <v>32333</v>
          </cell>
          <cell r="F67">
            <v>8.2666660000000007</v>
          </cell>
          <cell r="G67">
            <v>5.8266666666666671</v>
          </cell>
          <cell r="J67">
            <v>6.566013659904657E-2</v>
          </cell>
          <cell r="K67">
            <v>3.0230556998867009E-3</v>
          </cell>
          <cell r="L67">
            <v>0.61975953208513501</v>
          </cell>
          <cell r="M67">
            <v>1.2902030898609418E-2</v>
          </cell>
          <cell r="N67">
            <v>0.54137793546033985</v>
          </cell>
          <cell r="O67">
            <v>1.1504574313381867E-2</v>
          </cell>
          <cell r="P67">
            <v>-2915.6518932769445</v>
          </cell>
          <cell r="Q67">
            <v>32482.676127620391</v>
          </cell>
          <cell r="R67">
            <v>690.27445880291202</v>
          </cell>
        </row>
        <row r="68">
          <cell r="A68">
            <v>54</v>
          </cell>
          <cell r="B68" t="str">
            <v>2009Q2</v>
          </cell>
          <cell r="C68">
            <v>731</v>
          </cell>
          <cell r="D68">
            <v>33064</v>
          </cell>
          <cell r="F68">
            <v>9.3000000000000007</v>
          </cell>
          <cell r="G68">
            <v>6.82</v>
          </cell>
          <cell r="J68">
            <v>6.8329926356020865E-2</v>
          </cell>
          <cell r="K68">
            <v>2.6697897569742945E-3</v>
          </cell>
          <cell r="L68">
            <v>0.63374357163470485</v>
          </cell>
          <cell r="M68">
            <v>1.3984039549569838E-2</v>
          </cell>
          <cell r="N68">
            <v>0.55376148785800194</v>
          </cell>
          <cell r="O68">
            <v>1.2383552397661979E-2</v>
          </cell>
          <cell r="P68">
            <v>-3210.1032437693411</v>
          </cell>
          <cell r="Q68">
            <v>33225.689271480114</v>
          </cell>
          <cell r="R68">
            <v>743.01314385971875</v>
          </cell>
        </row>
        <row r="69">
          <cell r="A69">
            <v>55</v>
          </cell>
          <cell r="B69" t="str">
            <v>2009Q3</v>
          </cell>
          <cell r="C69">
            <v>887</v>
          </cell>
          <cell r="D69">
            <v>33951</v>
          </cell>
          <cell r="F69">
            <v>9.6333330000000004</v>
          </cell>
          <cell r="G69">
            <v>6.839999999999999</v>
          </cell>
          <cell r="J69">
            <v>7.1984767706536279E-2</v>
          </cell>
          <cell r="K69">
            <v>3.6548413505154143E-3</v>
          </cell>
          <cell r="L69">
            <v>0.64897606844127931</v>
          </cell>
          <cell r="M69">
            <v>1.5232496806574458E-2</v>
          </cell>
          <cell r="N69">
            <v>0.56735623676733926</v>
          </cell>
          <cell r="O69">
            <v>1.359474890933738E-2</v>
          </cell>
          <cell r="P69">
            <v>-3812.3895716511715</v>
          </cell>
          <cell r="Q69">
            <v>34041.374206040353</v>
          </cell>
          <cell r="R69">
            <v>815.68493456024282</v>
          </cell>
        </row>
        <row r="70">
          <cell r="A70">
            <v>56</v>
          </cell>
          <cell r="B70" t="str">
            <v>2009Q4</v>
          </cell>
          <cell r="C70">
            <v>847</v>
          </cell>
          <cell r="D70">
            <v>34798</v>
          </cell>
          <cell r="F70">
            <v>9.9333329999999993</v>
          </cell>
          <cell r="G70">
            <v>7.0166666666666675</v>
          </cell>
          <cell r="J70">
            <v>7.5717216989871772E-2</v>
          </cell>
          <cell r="K70">
            <v>3.7324492833354928E-3</v>
          </cell>
          <cell r="L70">
            <v>0.66416374604885875</v>
          </cell>
          <cell r="M70">
            <v>1.5187677607579442E-2</v>
          </cell>
          <cell r="N70">
            <v>0.58092348473166289</v>
          </cell>
          <cell r="O70">
            <v>1.356724796432357E-2</v>
          </cell>
          <cell r="P70">
            <v>-3642.1818444466344</v>
          </cell>
          <cell r="Q70">
            <v>34855.409083899773</v>
          </cell>
          <cell r="R70">
            <v>814.03487785941422</v>
          </cell>
        </row>
        <row r="71">
          <cell r="A71">
            <v>57</v>
          </cell>
          <cell r="B71" t="str">
            <v>2010Q1</v>
          </cell>
          <cell r="C71">
            <v>833</v>
          </cell>
          <cell r="D71">
            <v>35631</v>
          </cell>
          <cell r="F71">
            <v>9.8333329999999997</v>
          </cell>
          <cell r="G71">
            <v>7.3866666666666658</v>
          </cell>
          <cell r="J71">
            <v>7.9947244616198287E-2</v>
          </cell>
          <cell r="K71">
            <v>4.2300276263265157E-3</v>
          </cell>
          <cell r="L71">
            <v>0.67819639180665847</v>
          </cell>
          <cell r="M71">
            <v>1.4032645757799722E-2</v>
          </cell>
          <cell r="N71">
            <v>0.59356947519529102</v>
          </cell>
          <cell r="O71">
            <v>1.264599046362818E-2</v>
          </cell>
          <cell r="P71">
            <v>-3640.5557561820474</v>
          </cell>
          <cell r="Q71">
            <v>35614.168511717464</v>
          </cell>
          <cell r="R71">
            <v>758.75942781769083</v>
          </cell>
        </row>
        <row r="72">
          <cell r="A72">
            <v>58</v>
          </cell>
          <cell r="B72" t="str">
            <v>2010Q2</v>
          </cell>
          <cell r="C72">
            <v>747</v>
          </cell>
          <cell r="D72">
            <v>36378</v>
          </cell>
          <cell r="F72">
            <v>9.6333330000000004</v>
          </cell>
          <cell r="G72">
            <v>7.3933333333333335</v>
          </cell>
          <cell r="J72">
            <v>8.4084764931657063E-2</v>
          </cell>
          <cell r="K72">
            <v>4.1375203154587759E-3</v>
          </cell>
          <cell r="L72">
            <v>0.69174954961609547</v>
          </cell>
          <cell r="M72">
            <v>1.3553157809437E-2</v>
          </cell>
          <cell r="N72">
            <v>0.60579071908092585</v>
          </cell>
          <cell r="O72">
            <v>1.222124388563481E-2</v>
          </cell>
          <cell r="P72">
            <v>-3290.2209159695667</v>
          </cell>
          <cell r="Q72">
            <v>36347.443144855548</v>
          </cell>
          <cell r="R72">
            <v>733.27463313808857</v>
          </cell>
        </row>
        <row r="73">
          <cell r="A73">
            <v>59</v>
          </cell>
          <cell r="B73" t="str">
            <v>2010Q3</v>
          </cell>
          <cell r="C73">
            <v>819</v>
          </cell>
          <cell r="D73">
            <v>37197</v>
          </cell>
          <cell r="F73">
            <v>9.466666</v>
          </cell>
          <cell r="G73">
            <v>6.83</v>
          </cell>
          <cell r="J73">
            <v>9.0269605689707544E-2</v>
          </cell>
          <cell r="K73">
            <v>6.1848407580504805E-3</v>
          </cell>
          <cell r="L73">
            <v>0.70566477912857295</v>
          </cell>
          <cell r="M73">
            <v>1.3915229512477478E-2</v>
          </cell>
          <cell r="N73">
            <v>0.61861242599071065</v>
          </cell>
          <cell r="O73">
            <v>1.2821706909784869E-2</v>
          </cell>
          <cell r="P73">
            <v>-3568.0682518000358</v>
          </cell>
          <cell r="Q73">
            <v>37116.745559442636</v>
          </cell>
          <cell r="R73">
            <v>769.30241458709213</v>
          </cell>
        </row>
        <row r="74">
          <cell r="A74">
            <v>60</v>
          </cell>
          <cell r="B74" t="str">
            <v>2010Q4</v>
          </cell>
          <cell r="C74">
            <v>653</v>
          </cell>
          <cell r="D74">
            <v>37850</v>
          </cell>
          <cell r="F74">
            <v>9.5</v>
          </cell>
          <cell r="G74">
            <v>7.1266666666666669</v>
          </cell>
          <cell r="J74">
            <v>9.5907443386671232E-2</v>
          </cell>
          <cell r="K74">
            <v>5.6378376969636879E-3</v>
          </cell>
          <cell r="L74">
            <v>0.71937843226974896</v>
          </cell>
          <cell r="M74">
            <v>1.3713653141176008E-2</v>
          </cell>
          <cell r="N74">
            <v>0.63118369328248647</v>
          </cell>
          <cell r="O74">
            <v>1.2571267291775757E-2</v>
          </cell>
          <cell r="P74">
            <v>-2857.7509620862534</v>
          </cell>
          <cell r="Q74">
            <v>37871.021596949191</v>
          </cell>
          <cell r="R74">
            <v>754.27603750654544</v>
          </cell>
        </row>
        <row r="75">
          <cell r="A75">
            <v>61</v>
          </cell>
          <cell r="B75" t="str">
            <v>2011Q1</v>
          </cell>
          <cell r="C75">
            <v>681</v>
          </cell>
          <cell r="D75">
            <v>38531</v>
          </cell>
          <cell r="F75">
            <v>9.033334</v>
          </cell>
          <cell r="G75">
            <v>7.3066666666666666</v>
          </cell>
          <cell r="J75">
            <v>0.10268628473629426</v>
          </cell>
          <cell r="K75">
            <v>6.7788413496230326E-3</v>
          </cell>
          <cell r="L75">
            <v>0.73074272078290847</v>
          </cell>
          <cell r="M75">
            <v>1.1364288513159515E-2</v>
          </cell>
          <cell r="N75">
            <v>0.64189933522998555</v>
          </cell>
          <cell r="O75">
            <v>1.0715641947498983E-2</v>
          </cell>
          <cell r="P75">
            <v>-3089.0505544475927</v>
          </cell>
          <cell r="Q75">
            <v>38513.960113799134</v>
          </cell>
          <cell r="R75">
            <v>642.93851684993899</v>
          </cell>
        </row>
        <row r="76">
          <cell r="A76">
            <v>62</v>
          </cell>
          <cell r="B76" t="str">
            <v>2011Q2</v>
          </cell>
          <cell r="C76">
            <v>572</v>
          </cell>
          <cell r="D76">
            <v>39103</v>
          </cell>
          <cell r="F76">
            <v>9.0666670000000007</v>
          </cell>
          <cell r="G76">
            <v>7.1866666666666656</v>
          </cell>
          <cell r="J76">
            <v>0.10838176023247337</v>
          </cell>
          <cell r="K76">
            <v>5.6954754961791032E-3</v>
          </cell>
          <cell r="L76">
            <v>0.74164019617222854</v>
          </cell>
          <cell r="M76">
            <v>1.0897475389320066E-2</v>
          </cell>
          <cell r="N76">
            <v>0.65206094795533576</v>
          </cell>
          <cell r="O76">
            <v>1.016161272535035E-2</v>
          </cell>
          <cell r="P76">
            <v>-2624.9870027057514</v>
          </cell>
          <cell r="Q76">
            <v>39123.656877320143</v>
          </cell>
          <cell r="R76">
            <v>609.69676352102101</v>
          </cell>
        </row>
        <row r="77">
          <cell r="A77">
            <v>63</v>
          </cell>
          <cell r="B77" t="str">
            <v>2011Q3</v>
          </cell>
          <cell r="C77">
            <v>656</v>
          </cell>
          <cell r="D77">
            <v>39759</v>
          </cell>
          <cell r="F77">
            <v>9</v>
          </cell>
          <cell r="G77">
            <v>5.9666666666666668</v>
          </cell>
          <cell r="J77">
            <v>0.11592420632668643</v>
          </cell>
          <cell r="K77">
            <v>7.5424460942130622E-3</v>
          </cell>
          <cell r="L77">
            <v>0.75324325564496641</v>
          </cell>
          <cell r="M77">
            <v>1.1603059472737876E-2</v>
          </cell>
          <cell r="N77">
            <v>0.66308960261464556</v>
          </cell>
          <cell r="O77">
            <v>1.1028654659309831E-2</v>
          </cell>
          <cell r="P77">
            <v>-2956.7615262795202</v>
          </cell>
          <cell r="Q77">
            <v>39785.37615687873</v>
          </cell>
          <cell r="R77">
            <v>661.71927955858985</v>
          </cell>
        </row>
        <row r="78">
          <cell r="A78">
            <v>64</v>
          </cell>
          <cell r="B78" t="str">
            <v>2011Q4</v>
          </cell>
          <cell r="C78">
            <v>667</v>
          </cell>
          <cell r="D78">
            <v>40426</v>
          </cell>
          <cell r="F78">
            <v>8.6333330000000004</v>
          </cell>
          <cell r="G78">
            <v>6.4799999999999995</v>
          </cell>
          <cell r="J78">
            <v>0.12512342572719837</v>
          </cell>
          <cell r="K78">
            <v>9.1992194005119376E-3</v>
          </cell>
          <cell r="L78">
            <v>0.76483887538246886</v>
          </cell>
          <cell r="M78">
            <v>1.1595619737502449E-2</v>
          </cell>
          <cell r="N78">
            <v>0.67434623319948761</v>
          </cell>
          <cell r="O78">
            <v>1.125663058484197E-2</v>
          </cell>
          <cell r="P78">
            <v>-2992.694225067366</v>
          </cell>
          <cell r="Q78">
            <v>40460.773991969254</v>
          </cell>
          <cell r="R78">
            <v>675.39783509051824</v>
          </cell>
        </row>
        <row r="79">
          <cell r="A79">
            <v>65</v>
          </cell>
          <cell r="B79" t="str">
            <v>2012Q1</v>
          </cell>
          <cell r="C79">
            <v>673</v>
          </cell>
          <cell r="D79">
            <v>41099</v>
          </cell>
          <cell r="F79">
            <v>8.2666660000000007</v>
          </cell>
          <cell r="G79">
            <v>7.55</v>
          </cell>
          <cell r="J79">
            <v>0.13593604170637241</v>
          </cell>
          <cell r="K79">
            <v>1.0812615979174045E-2</v>
          </cell>
          <cell r="L79">
            <v>0.77591888456961755</v>
          </cell>
          <cell r="M79">
            <v>1.1080009187148687E-2</v>
          </cell>
          <cell r="N79">
            <v>0.68538841757264368</v>
          </cell>
          <cell r="O79">
            <v>1.1042184373156079E-2</v>
          </cell>
          <cell r="P79">
            <v>-3032.5598037312097</v>
          </cell>
          <cell r="Q79">
            <v>41123.305054358621</v>
          </cell>
          <cell r="R79">
            <v>662.53106238936471</v>
          </cell>
        </row>
        <row r="80">
          <cell r="A80">
            <v>66</v>
          </cell>
          <cell r="B80" t="str">
            <v>2012Q2</v>
          </cell>
          <cell r="C80">
            <v>665</v>
          </cell>
          <cell r="D80">
            <v>41764</v>
          </cell>
          <cell r="F80">
            <v>8.1999999999999993</v>
          </cell>
          <cell r="G80">
            <v>7.63</v>
          </cell>
          <cell r="J80">
            <v>0.14579114676994342</v>
          </cell>
          <cell r="K80">
            <v>9.8551050635710125E-3</v>
          </cell>
          <cell r="L80">
            <v>0.78577206320568371</v>
          </cell>
          <cell r="M80">
            <v>9.8531786360661622E-3</v>
          </cell>
          <cell r="N80">
            <v>0.69524186871661153</v>
          </cell>
          <cell r="O80">
            <v>9.8534511439678889E-3</v>
          </cell>
          <cell r="P80">
            <v>-3072.2557876195556</v>
          </cell>
          <cell r="Q80">
            <v>41714.51212299669</v>
          </cell>
          <cell r="R80">
            <v>591.20706863807334</v>
          </cell>
        </row>
        <row r="81">
          <cell r="A81">
            <v>67</v>
          </cell>
          <cell r="B81" t="str">
            <v>2012Q3</v>
          </cell>
          <cell r="C81">
            <v>739</v>
          </cell>
          <cell r="D81">
            <v>42503</v>
          </cell>
          <cell r="F81">
            <v>8.033334</v>
          </cell>
          <cell r="G81">
            <v>7.4966666666666653</v>
          </cell>
          <cell r="J81">
            <v>0.16101109900926658</v>
          </cell>
          <cell r="K81">
            <v>1.5219952239323153E-2</v>
          </cell>
          <cell r="L81">
            <v>0.79704483264973569</v>
          </cell>
          <cell r="M81">
            <v>1.1272769444051978E-2</v>
          </cell>
          <cell r="N81">
            <v>0.70707299735069995</v>
          </cell>
          <cell r="O81">
            <v>1.1831128634088386E-2</v>
          </cell>
          <cell r="P81">
            <v>-3278.9586676420731</v>
          </cell>
          <cell r="Q81">
            <v>42424.379841041999</v>
          </cell>
          <cell r="R81">
            <v>709.86771804530315</v>
          </cell>
        </row>
        <row r="82">
          <cell r="A82">
            <v>68</v>
          </cell>
          <cell r="B82" t="str">
            <v>2012Q4</v>
          </cell>
          <cell r="C82">
            <v>662</v>
          </cell>
          <cell r="D82">
            <v>43165</v>
          </cell>
          <cell r="F82">
            <v>7.8</v>
          </cell>
          <cell r="G82">
            <v>7.94</v>
          </cell>
          <cell r="J82">
            <v>0.17736584315609272</v>
          </cell>
          <cell r="K82">
            <v>1.6354744146826139E-2</v>
          </cell>
          <cell r="L82">
            <v>0.80814531550466262</v>
          </cell>
          <cell r="M82">
            <v>1.110048285492693E-2</v>
          </cell>
          <cell r="N82">
            <v>0.71891673564408776</v>
          </cell>
          <cell r="O82">
            <v>1.1843738293387803E-2</v>
          </cell>
          <cell r="P82">
            <v>-2936.6028489101077</v>
          </cell>
          <cell r="Q82">
            <v>43135.004138645265</v>
          </cell>
          <cell r="R82">
            <v>710.62429760326813</v>
          </cell>
        </row>
        <row r="83">
          <cell r="A83">
            <v>69</v>
          </cell>
          <cell r="B83" t="str">
            <v>2013Q1</v>
          </cell>
          <cell r="C83">
            <v>654</v>
          </cell>
          <cell r="D83">
            <v>43819</v>
          </cell>
          <cell r="F83">
            <v>7.733333</v>
          </cell>
          <cell r="G83">
            <v>7.6666666666666661</v>
          </cell>
          <cell r="J83">
            <v>0.19367575150042704</v>
          </cell>
          <cell r="K83">
            <v>1.6309908344334323E-2</v>
          </cell>
          <cell r="L83">
            <v>0.8177889492851943</v>
          </cell>
          <cell r="M83">
            <v>9.6436337805316796E-3</v>
          </cell>
          <cell r="N83">
            <v>0.72950336493789147</v>
          </cell>
          <cell r="O83">
            <v>1.0586629293803681E-2</v>
          </cell>
          <cell r="P83">
            <v>-2974.4989037947189</v>
          </cell>
          <cell r="Q83">
            <v>43770.201896273487</v>
          </cell>
          <cell r="R83">
            <v>635.19775762822087</v>
          </cell>
        </row>
        <row r="84">
          <cell r="A84">
            <v>70</v>
          </cell>
          <cell r="B84" t="str">
            <v>2013Q2</v>
          </cell>
          <cell r="C84">
            <v>624</v>
          </cell>
          <cell r="D84">
            <v>44443</v>
          </cell>
          <cell r="F84">
            <v>7.5333329999999998</v>
          </cell>
          <cell r="G84">
            <v>8.1666666666666679</v>
          </cell>
          <cell r="J84">
            <v>0.20940010191461433</v>
          </cell>
          <cell r="K84">
            <v>1.5724350414187294E-2</v>
          </cell>
          <cell r="L84">
            <v>0.82730318798156355</v>
          </cell>
          <cell r="M84">
            <v>9.5142386963692482E-3</v>
          </cell>
          <cell r="N84">
            <v>0.73989607142474423</v>
          </cell>
          <cell r="O84">
            <v>1.0392706486852784E-2</v>
          </cell>
          <cell r="P84">
            <v>-2849.590235357613</v>
          </cell>
          <cell r="Q84">
            <v>44393.764285484656</v>
          </cell>
          <cell r="R84">
            <v>623.56238921116699</v>
          </cell>
        </row>
        <row r="85">
          <cell r="A85">
            <v>71</v>
          </cell>
          <cell r="B85" t="str">
            <v>2013Q3</v>
          </cell>
          <cell r="C85">
            <v>734</v>
          </cell>
          <cell r="D85">
            <v>45177</v>
          </cell>
          <cell r="F85">
            <v>7.266667</v>
          </cell>
          <cell r="G85">
            <v>8.1566666666666663</v>
          </cell>
          <cell r="J85">
            <v>0.23324664363246861</v>
          </cell>
          <cell r="K85">
            <v>2.3846541717854275E-2</v>
          </cell>
          <cell r="L85">
            <v>0.83728163687851498</v>
          </cell>
          <cell r="M85">
            <v>9.9784488969514307E-3</v>
          </cell>
          <cell r="N85">
            <v>0.75183626809889659</v>
          </cell>
          <cell r="O85">
            <v>1.1940196674152378E-2</v>
          </cell>
          <cell r="P85">
            <v>-3250.0380092724608</v>
          </cell>
          <cell r="Q85">
            <v>45110.176085933796</v>
          </cell>
          <cell r="R85">
            <v>716.41180044914267</v>
          </cell>
        </row>
        <row r="86">
          <cell r="A86">
            <v>72</v>
          </cell>
          <cell r="B86" t="str">
            <v>2013Q4</v>
          </cell>
          <cell r="C86">
            <v>654</v>
          </cell>
          <cell r="D86">
            <v>45831</v>
          </cell>
          <cell r="F86">
            <v>6.9333330000000002</v>
          </cell>
          <cell r="G86">
            <v>7.6933333333333334</v>
          </cell>
          <cell r="J86">
            <v>0.25746897804462088</v>
          </cell>
          <cell r="K86">
            <v>2.4222334412152269E-2</v>
          </cell>
          <cell r="L86">
            <v>0.84642528819332896</v>
          </cell>
          <cell r="M86">
            <v>9.1436513148139831E-3</v>
          </cell>
          <cell r="N86">
            <v>0.76311291444275553</v>
          </cell>
          <cell r="O86">
            <v>1.1276646343859015E-2</v>
          </cell>
          <cell r="P86">
            <v>-2933.2039871366933</v>
          </cell>
          <cell r="Q86">
            <v>45786.774866565334</v>
          </cell>
          <cell r="R86">
            <v>676.59878063154088</v>
          </cell>
        </row>
        <row r="87">
          <cell r="A87">
            <v>73</v>
          </cell>
          <cell r="B87" t="str">
            <v>2014Q1</v>
          </cell>
          <cell r="C87">
            <v>639</v>
          </cell>
          <cell r="D87">
            <v>46470</v>
          </cell>
          <cell r="F87">
            <v>6.6666670000000003</v>
          </cell>
          <cell r="G87">
            <v>8.0933333333333337</v>
          </cell>
          <cell r="J87">
            <v>0.28182836771965003</v>
          </cell>
          <cell r="K87">
            <v>2.4359389675029153E-2</v>
          </cell>
          <cell r="L87">
            <v>0.85466442217889782</v>
          </cell>
          <cell r="M87">
            <v>8.2391339855688583E-3</v>
          </cell>
          <cell r="N87">
            <v>0.77363238186530903</v>
          </cell>
          <cell r="O87">
            <v>1.0519467422553374E-2</v>
          </cell>
          <cell r="P87">
            <v>-2910.3431991412649</v>
          </cell>
          <cell r="Q87">
            <v>46417.942911918544</v>
          </cell>
          <cell r="R87">
            <v>631.16804535320239</v>
          </cell>
        </row>
        <row r="88">
          <cell r="A88">
            <v>74</v>
          </cell>
          <cell r="B88" t="str">
            <v>2014Q2</v>
          </cell>
          <cell r="C88">
            <v>656</v>
          </cell>
          <cell r="D88">
            <v>47126</v>
          </cell>
          <cell r="F88">
            <v>6.2</v>
          </cell>
          <cell r="G88">
            <v>8.2833333333333332</v>
          </cell>
          <cell r="J88">
            <v>0.30958321923144716</v>
          </cell>
          <cell r="K88">
            <v>2.775485151179713E-2</v>
          </cell>
          <cell r="L88">
            <v>0.86258945273575593</v>
          </cell>
          <cell r="M88">
            <v>7.9250305568581147E-3</v>
          </cell>
          <cell r="N88">
            <v>0.78436249223256549</v>
          </cell>
          <cell r="O88">
            <v>1.0730110367256431E-2</v>
          </cell>
          <cell r="P88">
            <v>-2974.7641423665796</v>
          </cell>
          <cell r="Q88">
            <v>47061.749533953931</v>
          </cell>
          <cell r="R88">
            <v>643.80662203538589</v>
          </cell>
        </row>
        <row r="89">
          <cell r="A89">
            <v>75</v>
          </cell>
          <cell r="B89" t="str">
            <v>2014Q3</v>
          </cell>
          <cell r="C89">
            <v>691</v>
          </cell>
          <cell r="D89">
            <v>47817</v>
          </cell>
          <cell r="F89">
            <v>6.1</v>
          </cell>
          <cell r="G89">
            <v>8.2966666666666669</v>
          </cell>
          <cell r="J89">
            <v>0.34265167853404987</v>
          </cell>
          <cell r="K89">
            <v>3.3068459302602715E-2</v>
          </cell>
          <cell r="L89">
            <v>0.87020359536447744</v>
          </cell>
          <cell r="M89">
            <v>7.6141426287215097E-3</v>
          </cell>
          <cell r="N89">
            <v>0.79557734260099067</v>
          </cell>
          <cell r="O89">
            <v>1.1214850368425303E-2</v>
          </cell>
          <cell r="P89">
            <v>-3102.9468691557572</v>
          </cell>
          <cell r="Q89">
            <v>47734.640556059443</v>
          </cell>
          <cell r="R89">
            <v>672.89102210551812</v>
          </cell>
        </row>
        <row r="90">
          <cell r="A90">
            <v>76</v>
          </cell>
          <cell r="B90" t="str">
            <v>2014Q4</v>
          </cell>
          <cell r="C90">
            <v>615</v>
          </cell>
          <cell r="D90">
            <v>48432</v>
          </cell>
          <cell r="F90">
            <v>5.7</v>
          </cell>
          <cell r="G90">
            <v>8.9766666666666648</v>
          </cell>
          <cell r="J90">
            <v>0.38082442786759207</v>
          </cell>
          <cell r="K90">
            <v>3.81727493335422E-2</v>
          </cell>
          <cell r="L90">
            <v>0.87778169859779831</v>
          </cell>
          <cell r="M90">
            <v>7.5781032333208653E-3</v>
          </cell>
          <cell r="N90">
            <v>0.80748329247886919</v>
          </cell>
          <cell r="O90">
            <v>1.1905949877878547E-2</v>
          </cell>
          <cell r="P90">
            <v>-2724.8909636593112</v>
          </cell>
          <cell r="Q90">
            <v>48448.99754873215</v>
          </cell>
          <cell r="R90">
            <v>714.35699267271275</v>
          </cell>
        </row>
        <row r="91">
          <cell r="A91">
            <v>77</v>
          </cell>
          <cell r="B91" t="str">
            <v>2015Q1</v>
          </cell>
          <cell r="C91">
            <v>554</v>
          </cell>
          <cell r="D91">
            <v>48986</v>
          </cell>
          <cell r="F91">
            <v>5.5333329999999998</v>
          </cell>
          <cell r="G91">
            <v>9.5500000000000007</v>
          </cell>
          <cell r="J91">
            <v>0.41242244021249463</v>
          </cell>
          <cell r="K91">
            <v>3.159801234490256E-2</v>
          </cell>
          <cell r="L91">
            <v>0.88463640759712381</v>
          </cell>
          <cell r="M91">
            <v>6.8547089993254984E-3</v>
          </cell>
          <cell r="N91">
            <v>0.81783813094557412</v>
          </cell>
          <cell r="O91">
            <v>1.0354838466704885E-2</v>
          </cell>
          <cell r="P91">
            <v>-2531.9469666262553</v>
          </cell>
          <cell r="Q91">
            <v>49070.287856734445</v>
          </cell>
          <cell r="R91">
            <v>621.29030800229305</v>
          </cell>
        </row>
        <row r="92">
          <cell r="A92">
            <v>78</v>
          </cell>
          <cell r="B92" t="str">
            <v>2015Q2</v>
          </cell>
          <cell r="C92">
            <v>638</v>
          </cell>
          <cell r="D92">
            <v>49624</v>
          </cell>
          <cell r="F92">
            <v>5.4</v>
          </cell>
          <cell r="G92">
            <v>9.4233333333333356</v>
          </cell>
          <cell r="J92">
            <v>0.44735878242686422</v>
          </cell>
          <cell r="K92">
            <v>3.4936342214369587E-2</v>
          </cell>
          <cell r="L92">
            <v>0.89169405257844891</v>
          </cell>
          <cell r="M92">
            <v>7.0576449813251063E-3</v>
          </cell>
          <cell r="N92">
            <v>0.82883943083565137</v>
          </cell>
          <cell r="O92">
            <v>1.1001299890077204E-2</v>
          </cell>
          <cell r="P92">
            <v>-2877.2152947751151</v>
          </cell>
          <cell r="Q92">
            <v>49730.365850139082</v>
          </cell>
          <cell r="R92">
            <v>660.07799340463225</v>
          </cell>
        </row>
        <row r="93">
          <cell r="A93">
            <v>79</v>
          </cell>
          <cell r="B93" t="str">
            <v>2015Q3</v>
          </cell>
          <cell r="C93">
            <v>751</v>
          </cell>
          <cell r="D93">
            <v>50375</v>
          </cell>
          <cell r="F93">
            <v>5.0999999999999996</v>
          </cell>
          <cell r="G93">
            <v>9.0733333333333341</v>
          </cell>
          <cell r="J93">
            <v>0.48911596439138383</v>
          </cell>
          <cell r="K93">
            <v>4.1757181964519607E-2</v>
          </cell>
          <cell r="L93">
            <v>0.89877659003597565</v>
          </cell>
          <cell r="M93">
            <v>7.0825374575267386E-3</v>
          </cell>
          <cell r="N93">
            <v>0.84082696191164441</v>
          </cell>
          <cell r="O93">
            <v>1.1987531075993006E-2</v>
          </cell>
          <cell r="P93">
            <v>-3322.3400730535154</v>
          </cell>
          <cell r="Q93">
            <v>50449.617714698667</v>
          </cell>
          <cell r="R93">
            <v>719.25186455958033</v>
          </cell>
        </row>
        <row r="94">
          <cell r="A94">
            <v>80</v>
          </cell>
          <cell r="B94" t="str">
            <v>2015Q4</v>
          </cell>
          <cell r="C94">
            <v>830</v>
          </cell>
          <cell r="D94">
            <v>51205</v>
          </cell>
          <cell r="F94">
            <v>5</v>
          </cell>
          <cell r="G94">
            <v>9.129999999999999</v>
          </cell>
          <cell r="J94">
            <v>0.54244680441044313</v>
          </cell>
          <cell r="K94">
            <v>5.33308400190593E-2</v>
          </cell>
          <cell r="L94">
            <v>0.90558079957299054</v>
          </cell>
          <cell r="M94">
            <v>6.8042095370148825E-3</v>
          </cell>
          <cell r="N94">
            <v>0.8542127191140475</v>
          </cell>
          <cell r="O94">
            <v>1.338575720240312E-2</v>
          </cell>
          <cell r="P94">
            <v>-3580.2581470929963</v>
          </cell>
          <cell r="Q94">
            <v>51252.763146842852</v>
          </cell>
          <cell r="R94">
            <v>803.14543214418723</v>
          </cell>
        </row>
        <row r="95">
          <cell r="A95">
            <v>81</v>
          </cell>
          <cell r="B95" t="str">
            <v>2016Q1</v>
          </cell>
          <cell r="C95">
            <v>657</v>
          </cell>
          <cell r="D95">
            <v>51862</v>
          </cell>
          <cell r="F95">
            <v>4.9333330000000002</v>
          </cell>
          <cell r="G95">
            <v>9.1566666666666663</v>
          </cell>
          <cell r="J95">
            <v>0.58977066513241483</v>
          </cell>
          <cell r="K95">
            <v>4.73238607219717E-2</v>
          </cell>
          <cell r="L95">
            <v>0.9115150831913994</v>
          </cell>
          <cell r="M95">
            <v>5.9342836184088643E-3</v>
          </cell>
          <cell r="N95">
            <v>0.86600187491501179</v>
          </cell>
          <cell r="O95">
            <v>1.178915580096436E-2</v>
          </cell>
          <cell r="P95">
            <v>-2917.4578866690504</v>
          </cell>
          <cell r="Q95">
            <v>51960.112494900706</v>
          </cell>
          <cell r="R95">
            <v>707.34934805786156</v>
          </cell>
        </row>
        <row r="96">
          <cell r="A96">
            <v>82</v>
          </cell>
          <cell r="B96" t="str">
            <v>2016Q2</v>
          </cell>
          <cell r="C96">
            <v>527</v>
          </cell>
          <cell r="D96">
            <v>52389</v>
          </cell>
          <cell r="F96">
            <v>4.8666669999999996</v>
          </cell>
          <cell r="G96">
            <v>9.2399999999999984</v>
          </cell>
          <cell r="J96">
            <v>0.61687930777455136</v>
          </cell>
          <cell r="K96">
            <v>2.7108642642136527E-2</v>
          </cell>
          <cell r="L96">
            <v>0.9165998842792602</v>
          </cell>
          <cell r="M96">
            <v>5.0848010878608019E-3</v>
          </cell>
          <cell r="N96">
            <v>0.87420211680446613</v>
          </cell>
          <cell r="O96">
            <v>8.2002418894542763E-3</v>
          </cell>
          <cell r="P96">
            <v>-2531.4927871302289</v>
          </cell>
          <cell r="Q96">
            <v>52452.127008267969</v>
          </cell>
          <cell r="R96">
            <v>492.0145133672566</v>
          </cell>
        </row>
        <row r="97">
          <cell r="A97">
            <v>83</v>
          </cell>
          <cell r="B97" t="str">
            <v>2016Q3</v>
          </cell>
          <cell r="C97">
            <v>736</v>
          </cell>
          <cell r="D97">
            <v>53125</v>
          </cell>
          <cell r="F97">
            <v>4.9000000000000004</v>
          </cell>
          <cell r="G97">
            <v>9.0333333333333332</v>
          </cell>
          <cell r="J97">
            <v>0.66051944463875367</v>
          </cell>
          <cell r="K97">
            <v>4.3640136864202317E-2</v>
          </cell>
          <cell r="L97">
            <v>0.92235828259659791</v>
          </cell>
          <cell r="M97">
            <v>5.7583983173377096E-3</v>
          </cell>
          <cell r="N97">
            <v>0.88531917671648308</v>
          </cell>
          <cell r="O97">
            <v>1.1117059912016961E-2</v>
          </cell>
          <cell r="P97">
            <v>-3311.4659742386789</v>
          </cell>
          <cell r="Q97">
            <v>53119.150602988986</v>
          </cell>
          <cell r="R97">
            <v>667.02359472101762</v>
          </cell>
        </row>
        <row r="98">
          <cell r="A98">
            <v>84</v>
          </cell>
          <cell r="B98" t="str">
            <v>2016Q4</v>
          </cell>
          <cell r="C98">
            <v>694</v>
          </cell>
          <cell r="D98">
            <v>53819</v>
          </cell>
          <cell r="F98">
            <v>4.7</v>
          </cell>
          <cell r="G98">
            <v>9.3066666666666666</v>
          </cell>
          <cell r="J98">
            <v>0.70363899586470802</v>
          </cell>
          <cell r="K98">
            <v>4.3119551225954345E-2</v>
          </cell>
          <cell r="L98">
            <v>0.92786636777079734</v>
          </cell>
          <cell r="M98">
            <v>5.5080851741994286E-3</v>
          </cell>
          <cell r="N98">
            <v>0.89614769137418637</v>
          </cell>
          <cell r="O98">
            <v>1.0828514657703247E-2</v>
          </cell>
          <cell r="P98">
            <v>-3140.7472303980544</v>
          </cell>
          <cell r="Q98">
            <v>53768.861482451182</v>
          </cell>
          <cell r="R98">
            <v>649.71087946219484</v>
          </cell>
        </row>
      </sheetData>
      <sheetData sheetId="36">
        <row r="14">
          <cell r="C14" t="str">
            <v>Customers Acquired</v>
          </cell>
          <cell r="D14" t="str">
            <v>Cumulative Customers Acquired</v>
          </cell>
          <cell r="F14" t="str">
            <v>unemp rate</v>
          </cell>
          <cell r="G14" t="str">
            <v>cc</v>
          </cell>
          <cell r="J14" t="str">
            <v>P(T&lt;=t)</v>
          </cell>
          <cell r="K14" t="str">
            <v>P(T=t)</v>
          </cell>
          <cell r="L14" t="str">
            <v>P(T&lt;=t)</v>
          </cell>
          <cell r="M14" t="str">
            <v>P(T=t)</v>
          </cell>
          <cell r="N14" t="str">
            <v>P(T &lt;= t)</v>
          </cell>
          <cell r="O14" t="str">
            <v>P(T = t)</v>
          </cell>
          <cell r="P14" t="str">
            <v>LL</v>
          </cell>
          <cell r="Q14" t="str">
            <v>Exp Cumulative</v>
          </cell>
          <cell r="R14" t="str">
            <v>Exp Incremental</v>
          </cell>
        </row>
        <row r="15">
          <cell r="A15">
            <v>1</v>
          </cell>
          <cell r="B15" t="str">
            <v>1996Q1</v>
          </cell>
          <cell r="C15">
            <v>2</v>
          </cell>
          <cell r="D15">
            <v>2</v>
          </cell>
          <cell r="F15">
            <v>5.5333329999999998</v>
          </cell>
          <cell r="G15">
            <v>9.0500000000000007</v>
          </cell>
          <cell r="J15">
            <v>6.4392935428259079E-14</v>
          </cell>
          <cell r="K15">
            <v>6.4392935428259079E-14</v>
          </cell>
          <cell r="L15">
            <v>7.8271964287557338E-5</v>
          </cell>
          <cell r="M15">
            <v>7.8271964287557338E-5</v>
          </cell>
          <cell r="N15">
            <v>6.7331142375886657E-5</v>
          </cell>
          <cell r="O15">
            <v>6.7331142375886657E-5</v>
          </cell>
          <cell r="P15">
            <v>-19.211775377465127</v>
          </cell>
          <cell r="Q15">
            <v>4.039868542553199</v>
          </cell>
          <cell r="R15">
            <v>4.039868542553199</v>
          </cell>
        </row>
        <row r="16">
          <cell r="A16">
            <v>2</v>
          </cell>
          <cell r="B16" t="str">
            <v>1996Q2</v>
          </cell>
          <cell r="C16">
            <v>29</v>
          </cell>
          <cell r="D16">
            <v>31</v>
          </cell>
          <cell r="F16">
            <v>5.5</v>
          </cell>
          <cell r="G16">
            <v>9.15</v>
          </cell>
          <cell r="J16">
            <v>1.1501466445906772E-11</v>
          </cell>
          <cell r="K16">
            <v>1.1437073510478513E-11</v>
          </cell>
          <cell r="L16">
            <v>5.2660163846829366E-4</v>
          </cell>
          <cell r="M16">
            <v>4.4832967418073633E-4</v>
          </cell>
          <cell r="N16">
            <v>4.529934867345085E-4</v>
          </cell>
          <cell r="O16">
            <v>3.856623443586218E-4</v>
          </cell>
          <cell r="P16">
            <v>-227.95590147919972</v>
          </cell>
          <cell r="Q16">
            <v>27.179609204070509</v>
          </cell>
          <cell r="R16">
            <v>23.139740661517308</v>
          </cell>
        </row>
        <row r="17">
          <cell r="A17">
            <v>3</v>
          </cell>
          <cell r="B17" t="str">
            <v>1996Q3</v>
          </cell>
          <cell r="C17">
            <v>70</v>
          </cell>
          <cell r="D17">
            <v>101</v>
          </cell>
          <cell r="F17">
            <v>5.266667</v>
          </cell>
          <cell r="G17">
            <v>9.4899999999999984</v>
          </cell>
          <cell r="J17">
            <v>2.6733115721100376E-10</v>
          </cell>
          <cell r="K17">
            <v>2.5582969076509698E-10</v>
          </cell>
          <cell r="L17">
            <v>1.69750240868205E-3</v>
          </cell>
          <cell r="M17">
            <v>1.1709007702137564E-3</v>
          </cell>
          <cell r="N17">
            <v>1.4602262804089923E-3</v>
          </cell>
          <cell r="O17">
            <v>1.0072327936744838E-3</v>
          </cell>
          <cell r="P17">
            <v>-483.03839615613947</v>
          </cell>
          <cell r="Q17">
            <v>87.613576824539535</v>
          </cell>
          <cell r="R17">
            <v>60.433967620469026</v>
          </cell>
        </row>
        <row r="18">
          <cell r="A18">
            <v>4</v>
          </cell>
          <cell r="B18" t="str">
            <v>1996Q4</v>
          </cell>
          <cell r="C18">
            <v>104</v>
          </cell>
          <cell r="D18">
            <v>205</v>
          </cell>
          <cell r="F18">
            <v>5.3333329999999997</v>
          </cell>
          <cell r="G18">
            <v>9.7533333333333339</v>
          </cell>
          <cell r="J18">
            <v>2.0058101846132104E-9</v>
          </cell>
          <cell r="K18">
            <v>1.7384790274022066E-9</v>
          </cell>
          <cell r="L18">
            <v>3.5591500875828963E-3</v>
          </cell>
          <cell r="M18">
            <v>1.8616476789008463E-3</v>
          </cell>
          <cell r="N18">
            <v>3.0616538805257167E-3</v>
          </cell>
          <cell r="O18">
            <v>1.6014276001167246E-3</v>
          </cell>
          <cell r="P18">
            <v>-669.43341893812044</v>
          </cell>
          <cell r="Q18">
            <v>183.69923283154301</v>
          </cell>
          <cell r="R18">
            <v>96.085656007003479</v>
          </cell>
        </row>
        <row r="19">
          <cell r="A19">
            <v>5</v>
          </cell>
          <cell r="B19" t="str">
            <v>1997Q1</v>
          </cell>
          <cell r="C19">
            <v>133</v>
          </cell>
          <cell r="D19">
            <v>338</v>
          </cell>
          <cell r="F19">
            <v>5.233333</v>
          </cell>
          <cell r="G19">
            <v>9.9033333333333342</v>
          </cell>
          <cell r="J19">
            <v>8.8984918322765338E-9</v>
          </cell>
          <cell r="K19">
            <v>6.8926816476633235E-9</v>
          </cell>
          <cell r="L19">
            <v>5.9071251281618276E-3</v>
          </cell>
          <cell r="M19">
            <v>2.3479750405789312E-3</v>
          </cell>
          <cell r="N19">
            <v>5.0814309307338256E-3</v>
          </cell>
          <cell r="O19">
            <v>2.0197770502081097E-3</v>
          </cell>
          <cell r="P19">
            <v>-825.23416326431516</v>
          </cell>
          <cell r="Q19">
            <v>304.88585584402955</v>
          </cell>
          <cell r="R19">
            <v>121.18662301248658</v>
          </cell>
        </row>
        <row r="20">
          <cell r="A20">
            <v>6</v>
          </cell>
          <cell r="B20" t="str">
            <v>1997Q2</v>
          </cell>
          <cell r="C20">
            <v>167</v>
          </cell>
          <cell r="D20">
            <v>505</v>
          </cell>
          <cell r="F20">
            <v>5</v>
          </cell>
          <cell r="G20">
            <v>10.303333333333335</v>
          </cell>
          <cell r="J20">
            <v>3.1342803796796659E-8</v>
          </cell>
          <cell r="K20">
            <v>2.2444311964520125E-8</v>
          </cell>
          <cell r="L20">
            <v>8.8338051826633013E-3</v>
          </cell>
          <cell r="M20">
            <v>2.9266800545014737E-3</v>
          </cell>
          <cell r="N20">
            <v>7.599024027634166E-3</v>
          </cell>
          <cell r="O20">
            <v>2.5175930969003396E-3</v>
          </cell>
          <cell r="P20">
            <v>-999.40347634379589</v>
          </cell>
          <cell r="Q20">
            <v>455.94144165804994</v>
          </cell>
          <cell r="R20">
            <v>151.05558581402036</v>
          </cell>
        </row>
        <row r="21">
          <cell r="A21">
            <v>7</v>
          </cell>
          <cell r="B21" t="str">
            <v>1997Q3</v>
          </cell>
          <cell r="C21">
            <v>221</v>
          </cell>
          <cell r="D21">
            <v>726</v>
          </cell>
          <cell r="F21">
            <v>4.8666669999999996</v>
          </cell>
          <cell r="G21">
            <v>10.583333333333332</v>
          </cell>
          <cell r="J21">
            <v>1.0004769801508218E-7</v>
          </cell>
          <cell r="K21">
            <v>6.8704894218285517E-8</v>
          </cell>
          <cell r="L21">
            <v>1.2894871884036152E-2</v>
          </cell>
          <cell r="M21">
            <v>4.0610667013728508E-3</v>
          </cell>
          <cell r="N21">
            <v>1.1092446154042141E-2</v>
          </cell>
          <cell r="O21">
            <v>3.4934221264079747E-3</v>
          </cell>
          <cell r="P21">
            <v>-1250.1690371386255</v>
          </cell>
          <cell r="Q21">
            <v>665.5467692425284</v>
          </cell>
          <cell r="R21">
            <v>209.60532758447849</v>
          </cell>
        </row>
        <row r="22">
          <cell r="A22">
            <v>8</v>
          </cell>
          <cell r="B22" t="str">
            <v>1997Q4</v>
          </cell>
          <cell r="C22">
            <v>249</v>
          </cell>
          <cell r="D22">
            <v>975</v>
          </cell>
          <cell r="F22">
            <v>4.6666670000000003</v>
          </cell>
          <cell r="G22">
            <v>10.496666666666666</v>
          </cell>
          <cell r="J22">
            <v>2.7763475640707469E-7</v>
          </cell>
          <cell r="K22">
            <v>1.7758705839199251E-7</v>
          </cell>
          <cell r="L22">
            <v>1.8100380133630356E-2</v>
          </cell>
          <cell r="M22">
            <v>5.205508249594204E-3</v>
          </cell>
          <cell r="N22">
            <v>1.5570355494686151E-2</v>
          </cell>
          <cell r="O22">
            <v>4.4779093406440099E-3</v>
          </cell>
          <cell r="P22">
            <v>-1346.7411526215074</v>
          </cell>
          <cell r="Q22">
            <v>934.2213296811691</v>
          </cell>
          <cell r="R22">
            <v>268.67456043864058</v>
          </cell>
        </row>
        <row r="23">
          <cell r="A23">
            <v>9</v>
          </cell>
          <cell r="B23" t="str">
            <v>1998Q1</v>
          </cell>
          <cell r="C23">
            <v>204</v>
          </cell>
          <cell r="D23">
            <v>1179</v>
          </cell>
          <cell r="F23">
            <v>4.6333330000000004</v>
          </cell>
          <cell r="G23">
            <v>10.783333333333333</v>
          </cell>
          <cell r="J23">
            <v>5.8883292020084355E-7</v>
          </cell>
          <cell r="K23">
            <v>3.1119816379376886E-7</v>
          </cell>
          <cell r="L23">
            <v>2.3189873065092792E-2</v>
          </cell>
          <cell r="M23">
            <v>5.089492931462436E-3</v>
          </cell>
          <cell r="N23">
            <v>1.9948484765190788E-2</v>
          </cell>
          <cell r="O23">
            <v>4.3781292705046392E-3</v>
          </cell>
          <cell r="P23">
            <v>-1107.9512856162351</v>
          </cell>
          <cell r="Q23">
            <v>1196.9090859114474</v>
          </cell>
          <cell r="R23">
            <v>262.68775623027835</v>
          </cell>
        </row>
        <row r="24">
          <cell r="A24">
            <v>10</v>
          </cell>
          <cell r="B24" t="str">
            <v>1998Q2</v>
          </cell>
          <cell r="C24">
            <v>236</v>
          </cell>
          <cell r="D24">
            <v>1415</v>
          </cell>
          <cell r="F24">
            <v>4.4000000000000004</v>
          </cell>
          <cell r="G24">
            <v>10.693333333333332</v>
          </cell>
          <cell r="J24">
            <v>1.2054145454021281E-6</v>
          </cell>
          <cell r="K24">
            <v>6.1658162520128457E-7</v>
          </cell>
          <cell r="L24">
            <v>2.8910716587136176E-2</v>
          </cell>
          <cell r="M24">
            <v>5.720843522043384E-3</v>
          </cell>
          <cell r="N24">
            <v>2.4869757395273157E-2</v>
          </cell>
          <cell r="O24">
            <v>4.9212726300823691E-3</v>
          </cell>
          <cell r="P24">
            <v>-1254.1483956768918</v>
          </cell>
          <cell r="Q24">
            <v>1492.1854437163895</v>
          </cell>
          <cell r="R24">
            <v>295.27635780494217</v>
          </cell>
        </row>
        <row r="25">
          <cell r="A25">
            <v>11</v>
          </cell>
          <cell r="B25" t="str">
            <v>1998Q3</v>
          </cell>
          <cell r="C25">
            <v>267</v>
          </cell>
          <cell r="D25">
            <v>1682</v>
          </cell>
          <cell r="F25">
            <v>4.5333329999999998</v>
          </cell>
          <cell r="G25">
            <v>10.35</v>
          </cell>
          <cell r="J25">
            <v>2.1909498429950602E-6</v>
          </cell>
          <cell r="K25">
            <v>9.8553529759293212E-7</v>
          </cell>
          <cell r="L25">
            <v>3.4841018691671777E-2</v>
          </cell>
          <cell r="M25">
            <v>5.9303021045356008E-3</v>
          </cell>
          <cell r="N25">
            <v>2.9971262148345942E-2</v>
          </cell>
          <cell r="O25">
            <v>5.1015047530727818E-3</v>
          </cell>
          <cell r="P25">
            <v>-1409.2846687506021</v>
          </cell>
          <cell r="Q25">
            <v>1798.2757289007566</v>
          </cell>
          <cell r="R25">
            <v>306.09028518436691</v>
          </cell>
        </row>
        <row r="26">
          <cell r="A26">
            <v>12</v>
          </cell>
          <cell r="B26" t="str">
            <v>1998Q4</v>
          </cell>
          <cell r="C26">
            <v>395</v>
          </cell>
          <cell r="D26">
            <v>2077</v>
          </cell>
          <cell r="F26">
            <v>4.4333330000000002</v>
          </cell>
          <cell r="G26">
            <v>10.02</v>
          </cell>
          <cell r="J26">
            <v>4.1234695543623801E-6</v>
          </cell>
          <cell r="K26">
            <v>1.9325197113673198E-6</v>
          </cell>
          <cell r="L26">
            <v>4.2285104636566206E-2</v>
          </cell>
          <cell r="M26">
            <v>7.4440859448944297E-3</v>
          </cell>
          <cell r="N26">
            <v>3.6375087048658578E-2</v>
          </cell>
          <cell r="O26">
            <v>6.403824900312635E-3</v>
          </cell>
          <cell r="P26">
            <v>-1995.0896314511972</v>
          </cell>
          <cell r="Q26">
            <v>2182.5052229195148</v>
          </cell>
          <cell r="R26">
            <v>384.22949401875809</v>
          </cell>
        </row>
        <row r="27">
          <cell r="A27">
            <v>13</v>
          </cell>
          <cell r="B27" t="str">
            <v>1999Q1</v>
          </cell>
          <cell r="C27">
            <v>400</v>
          </cell>
          <cell r="D27">
            <v>2477</v>
          </cell>
          <cell r="F27">
            <v>4.3</v>
          </cell>
          <cell r="G27">
            <v>10.59</v>
          </cell>
          <cell r="J27">
            <v>7.2095753315126743E-6</v>
          </cell>
          <cell r="K27">
            <v>3.0861057771502942E-6</v>
          </cell>
          <cell r="L27">
            <v>5.0094138308374725E-2</v>
          </cell>
          <cell r="M27">
            <v>7.8090336718085185E-3</v>
          </cell>
          <cell r="N27">
            <v>4.309300868540572E-2</v>
          </cell>
          <cell r="O27">
            <v>6.7179216367471394E-3</v>
          </cell>
          <cell r="P27">
            <v>-2001.1905810120159</v>
          </cell>
          <cell r="Q27">
            <v>2585.5805211243432</v>
          </cell>
          <cell r="R27">
            <v>403.07529820482836</v>
          </cell>
        </row>
        <row r="28">
          <cell r="A28">
            <v>14</v>
          </cell>
          <cell r="B28" t="str">
            <v>1999Q2</v>
          </cell>
          <cell r="C28">
            <v>414</v>
          </cell>
          <cell r="D28">
            <v>2891</v>
          </cell>
          <cell r="F28">
            <v>4.266667</v>
          </cell>
          <cell r="G28">
            <v>10.623333333333333</v>
          </cell>
          <cell r="J28">
            <v>1.1771058043397176E-5</v>
          </cell>
          <cell r="K28">
            <v>4.5614827118845014E-6</v>
          </cell>
          <cell r="L28">
            <v>5.8078989987293106E-2</v>
          </cell>
          <cell r="M28">
            <v>7.984851678918381E-3</v>
          </cell>
          <cell r="N28">
            <v>4.9962378790472044E-2</v>
          </cell>
          <cell r="O28">
            <v>6.8693701050663311E-3</v>
          </cell>
          <cell r="P28">
            <v>-2062.002705991898</v>
          </cell>
          <cell r="Q28">
            <v>2997.7427274283227</v>
          </cell>
          <cell r="R28">
            <v>412.16220630397987</v>
          </cell>
        </row>
        <row r="29">
          <cell r="A29">
            <v>15</v>
          </cell>
          <cell r="B29" t="str">
            <v>1999Q3</v>
          </cell>
          <cell r="C29">
            <v>500</v>
          </cell>
          <cell r="D29">
            <v>3391</v>
          </cell>
          <cell r="F29">
            <v>4.233333</v>
          </cell>
          <cell r="G29">
            <v>10.59</v>
          </cell>
          <cell r="J29">
            <v>1.923031849104806E-5</v>
          </cell>
          <cell r="K29">
            <v>7.4592604476508839E-6</v>
          </cell>
          <cell r="L29">
            <v>6.7333534190293087E-2</v>
          </cell>
          <cell r="M29">
            <v>9.2545442029999814E-3</v>
          </cell>
          <cell r="N29">
            <v>5.7924369388069913E-2</v>
          </cell>
          <cell r="O29">
            <v>7.9619905975978674E-3</v>
          </cell>
          <cell r="P29">
            <v>-2416.5381176571482</v>
          </cell>
          <cell r="Q29">
            <v>3475.462163284195</v>
          </cell>
          <cell r="R29">
            <v>477.71943585587206</v>
          </cell>
        </row>
        <row r="30">
          <cell r="A30">
            <v>16</v>
          </cell>
          <cell r="B30" t="str">
            <v>1999Q4</v>
          </cell>
          <cell r="C30">
            <v>580</v>
          </cell>
          <cell r="D30">
            <v>3971</v>
          </cell>
          <cell r="F30">
            <v>4.0666669999999998</v>
          </cell>
          <cell r="G30">
            <v>10.526666666666667</v>
          </cell>
          <cell r="J30">
            <v>3.1061058035963818E-5</v>
          </cell>
          <cell r="K30">
            <v>1.1830739544915758E-5</v>
          </cell>
          <cell r="L30">
            <v>7.7632412341853918E-2</v>
          </cell>
          <cell r="M30">
            <v>1.0298878151560831E-2</v>
          </cell>
          <cell r="N30">
            <v>6.6785328421990017E-2</v>
          </cell>
          <cell r="O30">
            <v>8.8609590339201062E-3</v>
          </cell>
          <cell r="P30">
            <v>-2741.138160727804</v>
          </cell>
          <cell r="Q30">
            <v>4007.119705319401</v>
          </cell>
          <cell r="R30">
            <v>531.65754203520635</v>
          </cell>
        </row>
        <row r="31">
          <cell r="A31">
            <v>17</v>
          </cell>
          <cell r="B31" t="str">
            <v>2000Q1</v>
          </cell>
          <cell r="C31">
            <v>585</v>
          </cell>
          <cell r="D31">
            <v>4556</v>
          </cell>
          <cell r="F31">
            <v>4.0333329999999998</v>
          </cell>
          <cell r="G31">
            <v>11.013333333333332</v>
          </cell>
          <cell r="J31">
            <v>4.7277153797153915E-5</v>
          </cell>
          <cell r="K31">
            <v>1.6216095761190097E-5</v>
          </cell>
          <cell r="L31">
            <v>8.8032709940343734E-2</v>
          </cell>
          <cell r="M31">
            <v>1.0400297598489816E-2</v>
          </cell>
          <cell r="N31">
            <v>7.5734143518856281E-2</v>
          </cell>
          <cell r="O31">
            <v>8.9488150968662673E-3</v>
          </cell>
          <cell r="P31">
            <v>-2758.9969759198157</v>
          </cell>
          <cell r="Q31">
            <v>4544.0486111313767</v>
          </cell>
          <cell r="R31">
            <v>536.92890581197605</v>
          </cell>
        </row>
        <row r="32">
          <cell r="A32">
            <v>18</v>
          </cell>
          <cell r="B32" t="str">
            <v>2000Q2</v>
          </cell>
          <cell r="C32">
            <v>618</v>
          </cell>
          <cell r="D32">
            <v>5174</v>
          </cell>
          <cell r="F32">
            <v>3.9333330000000002</v>
          </cell>
          <cell r="G32">
            <v>10.876666666666667</v>
          </cell>
          <cell r="J32">
            <v>7.0302523486720503E-5</v>
          </cell>
          <cell r="K32">
            <v>2.3025369689566588E-5</v>
          </cell>
          <cell r="L32">
            <v>9.8924771965678504E-2</v>
          </cell>
          <cell r="M32">
            <v>1.089206202533477E-2</v>
          </cell>
          <cell r="N32">
            <v>8.5106936217286364E-2</v>
          </cell>
          <cell r="O32">
            <v>9.3727926984300807E-3</v>
          </cell>
          <cell r="P32">
            <v>-2886.0255034551242</v>
          </cell>
          <cell r="Q32">
            <v>5106.4161730371816</v>
          </cell>
          <cell r="R32">
            <v>562.36756190580479</v>
          </cell>
        </row>
        <row r="33">
          <cell r="A33">
            <v>19</v>
          </cell>
          <cell r="B33" t="str">
            <v>2000Q3</v>
          </cell>
          <cell r="C33">
            <v>648</v>
          </cell>
          <cell r="D33">
            <v>5822</v>
          </cell>
          <cell r="F33">
            <v>4</v>
          </cell>
          <cell r="G33">
            <v>10.746666666666666</v>
          </cell>
          <cell r="J33">
            <v>1.0284037586694161E-4</v>
          </cell>
          <cell r="K33">
            <v>3.2537852380221111E-5</v>
          </cell>
          <cell r="L33">
            <v>0.11088435919031925</v>
          </cell>
          <cell r="M33">
            <v>1.1959587224640744E-2</v>
          </cell>
          <cell r="N33">
            <v>9.5399365546904119E-2</v>
          </cell>
          <cell r="O33">
            <v>1.029242932961775E-2</v>
          </cell>
          <cell r="P33">
            <v>-2965.4726425135541</v>
          </cell>
          <cell r="Q33">
            <v>5723.9619328142471</v>
          </cell>
          <cell r="R33">
            <v>617.54575977706497</v>
          </cell>
        </row>
        <row r="34">
          <cell r="A34">
            <v>20</v>
          </cell>
          <cell r="B34" t="str">
            <v>2000Q4</v>
          </cell>
          <cell r="C34">
            <v>705</v>
          </cell>
          <cell r="D34">
            <v>6527</v>
          </cell>
          <cell r="F34">
            <v>3.9</v>
          </cell>
          <cell r="G34">
            <v>10.393333333333333</v>
          </cell>
          <cell r="J34">
            <v>1.4838252136339936E-4</v>
          </cell>
          <cell r="K34">
            <v>4.5542145496457742E-5</v>
          </cell>
          <cell r="L34">
            <v>0.12355832962632607</v>
          </cell>
          <cell r="M34">
            <v>1.2673970436006821E-2</v>
          </cell>
          <cell r="N34">
            <v>0.10630813964061846</v>
          </cell>
          <cell r="O34">
            <v>1.0908774093714341E-2</v>
          </cell>
          <cell r="P34">
            <v>-3185.3224348349318</v>
          </cell>
          <cell r="Q34">
            <v>6378.4883784371077</v>
          </cell>
          <cell r="R34">
            <v>654.52644562286048</v>
          </cell>
        </row>
        <row r="35">
          <cell r="A35">
            <v>21</v>
          </cell>
          <cell r="B35" t="str">
            <v>2001Q1</v>
          </cell>
          <cell r="C35">
            <v>688</v>
          </cell>
          <cell r="D35">
            <v>7215</v>
          </cell>
          <cell r="F35">
            <v>4.233333</v>
          </cell>
          <cell r="G35">
            <v>9.2266666666666666</v>
          </cell>
          <cell r="J35">
            <v>1.9811772054134646E-4</v>
          </cell>
          <cell r="K35">
            <v>4.9735199177947109E-5</v>
          </cell>
          <cell r="L35">
            <v>0.13526975869897506</v>
          </cell>
          <cell r="M35">
            <v>1.1711429072648993E-2</v>
          </cell>
          <cell r="N35">
            <v>0.11638950209715067</v>
          </cell>
          <cell r="O35">
            <v>1.0081362456532208E-2</v>
          </cell>
          <cell r="P35">
            <v>-3162.7820004603827</v>
          </cell>
          <cell r="Q35">
            <v>6983.3701258290403</v>
          </cell>
          <cell r="R35">
            <v>604.88174739193244</v>
          </cell>
        </row>
        <row r="36">
          <cell r="A36">
            <v>22</v>
          </cell>
          <cell r="B36" t="str">
            <v>2001Q2</v>
          </cell>
          <cell r="C36">
            <v>656</v>
          </cell>
          <cell r="D36">
            <v>7871</v>
          </cell>
          <cell r="F36">
            <v>4.4000000000000004</v>
          </cell>
          <cell r="G36">
            <v>9.1</v>
          </cell>
          <cell r="J36">
            <v>2.5888581014477108E-4</v>
          </cell>
          <cell r="K36">
            <v>6.0768089603424613E-5</v>
          </cell>
          <cell r="L36">
            <v>0.14705627882646111</v>
          </cell>
          <cell r="M36">
            <v>1.1786520127486044E-2</v>
          </cell>
          <cell r="N36">
            <v>0.12653700158550835</v>
          </cell>
          <cell r="O36">
            <v>1.0147499488357681E-2</v>
          </cell>
          <cell r="P36">
            <v>-3011.386341544669</v>
          </cell>
          <cell r="Q36">
            <v>7592.2200951305003</v>
          </cell>
          <cell r="R36">
            <v>608.84996930146087</v>
          </cell>
        </row>
        <row r="37">
          <cell r="A37">
            <v>23</v>
          </cell>
          <cell r="B37" t="str">
            <v>2001Q3</v>
          </cell>
          <cell r="C37">
            <v>684</v>
          </cell>
          <cell r="D37">
            <v>8555</v>
          </cell>
          <cell r="F37">
            <v>4.8333329999999997</v>
          </cell>
          <cell r="G37">
            <v>8.8566666666666656</v>
          </cell>
          <cell r="J37">
            <v>3.3530679995807944E-4</v>
          </cell>
          <cell r="K37">
            <v>7.642098981330836E-5</v>
          </cell>
          <cell r="L37">
            <v>0.16014989148804559</v>
          </cell>
          <cell r="M37">
            <v>1.3093612661584486E-2</v>
          </cell>
          <cell r="N37">
            <v>0.13781107672450205</v>
          </cell>
          <cell r="O37">
            <v>1.12740751389937E-2</v>
          </cell>
          <cell r="P37">
            <v>-3067.9106063864187</v>
          </cell>
          <cell r="Q37">
            <v>8268.6646034701225</v>
          </cell>
          <cell r="R37">
            <v>676.44450833962196</v>
          </cell>
        </row>
        <row r="38">
          <cell r="A38">
            <v>24</v>
          </cell>
          <cell r="B38" t="str">
            <v>2001Q4</v>
          </cell>
          <cell r="C38">
            <v>692</v>
          </cell>
          <cell r="D38">
            <v>9247</v>
          </cell>
          <cell r="F38">
            <v>5.5</v>
          </cell>
          <cell r="G38">
            <v>8.5133333333333336</v>
          </cell>
          <cell r="J38">
            <v>4.2225596272793542E-4</v>
          </cell>
          <cell r="K38">
            <v>8.6949162769855981E-5</v>
          </cell>
          <cell r="L38">
            <v>0.17413631165626953</v>
          </cell>
          <cell r="M38">
            <v>1.3986420168223934E-2</v>
          </cell>
          <cell r="N38">
            <v>0.14985463473963723</v>
          </cell>
          <cell r="O38">
            <v>1.2043558015135179E-2</v>
          </cell>
          <cell r="P38">
            <v>-3058.1039536529702</v>
          </cell>
          <cell r="Q38">
            <v>8991.278084378233</v>
          </cell>
          <cell r="R38">
            <v>722.61348090811077</v>
          </cell>
        </row>
        <row r="39">
          <cell r="A39">
            <v>25</v>
          </cell>
          <cell r="B39" t="str">
            <v>2002Q1</v>
          </cell>
          <cell r="C39">
            <v>619</v>
          </cell>
          <cell r="D39">
            <v>9866</v>
          </cell>
          <cell r="F39">
            <v>5.7</v>
          </cell>
          <cell r="G39">
            <v>9.3133333333333326</v>
          </cell>
          <cell r="J39">
            <v>5.2194497622615188E-4</v>
          </cell>
          <cell r="K39">
            <v>9.9689013498216461E-5</v>
          </cell>
          <cell r="L39">
            <v>0.18777167975320352</v>
          </cell>
          <cell r="M39">
            <v>1.3635368096933997E-2</v>
          </cell>
          <cell r="N39">
            <v>0.16159799136381495</v>
          </cell>
          <cell r="O39">
            <v>1.1743356624177709E-2</v>
          </cell>
          <cell r="P39">
            <v>-2751.1254394320636</v>
          </cell>
          <cell r="Q39">
            <v>9695.879481828897</v>
          </cell>
          <cell r="R39">
            <v>704.6013974506626</v>
          </cell>
        </row>
        <row r="40">
          <cell r="A40">
            <v>26</v>
          </cell>
          <cell r="B40" t="str">
            <v>2002Q2</v>
          </cell>
          <cell r="C40">
            <v>642</v>
          </cell>
          <cell r="D40">
            <v>10508</v>
          </cell>
          <cell r="F40">
            <v>5.8333329999999997</v>
          </cell>
          <cell r="G40">
            <v>9.41</v>
          </cell>
          <cell r="J40">
            <v>6.1353269703390279E-4</v>
          </cell>
          <cell r="K40">
            <v>9.1587720807750905E-5</v>
          </cell>
          <cell r="L40">
            <v>0.20068279555791813</v>
          </cell>
          <cell r="M40">
            <v>1.2911115804714601E-2</v>
          </cell>
          <cell r="N40">
            <v>0.17271719897828922</v>
          </cell>
          <cell r="O40">
            <v>1.1119207614474281E-2</v>
          </cell>
          <cell r="P40">
            <v>-2888.4101627502596</v>
          </cell>
          <cell r="Q40">
            <v>10363.031938697353</v>
          </cell>
          <cell r="R40">
            <v>667.15245686845685</v>
          </cell>
        </row>
        <row r="41">
          <cell r="A41">
            <v>27</v>
          </cell>
          <cell r="B41" t="str">
            <v>2002Q3</v>
          </cell>
          <cell r="C41">
            <v>722</v>
          </cell>
          <cell r="D41">
            <v>11230</v>
          </cell>
          <cell r="F41">
            <v>5.733333</v>
          </cell>
          <cell r="G41">
            <v>8.7266666666666648</v>
          </cell>
          <cell r="J41">
            <v>7.3282437371557929E-4</v>
          </cell>
          <cell r="K41">
            <v>1.1929167668167651E-4</v>
          </cell>
          <cell r="L41">
            <v>0.21423353896829145</v>
          </cell>
          <cell r="M41">
            <v>1.3550743410373323E-2</v>
          </cell>
          <cell r="N41">
            <v>0.18439049977058103</v>
          </cell>
          <cell r="O41">
            <v>1.1673300792291804E-2</v>
          </cell>
          <cell r="P41">
            <v>-3213.2256425305186</v>
          </cell>
          <cell r="Q41">
            <v>11063.429986234862</v>
          </cell>
          <cell r="R41">
            <v>700.39804753750832</v>
          </cell>
        </row>
        <row r="42">
          <cell r="A42">
            <v>28</v>
          </cell>
          <cell r="B42" t="str">
            <v>2002Q4</v>
          </cell>
          <cell r="C42">
            <v>804</v>
          </cell>
          <cell r="D42">
            <v>12034</v>
          </cell>
          <cell r="F42">
            <v>5.8666669999999996</v>
          </cell>
          <cell r="G42">
            <v>8.3833333333333329</v>
          </cell>
          <cell r="J42">
            <v>9.3182306079886423E-4</v>
          </cell>
          <cell r="K42">
            <v>1.9899868708328494E-4</v>
          </cell>
          <cell r="L42">
            <v>0.23004153512191228</v>
          </cell>
          <cell r="M42">
            <v>1.5807996153620829E-2</v>
          </cell>
          <cell r="N42">
            <v>0.19801667688853536</v>
          </cell>
          <cell r="O42">
            <v>1.3626177117954346E-2</v>
          </cell>
          <cell r="P42">
            <v>-3453.7930887417638</v>
          </cell>
          <cell r="Q42">
            <v>11881.000613312122</v>
          </cell>
          <cell r="R42">
            <v>817.57062707726072</v>
          </cell>
        </row>
        <row r="43">
          <cell r="A43">
            <v>29</v>
          </cell>
          <cell r="B43" t="str">
            <v>2003Q1</v>
          </cell>
          <cell r="C43">
            <v>687</v>
          </cell>
          <cell r="D43">
            <v>12721</v>
          </cell>
          <cell r="F43">
            <v>5.8666669999999996</v>
          </cell>
          <cell r="G43">
            <v>7.996666666666667</v>
          </cell>
          <cell r="J43">
            <v>1.1433894744188322E-3</v>
          </cell>
          <cell r="K43">
            <v>2.1156641361996797E-4</v>
          </cell>
          <cell r="L43">
            <v>0.24403566587340964</v>
          </cell>
          <cell r="M43">
            <v>1.3994130751497358E-2</v>
          </cell>
          <cell r="N43">
            <v>0.21008428665127959</v>
          </cell>
          <cell r="O43">
            <v>1.2067609762744234E-2</v>
          </cell>
          <cell r="P43">
            <v>-3034.637212485783</v>
          </cell>
          <cell r="Q43">
            <v>12605.057199076775</v>
          </cell>
          <cell r="R43">
            <v>724.05658576465407</v>
          </cell>
        </row>
        <row r="44">
          <cell r="A44">
            <v>30</v>
          </cell>
          <cell r="B44" t="str">
            <v>2003Q2</v>
          </cell>
          <cell r="C44">
            <v>701</v>
          </cell>
          <cell r="D44">
            <v>13422</v>
          </cell>
          <cell r="F44">
            <v>6.1333330000000004</v>
          </cell>
          <cell r="G44">
            <v>8.9266666666666659</v>
          </cell>
          <cell r="J44">
            <v>1.3982574107790358E-3</v>
          </cell>
          <cell r="K44">
            <v>2.5486793636020355E-4</v>
          </cell>
          <cell r="L44">
            <v>0.25904327719481102</v>
          </cell>
          <cell r="M44">
            <v>1.5007611321401382E-2</v>
          </cell>
          <cell r="N44">
            <v>0.22302976576881656</v>
          </cell>
          <cell r="O44">
            <v>1.2945479117536934E-2</v>
          </cell>
          <cell r="P44">
            <v>-3047.2530669307444</v>
          </cell>
          <cell r="Q44">
            <v>13381.785946128994</v>
          </cell>
          <cell r="R44">
            <v>776.72874705221602</v>
          </cell>
        </row>
        <row r="45">
          <cell r="A45">
            <v>31</v>
          </cell>
          <cell r="B45" t="str">
            <v>2003Q3</v>
          </cell>
          <cell r="C45">
            <v>746</v>
          </cell>
          <cell r="D45">
            <v>14168</v>
          </cell>
          <cell r="F45">
            <v>6.1333330000000004</v>
          </cell>
          <cell r="G45">
            <v>8.93</v>
          </cell>
          <cell r="J45">
            <v>1.6547509190144583E-3</v>
          </cell>
          <cell r="K45">
            <v>2.564935082354225E-4</v>
          </cell>
          <cell r="L45">
            <v>0.27454676975787806</v>
          </cell>
          <cell r="M45">
            <v>1.5503492563067045E-2</v>
          </cell>
          <cell r="N45">
            <v>0.23640203928043993</v>
          </cell>
          <cell r="O45">
            <v>1.3372273511623393E-2</v>
          </cell>
          <cell r="P45">
            <v>-3218.6706050075395</v>
          </cell>
          <cell r="Q45">
            <v>14184.122356826396</v>
          </cell>
          <cell r="R45">
            <v>802.33641069740361</v>
          </cell>
        </row>
        <row r="46">
          <cell r="A46">
            <v>32</v>
          </cell>
          <cell r="B46" t="str">
            <v>2003Q4</v>
          </cell>
          <cell r="C46">
            <v>759</v>
          </cell>
          <cell r="D46">
            <v>14927</v>
          </cell>
          <cell r="F46">
            <v>5.8333329999999997</v>
          </cell>
          <cell r="G46">
            <v>9.1966666666666654</v>
          </cell>
          <cell r="J46">
            <v>2.0861104034196609E-3</v>
          </cell>
          <cell r="K46">
            <v>4.3135948440520266E-4</v>
          </cell>
          <cell r="L46">
            <v>0.29136765679107413</v>
          </cell>
          <cell r="M46">
            <v>1.6820887033196064E-2</v>
          </cell>
          <cell r="N46">
            <v>0.25093200511461655</v>
          </cell>
          <cell r="O46">
            <v>1.4529965834176588E-2</v>
          </cell>
          <cell r="P46">
            <v>-3211.7404939762864</v>
          </cell>
          <cell r="Q46">
            <v>15055.920306876993</v>
          </cell>
          <cell r="R46">
            <v>871.79795005059532</v>
          </cell>
        </row>
        <row r="47">
          <cell r="A47">
            <v>33</v>
          </cell>
          <cell r="B47" t="str">
            <v>2004Q1</v>
          </cell>
          <cell r="C47">
            <v>785</v>
          </cell>
          <cell r="D47">
            <v>15712</v>
          </cell>
          <cell r="F47">
            <v>5.7</v>
          </cell>
          <cell r="G47">
            <v>9.8000000000000007</v>
          </cell>
          <cell r="J47">
            <v>2.4766835619101091E-3</v>
          </cell>
          <cell r="K47">
            <v>3.9057315849044816E-4</v>
          </cell>
          <cell r="L47">
            <v>0.30664877680211788</v>
          </cell>
          <cell r="M47">
            <v>1.5281120011043758E-2</v>
          </cell>
          <cell r="N47">
            <v>0.26413173081164154</v>
          </cell>
          <cell r="O47">
            <v>1.3199725697024999E-2</v>
          </cell>
          <cell r="P47">
            <v>-3397.1339956552993</v>
          </cell>
          <cell r="Q47">
            <v>15847.903848698492</v>
          </cell>
          <cell r="R47">
            <v>791.9835418214999</v>
          </cell>
        </row>
        <row r="48">
          <cell r="A48">
            <v>34</v>
          </cell>
          <cell r="B48" t="str">
            <v>2004Q2</v>
          </cell>
          <cell r="C48">
            <v>851</v>
          </cell>
          <cell r="D48">
            <v>16563</v>
          </cell>
          <cell r="F48">
            <v>5.6</v>
          </cell>
          <cell r="G48">
            <v>9.3333333333333321</v>
          </cell>
          <cell r="J48">
            <v>3.0812615882355177E-3</v>
          </cell>
          <cell r="K48">
            <v>6.0457802632540858E-4</v>
          </cell>
          <cell r="L48">
            <v>0.32276426237907418</v>
          </cell>
          <cell r="M48">
            <v>1.6115485576956301E-2</v>
          </cell>
          <cell r="N48">
            <v>0.27807910831971128</v>
          </cell>
          <cell r="O48">
            <v>1.3947377508069769E-2</v>
          </cell>
          <cell r="P48">
            <v>-3635.8666773251371</v>
          </cell>
          <cell r="Q48">
            <v>16684.746499182678</v>
          </cell>
          <cell r="R48">
            <v>836.84265048418615</v>
          </cell>
        </row>
        <row r="49">
          <cell r="A49">
            <v>35</v>
          </cell>
          <cell r="B49" t="str">
            <v>2004Q3</v>
          </cell>
          <cell r="C49">
            <v>897</v>
          </cell>
          <cell r="D49">
            <v>17460</v>
          </cell>
          <cell r="F49">
            <v>5.4333330000000002</v>
          </cell>
          <cell r="G49">
            <v>9.56</v>
          </cell>
          <cell r="J49">
            <v>3.7045812334657313E-3</v>
          </cell>
          <cell r="K49">
            <v>6.2331964523021366E-4</v>
          </cell>
          <cell r="L49">
            <v>0.33942525380193356</v>
          </cell>
          <cell r="M49">
            <v>1.6660991422859373E-2</v>
          </cell>
          <cell r="N49">
            <v>0.29249836079378705</v>
          </cell>
          <cell r="O49">
            <v>1.4419252474075731E-2</v>
          </cell>
          <cell r="P49">
            <v>-3802.5543162290296</v>
          </cell>
          <cell r="Q49">
            <v>17549.901647627223</v>
          </cell>
          <cell r="R49">
            <v>865.15514844454378</v>
          </cell>
        </row>
        <row r="50">
          <cell r="A50">
            <v>36</v>
          </cell>
          <cell r="B50" t="str">
            <v>2004Q4</v>
          </cell>
          <cell r="C50">
            <v>907</v>
          </cell>
          <cell r="D50">
            <v>18367</v>
          </cell>
          <cell r="F50">
            <v>5.4333330000000002</v>
          </cell>
          <cell r="G50">
            <v>9.3866666666666667</v>
          </cell>
          <cell r="J50">
            <v>4.6892071074595698E-3</v>
          </cell>
          <cell r="K50">
            <v>9.846258739938385E-4</v>
          </cell>
          <cell r="L50">
            <v>0.35785047835659334</v>
          </cell>
          <cell r="M50">
            <v>1.842522455465978E-2</v>
          </cell>
          <cell r="N50">
            <v>0.30848574587307548</v>
          </cell>
          <cell r="O50">
            <v>1.5987385079288426E-2</v>
          </cell>
          <cell r="P50">
            <v>-3751.3114573387538</v>
          </cell>
          <cell r="Q50">
            <v>18509.144752384527</v>
          </cell>
          <cell r="R50">
            <v>959.24310475730556</v>
          </cell>
        </row>
        <row r="51">
          <cell r="A51">
            <v>37</v>
          </cell>
          <cell r="B51" t="str">
            <v>2005Q1</v>
          </cell>
          <cell r="C51">
            <v>801</v>
          </cell>
          <cell r="D51">
            <v>19168</v>
          </cell>
          <cell r="F51">
            <v>5.3</v>
          </cell>
          <cell r="G51">
            <v>9.4066666666666663</v>
          </cell>
          <cell r="J51">
            <v>5.5134328099181173E-3</v>
          </cell>
          <cell r="K51">
            <v>8.2422570245854754E-4</v>
          </cell>
          <cell r="L51">
            <v>0.37352114692489846</v>
          </cell>
          <cell r="M51">
            <v>1.5670668568305124E-2</v>
          </cell>
          <cell r="N51">
            <v>0.32208118496388971</v>
          </cell>
          <cell r="O51">
            <v>1.359543909081426E-2</v>
          </cell>
          <cell r="P51">
            <v>-3442.7147436680448</v>
          </cell>
          <cell r="Q51">
            <v>19324.871097833384</v>
          </cell>
          <cell r="R51">
            <v>815.72634544885557</v>
          </cell>
        </row>
        <row r="52">
          <cell r="A52">
            <v>38</v>
          </cell>
          <cell r="B52" t="str">
            <v>2005Q2</v>
          </cell>
          <cell r="C52">
            <v>799</v>
          </cell>
          <cell r="D52">
            <v>19967</v>
          </cell>
          <cell r="F52">
            <v>5.0999999999999996</v>
          </cell>
          <cell r="G52">
            <v>9.02</v>
          </cell>
          <cell r="J52">
            <v>6.7313029957872805E-3</v>
          </cell>
          <cell r="K52">
            <v>1.2178701858691632E-3</v>
          </cell>
          <cell r="L52">
            <v>0.38914529581353408</v>
          </cell>
          <cell r="M52">
            <v>1.5624148888635614E-2</v>
          </cell>
          <cell r="N52">
            <v>0.33569163033478205</v>
          </cell>
          <cell r="O52">
            <v>1.3610445370892342E-2</v>
          </cell>
          <cell r="P52">
            <v>-3433.2372735057916</v>
          </cell>
          <cell r="Q52">
            <v>20141.497820086923</v>
          </cell>
          <cell r="R52">
            <v>816.62672225354049</v>
          </cell>
        </row>
        <row r="53">
          <cell r="A53">
            <v>39</v>
          </cell>
          <cell r="B53" t="str">
            <v>2005Q3</v>
          </cell>
          <cell r="C53">
            <v>900</v>
          </cell>
          <cell r="D53">
            <v>20867</v>
          </cell>
          <cell r="F53">
            <v>4.9666670000000002</v>
          </cell>
          <cell r="G53">
            <v>8.75</v>
          </cell>
          <cell r="J53">
            <v>8.3199990579990724E-3</v>
          </cell>
          <cell r="K53">
            <v>1.5886960622117918E-3</v>
          </cell>
          <cell r="L53">
            <v>0.40622491340213374</v>
          </cell>
          <cell r="M53">
            <v>1.707961758859966E-2</v>
          </cell>
          <cell r="N53">
            <v>0.35060593349247443</v>
          </cell>
          <cell r="O53">
            <v>1.4914303157692392E-2</v>
          </cell>
          <cell r="P53">
            <v>-3784.8911247112674</v>
          </cell>
          <cell r="Q53">
            <v>21036.356009548464</v>
          </cell>
          <cell r="R53">
            <v>894.85818946154359</v>
          </cell>
        </row>
        <row r="54">
          <cell r="A54">
            <v>40</v>
          </cell>
          <cell r="B54" t="str">
            <v>2005Q4</v>
          </cell>
          <cell r="C54">
            <v>897</v>
          </cell>
          <cell r="D54">
            <v>21764</v>
          </cell>
          <cell r="F54">
            <v>4.9666670000000002</v>
          </cell>
          <cell r="G54">
            <v>8.2433333333333341</v>
          </cell>
          <cell r="J54">
            <v>1.0165833608850039E-2</v>
          </cell>
          <cell r="K54">
            <v>1.8458345508509666E-3</v>
          </cell>
          <cell r="L54">
            <v>0.42339282051283023</v>
          </cell>
          <cell r="M54">
            <v>1.716790711069649E-2</v>
          </cell>
          <cell r="N54">
            <v>0.36563212780908527</v>
          </cell>
          <cell r="O54">
            <v>1.5026194316610834E-2</v>
          </cell>
          <cell r="P54">
            <v>-3765.5704008449361</v>
          </cell>
          <cell r="Q54">
            <v>21937.927668545115</v>
          </cell>
          <cell r="R54">
            <v>901.57165899665006</v>
          </cell>
        </row>
        <row r="55">
          <cell r="A55">
            <v>41</v>
          </cell>
          <cell r="B55" t="str">
            <v>2006Q1</v>
          </cell>
          <cell r="C55">
            <v>794</v>
          </cell>
          <cell r="D55">
            <v>22558</v>
          </cell>
          <cell r="F55">
            <v>4.733333</v>
          </cell>
          <cell r="G55">
            <v>8.8933333333333344</v>
          </cell>
          <cell r="J55">
            <v>1.2238074477550764E-2</v>
          </cell>
          <cell r="K55">
            <v>2.0722408687007254E-3</v>
          </cell>
          <cell r="L55">
            <v>0.43925460758206614</v>
          </cell>
          <cell r="M55">
            <v>1.5861787069235911E-2</v>
          </cell>
          <cell r="N55">
            <v>0.37956641796777141</v>
          </cell>
          <cell r="O55">
            <v>1.3934290158686153E-2</v>
          </cell>
          <cell r="P55">
            <v>-3393.0816316882224</v>
          </cell>
          <cell r="Q55">
            <v>22773.985078066285</v>
          </cell>
          <cell r="R55">
            <v>836.05740952116923</v>
          </cell>
        </row>
        <row r="56">
          <cell r="A56">
            <v>42</v>
          </cell>
          <cell r="B56" t="str">
            <v>2006Q2</v>
          </cell>
          <cell r="C56">
            <v>824</v>
          </cell>
          <cell r="D56">
            <v>23382</v>
          </cell>
          <cell r="F56">
            <v>4.6333330000000004</v>
          </cell>
          <cell r="G56">
            <v>8.379999999999999</v>
          </cell>
          <cell r="J56">
            <v>1.4491907359441392E-2</v>
          </cell>
          <cell r="K56">
            <v>2.2538328818906272E-3</v>
          </cell>
          <cell r="L56">
            <v>0.45395674024381272</v>
          </cell>
          <cell r="M56">
            <v>1.4702132661746581E-2</v>
          </cell>
          <cell r="N56">
            <v>0.39252853257393194</v>
          </cell>
          <cell r="O56">
            <v>1.2962114606160506E-2</v>
          </cell>
          <cell r="P56">
            <v>-3580.8769363452698</v>
          </cell>
          <cell r="Q56">
            <v>23551.711954435916</v>
          </cell>
          <cell r="R56">
            <v>777.7268763696303</v>
          </cell>
        </row>
        <row r="57">
          <cell r="A57">
            <v>43</v>
          </cell>
          <cell r="B57" t="str">
            <v>2006Q3</v>
          </cell>
          <cell r="C57">
            <v>958</v>
          </cell>
          <cell r="D57">
            <v>24340</v>
          </cell>
          <cell r="F57">
            <v>4.6333330000000004</v>
          </cell>
          <cell r="G57">
            <v>8.4033333333333324</v>
          </cell>
          <cell r="J57">
            <v>1.7410672807512073E-2</v>
          </cell>
          <cell r="K57">
            <v>2.9187654480706815E-3</v>
          </cell>
          <cell r="L57">
            <v>0.47058467034914364</v>
          </cell>
          <cell r="M57">
            <v>1.6627930105330924E-2</v>
          </cell>
          <cell r="N57">
            <v>0.40724020146668855</v>
          </cell>
          <cell r="O57">
            <v>1.4711668892756614E-2</v>
          </cell>
          <cell r="P57">
            <v>-4041.9114973531978</v>
          </cell>
          <cell r="Q57">
            <v>24434.412088001314</v>
          </cell>
          <cell r="R57">
            <v>882.70013356539687</v>
          </cell>
        </row>
        <row r="58">
          <cell r="A58">
            <v>44</v>
          </cell>
          <cell r="B58" t="str">
            <v>2006Q4</v>
          </cell>
          <cell r="C58">
            <v>940</v>
          </cell>
          <cell r="D58">
            <v>25280</v>
          </cell>
          <cell r="F58">
            <v>4.4333330000000002</v>
          </cell>
          <cell r="G58">
            <v>9.2466666666666661</v>
          </cell>
          <cell r="J58">
            <v>2.1102930673409959E-2</v>
          </cell>
          <cell r="K58">
            <v>3.6922578658978855E-3</v>
          </cell>
          <cell r="L58">
            <v>0.48812825211694844</v>
          </cell>
          <cell r="M58">
            <v>1.7543581767804795E-2</v>
          </cell>
          <cell r="N58">
            <v>0.42284765106308708</v>
          </cell>
          <cell r="O58">
            <v>1.5607449596398502E-2</v>
          </cell>
          <cell r="P58">
            <v>-3910.4065240522023</v>
          </cell>
          <cell r="Q58">
            <v>25370.859063785225</v>
          </cell>
          <cell r="R58">
            <v>936.44697578391015</v>
          </cell>
        </row>
        <row r="59">
          <cell r="A59">
            <v>45</v>
          </cell>
          <cell r="B59" t="str">
            <v>2007Q1</v>
          </cell>
          <cell r="C59">
            <v>890</v>
          </cell>
          <cell r="D59">
            <v>26170</v>
          </cell>
          <cell r="F59">
            <v>4.5</v>
          </cell>
          <cell r="G59">
            <v>9.2200000000000006</v>
          </cell>
          <cell r="J59">
            <v>2.4963776487670342E-2</v>
          </cell>
          <cell r="K59">
            <v>3.860845814260383E-3</v>
          </cell>
          <cell r="L59">
            <v>0.50442677825911386</v>
          </cell>
          <cell r="M59">
            <v>1.6298526142165426E-2</v>
          </cell>
          <cell r="N59">
            <v>0.43740764353214928</v>
          </cell>
          <cell r="O59">
            <v>1.4559992469062245E-2</v>
          </cell>
          <cell r="P59">
            <v>-3764.235200569135</v>
          </cell>
          <cell r="Q59">
            <v>26244.458611928956</v>
          </cell>
          <cell r="R59">
            <v>873.59954814373464</v>
          </cell>
        </row>
        <row r="60">
          <cell r="A60">
            <v>46</v>
          </cell>
          <cell r="B60" t="str">
            <v>2007Q2</v>
          </cell>
          <cell r="C60">
            <v>850</v>
          </cell>
          <cell r="D60">
            <v>27020</v>
          </cell>
          <cell r="F60">
            <v>4.5</v>
          </cell>
          <cell r="G60">
            <v>8.69</v>
          </cell>
          <cell r="J60">
            <v>2.9037128079611452E-2</v>
          </cell>
          <cell r="K60">
            <v>4.0733515919411101E-3</v>
          </cell>
          <cell r="L60">
            <v>0.51953207366417797</v>
          </cell>
          <cell r="M60">
            <v>1.5105295405064112E-2</v>
          </cell>
          <cell r="N60">
            <v>0.4509708985170342</v>
          </cell>
          <cell r="O60">
            <v>1.3563254984884962E-2</v>
          </cell>
          <cell r="P60">
            <v>-3655.3323348211429</v>
          </cell>
          <cell r="Q60">
            <v>27058.253911022053</v>
          </cell>
          <cell r="R60">
            <v>813.7952990930977</v>
          </cell>
        </row>
        <row r="61">
          <cell r="A61">
            <v>47</v>
          </cell>
          <cell r="B61" t="str">
            <v>2007Q3</v>
          </cell>
          <cell r="C61">
            <v>904</v>
          </cell>
          <cell r="D61">
            <v>27924</v>
          </cell>
          <cell r="F61">
            <v>4.6666670000000003</v>
          </cell>
          <cell r="G61">
            <v>8.5733333333333341</v>
          </cell>
          <cell r="J61">
            <v>3.4034066678479857E-2</v>
          </cell>
          <cell r="K61">
            <v>4.9969385988684056E-3</v>
          </cell>
          <cell r="L61">
            <v>0.53646094519885423</v>
          </cell>
          <cell r="M61">
            <v>1.692887153467626E-2</v>
          </cell>
          <cell r="N61">
            <v>0.46623192953424925</v>
          </cell>
          <cell r="O61">
            <v>1.5261031017215002E-2</v>
          </cell>
          <cell r="P61">
            <v>-3780.9372335912835</v>
          </cell>
          <cell r="Q61">
            <v>27973.915772054956</v>
          </cell>
          <cell r="R61">
            <v>915.66186103290011</v>
          </cell>
        </row>
        <row r="62">
          <cell r="A62">
            <v>48</v>
          </cell>
          <cell r="B62" t="str">
            <v>2007Q4</v>
          </cell>
          <cell r="C62">
            <v>790</v>
          </cell>
          <cell r="D62">
            <v>28714</v>
          </cell>
          <cell r="F62">
            <v>4.8</v>
          </cell>
          <cell r="G62">
            <v>7.75</v>
          </cell>
          <cell r="J62">
            <v>3.9134841428985601E-2</v>
          </cell>
          <cell r="K62">
            <v>5.1007747505057432E-3</v>
          </cell>
          <cell r="L62">
            <v>0.55214294467597425</v>
          </cell>
          <cell r="M62">
            <v>1.5681999477120012E-2</v>
          </cell>
          <cell r="N62">
            <v>0.48043488991365113</v>
          </cell>
          <cell r="O62">
            <v>1.4202960379401906E-2</v>
          </cell>
          <cell r="P62">
            <v>-3360.9008383577138</v>
          </cell>
          <cell r="Q62">
            <v>28826.093394819069</v>
          </cell>
          <cell r="R62">
            <v>852.1776227641144</v>
          </cell>
        </row>
        <row r="63">
          <cell r="A63">
            <v>49</v>
          </cell>
          <cell r="B63" t="str">
            <v>2008Q1</v>
          </cell>
          <cell r="C63">
            <v>730</v>
          </cell>
          <cell r="D63">
            <v>29444</v>
          </cell>
          <cell r="F63">
            <v>5</v>
          </cell>
          <cell r="G63">
            <v>7.2899999999999991</v>
          </cell>
          <cell r="J63">
            <v>4.3964539636964672E-2</v>
          </cell>
          <cell r="K63">
            <v>4.8296982079790718E-3</v>
          </cell>
          <cell r="L63">
            <v>0.56588427894093751</v>
          </cell>
          <cell r="M63">
            <v>1.3741334264963267E-2</v>
          </cell>
          <cell r="N63">
            <v>0.49293055947594899</v>
          </cell>
          <cell r="O63">
            <v>1.2495669562297838E-2</v>
          </cell>
          <cell r="P63">
            <v>-3199.1323846901455</v>
          </cell>
          <cell r="Q63">
            <v>29575.83356855694</v>
          </cell>
          <cell r="R63">
            <v>749.74017373787024</v>
          </cell>
        </row>
        <row r="64">
          <cell r="A64">
            <v>50</v>
          </cell>
          <cell r="B64" t="str">
            <v>2008Q2</v>
          </cell>
          <cell r="C64">
            <v>752</v>
          </cell>
          <cell r="D64">
            <v>30196</v>
          </cell>
          <cell r="F64">
            <v>5.3333329999999997</v>
          </cell>
          <cell r="G64">
            <v>5.96</v>
          </cell>
          <cell r="J64">
            <v>4.8501491024170562E-2</v>
          </cell>
          <cell r="K64">
            <v>4.5369513872058898E-3</v>
          </cell>
          <cell r="L64">
            <v>0.57825492372293796</v>
          </cell>
          <cell r="M64">
            <v>1.2370644782000451E-2</v>
          </cell>
          <cell r="N64">
            <v>0.50420621392272913</v>
          </cell>
          <cell r="O64">
            <v>1.1275654446780099E-2</v>
          </cell>
          <cell r="P64">
            <v>-3372.8022321156109</v>
          </cell>
          <cell r="Q64">
            <v>30252.372835363749</v>
          </cell>
          <cell r="R64">
            <v>676.53926680680593</v>
          </cell>
        </row>
        <row r="65">
          <cell r="A65">
            <v>51</v>
          </cell>
          <cell r="B65" t="str">
            <v>2008Q3</v>
          </cell>
          <cell r="C65">
            <v>825</v>
          </cell>
          <cell r="D65">
            <v>31021</v>
          </cell>
          <cell r="F65">
            <v>6</v>
          </cell>
          <cell r="G65">
            <v>6.4833333333333325</v>
          </cell>
          <cell r="J65">
            <v>5.3866811858772956E-2</v>
          </cell>
          <cell r="K65">
            <v>5.365320834602394E-3</v>
          </cell>
          <cell r="L65">
            <v>0.59337877671516048</v>
          </cell>
          <cell r="M65">
            <v>1.512385299222252E-2</v>
          </cell>
          <cell r="N65">
            <v>0.51796602343507392</v>
          </cell>
          <cell r="O65">
            <v>1.3759809512344753E-2</v>
          </cell>
          <cell r="P65">
            <v>-3535.9527143756964</v>
          </cell>
          <cell r="Q65">
            <v>31077.961406104434</v>
          </cell>
          <cell r="R65">
            <v>825.58857074068521</v>
          </cell>
        </row>
        <row r="66">
          <cell r="A66">
            <v>52</v>
          </cell>
          <cell r="B66" t="str">
            <v>2008Q4</v>
          </cell>
          <cell r="C66">
            <v>659</v>
          </cell>
          <cell r="D66">
            <v>31680</v>
          </cell>
          <cell r="F66">
            <v>6.8666669999999996</v>
          </cell>
          <cell r="G66">
            <v>5.7666666666666666</v>
          </cell>
          <cell r="J66">
            <v>5.8349407173461043E-2</v>
          </cell>
          <cell r="K66">
            <v>4.482595314688087E-3</v>
          </cell>
          <cell r="L66">
            <v>0.60704133910758629</v>
          </cell>
          <cell r="M66">
            <v>1.3662562392425803E-2</v>
          </cell>
          <cell r="N66">
            <v>0.5303454139287318</v>
          </cell>
          <cell r="O66">
            <v>1.2379390493657938E-2</v>
          </cell>
          <cell r="P66">
            <v>-2894.1449601688555</v>
          </cell>
          <cell r="Q66">
            <v>31820.724835723908</v>
          </cell>
          <cell r="R66">
            <v>742.76342961947626</v>
          </cell>
        </row>
        <row r="67">
          <cell r="A67">
            <v>53</v>
          </cell>
          <cell r="B67" t="str">
            <v>2009Q1</v>
          </cell>
          <cell r="C67">
            <v>653</v>
          </cell>
          <cell r="D67">
            <v>32333</v>
          </cell>
          <cell r="F67">
            <v>8.2666660000000007</v>
          </cell>
          <cell r="G67">
            <v>5.8266666666666671</v>
          </cell>
          <cell r="J67">
            <v>6.1725213989664018E-2</v>
          </cell>
          <cell r="K67">
            <v>3.3758068162029753E-3</v>
          </cell>
          <cell r="L67">
            <v>0.61964396602817895</v>
          </cell>
          <cell r="M67">
            <v>1.2602626920592663E-2</v>
          </cell>
          <cell r="N67">
            <v>0.54165831985439294</v>
          </cell>
          <cell r="O67">
            <v>1.1312905925661062E-2</v>
          </cell>
          <cell r="P67">
            <v>-2926.6226402475336</v>
          </cell>
          <cell r="Q67">
            <v>32499.499191263578</v>
          </cell>
          <cell r="R67">
            <v>678.7743555396637</v>
          </cell>
        </row>
        <row r="68">
          <cell r="A68">
            <v>54</v>
          </cell>
          <cell r="B68" t="str">
            <v>2009Q2</v>
          </cell>
          <cell r="C68">
            <v>731</v>
          </cell>
          <cell r="D68">
            <v>33064</v>
          </cell>
          <cell r="F68">
            <v>9.3000000000000007</v>
          </cell>
          <cell r="G68">
            <v>6.82</v>
          </cell>
          <cell r="J68">
            <v>6.485332789175513E-2</v>
          </cell>
          <cell r="K68">
            <v>3.128113902091112E-3</v>
          </cell>
          <cell r="L68">
            <v>0.63280248353456092</v>
          </cell>
          <cell r="M68">
            <v>1.3158517506381973E-2</v>
          </cell>
          <cell r="N68">
            <v>0.55341479180556374</v>
          </cell>
          <cell r="O68">
            <v>1.1756471951170924E-2</v>
          </cell>
          <cell r="P68">
            <v>-3248.0898629277208</v>
          </cell>
          <cell r="Q68">
            <v>33204.887508333828</v>
          </cell>
          <cell r="R68">
            <v>705.38831707025543</v>
          </cell>
        </row>
        <row r="69">
          <cell r="A69">
            <v>55</v>
          </cell>
          <cell r="B69" t="str">
            <v>2009Q3</v>
          </cell>
          <cell r="C69">
            <v>887</v>
          </cell>
          <cell r="D69">
            <v>33951</v>
          </cell>
          <cell r="F69">
            <v>9.6333330000000004</v>
          </cell>
          <cell r="G69">
            <v>6.839999999999999</v>
          </cell>
          <cell r="J69">
            <v>6.8614285235722439E-2</v>
          </cell>
          <cell r="K69">
            <v>3.7609573439673083E-3</v>
          </cell>
          <cell r="L69">
            <v>0.64794643941674335</v>
          </cell>
          <cell r="M69">
            <v>1.5143955882182425E-2</v>
          </cell>
          <cell r="N69">
            <v>0.56696763698721053</v>
          </cell>
          <cell r="O69">
            <v>1.355284518164679E-2</v>
          </cell>
          <cell r="P69">
            <v>-3815.1278353702883</v>
          </cell>
          <cell r="Q69">
            <v>34018.058219232633</v>
          </cell>
          <cell r="R69">
            <v>813.17071089880744</v>
          </cell>
        </row>
        <row r="70">
          <cell r="A70">
            <v>56</v>
          </cell>
          <cell r="B70" t="str">
            <v>2009Q4</v>
          </cell>
          <cell r="C70">
            <v>847</v>
          </cell>
          <cell r="D70">
            <v>34798</v>
          </cell>
          <cell r="F70">
            <v>9.9333329999999993</v>
          </cell>
          <cell r="G70">
            <v>7.0166666666666675</v>
          </cell>
          <cell r="J70">
            <v>7.2528385778064863E-2</v>
          </cell>
          <cell r="K70">
            <v>3.9141005423424247E-3</v>
          </cell>
          <cell r="L70">
            <v>0.66288680620317253</v>
          </cell>
          <cell r="M70">
            <v>1.4940366786429182E-2</v>
          </cell>
          <cell r="N70">
            <v>0.58036675696164886</v>
          </cell>
          <cell r="O70">
            <v>1.3399119974438267E-2</v>
          </cell>
          <cell r="P70">
            <v>-3652.743611828374</v>
          </cell>
          <cell r="Q70">
            <v>34822.005417698929</v>
          </cell>
          <cell r="R70">
            <v>803.94719846629607</v>
          </cell>
        </row>
        <row r="71">
          <cell r="A71">
            <v>57</v>
          </cell>
          <cell r="B71" t="str">
            <v>2010Q1</v>
          </cell>
          <cell r="C71">
            <v>833</v>
          </cell>
          <cell r="D71">
            <v>35631</v>
          </cell>
          <cell r="F71">
            <v>9.8333329999999997</v>
          </cell>
          <cell r="G71">
            <v>7.3866666666666658</v>
          </cell>
          <cell r="J71">
            <v>7.6883933146225991E-2</v>
          </cell>
          <cell r="K71">
            <v>4.3555473681611279E-3</v>
          </cell>
          <cell r="L71">
            <v>0.67728397852319011</v>
          </cell>
          <cell r="M71">
            <v>1.4397172320017582E-2</v>
          </cell>
          <cell r="N71">
            <v>0.59336031521125909</v>
          </cell>
          <cell r="O71">
            <v>1.2993558249610286E-2</v>
          </cell>
          <cell r="P71">
            <v>-3617.9702024717926</v>
          </cell>
          <cell r="Q71">
            <v>35601.618912675549</v>
          </cell>
          <cell r="R71">
            <v>779.61349497661718</v>
          </cell>
        </row>
        <row r="72">
          <cell r="A72">
            <v>58</v>
          </cell>
          <cell r="B72" t="str">
            <v>2010Q2</v>
          </cell>
          <cell r="C72">
            <v>747</v>
          </cell>
          <cell r="D72">
            <v>36378</v>
          </cell>
          <cell r="F72">
            <v>9.6333330000000004</v>
          </cell>
          <cell r="G72">
            <v>7.3933333333333335</v>
          </cell>
          <cell r="J72">
            <v>8.1557640923199504E-2</v>
          </cell>
          <cell r="K72">
            <v>4.6737077769735125E-3</v>
          </cell>
          <cell r="L72">
            <v>0.69039648403132992</v>
          </cell>
          <cell r="M72">
            <v>1.3112505508139805E-2</v>
          </cell>
          <cell r="N72">
            <v>0.60529324915706961</v>
          </cell>
          <cell r="O72">
            <v>1.1932933945810506E-2</v>
          </cell>
          <cell r="P72">
            <v>-3308.0544978447811</v>
          </cell>
          <cell r="Q72">
            <v>36317.59494942418</v>
          </cell>
          <cell r="R72">
            <v>715.97603674863035</v>
          </cell>
        </row>
        <row r="73">
          <cell r="A73">
            <v>59</v>
          </cell>
          <cell r="B73" t="str">
            <v>2010Q3</v>
          </cell>
          <cell r="C73">
            <v>819</v>
          </cell>
          <cell r="D73">
            <v>37197</v>
          </cell>
          <cell r="F73">
            <v>9.466666</v>
          </cell>
          <cell r="G73">
            <v>6.83</v>
          </cell>
          <cell r="J73">
            <v>8.7583215121438074E-2</v>
          </cell>
          <cell r="K73">
            <v>6.0255741982385702E-3</v>
          </cell>
          <cell r="L73">
            <v>0.70485898791278279</v>
          </cell>
          <cell r="M73">
            <v>1.4462503881452871E-2</v>
          </cell>
          <cell r="N73">
            <v>0.61857644259114242</v>
          </cell>
          <cell r="O73">
            <v>1.3283193434072815E-2</v>
          </cell>
          <cell r="P73">
            <v>-3539.1084137208031</v>
          </cell>
          <cell r="Q73">
            <v>37114.586555468544</v>
          </cell>
          <cell r="R73">
            <v>796.99160604436884</v>
          </cell>
        </row>
        <row r="74">
          <cell r="A74">
            <v>60</v>
          </cell>
          <cell r="B74" t="str">
            <v>2010Q4</v>
          </cell>
          <cell r="C74">
            <v>653</v>
          </cell>
          <cell r="D74">
            <v>37850</v>
          </cell>
          <cell r="F74">
            <v>9.5</v>
          </cell>
          <cell r="G74">
            <v>7.1266666666666669</v>
          </cell>
          <cell r="J74">
            <v>9.3733204217853361E-2</v>
          </cell>
          <cell r="K74">
            <v>6.149989096415287E-3</v>
          </cell>
          <cell r="L74">
            <v>0.7180783737126637</v>
          </cell>
          <cell r="M74">
            <v>1.3219385799880912E-2</v>
          </cell>
          <cell r="N74">
            <v>0.630807671122668</v>
          </cell>
          <cell r="O74">
            <v>1.223122853152557E-2</v>
          </cell>
          <cell r="P74">
            <v>-2875.6571619698389</v>
          </cell>
          <cell r="Q74">
            <v>37848.460267360082</v>
          </cell>
          <cell r="R74">
            <v>733.87371189153419</v>
          </cell>
        </row>
        <row r="75">
          <cell r="A75">
            <v>61</v>
          </cell>
          <cell r="B75" t="str">
            <v>2011Q1</v>
          </cell>
          <cell r="C75">
            <v>681</v>
          </cell>
          <cell r="D75">
            <v>38531</v>
          </cell>
          <cell r="F75">
            <v>9.033334</v>
          </cell>
          <cell r="G75">
            <v>7.3066666666666666</v>
          </cell>
          <cell r="J75">
            <v>9.9505983478131443E-2</v>
          </cell>
          <cell r="K75">
            <v>5.7727792602780825E-3</v>
          </cell>
          <cell r="L75">
            <v>0.73021648667619876</v>
          </cell>
          <cell r="M75">
            <v>1.2138112963535064E-2</v>
          </cell>
          <cell r="N75">
            <v>0.64205604044495335</v>
          </cell>
          <cell r="O75">
            <v>1.1248369322285297E-2</v>
          </cell>
          <cell r="P75">
            <v>-3056.0093668882382</v>
          </cell>
          <cell r="Q75">
            <v>38523.362426697204</v>
          </cell>
          <cell r="R75">
            <v>674.90215933711784</v>
          </cell>
        </row>
        <row r="76">
          <cell r="A76">
            <v>62</v>
          </cell>
          <cell r="B76" t="str">
            <v>2011Q2</v>
          </cell>
          <cell r="C76">
            <v>572</v>
          </cell>
          <cell r="D76">
            <v>39103</v>
          </cell>
          <cell r="F76">
            <v>9.0666670000000007</v>
          </cell>
          <cell r="G76">
            <v>7.1866666666666656</v>
          </cell>
          <cell r="J76">
            <v>0.1051139153044105</v>
          </cell>
          <cell r="K76">
            <v>5.6079318262790556E-3</v>
          </cell>
          <cell r="L76">
            <v>0.74084963971494666</v>
          </cell>
          <cell r="M76">
            <v>1.06331530387479E-2</v>
          </cell>
          <cell r="N76">
            <v>0.65198677019717666</v>
          </cell>
          <cell r="O76">
            <v>9.9307297522232951E-3</v>
          </cell>
          <cell r="P76">
            <v>-2638.133391593934</v>
          </cell>
          <cell r="Q76">
            <v>39119.206211830598</v>
          </cell>
          <cell r="R76">
            <v>595.84378513339766</v>
          </cell>
        </row>
        <row r="77">
          <cell r="A77">
            <v>63</v>
          </cell>
          <cell r="B77" t="str">
            <v>2011Q3</v>
          </cell>
          <cell r="C77">
            <v>656</v>
          </cell>
          <cell r="D77">
            <v>39759</v>
          </cell>
          <cell r="F77">
            <v>9</v>
          </cell>
          <cell r="G77">
            <v>5.9666666666666668</v>
          </cell>
          <cell r="J77">
            <v>0.11340344380978218</v>
          </cell>
          <cell r="K77">
            <v>8.2895285053716794E-3</v>
          </cell>
          <cell r="L77">
            <v>0.75222258908089834</v>
          </cell>
          <cell r="M77">
            <v>1.1372949365951679E-2</v>
          </cell>
          <cell r="N77">
            <v>0.66292872030497563</v>
          </cell>
          <cell r="O77">
            <v>1.094195010779901E-2</v>
          </cell>
          <cell r="P77">
            <v>-2961.9392154392067</v>
          </cell>
          <cell r="Q77">
            <v>39775.723218298539</v>
          </cell>
          <cell r="R77">
            <v>656.51700646794063</v>
          </cell>
        </row>
        <row r="78">
          <cell r="A78">
            <v>64</v>
          </cell>
          <cell r="B78" t="str">
            <v>2011Q4</v>
          </cell>
          <cell r="C78">
            <v>667</v>
          </cell>
          <cell r="D78">
            <v>40426</v>
          </cell>
          <cell r="F78">
            <v>8.6333330000000004</v>
          </cell>
          <cell r="G78">
            <v>6.4799999999999995</v>
          </cell>
          <cell r="J78">
            <v>0.12343107377199836</v>
          </cell>
          <cell r="K78">
            <v>1.0027629962216178E-2</v>
          </cell>
          <cell r="L78">
            <v>0.76357445746455965</v>
          </cell>
          <cell r="M78">
            <v>1.1351868383661312E-2</v>
          </cell>
          <cell r="N78">
            <v>0.67409548720458168</v>
          </cell>
          <cell r="O78">
            <v>1.1166766899606115E-2</v>
          </cell>
          <cell r="P78">
            <v>-2998.0403729011796</v>
          </cell>
          <cell r="Q78">
            <v>40445.729232274898</v>
          </cell>
          <cell r="R78">
            <v>670.00601397636694</v>
          </cell>
        </row>
        <row r="79">
          <cell r="A79">
            <v>65</v>
          </cell>
          <cell r="B79" t="str">
            <v>2012Q1</v>
          </cell>
          <cell r="C79">
            <v>673</v>
          </cell>
          <cell r="D79">
            <v>41099</v>
          </cell>
          <cell r="F79">
            <v>8.2666660000000007</v>
          </cell>
          <cell r="G79">
            <v>7.55</v>
          </cell>
          <cell r="J79">
            <v>0.13523205069981592</v>
          </cell>
          <cell r="K79">
            <v>1.1800976927817564E-2</v>
          </cell>
          <cell r="L79">
            <v>0.77461777514466412</v>
          </cell>
          <cell r="M79">
            <v>1.104331768010447E-2</v>
          </cell>
          <cell r="N79">
            <v>0.68524471017250188</v>
          </cell>
          <cell r="O79">
            <v>1.1149222967920234E-2</v>
          </cell>
          <cell r="P79">
            <v>-3026.0674229791493</v>
          </cell>
          <cell r="Q79">
            <v>41114.682610350115</v>
          </cell>
          <cell r="R79">
            <v>668.953378075214</v>
          </cell>
        </row>
        <row r="80">
          <cell r="A80">
            <v>66</v>
          </cell>
          <cell r="B80" t="str">
            <v>2012Q2</v>
          </cell>
          <cell r="C80">
            <v>665</v>
          </cell>
          <cell r="D80">
            <v>41764</v>
          </cell>
          <cell r="F80">
            <v>8.1999999999999993</v>
          </cell>
          <cell r="G80">
            <v>7.63</v>
          </cell>
          <cell r="J80">
            <v>0.14479985267261086</v>
          </cell>
          <cell r="K80">
            <v>9.5678019727949426E-3</v>
          </cell>
          <cell r="L80">
            <v>0.78431910263466231</v>
          </cell>
          <cell r="M80">
            <v>9.7013274899981905E-3</v>
          </cell>
          <cell r="N80">
            <v>0.69492737352242284</v>
          </cell>
          <cell r="O80">
            <v>9.682663349920918E-3</v>
          </cell>
          <cell r="P80">
            <v>-3083.8831535951481</v>
          </cell>
          <cell r="Q80">
            <v>41695.642411345369</v>
          </cell>
          <cell r="R80">
            <v>580.95980099525502</v>
          </cell>
        </row>
        <row r="81">
          <cell r="A81">
            <v>67</v>
          </cell>
          <cell r="B81" t="str">
            <v>2012Q3</v>
          </cell>
          <cell r="C81">
            <v>739</v>
          </cell>
          <cell r="D81">
            <v>42503</v>
          </cell>
          <cell r="F81">
            <v>8.033334</v>
          </cell>
          <cell r="G81">
            <v>7.4966666666666653</v>
          </cell>
          <cell r="J81">
            <v>0.1605006262044727</v>
          </cell>
          <cell r="K81">
            <v>1.5700773531861834E-2</v>
          </cell>
          <cell r="L81">
            <v>0.79563713193445362</v>
          </cell>
          <cell r="M81">
            <v>1.131802929979131E-2</v>
          </cell>
          <cell r="N81">
            <v>0.70685802094932249</v>
          </cell>
          <cell r="O81">
            <v>1.1930647426899643E-2</v>
          </cell>
          <cell r="P81">
            <v>-3272.7684891204517</v>
          </cell>
          <cell r="Q81">
            <v>42411.481256959349</v>
          </cell>
          <cell r="R81">
            <v>715.83884561397861</v>
          </cell>
        </row>
        <row r="82">
          <cell r="A82">
            <v>68</v>
          </cell>
          <cell r="B82" t="str">
            <v>2012Q4</v>
          </cell>
          <cell r="C82">
            <v>662</v>
          </cell>
          <cell r="D82">
            <v>43165</v>
          </cell>
          <cell r="F82">
            <v>7.8</v>
          </cell>
          <cell r="G82">
            <v>7.94</v>
          </cell>
          <cell r="J82">
            <v>0.17803394344117085</v>
          </cell>
          <cell r="K82">
            <v>1.7533317236698154E-2</v>
          </cell>
          <cell r="L82">
            <v>0.80645076760765855</v>
          </cell>
          <cell r="M82">
            <v>1.0813635673204924E-2</v>
          </cell>
          <cell r="N82">
            <v>0.71861093085716532</v>
          </cell>
          <cell r="O82">
            <v>1.1752909907842803E-2</v>
          </cell>
          <cell r="P82">
            <v>-2941.699224266697</v>
          </cell>
          <cell r="Q82">
            <v>43116.655851429918</v>
          </cell>
          <cell r="R82">
            <v>705.17459447056819</v>
          </cell>
        </row>
        <row r="83">
          <cell r="A83">
            <v>69</v>
          </cell>
          <cell r="B83" t="str">
            <v>2013Q1</v>
          </cell>
          <cell r="C83">
            <v>654</v>
          </cell>
          <cell r="D83">
            <v>43819</v>
          </cell>
          <cell r="F83">
            <v>7.733333</v>
          </cell>
          <cell r="G83">
            <v>7.6666666666666661</v>
          </cell>
          <cell r="J83">
            <v>0.1956858744447969</v>
          </cell>
          <cell r="K83">
            <v>1.7651931003626053E-2</v>
          </cell>
          <cell r="L83">
            <v>0.81616429299298821</v>
          </cell>
          <cell r="M83">
            <v>9.7135253853296577E-3</v>
          </cell>
          <cell r="N83">
            <v>0.72943408320783798</v>
          </cell>
          <cell r="O83">
            <v>1.0823152350672672E-2</v>
          </cell>
          <cell r="P83">
            <v>-2960.0482778943092</v>
          </cell>
          <cell r="Q83">
            <v>43766.044992470277</v>
          </cell>
          <cell r="R83">
            <v>649.3891410403603</v>
          </cell>
        </row>
        <row r="84">
          <cell r="A84">
            <v>70</v>
          </cell>
          <cell r="B84" t="str">
            <v>2013Q2</v>
          </cell>
          <cell r="C84">
            <v>624</v>
          </cell>
          <cell r="D84">
            <v>44443</v>
          </cell>
          <cell r="F84">
            <v>7.5333329999999998</v>
          </cell>
          <cell r="G84">
            <v>8.1666666666666679</v>
          </cell>
          <cell r="J84">
            <v>0.21440325255534021</v>
          </cell>
          <cell r="K84">
            <v>1.8717378110543303E-2</v>
          </cell>
          <cell r="L84">
            <v>0.82511766139896892</v>
          </cell>
          <cell r="M84">
            <v>8.9533684059807106E-3</v>
          </cell>
          <cell r="N84">
            <v>0.73975226074288136</v>
          </cell>
          <cell r="O84">
            <v>1.0318177535043408E-2</v>
          </cell>
          <cell r="P84">
            <v>-2854.0812330981985</v>
          </cell>
          <cell r="Q84">
            <v>44385.135644572882</v>
          </cell>
          <cell r="R84">
            <v>619.09065210260451</v>
          </cell>
        </row>
        <row r="85">
          <cell r="A85">
            <v>71</v>
          </cell>
          <cell r="B85" t="str">
            <v>2013Q3</v>
          </cell>
          <cell r="C85">
            <v>734</v>
          </cell>
          <cell r="D85">
            <v>45177</v>
          </cell>
          <cell r="F85">
            <v>7.266667</v>
          </cell>
          <cell r="G85">
            <v>8.1566666666666663</v>
          </cell>
          <cell r="J85">
            <v>0.23882074103900841</v>
          </cell>
          <cell r="K85">
            <v>2.4417488483668204E-2</v>
          </cell>
          <cell r="L85">
            <v>0.83513940104226925</v>
          </cell>
          <cell r="M85">
            <v>1.0021739643300331E-2</v>
          </cell>
          <cell r="N85">
            <v>0.75178623204423167</v>
          </cell>
          <cell r="O85">
            <v>1.2033971301350284E-2</v>
          </cell>
          <cell r="P85">
            <v>-3244.2959182462837</v>
          </cell>
          <cell r="Q85">
            <v>45107.173922653899</v>
          </cell>
          <cell r="R85">
            <v>722.0382780810171</v>
          </cell>
        </row>
        <row r="86">
          <cell r="A86">
            <v>72</v>
          </cell>
          <cell r="B86" t="str">
            <v>2013Q4</v>
          </cell>
          <cell r="C86">
            <v>654</v>
          </cell>
          <cell r="D86">
            <v>45831</v>
          </cell>
          <cell r="F86">
            <v>6.9333330000000002</v>
          </cell>
          <cell r="G86">
            <v>7.6933333333333334</v>
          </cell>
          <cell r="J86">
            <v>0.26468583753024399</v>
          </cell>
          <cell r="K86">
            <v>2.5865096491235584E-2</v>
          </cell>
          <cell r="L86">
            <v>0.84414048782324536</v>
          </cell>
          <cell r="M86">
            <v>9.0010867809761086E-3</v>
          </cell>
          <cell r="N86">
            <v>0.7631445629392124</v>
          </cell>
          <cell r="O86">
            <v>1.1358330894980723E-2</v>
          </cell>
          <cell r="P86">
            <v>-2928.4836883018465</v>
          </cell>
          <cell r="Q86">
            <v>45788.673776352742</v>
          </cell>
          <cell r="R86">
            <v>681.49985369884337</v>
          </cell>
        </row>
        <row r="87">
          <cell r="A87">
            <v>73</v>
          </cell>
          <cell r="B87" t="str">
            <v>2014Q1</v>
          </cell>
          <cell r="C87">
            <v>639</v>
          </cell>
          <cell r="D87">
            <v>46470</v>
          </cell>
          <cell r="F87">
            <v>6.6666670000000003</v>
          </cell>
          <cell r="G87">
            <v>8.0933333333333337</v>
          </cell>
          <cell r="J87">
            <v>0.29168666665786036</v>
          </cell>
          <cell r="K87">
            <v>2.7000829127616366E-2</v>
          </cell>
          <cell r="L87">
            <v>0.85228308413641629</v>
          </cell>
          <cell r="M87">
            <v>8.1425963131709356E-3</v>
          </cell>
          <cell r="N87">
            <v>0.77392315502480846</v>
          </cell>
          <cell r="O87">
            <v>1.0778592085596056E-2</v>
          </cell>
          <cell r="P87">
            <v>-2894.793535528323</v>
          </cell>
          <cell r="Q87">
            <v>46435.389301488511</v>
          </cell>
          <cell r="R87">
            <v>646.71552513576341</v>
          </cell>
        </row>
        <row r="88">
          <cell r="A88">
            <v>74</v>
          </cell>
          <cell r="B88" t="str">
            <v>2014Q2</v>
          </cell>
          <cell r="C88">
            <v>656</v>
          </cell>
          <cell r="D88">
            <v>47126</v>
          </cell>
          <cell r="F88">
            <v>6.2</v>
          </cell>
          <cell r="G88">
            <v>8.2833333333333332</v>
          </cell>
          <cell r="J88">
            <v>0.3226048902666897</v>
          </cell>
          <cell r="K88">
            <v>3.0918223608829343E-2</v>
          </cell>
          <cell r="L88">
            <v>0.86005598128781302</v>
          </cell>
          <cell r="M88">
            <v>7.7728971513967293E-3</v>
          </cell>
          <cell r="N88">
            <v>0.78493129607702594</v>
          </cell>
          <cell r="O88">
            <v>1.1008141052217445E-2</v>
          </cell>
          <cell r="P88">
            <v>-2957.9828408767726</v>
          </cell>
          <cell r="Q88">
            <v>47095.877764621553</v>
          </cell>
          <cell r="R88">
            <v>660.48846313304671</v>
          </cell>
        </row>
        <row r="89">
          <cell r="A89">
            <v>75</v>
          </cell>
          <cell r="B89" t="str">
            <v>2014Q3</v>
          </cell>
          <cell r="C89">
            <v>691</v>
          </cell>
          <cell r="D89">
            <v>47817</v>
          </cell>
          <cell r="F89">
            <v>6.1</v>
          </cell>
          <cell r="G89">
            <v>8.2966666666666669</v>
          </cell>
          <cell r="J89">
            <v>0.35083049079516293</v>
          </cell>
          <cell r="K89">
            <v>2.8225600528473227E-2</v>
          </cell>
          <cell r="L89">
            <v>0.86792120125525274</v>
          </cell>
          <cell r="M89">
            <v>7.8652199674397183E-3</v>
          </cell>
          <cell r="N89">
            <v>0.79564248139084426</v>
          </cell>
          <cell r="O89">
            <v>1.0711185313818289E-2</v>
          </cell>
          <cell r="P89">
            <v>-3134.6985084172657</v>
          </cell>
          <cell r="Q89">
            <v>47738.548883450654</v>
          </cell>
          <cell r="R89">
            <v>642.67111882909728</v>
          </cell>
        </row>
        <row r="90">
          <cell r="A90">
            <v>76</v>
          </cell>
          <cell r="B90" t="str">
            <v>2014Q4</v>
          </cell>
          <cell r="C90">
            <v>615</v>
          </cell>
          <cell r="D90">
            <v>48432</v>
          </cell>
          <cell r="F90">
            <v>5.7</v>
          </cell>
          <cell r="G90">
            <v>8.9766666666666648</v>
          </cell>
          <cell r="J90">
            <v>0.38361076224151536</v>
          </cell>
          <cell r="K90">
            <v>3.2780271446352427E-2</v>
          </cell>
          <cell r="L90">
            <v>0.87567346245955302</v>
          </cell>
          <cell r="M90">
            <v>7.7522612043002814E-3</v>
          </cell>
          <cell r="N90">
            <v>0.80689314723567507</v>
          </cell>
          <cell r="O90">
            <v>1.1250665844830868E-2</v>
          </cell>
          <cell r="P90">
            <v>-2759.7066990137118</v>
          </cell>
          <cell r="Q90">
            <v>48413.588834140501</v>
          </cell>
          <cell r="R90">
            <v>675.03995068985216</v>
          </cell>
        </row>
        <row r="91">
          <cell r="A91">
            <v>77</v>
          </cell>
          <cell r="B91" t="str">
            <v>2015Q1</v>
          </cell>
          <cell r="C91">
            <v>554</v>
          </cell>
          <cell r="D91">
            <v>48986</v>
          </cell>
          <cell r="F91">
            <v>5.5333329999999998</v>
          </cell>
          <cell r="G91">
            <v>9.5500000000000007</v>
          </cell>
          <cell r="J91">
            <v>0.41467785044739414</v>
          </cell>
          <cell r="K91">
            <v>3.1067088205878779E-2</v>
          </cell>
          <cell r="L91">
            <v>0.88229699778281434</v>
          </cell>
          <cell r="M91">
            <v>6.6235353232613203E-3</v>
          </cell>
          <cell r="N91">
            <v>0.81693339199802417</v>
          </cell>
          <cell r="O91">
            <v>1.0040244762349042E-2</v>
          </cell>
          <cell r="P91">
            <v>-2549.0391976078104</v>
          </cell>
          <cell r="Q91">
            <v>49016.003519881451</v>
          </cell>
          <cell r="R91">
            <v>602.41468574094256</v>
          </cell>
        </row>
        <row r="92">
          <cell r="A92">
            <v>78</v>
          </cell>
          <cell r="B92" t="str">
            <v>2015Q2</v>
          </cell>
          <cell r="C92">
            <v>638</v>
          </cell>
          <cell r="D92">
            <v>49624</v>
          </cell>
          <cell r="F92">
            <v>5.4</v>
          </cell>
          <cell r="G92">
            <v>9.4233333333333356</v>
          </cell>
          <cell r="J92">
            <v>0.45598586814371211</v>
          </cell>
          <cell r="K92">
            <v>4.1308017696317978E-2</v>
          </cell>
          <cell r="L92">
            <v>0.88893439124127882</v>
          </cell>
          <cell r="M92">
            <v>6.63739345846448E-3</v>
          </cell>
          <cell r="N92">
            <v>0.82841703058547633</v>
          </cell>
          <cell r="O92">
            <v>1.1483638587452157E-2</v>
          </cell>
          <cell r="P92">
            <v>-2849.8388084603093</v>
          </cell>
          <cell r="Q92">
            <v>49705.02183512858</v>
          </cell>
          <cell r="R92">
            <v>689.01831524712941</v>
          </cell>
        </row>
        <row r="93">
          <cell r="A93">
            <v>79</v>
          </cell>
          <cell r="B93" t="str">
            <v>2015Q3</v>
          </cell>
          <cell r="C93">
            <v>751</v>
          </cell>
          <cell r="D93">
            <v>50375</v>
          </cell>
          <cell r="F93">
            <v>5.0999999999999996</v>
          </cell>
          <cell r="G93">
            <v>9.0733333333333341</v>
          </cell>
          <cell r="J93">
            <v>0.50245069293454658</v>
          </cell>
          <cell r="K93">
            <v>4.6464824790834469E-2</v>
          </cell>
          <cell r="L93">
            <v>0.89565367148811292</v>
          </cell>
          <cell r="M93">
            <v>6.7192802468341029E-3</v>
          </cell>
          <cell r="N93">
            <v>0.84069192616602639</v>
          </cell>
          <cell r="O93">
            <v>1.2274895580550104E-2</v>
          </cell>
          <cell r="P93">
            <v>-3304.549533122437</v>
          </cell>
          <cell r="Q93">
            <v>50441.515569961586</v>
          </cell>
          <cell r="R93">
            <v>736.49373483300622</v>
          </cell>
        </row>
        <row r="94">
          <cell r="A94">
            <v>80</v>
          </cell>
          <cell r="B94" t="str">
            <v>2015Q4</v>
          </cell>
          <cell r="C94">
            <v>830</v>
          </cell>
          <cell r="D94">
            <v>51205</v>
          </cell>
          <cell r="F94">
            <v>5</v>
          </cell>
          <cell r="G94">
            <v>9.129999999999999</v>
          </cell>
          <cell r="J94">
            <v>0.55380923657738035</v>
          </cell>
          <cell r="K94">
            <v>5.1358543642833765E-2</v>
          </cell>
          <cell r="L94">
            <v>0.90274039938580453</v>
          </cell>
          <cell r="M94">
            <v>7.0867278976916026E-3</v>
          </cell>
          <cell r="N94">
            <v>0.85396694966331332</v>
          </cell>
          <cell r="O94">
            <v>1.3275023497287024E-2</v>
          </cell>
          <cell r="P94">
            <v>-3587.1528817066546</v>
          </cell>
          <cell r="Q94">
            <v>51238.016979798798</v>
          </cell>
          <cell r="R94">
            <v>796.50140983722144</v>
          </cell>
        </row>
        <row r="95">
          <cell r="A95">
            <v>81</v>
          </cell>
          <cell r="B95" t="str">
            <v>2016Q1</v>
          </cell>
          <cell r="C95">
            <v>657</v>
          </cell>
          <cell r="D95">
            <v>51862</v>
          </cell>
          <cell r="F95">
            <v>4.9333330000000002</v>
          </cell>
          <cell r="G95">
            <v>9.1566666666666663</v>
          </cell>
          <cell r="J95">
            <v>0.60067101077501572</v>
          </cell>
          <cell r="K95">
            <v>4.6861774197635375E-2</v>
          </cell>
          <cell r="L95">
            <v>0.90901797447284449</v>
          </cell>
          <cell r="M95">
            <v>6.277575087039966E-3</v>
          </cell>
          <cell r="N95">
            <v>0.86591736686315424</v>
          </cell>
          <cell r="O95">
            <v>1.1950417199840812E-2</v>
          </cell>
          <cell r="P95">
            <v>-2908.5318315344043</v>
          </cell>
          <cell r="Q95">
            <v>51955.042011789257</v>
          </cell>
          <cell r="R95">
            <v>717.02503199044872</v>
          </cell>
        </row>
        <row r="96">
          <cell r="A96">
            <v>82</v>
          </cell>
          <cell r="B96" t="str">
            <v>2016Q2</v>
          </cell>
          <cell r="C96">
            <v>527</v>
          </cell>
          <cell r="D96">
            <v>52389</v>
          </cell>
          <cell r="F96">
            <v>4.8666669999999996</v>
          </cell>
          <cell r="G96">
            <v>9.2399999999999984</v>
          </cell>
          <cell r="J96">
            <v>0.63006633908017662</v>
          </cell>
          <cell r="K96">
            <v>2.9395328305160895E-2</v>
          </cell>
          <cell r="L96">
            <v>0.91365479931477167</v>
          </cell>
          <cell r="M96">
            <v>4.6368248419271785E-3</v>
          </cell>
          <cell r="N96">
            <v>0.87401492480254661</v>
          </cell>
          <cell r="O96">
            <v>8.0975579393924406E-3</v>
          </cell>
          <cell r="P96">
            <v>-2538.1335801588507</v>
          </cell>
          <cell r="Q96">
            <v>52440.895488152797</v>
          </cell>
          <cell r="R96">
            <v>485.85347636354646</v>
          </cell>
        </row>
        <row r="97">
          <cell r="A97">
            <v>83</v>
          </cell>
          <cell r="B97" t="str">
            <v>2016Q3</v>
          </cell>
          <cell r="C97">
            <v>736</v>
          </cell>
          <cell r="D97">
            <v>53125</v>
          </cell>
          <cell r="F97">
            <v>4.9000000000000004</v>
          </cell>
          <cell r="G97">
            <v>9.0333333333333332</v>
          </cell>
          <cell r="J97">
            <v>0.67493478455455058</v>
          </cell>
          <cell r="K97">
            <v>4.4868445474373964E-2</v>
          </cell>
          <cell r="L97">
            <v>0.91942285540440294</v>
          </cell>
          <cell r="M97">
            <v>5.7680560896312683E-3</v>
          </cell>
          <cell r="N97">
            <v>0.88524841671177434</v>
          </cell>
          <cell r="O97">
            <v>1.1233491909227643E-2</v>
          </cell>
          <cell r="P97">
            <v>-3303.7977317885316</v>
          </cell>
          <cell r="Q97">
            <v>53114.905002706459</v>
          </cell>
          <cell r="R97">
            <v>674.00951455365862</v>
          </cell>
        </row>
        <row r="98">
          <cell r="A98">
            <v>84</v>
          </cell>
          <cell r="B98" t="str">
            <v>2016Q4</v>
          </cell>
          <cell r="C98">
            <v>694</v>
          </cell>
          <cell r="D98">
            <v>53819</v>
          </cell>
          <cell r="F98">
            <v>4.7</v>
          </cell>
          <cell r="G98">
            <v>9.3066666666666666</v>
          </cell>
          <cell r="J98">
            <v>0.71906717196041148</v>
          </cell>
          <cell r="K98">
            <v>4.4132387405860896E-2</v>
          </cell>
          <cell r="L98">
            <v>0.92492045737732975</v>
          </cell>
          <cell r="M98">
            <v>5.4976019729268133E-3</v>
          </cell>
          <cell r="N98">
            <v>0.8961463725816875</v>
          </cell>
          <cell r="O98">
            <v>1.0897955869913142E-2</v>
          </cell>
          <cell r="P98">
            <v>-3136.3109492897534</v>
          </cell>
          <cell r="Q98">
            <v>53768.782354901246</v>
          </cell>
          <cell r="R98">
            <v>653.8773521947885</v>
          </cell>
        </row>
      </sheetData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workbookViewId="0">
      <selection activeCell="A20" sqref="A20"/>
    </sheetView>
  </sheetViews>
  <sheetFormatPr baseColWidth="10" defaultColWidth="8.83203125" defaultRowHeight="15" x14ac:dyDescent="0.2"/>
  <cols>
    <col min="19" max="19" width="12" bestFit="1" customWidth="1"/>
  </cols>
  <sheetData>
    <row r="1" spans="1:21" x14ac:dyDescent="0.2">
      <c r="A1" t="s">
        <v>0</v>
      </c>
      <c r="B1">
        <v>21.117798014649633</v>
      </c>
      <c r="C1">
        <v>677.94039394166248</v>
      </c>
    </row>
    <row r="2" spans="1:21" x14ac:dyDescent="0.2">
      <c r="A2" t="s">
        <v>1</v>
      </c>
      <c r="B2">
        <v>683740215747.88538</v>
      </c>
      <c r="C2">
        <v>2754000.853659946</v>
      </c>
    </row>
    <row r="3" spans="1:21" x14ac:dyDescent="0.2">
      <c r="A3" t="s">
        <v>2</v>
      </c>
      <c r="B3">
        <v>5.8109461208053252</v>
      </c>
      <c r="C3">
        <v>2.0899900777816112</v>
      </c>
      <c r="M3" t="s">
        <v>3</v>
      </c>
      <c r="N3">
        <v>60000000</v>
      </c>
      <c r="O3" t="s">
        <v>4</v>
      </c>
      <c r="P3">
        <f>N3/1000</f>
        <v>60000</v>
      </c>
      <c r="R3" t="s">
        <v>5</v>
      </c>
      <c r="S3">
        <f>CORREL(C13:C96,P13:P96)</f>
        <v>0.96655459550377243</v>
      </c>
    </row>
    <row r="4" spans="1:21" x14ac:dyDescent="0.2">
      <c r="A4" t="s">
        <v>6</v>
      </c>
      <c r="B4">
        <v>0.19813224082964273</v>
      </c>
      <c r="M4" t="s">
        <v>7</v>
      </c>
      <c r="N4">
        <f>SUM(N13:N97)</f>
        <v>-254193.51381539396</v>
      </c>
    </row>
    <row r="5" spans="1:21" x14ac:dyDescent="0.2">
      <c r="A5" t="s">
        <v>8</v>
      </c>
      <c r="B5">
        <v>-0.27000751997490646</v>
      </c>
      <c r="C5">
        <v>-1.4778580168103597E-2</v>
      </c>
    </row>
    <row r="6" spans="1:21" x14ac:dyDescent="0.2">
      <c r="A6" t="s">
        <v>9</v>
      </c>
      <c r="B6">
        <v>-0.20609298061028558</v>
      </c>
      <c r="C6">
        <v>7.2809315786107028E-3</v>
      </c>
    </row>
    <row r="7" spans="1:21" x14ac:dyDescent="0.2">
      <c r="A7" t="s">
        <v>10</v>
      </c>
      <c r="B7">
        <v>7.6782523274232697E-2</v>
      </c>
    </row>
    <row r="10" spans="1:21" x14ac:dyDescent="0.2">
      <c r="H10" s="1" t="s">
        <v>11</v>
      </c>
      <c r="I10" s="1"/>
      <c r="J10" s="1" t="s">
        <v>12</v>
      </c>
      <c r="K10" s="1"/>
      <c r="L10" s="1" t="s">
        <v>13</v>
      </c>
      <c r="M10" s="1"/>
    </row>
    <row r="11" spans="1:21" x14ac:dyDescent="0.2">
      <c r="H11" s="2"/>
      <c r="I11" s="2"/>
      <c r="J11" s="2"/>
      <c r="K11" s="2"/>
      <c r="L11" s="2"/>
      <c r="M11" s="2"/>
    </row>
    <row r="12" spans="1:21" x14ac:dyDescent="0.2">
      <c r="A12" s="3" t="s">
        <v>14</v>
      </c>
      <c r="B12" s="3" t="s">
        <v>15</v>
      </c>
      <c r="C12" s="3" t="s">
        <v>16</v>
      </c>
      <c r="D12" s="3" t="s">
        <v>17</v>
      </c>
      <c r="E12" s="3" t="s">
        <v>18</v>
      </c>
      <c r="F12" t="s">
        <v>19</v>
      </c>
      <c r="G12" s="3" t="s">
        <v>20</v>
      </c>
      <c r="H12" s="4" t="s">
        <v>21</v>
      </c>
      <c r="I12" s="4" t="s">
        <v>22</v>
      </c>
      <c r="J12" s="4" t="s">
        <v>21</v>
      </c>
      <c r="K12" s="4" t="s">
        <v>22</v>
      </c>
      <c r="L12" s="3" t="s">
        <v>23</v>
      </c>
      <c r="M12" s="3" t="s">
        <v>24</v>
      </c>
      <c r="N12" s="3" t="s">
        <v>7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/>
    </row>
    <row r="13" spans="1:21" x14ac:dyDescent="0.2">
      <c r="A13" s="3">
        <v>1</v>
      </c>
      <c r="B13" s="3" t="s">
        <v>31</v>
      </c>
      <c r="C13" s="3">
        <v>2</v>
      </c>
      <c r="D13" s="5">
        <f xml:space="preserve"> C13</f>
        <v>2</v>
      </c>
      <c r="E13">
        <v>0</v>
      </c>
      <c r="F13">
        <v>5.5333329999999998</v>
      </c>
      <c r="G13">
        <v>0</v>
      </c>
      <c r="H13">
        <f>1-($B$2/($B$2+Q13))^$B$1</f>
        <v>9.8752117594358424E-12</v>
      </c>
      <c r="I13">
        <f>H13</f>
        <v>9.8752117594358424E-12</v>
      </c>
      <c r="J13">
        <f t="array" ref="J13">1-($C$2/($C$2+R13))^$C$1</f>
        <v>2.5625272106999386E-4</v>
      </c>
      <c r="K13">
        <f>J13</f>
        <v>2.5625272106999386E-4</v>
      </c>
      <c r="L13">
        <f>$B$4*H13+(1-$B$4)*J13</f>
        <v>2.0548079718230039E-4</v>
      </c>
      <c r="M13">
        <f>$B$4*I13+(1-$B$4)*K13</f>
        <v>2.0548079718230039E-4</v>
      </c>
      <c r="N13">
        <f t="shared" ref="N13:N76" si="0">C13*LN(M13)</f>
        <v>-16.980315945525099</v>
      </c>
      <c r="O13">
        <f>L13*($N$3/1000)</f>
        <v>12.328847830938024</v>
      </c>
      <c r="P13">
        <f>M13*($N$3/1000)</f>
        <v>12.328847830938024</v>
      </c>
      <c r="Q13">
        <f>A13^$B$3*S13</f>
        <v>0.31969716498876716</v>
      </c>
      <c r="R13">
        <f>A13^$C$3*T13</f>
        <v>1.0411103823966352</v>
      </c>
      <c r="S13">
        <f t="array" ref="S13">EXP((SUMPRODUCT(TRANSPOSE(B$5:B$6),E13:F13))+SUMPRODUCT(TRANSPOSE($B$7),G13))</f>
        <v>0.31969716498876716</v>
      </c>
      <c r="T13">
        <f t="array" ref="T13">EXP(SUMPRODUCT(TRANSPOSE(C$5:C$6),E13:F13)+SUMPRODUCT(TRANSPOSE($B$7),G13))</f>
        <v>1.0411103823966352</v>
      </c>
    </row>
    <row r="14" spans="1:21" x14ac:dyDescent="0.2">
      <c r="A14" s="3">
        <v>2</v>
      </c>
      <c r="B14" s="3" t="s">
        <v>32</v>
      </c>
      <c r="C14" s="3">
        <v>29</v>
      </c>
      <c r="D14" s="5">
        <f>C14+D13</f>
        <v>31</v>
      </c>
      <c r="E14">
        <v>0</v>
      </c>
      <c r="F14">
        <v>5.5</v>
      </c>
      <c r="G14">
        <v>0</v>
      </c>
      <c r="H14">
        <f t="shared" ref="H14:H77" si="1">1-($B$2/($B$2+Q14))^$B$1</f>
        <v>5.580794715243087E-10</v>
      </c>
      <c r="I14">
        <f>H14-H13</f>
        <v>5.4820425976487286E-10</v>
      </c>
      <c r="J14">
        <f t="shared" ref="J14:J77" si="2">1-($C$2/($C$2+R14))^$C$1</f>
        <v>1.0903252311282863E-3</v>
      </c>
      <c r="K14">
        <f>J14-J13</f>
        <v>8.3407251005829242E-4</v>
      </c>
      <c r="L14">
        <f t="shared" ref="L14:M77" si="3">$B$4*H14+(1-$B$4)*J14</f>
        <v>8.7429676042527699E-4</v>
      </c>
      <c r="M14">
        <f t="shared" si="3"/>
        <v>6.6881596324297661E-4</v>
      </c>
      <c r="N14">
        <f t="shared" si="0"/>
        <v>-211.99004721180623</v>
      </c>
      <c r="O14">
        <f t="shared" ref="O14:P45" si="4">L14*($N$3/1000)</f>
        <v>52.45780562551662</v>
      </c>
      <c r="P14">
        <f t="shared" si="4"/>
        <v>40.128957794578596</v>
      </c>
      <c r="Q14">
        <f t="shared" ref="Q14:Q77" si="5">Q13+(A14^$B$3-A13^$B$3)*S14</f>
        <v>18.069177215660403</v>
      </c>
      <c r="R14">
        <f t="shared" ref="R14:R77" si="6">R13+(A14^$C$3-A13^$C$3)*T14</f>
        <v>4.4316539371214727</v>
      </c>
      <c r="S14">
        <f t="array" ref="S14">EXP((SUMPRODUCT(TRANSPOSE(B$5:B$6),E14:F14))+SUMPRODUCT(TRANSPOSE($B$7),G14))</f>
        <v>0.32190094874396485</v>
      </c>
      <c r="T14">
        <f t="array" ref="T14">EXP(SUMPRODUCT(TRANSPOSE(C$5:C$6),E14:F14)+SUMPRODUCT(TRANSPOSE($B$7),G14))</f>
        <v>1.0408577404667962</v>
      </c>
    </row>
    <row r="15" spans="1:21" x14ac:dyDescent="0.2">
      <c r="A15" s="3">
        <v>3</v>
      </c>
      <c r="B15" s="3" t="s">
        <v>33</v>
      </c>
      <c r="C15" s="3">
        <v>70</v>
      </c>
      <c r="D15" s="5">
        <f>C15+D14</f>
        <v>101</v>
      </c>
      <c r="E15">
        <v>0</v>
      </c>
      <c r="F15">
        <v>5.266667</v>
      </c>
      <c r="G15">
        <v>1</v>
      </c>
      <c r="H15">
        <f t="shared" si="1"/>
        <v>6.5973969620714001E-9</v>
      </c>
      <c r="I15">
        <f>H15-H14</f>
        <v>6.0393174905470914E-9</v>
      </c>
      <c r="J15">
        <f t="shared" si="2"/>
        <v>2.6556034500572201E-3</v>
      </c>
      <c r="K15">
        <f t="shared" ref="K15:K78" si="7">J15-J14</f>
        <v>1.5652782189289338E-3</v>
      </c>
      <c r="L15">
        <f t="shared" si="3"/>
        <v>2.1294440948994965E-3</v>
      </c>
      <c r="M15">
        <f t="shared" si="3"/>
        <v>1.2551473344742194E-3</v>
      </c>
      <c r="N15">
        <f t="shared" si="0"/>
        <v>-467.63516207110979</v>
      </c>
      <c r="O15">
        <f t="shared" si="4"/>
        <v>127.76664569396979</v>
      </c>
      <c r="P15">
        <f t="shared" si="4"/>
        <v>75.308840068453165</v>
      </c>
      <c r="Q15">
        <f t="shared" si="5"/>
        <v>213.60675722099518</v>
      </c>
      <c r="R15">
        <f t="shared" si="6"/>
        <v>10.802242713676405</v>
      </c>
      <c r="S15">
        <f t="array" ref="S15">EXP((SUMPRODUCT(TRANSPOSE(B$5:B$6),E15:F15))+SUMPRODUCT(TRANSPOSE($B$7),G15))</f>
        <v>0.36471444405807929</v>
      </c>
      <c r="T15">
        <f t="array" ref="T15">EXP(SUMPRODUCT(TRANSPOSE(C$5:C$6),E15:F15)+SUMPRODUCT(TRANSPOSE($B$7),G15))</f>
        <v>1.1220179052971859</v>
      </c>
    </row>
    <row r="16" spans="1:21" x14ac:dyDescent="0.2">
      <c r="A16" s="3">
        <v>4</v>
      </c>
      <c r="B16" s="3" t="s">
        <v>34</v>
      </c>
      <c r="C16" s="3">
        <v>104</v>
      </c>
      <c r="D16" s="5">
        <f t="shared" ref="D16:D79" si="8">C16+D15</f>
        <v>205</v>
      </c>
      <c r="E16">
        <v>0</v>
      </c>
      <c r="F16">
        <v>5.3333329999999997</v>
      </c>
      <c r="G16">
        <v>1</v>
      </c>
      <c r="H16">
        <f t="shared" si="1"/>
        <v>3.5033956069518979E-8</v>
      </c>
      <c r="I16">
        <f>H16-H15</f>
        <v>2.8436559107447579E-8</v>
      </c>
      <c r="J16">
        <f t="shared" si="2"/>
        <v>4.9104006575184656E-3</v>
      </c>
      <c r="K16">
        <f t="shared" si="7"/>
        <v>2.2547972074612455E-3</v>
      </c>
      <c r="L16">
        <f t="shared" si="3"/>
        <v>3.9374989132292025E-3</v>
      </c>
      <c r="M16">
        <f t="shared" si="3"/>
        <v>1.8080548183297056E-3</v>
      </c>
      <c r="N16">
        <f t="shared" si="0"/>
        <v>-656.81238455031325</v>
      </c>
      <c r="O16">
        <f t="shared" si="4"/>
        <v>236.24993479375215</v>
      </c>
      <c r="P16">
        <f t="shared" si="4"/>
        <v>108.48328909978234</v>
      </c>
      <c r="Q16">
        <f t="shared" si="5"/>
        <v>1134.3098401995521</v>
      </c>
      <c r="R16">
        <f t="shared" si="6"/>
        <v>19.996755342646921</v>
      </c>
      <c r="S16">
        <f t="array" ref="S16">EXP((SUMPRODUCT(TRANSPOSE(B$5:B$6),E16:F16))+SUMPRODUCT(TRANSPOSE($B$7),G16))</f>
        <v>0.35973775501332683</v>
      </c>
      <c r="T16">
        <f t="array" ref="T16">EXP(SUMPRODUCT(TRANSPOSE(C$5:C$6),E16:F16)+SUMPRODUCT(TRANSPOSE($B$7),G16))</f>
        <v>1.1225626544215443</v>
      </c>
    </row>
    <row r="17" spans="1:20" x14ac:dyDescent="0.2">
      <c r="A17" s="3">
        <v>5</v>
      </c>
      <c r="B17" s="3" t="s">
        <v>35</v>
      </c>
      <c r="C17" s="3">
        <v>133</v>
      </c>
      <c r="D17" s="5">
        <f t="shared" si="8"/>
        <v>338</v>
      </c>
      <c r="E17">
        <v>0</v>
      </c>
      <c r="F17">
        <v>5.233333</v>
      </c>
      <c r="G17">
        <v>0</v>
      </c>
      <c r="H17">
        <f t="shared" si="1"/>
        <v>1.2299626983569567E-7</v>
      </c>
      <c r="I17">
        <f>H17-H16</f>
        <v>8.7962313766176692E-8</v>
      </c>
      <c r="J17">
        <f t="shared" si="2"/>
        <v>7.6473259080758194E-3</v>
      </c>
      <c r="K17">
        <f t="shared" si="7"/>
        <v>2.7369252505573538E-3</v>
      </c>
      <c r="L17">
        <f t="shared" si="3"/>
        <v>6.1321684590807312E-3</v>
      </c>
      <c r="M17">
        <f t="shared" si="3"/>
        <v>2.1946695458515287E-3</v>
      </c>
      <c r="N17">
        <f t="shared" si="0"/>
        <v>-814.18926438595236</v>
      </c>
      <c r="O17">
        <f t="shared" si="4"/>
        <v>367.93010754484385</v>
      </c>
      <c r="P17">
        <f t="shared" si="4"/>
        <v>131.68017275109173</v>
      </c>
      <c r="Q17">
        <f t="shared" si="5"/>
        <v>3982.3044331429369</v>
      </c>
      <c r="R17">
        <f t="shared" si="6"/>
        <v>31.185343242527843</v>
      </c>
      <c r="S17">
        <f t="array" ref="S17">EXP((SUMPRODUCT(TRANSPOSE(B$5:B$6),E17:F17))+SUMPRODUCT(TRANSPOSE($B$7),G17))</f>
        <v>0.3400872092403347</v>
      </c>
      <c r="T17">
        <f t="array" ref="T17">EXP(SUMPRODUCT(TRANSPOSE(C$5:C$6),E17:F17)+SUMPRODUCT(TRANSPOSE($B$7),G17))</f>
        <v>1.038838788160126</v>
      </c>
    </row>
    <row r="18" spans="1:20" x14ac:dyDescent="0.2">
      <c r="A18" s="3">
        <v>6</v>
      </c>
      <c r="B18" s="3" t="s">
        <v>36</v>
      </c>
      <c r="C18" s="3">
        <v>167</v>
      </c>
      <c r="D18" s="5">
        <f t="shared" si="8"/>
        <v>505</v>
      </c>
      <c r="E18">
        <v>0</v>
      </c>
      <c r="F18">
        <v>5</v>
      </c>
      <c r="G18">
        <v>0</v>
      </c>
      <c r="H18">
        <f t="shared" si="1"/>
        <v>3.6242591128221591E-7</v>
      </c>
      <c r="I18">
        <f>H18-H17</f>
        <v>2.3942964144652024E-7</v>
      </c>
      <c r="J18">
        <f t="shared" si="2"/>
        <v>1.1036906546023628E-2</v>
      </c>
      <c r="K18">
        <f t="shared" si="7"/>
        <v>3.3895806379478088E-3</v>
      </c>
      <c r="L18">
        <f t="shared" si="3"/>
        <v>8.8502113284905509E-3</v>
      </c>
      <c r="M18">
        <f t="shared" si="3"/>
        <v>2.7180428694098201E-3</v>
      </c>
      <c r="N18">
        <f t="shared" si="0"/>
        <v>-986.60981289161839</v>
      </c>
      <c r="O18">
        <f t="shared" si="4"/>
        <v>531.01267970943309</v>
      </c>
      <c r="P18">
        <f t="shared" si="4"/>
        <v>163.08257216458921</v>
      </c>
      <c r="Q18">
        <f t="shared" si="5"/>
        <v>11734.425088942719</v>
      </c>
      <c r="R18">
        <f t="shared" si="6"/>
        <v>45.084910095583005</v>
      </c>
      <c r="S18">
        <f t="array" ref="S18">EXP((SUMPRODUCT(TRANSPOSE(B$5:B$6),E18:F18))+SUMPRODUCT(TRANSPOSE($B$7),G18))</f>
        <v>0.35684102551864211</v>
      </c>
      <c r="T18">
        <f t="array" ref="T18">EXP(SUMPRODUCT(TRANSPOSE(C$5:C$6),E18:F18)+SUMPRODUCT(TRANSPOSE($B$7),G18))</f>
        <v>1.0370754223482022</v>
      </c>
    </row>
    <row r="19" spans="1:20" x14ac:dyDescent="0.2">
      <c r="A19" s="3">
        <v>7</v>
      </c>
      <c r="B19" s="3" t="s">
        <v>37</v>
      </c>
      <c r="C19" s="3">
        <v>221</v>
      </c>
      <c r="D19" s="5">
        <f t="shared" si="8"/>
        <v>726</v>
      </c>
      <c r="E19">
        <v>0</v>
      </c>
      <c r="F19">
        <v>4.8666669999999996</v>
      </c>
      <c r="G19">
        <v>1</v>
      </c>
      <c r="H19">
        <f t="shared" si="1"/>
        <v>9.5186020165893837E-7</v>
      </c>
      <c r="I19">
        <f t="shared" ref="I19:I82" si="9">H19-H18</f>
        <v>5.8943429037672246E-7</v>
      </c>
      <c r="J19">
        <f t="shared" si="2"/>
        <v>1.5406354114241627E-2</v>
      </c>
      <c r="K19">
        <f t="shared" si="7"/>
        <v>4.369447568217999E-3</v>
      </c>
      <c r="L19">
        <f t="shared" si="3"/>
        <v>1.2354047244766658E-2</v>
      </c>
      <c r="M19">
        <f t="shared" si="3"/>
        <v>3.5038359162761074E-3</v>
      </c>
      <c r="N19">
        <f t="shared" si="0"/>
        <v>-1249.5112225358171</v>
      </c>
      <c r="O19">
        <f t="shared" si="4"/>
        <v>741.24283468599947</v>
      </c>
      <c r="P19">
        <f t="shared" si="4"/>
        <v>210.23015497656644</v>
      </c>
      <c r="Q19">
        <f t="shared" si="5"/>
        <v>30818.810970669758</v>
      </c>
      <c r="R19">
        <f t="shared" si="6"/>
        <v>63.07315152945354</v>
      </c>
      <c r="S19">
        <f t="array" ref="S19">EXP((SUMPRODUCT(TRANSPOSE(B$5:B$6),E19:F19))+SUMPRODUCT(TRANSPOSE($B$7),G19))</f>
        <v>0.39605452635393135</v>
      </c>
      <c r="T19">
        <f t="array" ref="T19">EXP(SUMPRODUCT(TRANSPOSE(C$5:C$6),E19:F19)+SUMPRODUCT(TRANSPOSE($B$7),G19))</f>
        <v>1.1187549248716118</v>
      </c>
    </row>
    <row r="20" spans="1:20" x14ac:dyDescent="0.2">
      <c r="A20" s="3">
        <v>8</v>
      </c>
      <c r="B20" s="3" t="s">
        <v>38</v>
      </c>
      <c r="C20" s="3">
        <v>249</v>
      </c>
      <c r="D20" s="5">
        <f t="shared" si="8"/>
        <v>975</v>
      </c>
      <c r="E20">
        <v>0</v>
      </c>
      <c r="F20">
        <v>4.6666670000000003</v>
      </c>
      <c r="G20">
        <v>1</v>
      </c>
      <c r="H20">
        <f t="shared" si="1"/>
        <v>2.169159131093501E-6</v>
      </c>
      <c r="I20">
        <f t="shared" si="9"/>
        <v>1.2172989294345626E-6</v>
      </c>
      <c r="J20">
        <f t="shared" si="2"/>
        <v>2.0481372476880089E-2</v>
      </c>
      <c r="K20">
        <f t="shared" si="7"/>
        <v>5.0750183626384615E-3</v>
      </c>
      <c r="L20">
        <f t="shared" si="3"/>
        <v>1.6423782033128626E-2</v>
      </c>
      <c r="M20">
        <f t="shared" si="3"/>
        <v>4.0697347883619671E-3</v>
      </c>
      <c r="N20">
        <f t="shared" si="0"/>
        <v>-1370.5401836096428</v>
      </c>
      <c r="O20">
        <f t="shared" si="4"/>
        <v>985.42692198771761</v>
      </c>
      <c r="P20">
        <f t="shared" si="4"/>
        <v>244.18408730171802</v>
      </c>
      <c r="Q20">
        <f t="shared" si="5"/>
        <v>70231.897143219365</v>
      </c>
      <c r="R20">
        <f t="shared" si="6"/>
        <v>84.066727996867371</v>
      </c>
      <c r="S20">
        <f t="array" ref="S20">EXP((SUMPRODUCT(TRANSPOSE(B$5:B$6),E20:F20))+SUMPRODUCT(TRANSPOSE($B$7),G20))</f>
        <v>0.41272045142278246</v>
      </c>
      <c r="T20">
        <f t="array" ref="T20">EXP(SUMPRODUCT(TRANSPOSE(C$5:C$6),E20:F20)+SUMPRODUCT(TRANSPOSE($B$7),G20))</f>
        <v>1.1171269948317564</v>
      </c>
    </row>
    <row r="21" spans="1:20" x14ac:dyDescent="0.2">
      <c r="A21" s="3">
        <v>9</v>
      </c>
      <c r="B21" s="3" t="s">
        <v>39</v>
      </c>
      <c r="C21" s="3">
        <v>204</v>
      </c>
      <c r="D21" s="5">
        <f t="shared" si="8"/>
        <v>1179</v>
      </c>
      <c r="E21">
        <v>0</v>
      </c>
      <c r="F21">
        <v>4.6333330000000004</v>
      </c>
      <c r="G21">
        <v>0</v>
      </c>
      <c r="H21">
        <f t="shared" si="1"/>
        <v>4.235740260871701E-6</v>
      </c>
      <c r="I21">
        <f t="shared" si="9"/>
        <v>2.0665811297782E-6</v>
      </c>
      <c r="J21">
        <f t="shared" si="2"/>
        <v>2.5838253224108931E-2</v>
      </c>
      <c r="K21">
        <f t="shared" si="7"/>
        <v>5.3568807472288427E-3</v>
      </c>
      <c r="L21">
        <f t="shared" si="3"/>
        <v>2.0719701450401948E-2</v>
      </c>
      <c r="M21">
        <f t="shared" si="3"/>
        <v>4.2959194172733197E-3</v>
      </c>
      <c r="N21">
        <f t="shared" si="0"/>
        <v>-1111.818294632166</v>
      </c>
      <c r="O21">
        <f t="shared" si="4"/>
        <v>1243.182087024117</v>
      </c>
      <c r="P21">
        <f t="shared" si="4"/>
        <v>257.75516503639921</v>
      </c>
      <c r="Q21">
        <f t="shared" si="5"/>
        <v>137142.72581536107</v>
      </c>
      <c r="R21">
        <f t="shared" si="6"/>
        <v>106.34477526412206</v>
      </c>
      <c r="S21">
        <f t="array" ref="S21">EXP((SUMPRODUCT(TRANSPOSE(B$5:B$6),E21:F21))+SUMPRODUCT(TRANSPOSE($B$7),G21))</f>
        <v>0.38485162517564919</v>
      </c>
      <c r="T21">
        <f t="array" ref="T21">EXP(SUMPRODUCT(TRANSPOSE(C$5:C$6),E21:F21)+SUMPRODUCT(TRANSPOSE($B$7),G21))</f>
        <v>1.0343104580176932</v>
      </c>
    </row>
    <row r="22" spans="1:20" x14ac:dyDescent="0.2">
      <c r="A22" s="3">
        <v>10</v>
      </c>
      <c r="B22" s="3" t="s">
        <v>40</v>
      </c>
      <c r="C22" s="3">
        <v>236</v>
      </c>
      <c r="D22" s="5">
        <f t="shared" si="8"/>
        <v>1415</v>
      </c>
      <c r="E22">
        <v>0</v>
      </c>
      <c r="F22">
        <v>4.4000000000000004</v>
      </c>
      <c r="G22">
        <v>0</v>
      </c>
      <c r="H22">
        <f t="shared" si="1"/>
        <v>7.9307721811971987E-6</v>
      </c>
      <c r="I22">
        <f t="shared" si="9"/>
        <v>3.6950319203254978E-6</v>
      </c>
      <c r="J22">
        <f t="shared" si="2"/>
        <v>3.184009428803547E-2</v>
      </c>
      <c r="K22">
        <f t="shared" si="7"/>
        <v>6.0018410639265385E-3</v>
      </c>
      <c r="L22">
        <f t="shared" si="3"/>
        <v>2.5533116400183662E-2</v>
      </c>
      <c r="M22">
        <f t="shared" si="3"/>
        <v>4.8134149497817179E-3</v>
      </c>
      <c r="N22">
        <f t="shared" si="0"/>
        <v>-1259.3782408088216</v>
      </c>
      <c r="O22">
        <f t="shared" si="4"/>
        <v>1531.9869840110198</v>
      </c>
      <c r="P22">
        <f t="shared" si="4"/>
        <v>288.80489698690309</v>
      </c>
      <c r="Q22">
        <f t="shared" si="5"/>
        <v>256779.15846755088</v>
      </c>
      <c r="R22">
        <f t="shared" si="6"/>
        <v>131.45126669508593</v>
      </c>
      <c r="S22">
        <f t="array" ref="S22">EXP((SUMPRODUCT(TRANSPOSE(B$5:B$6),E22:F22))+SUMPRODUCT(TRANSPOSE($B$7),G22))</f>
        <v>0.40381068405058718</v>
      </c>
      <c r="T22">
        <f t="array" ref="T22">EXP(SUMPRODUCT(TRANSPOSE(C$5:C$6),E22:F22)+SUMPRODUCT(TRANSPOSE($B$7),G22))</f>
        <v>1.0325547787714322</v>
      </c>
    </row>
    <row r="23" spans="1:20" x14ac:dyDescent="0.2">
      <c r="A23" s="3">
        <v>11</v>
      </c>
      <c r="B23" s="3" t="s">
        <v>41</v>
      </c>
      <c r="C23" s="3">
        <v>267</v>
      </c>
      <c r="D23" s="5">
        <f t="shared" si="8"/>
        <v>1682</v>
      </c>
      <c r="E23">
        <v>0</v>
      </c>
      <c r="F23">
        <v>4.5333329999999998</v>
      </c>
      <c r="G23">
        <v>1</v>
      </c>
      <c r="H23">
        <f t="shared" si="1"/>
        <v>1.4203792115141667E-5</v>
      </c>
      <c r="I23">
        <f t="shared" si="9"/>
        <v>6.2730199339444681E-6</v>
      </c>
      <c r="J23">
        <f t="shared" si="2"/>
        <v>3.9025680974757115E-2</v>
      </c>
      <c r="K23">
        <f t="shared" si="7"/>
        <v>7.1855866867216456E-3</v>
      </c>
      <c r="L23">
        <f t="shared" si="3"/>
        <v>3.129624958248578E-2</v>
      </c>
      <c r="M23">
        <f t="shared" si="3"/>
        <v>5.7631331823021197E-3</v>
      </c>
      <c r="N23">
        <f t="shared" si="0"/>
        <v>-1376.7251571732579</v>
      </c>
      <c r="O23">
        <f t="shared" si="4"/>
        <v>1877.7749749491468</v>
      </c>
      <c r="P23">
        <f t="shared" si="4"/>
        <v>345.78799093812717</v>
      </c>
      <c r="Q23">
        <f t="shared" si="5"/>
        <v>459885.83265986515</v>
      </c>
      <c r="R23">
        <f t="shared" si="6"/>
        <v>161.71534593569442</v>
      </c>
      <c r="S23">
        <f t="array" ref="S23">EXP((SUMPRODUCT(TRANSPOSE(B$5:B$6),E23:F23))+SUMPRODUCT(TRANSPOSE($B$7),G23))</f>
        <v>0.42421894097695773</v>
      </c>
      <c r="T23">
        <f t="array" ref="T23">EXP(SUMPRODUCT(TRANSPOSE(C$5:C$6),E23:F23)+SUMPRODUCT(TRANSPOSE($B$7),G23))</f>
        <v>1.1160430189587818</v>
      </c>
    </row>
    <row r="24" spans="1:20" x14ac:dyDescent="0.2">
      <c r="A24" s="3">
        <v>12</v>
      </c>
      <c r="B24" s="3" t="s">
        <v>42</v>
      </c>
      <c r="C24" s="3">
        <v>395</v>
      </c>
      <c r="D24" s="5">
        <f t="shared" si="8"/>
        <v>2077</v>
      </c>
      <c r="E24">
        <v>0</v>
      </c>
      <c r="F24">
        <v>4.4333330000000002</v>
      </c>
      <c r="G24">
        <v>1</v>
      </c>
      <c r="H24">
        <f t="shared" si="1"/>
        <v>2.4112088693795108E-5</v>
      </c>
      <c r="I24">
        <f t="shared" si="9"/>
        <v>9.9082965786534416E-6</v>
      </c>
      <c r="J24">
        <f t="shared" si="2"/>
        <v>4.6892512664284625E-2</v>
      </c>
      <c r="K24">
        <f t="shared" si="7"/>
        <v>7.8668316895275092E-3</v>
      </c>
      <c r="L24">
        <f t="shared" si="3"/>
        <v>3.7606371434141493E-2</v>
      </c>
      <c r="M24">
        <f t="shared" si="3"/>
        <v>6.3101218516557122E-3</v>
      </c>
      <c r="N24">
        <f t="shared" si="0"/>
        <v>-2000.9121152353277</v>
      </c>
      <c r="O24">
        <f t="shared" si="4"/>
        <v>2256.3822860484897</v>
      </c>
      <c r="P24">
        <f t="shared" si="4"/>
        <v>378.60731109934272</v>
      </c>
      <c r="Q24">
        <f t="shared" si="5"/>
        <v>780697.53728977952</v>
      </c>
      <c r="R24">
        <f t="shared" si="6"/>
        <v>195.10965771073137</v>
      </c>
      <c r="S24">
        <f t="array" ref="S24">EXP((SUMPRODUCT(TRANSPOSE(B$5:B$6),E24:F24))+SUMPRODUCT(TRANSPOSE($B$7),G24))</f>
        <v>0.43305250973615228</v>
      </c>
      <c r="T24">
        <f t="array" ref="T24">EXP(SUMPRODUCT(TRANSPOSE(C$5:C$6),E24:F24)+SUMPRODUCT(TRANSPOSE($B$7),G24))</f>
        <v>1.1152307314191834</v>
      </c>
    </row>
    <row r="25" spans="1:20" x14ac:dyDescent="0.2">
      <c r="A25" s="3">
        <v>13</v>
      </c>
      <c r="B25" s="3" t="s">
        <v>43</v>
      </c>
      <c r="C25" s="3">
        <v>400</v>
      </c>
      <c r="D25" s="5">
        <f t="shared" si="8"/>
        <v>2477</v>
      </c>
      <c r="E25">
        <v>0</v>
      </c>
      <c r="F25">
        <v>4.3</v>
      </c>
      <c r="G25">
        <v>0</v>
      </c>
      <c r="H25">
        <f t="shared" si="1"/>
        <v>3.8185924495559576E-5</v>
      </c>
      <c r="I25">
        <f t="shared" si="9"/>
        <v>1.4073835801764467E-5</v>
      </c>
      <c r="J25">
        <f t="shared" si="2"/>
        <v>5.4797517482666924E-2</v>
      </c>
      <c r="K25">
        <f t="shared" si="7"/>
        <v>7.9050048183822996E-3</v>
      </c>
      <c r="L25">
        <f t="shared" si="3"/>
        <v>4.394792841471306E-2</v>
      </c>
      <c r="M25">
        <f t="shared" si="3"/>
        <v>6.3415569805715631E-3</v>
      </c>
      <c r="N25">
        <f t="shared" si="0"/>
        <v>-2024.252384060469</v>
      </c>
      <c r="O25">
        <f t="shared" si="4"/>
        <v>2636.8757048827838</v>
      </c>
      <c r="P25">
        <f t="shared" si="4"/>
        <v>380.49341883429378</v>
      </c>
      <c r="Q25">
        <f t="shared" si="5"/>
        <v>1236387.163019883</v>
      </c>
      <c r="R25">
        <f t="shared" si="6"/>
        <v>228.94522872297867</v>
      </c>
      <c r="S25">
        <f t="array" ref="S25">EXP((SUMPRODUCT(TRANSPOSE(B$5:B$6),E25:F25))+SUMPRODUCT(TRANSPOSE($B$7),G25))</f>
        <v>0.41221928889751697</v>
      </c>
      <c r="T25">
        <f t="array" ref="T25">EXP(SUMPRODUCT(TRANSPOSE(C$5:C$6),E25:F25)+SUMPRODUCT(TRANSPOSE($B$7),G25))</f>
        <v>1.0318032563242676</v>
      </c>
    </row>
    <row r="26" spans="1:20" x14ac:dyDescent="0.2">
      <c r="A26" s="3">
        <v>14</v>
      </c>
      <c r="B26" s="3" t="s">
        <v>44</v>
      </c>
      <c r="C26" s="3">
        <v>414</v>
      </c>
      <c r="D26" s="5">
        <f t="shared" si="8"/>
        <v>2891</v>
      </c>
      <c r="E26">
        <v>0</v>
      </c>
      <c r="F26">
        <v>4.266667</v>
      </c>
      <c r="G26">
        <v>0</v>
      </c>
      <c r="H26">
        <f t="shared" si="1"/>
        <v>5.8692172197005732E-5</v>
      </c>
      <c r="I26">
        <f t="shared" si="9"/>
        <v>2.0506247701446156E-5</v>
      </c>
      <c r="J26">
        <f t="shared" si="2"/>
        <v>6.3317654244580024E-2</v>
      </c>
      <c r="K26">
        <f t="shared" si="7"/>
        <v>8.5201367619130997E-3</v>
      </c>
      <c r="L26">
        <f t="shared" si="3"/>
        <v>5.0784014336621393E-2</v>
      </c>
      <c r="M26">
        <f t="shared" si="3"/>
        <v>6.8360859219083366E-3</v>
      </c>
      <c r="N26">
        <f t="shared" si="0"/>
        <v>-2064.0135371368356</v>
      </c>
      <c r="O26">
        <f t="shared" si="4"/>
        <v>3047.0408601972836</v>
      </c>
      <c r="P26">
        <f t="shared" si="4"/>
        <v>410.16515531450017</v>
      </c>
      <c r="Q26">
        <f t="shared" si="5"/>
        <v>1900360.6310204966</v>
      </c>
      <c r="R26">
        <f t="shared" si="6"/>
        <v>265.73254021832429</v>
      </c>
      <c r="S26">
        <f t="array" ref="S26">EXP((SUMPRODUCT(TRANSPOSE(B$5:B$6),E26:F26))+SUMPRODUCT(TRANSPOSE($B$7),G26))</f>
        <v>0.41506085983382296</v>
      </c>
      <c r="T26">
        <f t="array" ref="T26">EXP(SUMPRODUCT(TRANSPOSE(C$5:C$6),E26:F26)+SUMPRODUCT(TRANSPOSE($B$7),G26))</f>
        <v>1.0315528729160339</v>
      </c>
    </row>
    <row r="27" spans="1:20" x14ac:dyDescent="0.2">
      <c r="A27" s="3">
        <v>15</v>
      </c>
      <c r="B27" s="3" t="s">
        <v>45</v>
      </c>
      <c r="C27" s="3">
        <v>500</v>
      </c>
      <c r="D27" s="5">
        <f t="shared" si="8"/>
        <v>3391</v>
      </c>
      <c r="E27">
        <v>0</v>
      </c>
      <c r="F27">
        <v>4.233333</v>
      </c>
      <c r="G27">
        <v>1</v>
      </c>
      <c r="H27">
        <f t="shared" si="1"/>
        <v>9.0116540534146417E-5</v>
      </c>
      <c r="I27">
        <f t="shared" si="9"/>
        <v>3.1424368337140685E-5</v>
      </c>
      <c r="J27">
        <f t="shared" si="2"/>
        <v>7.3163352489380884E-2</v>
      </c>
      <c r="K27">
        <f t="shared" si="7"/>
        <v>9.8456982448008601E-3</v>
      </c>
      <c r="L27">
        <f t="shared" si="3"/>
        <v>5.8685188506162674E-2</v>
      </c>
      <c r="M27">
        <f t="shared" si="3"/>
        <v>7.901174169541279E-3</v>
      </c>
      <c r="N27">
        <f t="shared" si="0"/>
        <v>-2420.3719507487535</v>
      </c>
      <c r="O27">
        <f t="shared" si="4"/>
        <v>3521.1113103697603</v>
      </c>
      <c r="P27">
        <f t="shared" si="4"/>
        <v>474.07045017247674</v>
      </c>
      <c r="Q27">
        <f t="shared" si="5"/>
        <v>2917880.4909061734</v>
      </c>
      <c r="R27">
        <f t="shared" si="6"/>
        <v>308.6629052314471</v>
      </c>
      <c r="S27">
        <f t="array" ref="S27">EXP((SUMPRODUCT(TRANSPOSE(B$5:B$6),E27:F27))+SUMPRODUCT(TRANSPOSE($B$7),G27))</f>
        <v>0.45127530533094629</v>
      </c>
      <c r="T27">
        <f t="array" ref="T27">EXP(SUMPRODUCT(TRANSPOSE(C$5:C$6),E27:F27)+SUMPRODUCT(TRANSPOSE($B$7),G27))</f>
        <v>1.1136079295269319</v>
      </c>
    </row>
    <row r="28" spans="1:20" x14ac:dyDescent="0.2">
      <c r="A28" s="3">
        <v>16</v>
      </c>
      <c r="B28" s="3" t="s">
        <v>46</v>
      </c>
      <c r="C28" s="3">
        <v>580</v>
      </c>
      <c r="D28" s="5">
        <f t="shared" si="8"/>
        <v>3971</v>
      </c>
      <c r="E28">
        <v>0</v>
      </c>
      <c r="F28">
        <v>4.0666669999999998</v>
      </c>
      <c r="G28">
        <v>1</v>
      </c>
      <c r="H28">
        <f t="shared" si="1"/>
        <v>1.3492014584615131E-4</v>
      </c>
      <c r="I28">
        <f t="shared" si="9"/>
        <v>4.480360531200489E-5</v>
      </c>
      <c r="J28">
        <f t="shared" si="2"/>
        <v>8.3623138007345887E-2</v>
      </c>
      <c r="K28">
        <f t="shared" si="7"/>
        <v>1.0459785517965003E-2</v>
      </c>
      <c r="L28">
        <f t="shared" si="3"/>
        <v>6.7081430319573546E-2</v>
      </c>
      <c r="M28">
        <f t="shared" si="3"/>
        <v>8.3962418134108652E-3</v>
      </c>
      <c r="N28">
        <f t="shared" si="0"/>
        <v>-2772.3832243194825</v>
      </c>
      <c r="O28">
        <f t="shared" si="4"/>
        <v>4024.8858191744125</v>
      </c>
      <c r="P28">
        <f t="shared" si="4"/>
        <v>503.77450880465193</v>
      </c>
      <c r="Q28">
        <f t="shared" si="5"/>
        <v>4368677.457245999</v>
      </c>
      <c r="R28">
        <f t="shared" si="6"/>
        <v>354.77413008998479</v>
      </c>
      <c r="S28">
        <f t="array" ref="S28">EXP((SUMPRODUCT(TRANSPOSE(B$5:B$6),E28:F28))+SUMPRODUCT(TRANSPOSE($B$7),G28))</f>
        <v>0.46704531119557108</v>
      </c>
      <c r="T28">
        <f t="array" ref="T28">EXP(SUMPRODUCT(TRANSPOSE(C$5:C$6),E28:F28)+SUMPRODUCT(TRANSPOSE($B$7),G28))</f>
        <v>1.1122574039950672</v>
      </c>
    </row>
    <row r="29" spans="1:20" x14ac:dyDescent="0.2">
      <c r="A29" s="3">
        <v>17</v>
      </c>
      <c r="B29" s="3" t="s">
        <v>47</v>
      </c>
      <c r="C29" s="3">
        <v>585</v>
      </c>
      <c r="D29" s="5">
        <f t="shared" si="8"/>
        <v>4556</v>
      </c>
      <c r="E29">
        <v>0</v>
      </c>
      <c r="F29">
        <v>4.0333329999999998</v>
      </c>
      <c r="G29">
        <v>0</v>
      </c>
      <c r="H29">
        <f t="shared" si="1"/>
        <v>1.9133498539469773E-4</v>
      </c>
      <c r="I29">
        <f t="shared" si="9"/>
        <v>5.6414839548546425E-5</v>
      </c>
      <c r="J29">
        <f t="shared" si="2"/>
        <v>9.3873788529113544E-2</v>
      </c>
      <c r="K29">
        <f t="shared" si="7"/>
        <v>1.0250650521767657E-2</v>
      </c>
      <c r="L29">
        <f t="shared" si="3"/>
        <v>7.5312274082077621E-2</v>
      </c>
      <c r="M29">
        <f t="shared" si="3"/>
        <v>8.2308437625040823E-3</v>
      </c>
      <c r="N29">
        <f t="shared" si="0"/>
        <v>-2807.9220468576777</v>
      </c>
      <c r="O29">
        <f t="shared" si="4"/>
        <v>4518.736444924657</v>
      </c>
      <c r="P29">
        <f t="shared" si="4"/>
        <v>493.85062575024494</v>
      </c>
      <c r="Q29">
        <f t="shared" si="5"/>
        <v>6195557.6058325721</v>
      </c>
      <c r="R29">
        <f t="shared" si="6"/>
        <v>400.47766991605522</v>
      </c>
      <c r="S29">
        <f t="array" ref="S29">EXP((SUMPRODUCT(TRANSPOSE(B$5:B$6),E29:F29))+SUMPRODUCT(TRANSPOSE($B$7),G29))</f>
        <v>0.43550821488164426</v>
      </c>
      <c r="T29">
        <f t="array" ref="T29">EXP(SUMPRODUCT(TRANSPOSE(C$5:C$6),E29:F29)+SUMPRODUCT(TRANSPOSE($B$7),G29))</f>
        <v>1.0298018670052511</v>
      </c>
    </row>
    <row r="30" spans="1:20" x14ac:dyDescent="0.2">
      <c r="A30" s="3">
        <v>18</v>
      </c>
      <c r="B30" s="3" t="s">
        <v>48</v>
      </c>
      <c r="C30" s="3">
        <v>618</v>
      </c>
      <c r="D30" s="5">
        <f t="shared" si="8"/>
        <v>5174</v>
      </c>
      <c r="E30">
        <v>0</v>
      </c>
      <c r="F30">
        <v>3.9333330000000002</v>
      </c>
      <c r="G30">
        <v>0</v>
      </c>
      <c r="H30">
        <f t="shared" si="1"/>
        <v>2.6773933352675083E-4</v>
      </c>
      <c r="I30">
        <f t="shared" si="9"/>
        <v>7.6404348132053101E-5</v>
      </c>
      <c r="J30">
        <f t="shared" si="2"/>
        <v>0.10466911571757831</v>
      </c>
      <c r="K30">
        <f t="shared" si="7"/>
        <v>1.0795327188464765E-2</v>
      </c>
      <c r="L30">
        <f t="shared" si="3"/>
        <v>8.3983837068907233E-2</v>
      </c>
      <c r="M30">
        <f t="shared" si="3"/>
        <v>8.6715629868296066E-3</v>
      </c>
      <c r="N30">
        <f t="shared" si="0"/>
        <v>-2934.0824496083919</v>
      </c>
      <c r="O30">
        <f t="shared" si="4"/>
        <v>5039.0302241344343</v>
      </c>
      <c r="P30">
        <f t="shared" si="4"/>
        <v>520.2937792097764</v>
      </c>
      <c r="Q30">
        <f t="shared" si="5"/>
        <v>8669929.5754844993</v>
      </c>
      <c r="R30">
        <f t="shared" si="6"/>
        <v>449.17292306073489</v>
      </c>
      <c r="S30">
        <f t="array" ref="S30">EXP((SUMPRODUCT(TRANSPOSE(B$5:B$6),E30:F30))+SUMPRODUCT(TRANSPOSE($B$7),G30))</f>
        <v>0.4445768617282263</v>
      </c>
      <c r="T30">
        <f t="array" ref="T30">EXP(SUMPRODUCT(TRANSPOSE(C$5:C$6),E30:F30)+SUMPRODUCT(TRANSPOSE($B$7),G30))</f>
        <v>1.0290523482047984</v>
      </c>
    </row>
    <row r="31" spans="1:20" x14ac:dyDescent="0.2">
      <c r="A31" s="3">
        <v>19</v>
      </c>
      <c r="B31" s="3" t="s">
        <v>49</v>
      </c>
      <c r="C31" s="3">
        <v>648</v>
      </c>
      <c r="D31" s="5">
        <f t="shared" si="8"/>
        <v>5822</v>
      </c>
      <c r="E31">
        <v>0</v>
      </c>
      <c r="F31">
        <v>4</v>
      </c>
      <c r="G31">
        <v>1</v>
      </c>
      <c r="H31">
        <f t="shared" si="1"/>
        <v>3.7401842037598776E-4</v>
      </c>
      <c r="I31">
        <f t="shared" si="9"/>
        <v>1.0627908684923693E-4</v>
      </c>
      <c r="J31">
        <f t="shared" si="2"/>
        <v>0.11690120332120879</v>
      </c>
      <c r="K31">
        <f t="shared" si="7"/>
        <v>1.2232087603630482E-2</v>
      </c>
      <c r="L31">
        <f t="shared" si="3"/>
        <v>9.381341105923667E-2</v>
      </c>
      <c r="M31">
        <f t="shared" si="3"/>
        <v>9.8295739903294464E-3</v>
      </c>
      <c r="N31">
        <f t="shared" si="0"/>
        <v>-2995.2890748887285</v>
      </c>
      <c r="O31">
        <f t="shared" si="4"/>
        <v>5628.8046635542005</v>
      </c>
      <c r="P31">
        <f t="shared" si="4"/>
        <v>589.77443941976674</v>
      </c>
      <c r="Q31">
        <f t="shared" si="5"/>
        <v>12112131.048102116</v>
      </c>
      <c r="R31">
        <f t="shared" si="6"/>
        <v>505.06477776196215</v>
      </c>
      <c r="S31">
        <f t="array" ref="S31">EXP((SUMPRODUCT(TRANSPOSE(B$5:B$6),E31:F31))+SUMPRODUCT(TRANSPOSE($B$7),G31))</f>
        <v>0.47350661351022222</v>
      </c>
      <c r="T31">
        <f t="array" ref="T31">EXP(SUMPRODUCT(TRANSPOSE(C$5:C$6),E31:F31)+SUMPRODUCT(TRANSPOSE($B$7),G31))</f>
        <v>1.1117176476341148</v>
      </c>
    </row>
    <row r="32" spans="1:20" x14ac:dyDescent="0.2">
      <c r="A32" s="3">
        <v>20</v>
      </c>
      <c r="B32" s="3" t="s">
        <v>50</v>
      </c>
      <c r="C32" s="3">
        <v>705</v>
      </c>
      <c r="D32" s="5">
        <f t="shared" si="8"/>
        <v>6527</v>
      </c>
      <c r="E32">
        <v>0</v>
      </c>
      <c r="F32">
        <v>3.9</v>
      </c>
      <c r="G32">
        <v>1</v>
      </c>
      <c r="H32">
        <f t="shared" si="1"/>
        <v>5.1373171883117852E-4</v>
      </c>
      <c r="I32">
        <f t="shared" si="9"/>
        <v>1.3971329845519076E-4</v>
      </c>
      <c r="J32">
        <f t="shared" si="2"/>
        <v>0.1296640395328631</v>
      </c>
      <c r="K32">
        <f t="shared" si="7"/>
        <v>1.2762836211654305E-2</v>
      </c>
      <c r="L32">
        <f t="shared" si="3"/>
        <v>0.10407519964183083</v>
      </c>
      <c r="M32">
        <f t="shared" si="3"/>
        <v>1.0261788582594156E-2</v>
      </c>
      <c r="N32">
        <f t="shared" si="0"/>
        <v>-3228.4263306937269</v>
      </c>
      <c r="O32">
        <f t="shared" si="4"/>
        <v>6244.5119785098495</v>
      </c>
      <c r="P32">
        <f t="shared" si="4"/>
        <v>615.70731495564939</v>
      </c>
      <c r="Q32">
        <f t="shared" si="5"/>
        <v>16637793.777337331</v>
      </c>
      <c r="R32">
        <f t="shared" si="6"/>
        <v>564.21441858351034</v>
      </c>
      <c r="S32">
        <f t="array" ref="S32">EXP((SUMPRODUCT(TRANSPOSE(B$5:B$6),E32:F32))+SUMPRODUCT(TRANSPOSE($B$7),G32))</f>
        <v>0.48336650618437588</v>
      </c>
      <c r="T32">
        <f t="array" ref="T32">EXP(SUMPRODUCT(TRANSPOSE(C$5:C$6),E32:F32)+SUMPRODUCT(TRANSPOSE($B$7),G32))</f>
        <v>1.1109085082215793</v>
      </c>
    </row>
    <row r="33" spans="1:20" x14ac:dyDescent="0.2">
      <c r="A33" s="3">
        <v>21</v>
      </c>
      <c r="B33" s="3" t="s">
        <v>51</v>
      </c>
      <c r="C33" s="3">
        <v>688</v>
      </c>
      <c r="D33" s="5">
        <f t="shared" si="8"/>
        <v>7215</v>
      </c>
      <c r="E33">
        <v>0</v>
      </c>
      <c r="F33">
        <v>4.233333</v>
      </c>
      <c r="G33">
        <v>0</v>
      </c>
      <c r="H33">
        <f t="shared" si="1"/>
        <v>6.6733377084648993E-4</v>
      </c>
      <c r="I33">
        <f t="shared" si="9"/>
        <v>1.5360205201531141E-4</v>
      </c>
      <c r="J33">
        <f t="shared" si="2"/>
        <v>0.14199675604659279</v>
      </c>
      <c r="K33">
        <f t="shared" si="7"/>
        <v>1.2332716513729691E-2</v>
      </c>
      <c r="L33">
        <f t="shared" si="3"/>
        <v>0.11399484091594035</v>
      </c>
      <c r="M33">
        <f t="shared" si="3"/>
        <v>9.9196412741095127E-3</v>
      </c>
      <c r="N33">
        <f t="shared" si="0"/>
        <v>-3173.9081019136538</v>
      </c>
      <c r="O33">
        <f t="shared" si="4"/>
        <v>6839.6904549564215</v>
      </c>
      <c r="P33">
        <f t="shared" si="4"/>
        <v>595.17847644657081</v>
      </c>
      <c r="Q33">
        <f t="shared" si="5"/>
        <v>21614112.640629373</v>
      </c>
      <c r="R33">
        <f t="shared" si="6"/>
        <v>622.2017642538849</v>
      </c>
      <c r="S33">
        <f t="array" ref="S33">EXP((SUMPRODUCT(TRANSPOSE(B$5:B$6),E33:F33))+SUMPRODUCT(TRANSPOSE($B$7),G33))</f>
        <v>0.41792210483775033</v>
      </c>
      <c r="T33">
        <f t="array" ref="T33">EXP(SUMPRODUCT(TRANSPOSE(C$5:C$6),E33:F33)+SUMPRODUCT(TRANSPOSE($B$7),G33))</f>
        <v>1.0313025427584583</v>
      </c>
    </row>
    <row r="34" spans="1:20" x14ac:dyDescent="0.2">
      <c r="A34" s="3">
        <v>22</v>
      </c>
      <c r="B34" s="3" t="s">
        <v>52</v>
      </c>
      <c r="C34" s="3">
        <v>656</v>
      </c>
      <c r="D34" s="5">
        <f t="shared" si="8"/>
        <v>7871</v>
      </c>
      <c r="E34">
        <v>0</v>
      </c>
      <c r="F34">
        <v>4.4000000000000004</v>
      </c>
      <c r="G34">
        <v>0</v>
      </c>
      <c r="H34">
        <f t="shared" si="1"/>
        <v>8.5390424980313906E-4</v>
      </c>
      <c r="I34">
        <f t="shared" si="9"/>
        <v>1.8657047895664913E-4</v>
      </c>
      <c r="J34">
        <f t="shared" si="2"/>
        <v>0.15481284128359618</v>
      </c>
      <c r="K34">
        <f t="shared" si="7"/>
        <v>1.2816085237003394E-2</v>
      </c>
      <c r="L34">
        <f t="shared" si="3"/>
        <v>0.1243086120933409</v>
      </c>
      <c r="M34">
        <f t="shared" si="3"/>
        <v>1.0313771177400548E-2</v>
      </c>
      <c r="N34">
        <f t="shared" si="0"/>
        <v>-3000.7245766152751</v>
      </c>
      <c r="O34">
        <f t="shared" si="4"/>
        <v>7458.5167256004543</v>
      </c>
      <c r="P34">
        <f t="shared" si="4"/>
        <v>618.82627064403289</v>
      </c>
      <c r="Q34">
        <f t="shared" si="5"/>
        <v>27659602.923708778</v>
      </c>
      <c r="R34">
        <f t="shared" si="6"/>
        <v>683.35308844997564</v>
      </c>
      <c r="S34">
        <f t="array" ref="S34">EXP((SUMPRODUCT(TRANSPOSE(B$5:B$6),E34:F34))+SUMPRODUCT(TRANSPOSE($B$7),G34))</f>
        <v>0.40381068405058718</v>
      </c>
      <c r="T34">
        <f t="array" ref="T34">EXP(SUMPRODUCT(TRANSPOSE(C$5:C$6),E34:F34)+SUMPRODUCT(TRANSPOSE($B$7),G34))</f>
        <v>1.0325547787714322</v>
      </c>
    </row>
    <row r="35" spans="1:20" x14ac:dyDescent="0.2">
      <c r="A35" s="3">
        <v>23</v>
      </c>
      <c r="B35" s="3" t="s">
        <v>53</v>
      </c>
      <c r="C35" s="3">
        <v>684</v>
      </c>
      <c r="D35" s="5">
        <f t="shared" si="8"/>
        <v>8555</v>
      </c>
      <c r="E35">
        <v>0</v>
      </c>
      <c r="F35">
        <v>4.8333329999999997</v>
      </c>
      <c r="G35">
        <v>1</v>
      </c>
      <c r="H35">
        <f t="shared" si="1"/>
        <v>1.0831146512239043E-3</v>
      </c>
      <c r="I35">
        <f t="shared" si="9"/>
        <v>2.2921040142076521E-4</v>
      </c>
      <c r="J35">
        <f t="shared" si="2"/>
        <v>0.16916758656217701</v>
      </c>
      <c r="K35">
        <f t="shared" si="7"/>
        <v>1.4354745278580827E-2</v>
      </c>
      <c r="L35">
        <f t="shared" si="3"/>
        <v>0.13586463349379274</v>
      </c>
      <c r="M35">
        <f t="shared" si="3"/>
        <v>1.1556021400451833E-2</v>
      </c>
      <c r="N35">
        <f t="shared" si="0"/>
        <v>-3051.0152728304151</v>
      </c>
      <c r="O35">
        <f t="shared" si="4"/>
        <v>8151.8780096275641</v>
      </c>
      <c r="P35">
        <f t="shared" si="4"/>
        <v>693.36128402710995</v>
      </c>
      <c r="Q35">
        <f t="shared" si="5"/>
        <v>35088384.107344575</v>
      </c>
      <c r="R35">
        <f t="shared" si="6"/>
        <v>752.95846934911572</v>
      </c>
      <c r="S35">
        <f t="array" ref="S35">EXP((SUMPRODUCT(TRANSPOSE(B$5:B$6),E35:F35))+SUMPRODUCT(TRANSPOSE($B$7),G35))</f>
        <v>0.39878475014633302</v>
      </c>
      <c r="T35">
        <f t="array" ref="T35">EXP(SUMPRODUCT(TRANSPOSE(C$5:C$6),E35:F35)+SUMPRODUCT(TRANSPOSE($B$7),G35))</f>
        <v>1.1184834331197251</v>
      </c>
    </row>
    <row r="36" spans="1:20" x14ac:dyDescent="0.2">
      <c r="A36" s="3">
        <v>24</v>
      </c>
      <c r="B36" s="3" t="s">
        <v>54</v>
      </c>
      <c r="C36" s="3">
        <v>692</v>
      </c>
      <c r="D36" s="5">
        <f t="shared" si="8"/>
        <v>9247</v>
      </c>
      <c r="E36">
        <v>0</v>
      </c>
      <c r="F36">
        <v>5.5</v>
      </c>
      <c r="G36">
        <v>1</v>
      </c>
      <c r="H36">
        <f t="shared" si="1"/>
        <v>1.3292975477467994E-3</v>
      </c>
      <c r="I36">
        <f t="shared" si="9"/>
        <v>2.4618289652289516E-4</v>
      </c>
      <c r="J36">
        <f t="shared" si="2"/>
        <v>0.18402826077519752</v>
      </c>
      <c r="K36">
        <f t="shared" si="7"/>
        <v>1.4860674213020508E-2</v>
      </c>
      <c r="L36">
        <f t="shared" si="3"/>
        <v>0.1478297057936902</v>
      </c>
      <c r="M36">
        <f t="shared" si="3"/>
        <v>1.196507229989748E-2</v>
      </c>
      <c r="N36">
        <f t="shared" si="0"/>
        <v>-3062.6283523968182</v>
      </c>
      <c r="O36">
        <f t="shared" si="4"/>
        <v>8869.7823476214126</v>
      </c>
      <c r="P36">
        <f t="shared" si="4"/>
        <v>717.9043379938488</v>
      </c>
      <c r="Q36">
        <f t="shared" si="5"/>
        <v>43069237.967365652</v>
      </c>
      <c r="R36">
        <f t="shared" si="6"/>
        <v>826.29754074822995</v>
      </c>
      <c r="S36">
        <f t="array" ref="S36">EXP((SUMPRODUCT(TRANSPOSE(B$5:B$6),E36:F36))+SUMPRODUCT(TRANSPOSE($B$7),G36))</f>
        <v>0.34759096790812383</v>
      </c>
      <c r="T36">
        <f t="array" ref="T36">EXP(SUMPRODUCT(TRANSPOSE(C$5:C$6),E36:F36)+SUMPRODUCT(TRANSPOSE($B$7),G36))</f>
        <v>1.1239257009810211</v>
      </c>
    </row>
    <row r="37" spans="1:20" x14ac:dyDescent="0.2">
      <c r="A37" s="3">
        <v>25</v>
      </c>
      <c r="B37" s="3" t="s">
        <v>55</v>
      </c>
      <c r="C37" s="3">
        <v>619</v>
      </c>
      <c r="D37" s="5">
        <f t="shared" si="8"/>
        <v>9866</v>
      </c>
      <c r="E37">
        <v>0</v>
      </c>
      <c r="F37">
        <v>5.7</v>
      </c>
      <c r="G37">
        <v>0</v>
      </c>
      <c r="H37">
        <f t="shared" si="1"/>
        <v>1.5965460621841787E-3</v>
      </c>
      <c r="I37">
        <f t="shared" si="9"/>
        <v>2.6724851443737929E-4</v>
      </c>
      <c r="J37">
        <f t="shared" si="2"/>
        <v>0.19819653134731074</v>
      </c>
      <c r="K37">
        <f t="shared" si="7"/>
        <v>1.4168270572113228E-2</v>
      </c>
      <c r="L37">
        <f t="shared" si="3"/>
        <v>0.15924373571569383</v>
      </c>
      <c r="M37">
        <f t="shared" si="3"/>
        <v>1.1414029922003622E-2</v>
      </c>
      <c r="N37">
        <f t="shared" si="0"/>
        <v>-2768.7325189336957</v>
      </c>
      <c r="O37">
        <f t="shared" si="4"/>
        <v>9554.6241429416295</v>
      </c>
      <c r="P37">
        <f t="shared" si="4"/>
        <v>684.84179532021733</v>
      </c>
      <c r="Q37">
        <f t="shared" si="5"/>
        <v>51735338.185910128</v>
      </c>
      <c r="R37">
        <f t="shared" si="6"/>
        <v>897.47594047459529</v>
      </c>
      <c r="S37">
        <f t="array" ref="S37">EXP((SUMPRODUCT(TRANSPOSE(B$5:B$6),E37:F37))+SUMPRODUCT(TRANSPOSE($B$7),G37))</f>
        <v>0.30890237532007742</v>
      </c>
      <c r="T37">
        <f t="array" ref="T37">EXP(SUMPRODUCT(TRANSPOSE(C$5:C$6),E37:F37)+SUMPRODUCT(TRANSPOSE($B$7),G37))</f>
        <v>1.0423745273592095</v>
      </c>
    </row>
    <row r="38" spans="1:20" x14ac:dyDescent="0.2">
      <c r="A38" s="3">
        <v>26</v>
      </c>
      <c r="B38" s="3" t="s">
        <v>56</v>
      </c>
      <c r="C38" s="3">
        <v>642</v>
      </c>
      <c r="D38" s="5">
        <f t="shared" si="8"/>
        <v>10508</v>
      </c>
      <c r="E38">
        <v>0</v>
      </c>
      <c r="F38">
        <v>5.8333329999999997</v>
      </c>
      <c r="G38">
        <v>0</v>
      </c>
      <c r="H38">
        <f t="shared" si="1"/>
        <v>1.9116051838905523E-3</v>
      </c>
      <c r="I38">
        <f t="shared" si="9"/>
        <v>3.1505912170637362E-4</v>
      </c>
      <c r="J38">
        <f t="shared" si="2"/>
        <v>0.21274724823348723</v>
      </c>
      <c r="K38">
        <f t="shared" si="7"/>
        <v>1.4550716886176485E-2</v>
      </c>
      <c r="L38">
        <f t="shared" si="3"/>
        <v>0.17097390982931193</v>
      </c>
      <c r="M38">
        <f t="shared" si="3"/>
        <v>1.1730174113618118E-2</v>
      </c>
      <c r="N38">
        <f t="shared" si="0"/>
        <v>-2854.0692762539375</v>
      </c>
      <c r="O38">
        <f t="shared" si="4"/>
        <v>10258.434589758715</v>
      </c>
      <c r="P38">
        <f t="shared" si="4"/>
        <v>703.81044681708704</v>
      </c>
      <c r="Q38">
        <f t="shared" si="5"/>
        <v>61954919.744281203</v>
      </c>
      <c r="R38">
        <f t="shared" si="6"/>
        <v>971.89894393964187</v>
      </c>
      <c r="S38">
        <f t="array" ref="S38">EXP((SUMPRODUCT(TRANSPOSE(B$5:B$6),E38:F38))+SUMPRODUCT(TRANSPOSE($B$7),G38))</f>
        <v>0.30052961277243251</v>
      </c>
      <c r="T38">
        <f t="array" ref="T38">EXP(SUMPRODUCT(TRANSPOSE(C$5:C$6),E38:F38)+SUMPRODUCT(TRANSPOSE($B$7),G38))</f>
        <v>1.0433869438527306</v>
      </c>
    </row>
    <row r="39" spans="1:20" x14ac:dyDescent="0.2">
      <c r="A39" s="3">
        <v>27</v>
      </c>
      <c r="B39" s="3" t="s">
        <v>57</v>
      </c>
      <c r="C39" s="3">
        <v>722</v>
      </c>
      <c r="D39" s="5">
        <f t="shared" si="8"/>
        <v>11230</v>
      </c>
      <c r="E39">
        <v>0</v>
      </c>
      <c r="F39">
        <v>5.733333</v>
      </c>
      <c r="G39">
        <v>1</v>
      </c>
      <c r="H39">
        <f t="shared" si="1"/>
        <v>2.3292953586008247E-3</v>
      </c>
      <c r="I39">
        <f t="shared" si="9"/>
        <v>4.1769017471027237E-4</v>
      </c>
      <c r="J39">
        <f t="shared" si="2"/>
        <v>0.22880411422774261</v>
      </c>
      <c r="K39">
        <f t="shared" si="7"/>
        <v>1.6056865994255376E-2</v>
      </c>
      <c r="L39">
        <f t="shared" si="3"/>
        <v>0.18393215087371206</v>
      </c>
      <c r="M39">
        <f t="shared" si="3"/>
        <v>1.2958241044400139E-2</v>
      </c>
      <c r="N39">
        <f t="shared" si="0"/>
        <v>-3137.8288364275718</v>
      </c>
      <c r="O39">
        <f t="shared" si="4"/>
        <v>11035.929052422724</v>
      </c>
      <c r="P39">
        <f t="shared" si="4"/>
        <v>777.49446266400832</v>
      </c>
      <c r="Q39">
        <f t="shared" si="5"/>
        <v>75508757.758987918</v>
      </c>
      <c r="R39">
        <f t="shared" si="6"/>
        <v>1055.6414686488547</v>
      </c>
      <c r="S39">
        <f t="array" ref="S39">EXP((SUMPRODUCT(TRANSPOSE(B$5:B$6),E39:F39))+SUMPRODUCT(TRANSPOSE($B$7),G39))</f>
        <v>0.33127144520787438</v>
      </c>
      <c r="T39">
        <f t="array" ref="T39">EXP(SUMPRODUCT(TRANSPOSE(C$5:C$6),E39:F39)+SUMPRODUCT(TRANSPOSE($B$7),G39))</f>
        <v>1.1258367405385536</v>
      </c>
    </row>
    <row r="40" spans="1:20" x14ac:dyDescent="0.2">
      <c r="A40" s="3">
        <v>28</v>
      </c>
      <c r="B40" s="3" t="s">
        <v>58</v>
      </c>
      <c r="C40" s="3">
        <v>804</v>
      </c>
      <c r="D40" s="5">
        <f t="shared" si="8"/>
        <v>12034</v>
      </c>
      <c r="E40">
        <v>0</v>
      </c>
      <c r="F40">
        <v>5.8666669999999996</v>
      </c>
      <c r="G40">
        <v>1</v>
      </c>
      <c r="H40">
        <f t="shared" si="1"/>
        <v>2.8146659337436875E-3</v>
      </c>
      <c r="I40">
        <f t="shared" si="9"/>
        <v>4.8537057514286275E-4</v>
      </c>
      <c r="J40">
        <f t="shared" si="2"/>
        <v>0.24518983861319932</v>
      </c>
      <c r="K40">
        <f t="shared" si="7"/>
        <v>1.6385724385456713E-2</v>
      </c>
      <c r="L40">
        <f t="shared" si="3"/>
        <v>0.19716750252874715</v>
      </c>
      <c r="M40">
        <f t="shared" si="3"/>
        <v>1.3235351655035081E-2</v>
      </c>
      <c r="N40">
        <f t="shared" si="0"/>
        <v>-3477.1905543535486</v>
      </c>
      <c r="O40">
        <f t="shared" si="4"/>
        <v>11830.050151724829</v>
      </c>
      <c r="P40">
        <f t="shared" si="4"/>
        <v>794.12109930210488</v>
      </c>
      <c r="Q40">
        <f t="shared" si="5"/>
        <v>91266258.790646002</v>
      </c>
      <c r="R40">
        <f t="shared" si="6"/>
        <v>1142.918899751156</v>
      </c>
      <c r="S40">
        <f t="array" ref="S40">EXP((SUMPRODUCT(TRANSPOSE(B$5:B$6),E40:F40))+SUMPRODUCT(TRANSPOSE($B$7),G40))</f>
        <v>0.32229230522994928</v>
      </c>
      <c r="T40">
        <f t="array" ref="T40">EXP(SUMPRODUCT(TRANSPOSE(C$5:C$6),E40:F40)+SUMPRODUCT(TRANSPOSE($B$7),G40))</f>
        <v>1.1269302287311422</v>
      </c>
    </row>
    <row r="41" spans="1:20" x14ac:dyDescent="0.2">
      <c r="A41" s="3">
        <v>29</v>
      </c>
      <c r="B41" s="3" t="s">
        <v>59</v>
      </c>
      <c r="C41" s="3">
        <v>687</v>
      </c>
      <c r="D41" s="5">
        <f t="shared" si="8"/>
        <v>12721</v>
      </c>
      <c r="E41">
        <v>0</v>
      </c>
      <c r="F41">
        <v>5.8666669999999996</v>
      </c>
      <c r="G41">
        <v>0</v>
      </c>
      <c r="H41">
        <f t="shared" si="1"/>
        <v>3.3481148333170951E-3</v>
      </c>
      <c r="I41">
        <f t="shared" si="9"/>
        <v>5.3344889957340769E-4</v>
      </c>
      <c r="J41">
        <f t="shared" si="2"/>
        <v>0.26063738983461893</v>
      </c>
      <c r="K41">
        <f t="shared" si="7"/>
        <v>1.5447551221419609E-2</v>
      </c>
      <c r="L41">
        <f t="shared" si="3"/>
        <v>0.20966008923717683</v>
      </c>
      <c r="M41">
        <f t="shared" si="3"/>
        <v>1.2492586708429641E-2</v>
      </c>
      <c r="N41">
        <f t="shared" si="0"/>
        <v>-3010.8598533906838</v>
      </c>
      <c r="O41">
        <f t="shared" si="4"/>
        <v>12579.605354230609</v>
      </c>
      <c r="P41">
        <f t="shared" si="4"/>
        <v>749.55520250577842</v>
      </c>
      <c r="Q41">
        <f t="shared" si="5"/>
        <v>108593885.85515076</v>
      </c>
      <c r="R41">
        <f t="shared" si="6"/>
        <v>1226.9545711324672</v>
      </c>
      <c r="S41">
        <f t="array" ref="S41">EXP((SUMPRODUCT(TRANSPOSE(B$5:B$6),E41:F41))+SUMPRODUCT(TRANSPOSE($B$7),G41))</f>
        <v>0.29847207898055239</v>
      </c>
      <c r="T41">
        <f t="array" ref="T41">EXP(SUMPRODUCT(TRANSPOSE(C$5:C$6),E41:F41)+SUMPRODUCT(TRANSPOSE($B$7),G41))</f>
        <v>1.0436402072814899</v>
      </c>
    </row>
    <row r="42" spans="1:20" x14ac:dyDescent="0.2">
      <c r="A42" s="3">
        <v>30</v>
      </c>
      <c r="B42" s="3" t="s">
        <v>60</v>
      </c>
      <c r="C42" s="3">
        <v>701</v>
      </c>
      <c r="D42" s="5">
        <f t="shared" si="8"/>
        <v>13422</v>
      </c>
      <c r="E42">
        <v>0</v>
      </c>
      <c r="F42">
        <v>6.1333330000000004</v>
      </c>
      <c r="G42">
        <v>0</v>
      </c>
      <c r="H42">
        <f t="shared" si="1"/>
        <v>3.9437691569810251E-3</v>
      </c>
      <c r="I42">
        <f t="shared" si="9"/>
        <v>5.9565432366393001E-4</v>
      </c>
      <c r="J42">
        <f t="shared" si="2"/>
        <v>0.27637191447151643</v>
      </c>
      <c r="K42">
        <f t="shared" si="7"/>
        <v>1.5734524636897507E-2</v>
      </c>
      <c r="L42">
        <f t="shared" si="3"/>
        <v>0.22239511557528399</v>
      </c>
      <c r="M42">
        <f t="shared" si="3"/>
        <v>1.2735026338107181E-2</v>
      </c>
      <c r="N42">
        <f t="shared" si="0"/>
        <v>-3058.7427707724605</v>
      </c>
      <c r="O42">
        <f t="shared" si="4"/>
        <v>13343.70693451704</v>
      </c>
      <c r="P42">
        <f t="shared" si="4"/>
        <v>764.10158028643082</v>
      </c>
      <c r="Q42">
        <f t="shared" si="5"/>
        <v>127953568.26136993</v>
      </c>
      <c r="R42">
        <f t="shared" si="6"/>
        <v>1314.3787769957307</v>
      </c>
      <c r="S42">
        <f t="array" ref="S42">EXP((SUMPRODUCT(TRANSPOSE(B$5:B$6),E42:F42))+SUMPRODUCT(TRANSPOSE($B$7),G42))</f>
        <v>0.28251125766574003</v>
      </c>
      <c r="T42">
        <f t="array" ref="T42">EXP(SUMPRODUCT(TRANSPOSE(C$5:C$6),E42:F42)+SUMPRODUCT(TRANSPOSE($B$7),G42))</f>
        <v>1.045668483390066</v>
      </c>
    </row>
    <row r="43" spans="1:20" x14ac:dyDescent="0.2">
      <c r="A43" s="3">
        <v>31</v>
      </c>
      <c r="B43" s="3" t="s">
        <v>61</v>
      </c>
      <c r="C43" s="3">
        <v>746</v>
      </c>
      <c r="D43" s="5">
        <f t="shared" si="8"/>
        <v>14168</v>
      </c>
      <c r="E43">
        <v>0</v>
      </c>
      <c r="F43">
        <v>6.1333330000000004</v>
      </c>
      <c r="G43">
        <v>1</v>
      </c>
      <c r="H43">
        <f t="shared" si="1"/>
        <v>4.6982699124183958E-3</v>
      </c>
      <c r="I43">
        <f t="shared" si="9"/>
        <v>7.5450075543737061E-4</v>
      </c>
      <c r="J43">
        <f t="shared" si="2"/>
        <v>0.2935932411824107</v>
      </c>
      <c r="K43">
        <f t="shared" si="7"/>
        <v>1.7221326710894269E-2</v>
      </c>
      <c r="L43">
        <f t="shared" si="3"/>
        <v>0.23635383316027186</v>
      </c>
      <c r="M43">
        <f t="shared" si="3"/>
        <v>1.395871758498787E-2</v>
      </c>
      <c r="N43">
        <f t="shared" si="0"/>
        <v>-3186.6516828577523</v>
      </c>
      <c r="O43">
        <f t="shared" si="4"/>
        <v>14181.229989616311</v>
      </c>
      <c r="P43">
        <f t="shared" si="4"/>
        <v>837.52305509927214</v>
      </c>
      <c r="Q43">
        <f t="shared" si="5"/>
        <v>152493418.67161161</v>
      </c>
      <c r="R43">
        <f t="shared" si="6"/>
        <v>1412.2733179902591</v>
      </c>
      <c r="S43">
        <f t="array" ref="S43">EXP((SUMPRODUCT(TRANSPOSE(B$5:B$6),E43:F43))+SUMPRODUCT(TRANSPOSE($B$7),G43))</f>
        <v>0.30505769517032844</v>
      </c>
      <c r="T43">
        <f t="array" ref="T43">EXP(SUMPRODUCT(TRANSPOSE(C$5:C$6),E43:F43)+SUMPRODUCT(TRANSPOSE($B$7),G43))</f>
        <v>1.1291203759131117</v>
      </c>
    </row>
    <row r="44" spans="1:20" x14ac:dyDescent="0.2">
      <c r="A44" s="3">
        <v>32</v>
      </c>
      <c r="B44" s="3" t="s">
        <v>62</v>
      </c>
      <c r="C44" s="3">
        <v>759</v>
      </c>
      <c r="D44" s="5">
        <f t="shared" si="8"/>
        <v>14927</v>
      </c>
      <c r="E44">
        <v>0</v>
      </c>
      <c r="F44">
        <v>5.8333329999999997</v>
      </c>
      <c r="G44">
        <v>1</v>
      </c>
      <c r="H44">
        <f t="shared" si="1"/>
        <v>5.6347688423064035E-3</v>
      </c>
      <c r="I44">
        <f t="shared" si="9"/>
        <v>9.3649892988800776E-4</v>
      </c>
      <c r="J44">
        <f t="shared" si="2"/>
        <v>0.31096079652587971</v>
      </c>
      <c r="K44">
        <f t="shared" si="7"/>
        <v>1.736755534346901E-2</v>
      </c>
      <c r="L44">
        <f t="shared" si="3"/>
        <v>0.25046586647731978</v>
      </c>
      <c r="M44">
        <f t="shared" si="3"/>
        <v>1.4112033317047933E-2</v>
      </c>
      <c r="N44">
        <f t="shared" si="0"/>
        <v>-3233.8921108832915</v>
      </c>
      <c r="O44">
        <f t="shared" si="4"/>
        <v>15027.951988639186</v>
      </c>
      <c r="P44">
        <f t="shared" si="4"/>
        <v>846.72199902287593</v>
      </c>
      <c r="Q44">
        <f t="shared" si="5"/>
        <v>182979804.84997088</v>
      </c>
      <c r="R44">
        <f t="shared" si="6"/>
        <v>1513.4501960074422</v>
      </c>
      <c r="S44">
        <f t="array" ref="S44">EXP((SUMPRODUCT(TRANSPOSE(B$5:B$6),E44:F44))+SUMPRODUCT(TRANSPOSE($B$7),G44))</f>
        <v>0.32451404506952997</v>
      </c>
      <c r="T44">
        <f t="array" ref="T44">EXP(SUMPRODUCT(TRANSPOSE(C$5:C$6),E44:F44)+SUMPRODUCT(TRANSPOSE($B$7),G44))</f>
        <v>1.1266567530527336</v>
      </c>
    </row>
    <row r="45" spans="1:20" x14ac:dyDescent="0.2">
      <c r="A45" s="3">
        <v>33</v>
      </c>
      <c r="B45" s="3" t="s">
        <v>63</v>
      </c>
      <c r="C45" s="3">
        <v>785</v>
      </c>
      <c r="D45" s="5">
        <f t="shared" si="8"/>
        <v>15712</v>
      </c>
      <c r="E45">
        <v>1</v>
      </c>
      <c r="F45">
        <v>5.7</v>
      </c>
      <c r="G45">
        <v>0</v>
      </c>
      <c r="H45">
        <f t="shared" si="1"/>
        <v>6.424929062381568E-3</v>
      </c>
      <c r="I45">
        <f t="shared" si="9"/>
        <v>7.9016022007516451E-4</v>
      </c>
      <c r="J45">
        <f t="shared" si="2"/>
        <v>0.32694997811587523</v>
      </c>
      <c r="K45">
        <f t="shared" si="7"/>
        <v>1.5989181589995516E-2</v>
      </c>
      <c r="L45">
        <f t="shared" si="3"/>
        <v>0.26344363190487535</v>
      </c>
      <c r="M45">
        <f t="shared" si="3"/>
        <v>1.297776542755557E-2</v>
      </c>
      <c r="N45">
        <f t="shared" si="0"/>
        <v>-3410.4464239912859</v>
      </c>
      <c r="O45">
        <f t="shared" si="4"/>
        <v>15806.617914292521</v>
      </c>
      <c r="P45">
        <f t="shared" si="4"/>
        <v>778.66592565333417</v>
      </c>
      <c r="Q45">
        <f t="shared" si="5"/>
        <v>208725742.77124295</v>
      </c>
      <c r="R45">
        <f t="shared" si="6"/>
        <v>1608.8811578586615</v>
      </c>
      <c r="S45">
        <f t="array" ref="S45">EXP((SUMPRODUCT(TRANSPOSE(B$5:B$6),E45:F45))+SUMPRODUCT(TRANSPOSE($B$7),G45))</f>
        <v>0.2358079657946405</v>
      </c>
      <c r="T45">
        <f t="array" ref="T45">EXP(SUMPRODUCT(TRANSPOSE(C$5:C$6),E45:F45)+SUMPRODUCT(TRANSPOSE($B$7),G45))</f>
        <v>1.0270829838058666</v>
      </c>
    </row>
    <row r="46" spans="1:20" x14ac:dyDescent="0.2">
      <c r="A46" s="3">
        <v>34</v>
      </c>
      <c r="B46" s="3" t="s">
        <v>64</v>
      </c>
      <c r="C46" s="3">
        <v>851</v>
      </c>
      <c r="D46" s="5">
        <f t="shared" si="8"/>
        <v>16563</v>
      </c>
      <c r="E46">
        <v>0</v>
      </c>
      <c r="F46">
        <v>5.6</v>
      </c>
      <c r="G46">
        <v>0</v>
      </c>
      <c r="H46">
        <f t="shared" si="1"/>
        <v>7.6460776584292844E-3</v>
      </c>
      <c r="I46">
        <f t="shared" si="9"/>
        <v>1.2211485960477164E-3</v>
      </c>
      <c r="J46">
        <f t="shared" si="2"/>
        <v>0.34331126385739164</v>
      </c>
      <c r="K46">
        <f t="shared" si="7"/>
        <v>1.6361285741516407E-2</v>
      </c>
      <c r="L46">
        <f t="shared" si="3"/>
        <v>0.27680516834729191</v>
      </c>
      <c r="M46">
        <f t="shared" si="3"/>
        <v>1.3361536442416585E-2</v>
      </c>
      <c r="N46">
        <f t="shared" si="0"/>
        <v>-3672.3842222787475</v>
      </c>
      <c r="O46">
        <f t="shared" ref="O46:P77" si="10">L46*($N$3/1000)</f>
        <v>16608.310100837516</v>
      </c>
      <c r="P46">
        <f t="shared" si="10"/>
        <v>801.69218654499502</v>
      </c>
      <c r="Q46">
        <f t="shared" si="5"/>
        <v>248556865.15680027</v>
      </c>
      <c r="R46">
        <f t="shared" si="6"/>
        <v>1708.9127305633433</v>
      </c>
      <c r="S46">
        <f t="array" ref="S46">EXP((SUMPRODUCT(TRANSPOSE(B$5:B$6),E46:F46))+SUMPRODUCT(TRANSPOSE($B$7),G46))</f>
        <v>0.31533469153392757</v>
      </c>
      <c r="T46">
        <f t="array" ref="T46">EXP(SUMPRODUCT(TRANSPOSE(C$5:C$6),E46:F46)+SUMPRODUCT(TRANSPOSE($B$7),G46))</f>
        <v>1.0416158578224755</v>
      </c>
    </row>
    <row r="47" spans="1:20" x14ac:dyDescent="0.2">
      <c r="A47" s="3">
        <v>35</v>
      </c>
      <c r="B47" s="3" t="s">
        <v>65</v>
      </c>
      <c r="C47" s="3">
        <v>897</v>
      </c>
      <c r="D47" s="5">
        <f t="shared" si="8"/>
        <v>17460</v>
      </c>
      <c r="E47">
        <v>1</v>
      </c>
      <c r="F47">
        <v>5.4333330000000002</v>
      </c>
      <c r="G47">
        <v>1</v>
      </c>
      <c r="H47">
        <f t="shared" si="1"/>
        <v>8.8446230525600633E-3</v>
      </c>
      <c r="I47">
        <f t="shared" si="9"/>
        <v>1.1985453941307789E-3</v>
      </c>
      <c r="J47">
        <f t="shared" si="2"/>
        <v>0.36080652156663595</v>
      </c>
      <c r="K47">
        <f t="shared" si="7"/>
        <v>1.7495257709244316E-2</v>
      </c>
      <c r="L47">
        <f t="shared" si="3"/>
        <v>0.29107152192738678</v>
      </c>
      <c r="M47">
        <f t="shared" si="3"/>
        <v>1.4266353580094836E-2</v>
      </c>
      <c r="N47">
        <f t="shared" si="0"/>
        <v>-3812.1167153295069</v>
      </c>
      <c r="O47">
        <f t="shared" si="10"/>
        <v>17464.291315643208</v>
      </c>
      <c r="P47">
        <f t="shared" si="10"/>
        <v>855.98121480569012</v>
      </c>
      <c r="Q47">
        <f t="shared" si="5"/>
        <v>287700672.29822826</v>
      </c>
      <c r="R47">
        <f t="shared" si="6"/>
        <v>1818.6772073552224</v>
      </c>
      <c r="S47">
        <f t="array" ref="S47">EXP((SUMPRODUCT(TRANSPOSE(B$5:B$6),E47:F47))+SUMPRODUCT(TRANSPOSE($B$7),G47))</f>
        <v>0.26901267290502479</v>
      </c>
      <c r="T47">
        <f t="array" ref="T47">EXP(SUMPRODUCT(TRANSPOSE(C$5:C$6),E47:F47)+SUMPRODUCT(TRANSPOSE($B$7),G47))</f>
        <v>1.1069003913041573</v>
      </c>
    </row>
    <row r="48" spans="1:20" x14ac:dyDescent="0.2">
      <c r="A48" s="3">
        <v>36</v>
      </c>
      <c r="B48" s="3" t="s">
        <v>66</v>
      </c>
      <c r="C48" s="3">
        <v>907</v>
      </c>
      <c r="D48" s="5">
        <f t="shared" si="8"/>
        <v>18367</v>
      </c>
      <c r="E48">
        <v>0</v>
      </c>
      <c r="F48">
        <v>5.4333330000000002</v>
      </c>
      <c r="G48">
        <v>1</v>
      </c>
      <c r="H48">
        <f t="shared" si="1"/>
        <v>1.0643138536586494E-2</v>
      </c>
      <c r="I48">
        <f t="shared" si="9"/>
        <v>1.7985154840264306E-3</v>
      </c>
      <c r="J48">
        <f t="shared" si="2"/>
        <v>0.37862397011121995</v>
      </c>
      <c r="K48">
        <f t="shared" si="7"/>
        <v>1.7817448544584003E-2</v>
      </c>
      <c r="L48">
        <f t="shared" si="3"/>
        <v>0.3057151033689825</v>
      </c>
      <c r="M48">
        <f t="shared" si="3"/>
        <v>1.4643581441595685E-2</v>
      </c>
      <c r="N48">
        <f t="shared" si="0"/>
        <v>-3830.9441219050368</v>
      </c>
      <c r="O48">
        <f t="shared" si="10"/>
        <v>18342.906202138951</v>
      </c>
      <c r="P48">
        <f t="shared" si="10"/>
        <v>878.61488649574108</v>
      </c>
      <c r="Q48">
        <f t="shared" si="5"/>
        <v>346532269.10586631</v>
      </c>
      <c r="R48">
        <f t="shared" si="6"/>
        <v>1933.5999422564369</v>
      </c>
      <c r="S48">
        <f t="array" ref="S48">EXP((SUMPRODUCT(TRANSPOSE(B$5:B$6),E48:F48))+SUMPRODUCT(TRANSPOSE($B$7),G48))</f>
        <v>0.35239968832916269</v>
      </c>
      <c r="T48">
        <f t="array" ref="T48">EXP(SUMPRODUCT(TRANSPOSE(C$5:C$6),E48:F48)+SUMPRODUCT(TRANSPOSE($B$7),G48))</f>
        <v>1.1233802822279848</v>
      </c>
    </row>
    <row r="49" spans="1:20" x14ac:dyDescent="0.2">
      <c r="A49" s="3">
        <v>37</v>
      </c>
      <c r="B49" s="3" t="s">
        <v>67</v>
      </c>
      <c r="C49" s="3">
        <v>801</v>
      </c>
      <c r="D49" s="5">
        <f t="shared" si="8"/>
        <v>19168</v>
      </c>
      <c r="E49">
        <v>1</v>
      </c>
      <c r="F49">
        <v>5.3</v>
      </c>
      <c r="G49">
        <v>0</v>
      </c>
      <c r="H49">
        <f t="shared" si="1"/>
        <v>1.2134251476068281E-2</v>
      </c>
      <c r="I49">
        <f t="shared" si="9"/>
        <v>1.4911129394817868E-3</v>
      </c>
      <c r="J49">
        <f t="shared" si="2"/>
        <v>0.39491254888660965</v>
      </c>
      <c r="K49">
        <f t="shared" si="7"/>
        <v>1.6288578775389695E-2</v>
      </c>
      <c r="L49">
        <f t="shared" si="3"/>
        <v>0.31907182707970366</v>
      </c>
      <c r="M49">
        <f t="shared" si="3"/>
        <v>1.3356723710721177E-2</v>
      </c>
      <c r="N49">
        <f t="shared" si="0"/>
        <v>-3456.9040331171232</v>
      </c>
      <c r="O49">
        <f t="shared" si="10"/>
        <v>19144.309624782221</v>
      </c>
      <c r="P49">
        <f t="shared" si="10"/>
        <v>801.40342264327069</v>
      </c>
      <c r="Q49">
        <f t="shared" si="5"/>
        <v>395393353.80812657</v>
      </c>
      <c r="R49">
        <f t="shared" si="6"/>
        <v>2041.5865712896416</v>
      </c>
      <c r="S49">
        <f t="array" ref="S49">EXP((SUMPRODUCT(TRANSPOSE(B$5:B$6),E49:F49))+SUMPRODUCT(TRANSPOSE($B$7),G49))</f>
        <v>0.25607105428598814</v>
      </c>
      <c r="T49">
        <f t="array" ref="T49">EXP(SUMPRODUCT(TRANSPOSE(C$5:C$6),E49:F49)+SUMPRODUCT(TRANSPOSE($B$7),G49))</f>
        <v>1.0240960870230464</v>
      </c>
    </row>
    <row r="50" spans="1:20" x14ac:dyDescent="0.2">
      <c r="A50" s="3">
        <v>38</v>
      </c>
      <c r="B50" s="3" t="s">
        <v>68</v>
      </c>
      <c r="C50" s="3">
        <v>799</v>
      </c>
      <c r="D50" s="5">
        <f t="shared" si="8"/>
        <v>19967</v>
      </c>
      <c r="E50">
        <v>0</v>
      </c>
      <c r="F50">
        <v>5.0999999999999996</v>
      </c>
      <c r="G50">
        <v>0</v>
      </c>
      <c r="H50">
        <f t="shared" si="1"/>
        <v>1.4447689377623418E-2</v>
      </c>
      <c r="I50">
        <f t="shared" si="9"/>
        <v>2.3134379015551376E-3</v>
      </c>
      <c r="J50">
        <f t="shared" si="2"/>
        <v>0.41145726097422575</v>
      </c>
      <c r="K50">
        <f t="shared" si="7"/>
        <v>1.6544712087616098E-2</v>
      </c>
      <c r="L50">
        <f t="shared" si="3"/>
        <v>0.33279686492297444</v>
      </c>
      <c r="M50">
        <f t="shared" si="3"/>
        <v>1.3725037843270791E-2</v>
      </c>
      <c r="N50">
        <f t="shared" si="0"/>
        <v>-3426.5382939370879</v>
      </c>
      <c r="O50">
        <f t="shared" si="10"/>
        <v>19967.811895378465</v>
      </c>
      <c r="P50">
        <f t="shared" si="10"/>
        <v>823.5022705962474</v>
      </c>
      <c r="Q50">
        <f t="shared" si="5"/>
        <v>471353644.15605474</v>
      </c>
      <c r="R50">
        <f t="shared" si="6"/>
        <v>2154.2934699015996</v>
      </c>
      <c r="S50">
        <f t="array" ref="S50">EXP((SUMPRODUCT(TRANSPOSE(B$5:B$6),E50:F50))+SUMPRODUCT(TRANSPOSE($B$7),G50))</f>
        <v>0.34956204741748542</v>
      </c>
      <c r="T50">
        <f t="array" ref="T50">EXP(SUMPRODUCT(TRANSPOSE(C$5:C$6),E50:F50)+SUMPRODUCT(TRANSPOSE($B$7),G50))</f>
        <v>1.0378307848211545</v>
      </c>
    </row>
    <row r="51" spans="1:20" x14ac:dyDescent="0.2">
      <c r="A51" s="3">
        <v>39</v>
      </c>
      <c r="B51" s="3" t="s">
        <v>69</v>
      </c>
      <c r="C51" s="3">
        <v>900</v>
      </c>
      <c r="D51" s="5">
        <f t="shared" si="8"/>
        <v>20867</v>
      </c>
      <c r="E51">
        <v>0</v>
      </c>
      <c r="F51">
        <v>4.9666670000000002</v>
      </c>
      <c r="G51">
        <v>1</v>
      </c>
      <c r="H51">
        <f t="shared" si="1"/>
        <v>1.7353770268302982E-2</v>
      </c>
      <c r="I51">
        <f t="shared" si="9"/>
        <v>2.9060808906795632E-3</v>
      </c>
      <c r="J51">
        <f t="shared" si="2"/>
        <v>0.42929432144666058</v>
      </c>
      <c r="K51">
        <f t="shared" si="7"/>
        <v>1.7837060472434829E-2</v>
      </c>
      <c r="L51">
        <f t="shared" si="3"/>
        <v>0.34767561695309446</v>
      </c>
      <c r="M51">
        <f t="shared" si="3"/>
        <v>1.4878752030120016E-2</v>
      </c>
      <c r="N51">
        <f t="shared" si="0"/>
        <v>-3787.0390098341418</v>
      </c>
      <c r="O51">
        <f t="shared" si="10"/>
        <v>20860.537017185667</v>
      </c>
      <c r="P51">
        <f t="shared" si="10"/>
        <v>892.72512180720094</v>
      </c>
      <c r="Q51">
        <f t="shared" si="5"/>
        <v>567038069.24708843</v>
      </c>
      <c r="R51">
        <f t="shared" si="6"/>
        <v>2279.4152898217485</v>
      </c>
      <c r="S51">
        <f t="array" ref="S51">EXP((SUMPRODUCT(TRANSPOSE(B$5:B$6),E51:F51))+SUMPRODUCT(TRANSPOSE($B$7),G51))</f>
        <v>0.3879756564425913</v>
      </c>
      <c r="T51">
        <f t="array" ref="T51">EXP(SUMPRODUCT(TRANSPOSE(C$5:C$6),E51:F51)+SUMPRODUCT(TRANSPOSE($B$7),G51))</f>
        <v>1.119569779286699</v>
      </c>
    </row>
    <row r="52" spans="1:20" x14ac:dyDescent="0.2">
      <c r="A52" s="3">
        <v>40</v>
      </c>
      <c r="B52" s="3" t="s">
        <v>70</v>
      </c>
      <c r="C52" s="3">
        <v>897</v>
      </c>
      <c r="D52" s="5">
        <f t="shared" si="8"/>
        <v>21764</v>
      </c>
      <c r="E52">
        <v>0</v>
      </c>
      <c r="F52">
        <v>4.9666670000000002</v>
      </c>
      <c r="G52">
        <v>1</v>
      </c>
      <c r="H52">
        <f t="shared" si="1"/>
        <v>2.0630508507988754E-2</v>
      </c>
      <c r="I52">
        <f t="shared" si="9"/>
        <v>3.2767382396857725E-3</v>
      </c>
      <c r="J52">
        <f t="shared" si="2"/>
        <v>0.44707252301317035</v>
      </c>
      <c r="K52">
        <f t="shared" si="7"/>
        <v>1.7778201566509777E-2</v>
      </c>
      <c r="L52">
        <f t="shared" si="3"/>
        <v>0.36258061109535172</v>
      </c>
      <c r="M52">
        <f t="shared" si="3"/>
        <v>1.4904994142257251E-2</v>
      </c>
      <c r="N52">
        <f t="shared" si="0"/>
        <v>-3772.8348735370837</v>
      </c>
      <c r="O52">
        <f t="shared" si="10"/>
        <v>21754.836665721105</v>
      </c>
      <c r="P52">
        <f t="shared" si="10"/>
        <v>894.29964853543504</v>
      </c>
      <c r="Q52">
        <f t="shared" si="5"/>
        <v>675282740.11522174</v>
      </c>
      <c r="R52">
        <f t="shared" si="6"/>
        <v>2408.0835774907296</v>
      </c>
      <c r="S52">
        <f t="array" ref="S52">EXP((SUMPRODUCT(TRANSPOSE(B$5:B$6),E52:F52))+SUMPRODUCT(TRANSPOSE($B$7),G52))</f>
        <v>0.3879756564425913</v>
      </c>
      <c r="T52">
        <f t="array" ref="T52">EXP(SUMPRODUCT(TRANSPOSE(C$5:C$6),E52:F52)+SUMPRODUCT(TRANSPOSE($B$7),G52))</f>
        <v>1.119569779286699</v>
      </c>
    </row>
    <row r="53" spans="1:20" x14ac:dyDescent="0.2">
      <c r="A53" s="3">
        <v>41</v>
      </c>
      <c r="B53" s="3" t="s">
        <v>71</v>
      </c>
      <c r="C53" s="3">
        <v>794</v>
      </c>
      <c r="D53" s="5">
        <f t="shared" si="8"/>
        <v>22558</v>
      </c>
      <c r="E53">
        <v>0</v>
      </c>
      <c r="F53">
        <v>4.733333</v>
      </c>
      <c r="G53">
        <v>0</v>
      </c>
      <c r="H53">
        <f t="shared" si="1"/>
        <v>2.4208296951303332E-2</v>
      </c>
      <c r="I53">
        <f t="shared" si="9"/>
        <v>3.5777884433145779E-3</v>
      </c>
      <c r="J53">
        <f t="shared" si="2"/>
        <v>0.46344885718011009</v>
      </c>
      <c r="K53">
        <f t="shared" si="7"/>
        <v>1.6376334166939732E-2</v>
      </c>
      <c r="L53">
        <f t="shared" si="3"/>
        <v>0.37642114071870897</v>
      </c>
      <c r="M53">
        <f t="shared" si="3"/>
        <v>1.3840529623357238E-2</v>
      </c>
      <c r="N53">
        <f t="shared" si="0"/>
        <v>-3398.4423251812996</v>
      </c>
      <c r="O53">
        <f t="shared" si="10"/>
        <v>22585.268443122539</v>
      </c>
      <c r="P53">
        <f t="shared" si="10"/>
        <v>830.43177740143426</v>
      </c>
      <c r="Q53">
        <f t="shared" si="5"/>
        <v>793906423.66021144</v>
      </c>
      <c r="R53">
        <f t="shared" si="6"/>
        <v>2530.3261427451798</v>
      </c>
      <c r="S53">
        <f t="array" ref="S53">EXP((SUMPRODUCT(TRANSPOSE(B$5:B$6),E53:F53))+SUMPRODUCT(TRANSPOSE($B$7),G53))</f>
        <v>0.37700127627650953</v>
      </c>
      <c r="T53">
        <f t="array" ref="T53">EXP(SUMPRODUCT(TRANSPOSE(C$5:C$6),E53:F53)+SUMPRODUCT(TRANSPOSE($B$7),G53))</f>
        <v>1.0350638066059759</v>
      </c>
    </row>
    <row r="54" spans="1:20" x14ac:dyDescent="0.2">
      <c r="A54" s="3">
        <v>42</v>
      </c>
      <c r="B54" s="3" t="s">
        <v>72</v>
      </c>
      <c r="C54" s="3">
        <v>824</v>
      </c>
      <c r="D54" s="5">
        <f t="shared" si="8"/>
        <v>23382</v>
      </c>
      <c r="E54">
        <v>0</v>
      </c>
      <c r="F54">
        <v>4.6333330000000004</v>
      </c>
      <c r="G54">
        <v>0</v>
      </c>
      <c r="H54">
        <f t="shared" si="1"/>
        <v>2.8298366324563728E-2</v>
      </c>
      <c r="I54">
        <f t="shared" si="9"/>
        <v>4.0900693732603965E-3</v>
      </c>
      <c r="J54">
        <f t="shared" si="2"/>
        <v>0.47974933625793759</v>
      </c>
      <c r="K54">
        <f t="shared" si="7"/>
        <v>1.6300479077827501E-2</v>
      </c>
      <c r="L54">
        <f t="shared" si="3"/>
        <v>0.39030234396032254</v>
      </c>
      <c r="M54">
        <f t="shared" si="3"/>
        <v>1.3881203241613604E-2</v>
      </c>
      <c r="N54">
        <f t="shared" si="0"/>
        <v>-3524.4289823577537</v>
      </c>
      <c r="O54">
        <f t="shared" si="10"/>
        <v>23418.140637619352</v>
      </c>
      <c r="P54">
        <f t="shared" si="10"/>
        <v>832.87219449681629</v>
      </c>
      <c r="Q54">
        <f t="shared" si="5"/>
        <v>930074401.89981747</v>
      </c>
      <c r="R54">
        <f t="shared" si="6"/>
        <v>2655.7709075588114</v>
      </c>
      <c r="S54">
        <f t="array" ref="S54">EXP((SUMPRODUCT(TRANSPOSE(B$5:B$6),E54:F54))+SUMPRODUCT(TRANSPOSE($B$7),G54))</f>
        <v>0.38485162517564919</v>
      </c>
      <c r="T54">
        <f t="array" ref="T54">EXP(SUMPRODUCT(TRANSPOSE(C$5:C$6),E54:F54)+SUMPRODUCT(TRANSPOSE($B$7),G54))</f>
        <v>1.0343104580176932</v>
      </c>
    </row>
    <row r="55" spans="1:20" x14ac:dyDescent="0.2">
      <c r="A55" s="3">
        <v>43</v>
      </c>
      <c r="B55" s="3" t="s">
        <v>73</v>
      </c>
      <c r="C55" s="3">
        <v>958</v>
      </c>
      <c r="D55" s="5">
        <f t="shared" si="8"/>
        <v>24340</v>
      </c>
      <c r="E55">
        <v>0</v>
      </c>
      <c r="F55">
        <v>4.6333330000000004</v>
      </c>
      <c r="G55">
        <v>1</v>
      </c>
      <c r="H55">
        <f t="shared" si="1"/>
        <v>3.3226761893566215E-2</v>
      </c>
      <c r="I55">
        <f t="shared" si="9"/>
        <v>4.9283955690024861E-3</v>
      </c>
      <c r="J55">
        <f t="shared" si="2"/>
        <v>0.49723483698903059</v>
      </c>
      <c r="K55">
        <f t="shared" si="7"/>
        <v>1.7485500731093007E-2</v>
      </c>
      <c r="L55">
        <f t="shared" si="3"/>
        <v>0.40529987730731709</v>
      </c>
      <c r="M55">
        <f t="shared" si="3"/>
        <v>1.4997533346994538E-2</v>
      </c>
      <c r="N55">
        <f t="shared" si="0"/>
        <v>-4023.4750144686354</v>
      </c>
      <c r="O55">
        <f t="shared" si="10"/>
        <v>24317.992638439024</v>
      </c>
      <c r="P55">
        <f t="shared" si="10"/>
        <v>899.8520008196723</v>
      </c>
      <c r="Q55">
        <f t="shared" si="5"/>
        <v>1094951924.0682259</v>
      </c>
      <c r="R55">
        <f t="shared" si="6"/>
        <v>2794.7886160755202</v>
      </c>
      <c r="S55">
        <f t="array" ref="S55">EXP((SUMPRODUCT(TRANSPOSE(B$5:B$6),E55:F55))+SUMPRODUCT(TRANSPOSE($B$7),G55))</f>
        <v>0.41556556269182593</v>
      </c>
      <c r="T55">
        <f t="array" ref="T55">EXP(SUMPRODUCT(TRANSPOSE(C$5:C$6),E55:F55)+SUMPRODUCT(TRANSPOSE($B$7),G55))</f>
        <v>1.1168558981347372</v>
      </c>
    </row>
    <row r="56" spans="1:20" x14ac:dyDescent="0.2">
      <c r="A56" s="3">
        <v>44</v>
      </c>
      <c r="B56" s="3" t="s">
        <v>74</v>
      </c>
      <c r="C56" s="3">
        <v>940</v>
      </c>
      <c r="D56" s="5">
        <f t="shared" si="8"/>
        <v>25280</v>
      </c>
      <c r="E56">
        <v>0</v>
      </c>
      <c r="F56">
        <v>4.4333330000000002</v>
      </c>
      <c r="G56">
        <v>1</v>
      </c>
      <c r="H56">
        <f t="shared" si="1"/>
        <v>3.8937426823279719E-2</v>
      </c>
      <c r="I56">
        <f t="shared" si="9"/>
        <v>5.7106649297135048E-3</v>
      </c>
      <c r="J56">
        <f t="shared" si="2"/>
        <v>0.51453328525681696</v>
      </c>
      <c r="K56">
        <f t="shared" si="7"/>
        <v>1.729844826778637E-2</v>
      </c>
      <c r="L56">
        <f t="shared" si="3"/>
        <v>0.42030241209608271</v>
      </c>
      <c r="M56">
        <f t="shared" si="3"/>
        <v>1.5002534788765596E-2</v>
      </c>
      <c r="N56">
        <f t="shared" si="0"/>
        <v>-3947.5639398644089</v>
      </c>
      <c r="O56">
        <f t="shared" si="10"/>
        <v>25218.144725764963</v>
      </c>
      <c r="P56">
        <f t="shared" si="10"/>
        <v>900.15208732593578</v>
      </c>
      <c r="Q56">
        <f t="shared" si="5"/>
        <v>1287104514.8664796</v>
      </c>
      <c r="R56">
        <f t="shared" si="6"/>
        <v>2937.1679390012741</v>
      </c>
      <c r="S56">
        <f t="array" ref="S56">EXP((SUMPRODUCT(TRANSPOSE(B$5:B$6),E56:F56))+SUMPRODUCT(TRANSPOSE($B$7),G56))</f>
        <v>0.43305250973615228</v>
      </c>
      <c r="T56">
        <f t="array" ref="T56">EXP(SUMPRODUCT(TRANSPOSE(C$5:C$6),E56:F56)+SUMPRODUCT(TRANSPOSE($B$7),G56))</f>
        <v>1.1152307314191834</v>
      </c>
    </row>
    <row r="57" spans="1:20" x14ac:dyDescent="0.2">
      <c r="A57" s="3">
        <v>45</v>
      </c>
      <c r="B57" s="3" t="s">
        <v>75</v>
      </c>
      <c r="C57" s="3">
        <v>890</v>
      </c>
      <c r="D57" s="5">
        <f t="shared" si="8"/>
        <v>26170</v>
      </c>
      <c r="E57">
        <v>0</v>
      </c>
      <c r="F57">
        <v>4.5</v>
      </c>
      <c r="G57">
        <v>0</v>
      </c>
      <c r="H57">
        <f t="shared" si="1"/>
        <v>4.4720162472181579E-2</v>
      </c>
      <c r="I57">
        <f t="shared" si="9"/>
        <v>5.78273564890186E-3</v>
      </c>
      <c r="J57">
        <f t="shared" si="2"/>
        <v>0.53041082178261822</v>
      </c>
      <c r="K57">
        <f t="shared" si="7"/>
        <v>1.5877536525801261E-2</v>
      </c>
      <c r="L57">
        <f t="shared" si="3"/>
        <v>0.43417984310341479</v>
      </c>
      <c r="M57">
        <f t="shared" si="3"/>
        <v>1.3877431007332141E-2</v>
      </c>
      <c r="N57">
        <f t="shared" si="0"/>
        <v>-3806.9673699953541</v>
      </c>
      <c r="O57">
        <f t="shared" si="10"/>
        <v>26050.790586204886</v>
      </c>
      <c r="P57">
        <f t="shared" si="10"/>
        <v>832.64586043992847</v>
      </c>
      <c r="Q57">
        <f t="shared" si="5"/>
        <v>1482904593.7159653</v>
      </c>
      <c r="R57">
        <f t="shared" si="6"/>
        <v>3072.3971409496735</v>
      </c>
      <c r="S57">
        <f t="array" ref="S57">EXP((SUMPRODUCT(TRANSPOSE(B$5:B$6),E57:F57))+SUMPRODUCT(TRANSPOSE($B$7),G57))</f>
        <v>0.3955736011032292</v>
      </c>
      <c r="T57">
        <f t="array" ref="T57">EXP(SUMPRODUCT(TRANSPOSE(C$5:C$6),E57:F57)+SUMPRODUCT(TRANSPOSE($B$7),G57))</f>
        <v>1.0333068485961954</v>
      </c>
    </row>
    <row r="58" spans="1:20" x14ac:dyDescent="0.2">
      <c r="A58" s="3">
        <v>46</v>
      </c>
      <c r="B58" s="3" t="s">
        <v>76</v>
      </c>
      <c r="C58" s="3">
        <v>850</v>
      </c>
      <c r="D58" s="5">
        <f t="shared" si="8"/>
        <v>27020</v>
      </c>
      <c r="E58">
        <v>0</v>
      </c>
      <c r="F58">
        <v>4.5</v>
      </c>
      <c r="G58">
        <v>0</v>
      </c>
      <c r="H58">
        <f t="shared" si="1"/>
        <v>5.1112488947956614E-2</v>
      </c>
      <c r="I58">
        <f t="shared" si="9"/>
        <v>6.3923264757750342E-3</v>
      </c>
      <c r="J58">
        <f t="shared" si="2"/>
        <v>0.54613849119055691</v>
      </c>
      <c r="K58">
        <f t="shared" si="7"/>
        <v>1.5727669407938683E-2</v>
      </c>
      <c r="L58">
        <f t="shared" si="3"/>
        <v>0.44805788009729075</v>
      </c>
      <c r="M58">
        <f t="shared" si="3"/>
        <v>1.3878036993875931E-2</v>
      </c>
      <c r="N58">
        <f t="shared" si="0"/>
        <v>-3635.8305967304877</v>
      </c>
      <c r="O58">
        <f t="shared" si="10"/>
        <v>26883.472805837446</v>
      </c>
      <c r="P58">
        <f t="shared" si="10"/>
        <v>832.68221963255587</v>
      </c>
      <c r="Q58">
        <f t="shared" si="5"/>
        <v>1700794884.1138566</v>
      </c>
      <c r="R58">
        <f t="shared" si="6"/>
        <v>3210.9419826334661</v>
      </c>
      <c r="S58">
        <f t="array" ref="S58">EXP((SUMPRODUCT(TRANSPOSE(B$5:B$6),E58:F58))+SUMPRODUCT(TRANSPOSE($B$7),G58))</f>
        <v>0.3955736011032292</v>
      </c>
      <c r="T58">
        <f t="array" ref="T58">EXP(SUMPRODUCT(TRANSPOSE(C$5:C$6),E58:F58)+SUMPRODUCT(TRANSPOSE($B$7),G58))</f>
        <v>1.0333068485961954</v>
      </c>
    </row>
    <row r="59" spans="1:20" x14ac:dyDescent="0.2">
      <c r="A59" s="3">
        <v>47</v>
      </c>
      <c r="B59" s="3" t="s">
        <v>77</v>
      </c>
      <c r="C59" s="3">
        <v>904</v>
      </c>
      <c r="D59" s="5">
        <f t="shared" si="8"/>
        <v>27924</v>
      </c>
      <c r="E59">
        <v>0</v>
      </c>
      <c r="F59">
        <v>4.6666670000000003</v>
      </c>
      <c r="G59">
        <v>1</v>
      </c>
      <c r="H59">
        <f t="shared" si="1"/>
        <v>5.8461158987585082E-2</v>
      </c>
      <c r="I59">
        <f t="shared" si="9"/>
        <v>7.3486700396284688E-3</v>
      </c>
      <c r="J59">
        <f t="shared" si="2"/>
        <v>0.56293520766439431</v>
      </c>
      <c r="K59">
        <f t="shared" si="7"/>
        <v>1.6796716473837403E-2</v>
      </c>
      <c r="L59">
        <f t="shared" si="3"/>
        <v>0.46298263395965578</v>
      </c>
      <c r="M59">
        <f t="shared" si="3"/>
        <v>1.4924753862365071E-2</v>
      </c>
      <c r="N59">
        <f t="shared" si="0"/>
        <v>-3801.0796367718553</v>
      </c>
      <c r="O59">
        <f t="shared" si="10"/>
        <v>27778.958037579345</v>
      </c>
      <c r="P59">
        <f t="shared" si="10"/>
        <v>895.48523174190427</v>
      </c>
      <c r="Q59">
        <f t="shared" si="5"/>
        <v>1953190942.5521064</v>
      </c>
      <c r="R59">
        <f t="shared" si="6"/>
        <v>3364.3170496412927</v>
      </c>
      <c r="S59">
        <f t="array" ref="S59">EXP((SUMPRODUCT(TRANSPOSE(B$5:B$6),E59:F59))+SUMPRODUCT(TRANSPOSE($B$7),G59))</f>
        <v>0.41272045142278246</v>
      </c>
      <c r="T59">
        <f t="array" ref="T59">EXP(SUMPRODUCT(TRANSPOSE(C$5:C$6),E59:F59)+SUMPRODUCT(TRANSPOSE($B$7),G59))</f>
        <v>1.1171269948317564</v>
      </c>
    </row>
    <row r="60" spans="1:20" x14ac:dyDescent="0.2">
      <c r="A60" s="3">
        <v>48</v>
      </c>
      <c r="B60" s="3" t="s">
        <v>78</v>
      </c>
      <c r="C60" s="3">
        <v>790</v>
      </c>
      <c r="D60" s="5">
        <f t="shared" si="8"/>
        <v>28714</v>
      </c>
      <c r="E60">
        <v>0</v>
      </c>
      <c r="F60">
        <v>4.8</v>
      </c>
      <c r="G60">
        <v>1</v>
      </c>
      <c r="H60">
        <f t="shared" si="1"/>
        <v>6.6314450896027832E-2</v>
      </c>
      <c r="I60">
        <f t="shared" si="9"/>
        <v>7.8532919084427499E-3</v>
      </c>
      <c r="J60">
        <f t="shared" si="2"/>
        <v>0.57949739441636927</v>
      </c>
      <c r="K60">
        <f t="shared" si="7"/>
        <v>1.6562186751974961E-2</v>
      </c>
      <c r="L60">
        <f t="shared" si="3"/>
        <v>0.47781930786113203</v>
      </c>
      <c r="M60">
        <f t="shared" si="3"/>
        <v>1.4836673901476203E-2</v>
      </c>
      <c r="N60">
        <f t="shared" si="0"/>
        <v>-3326.4160256238488</v>
      </c>
      <c r="O60">
        <f t="shared" si="10"/>
        <v>28669.158471667921</v>
      </c>
      <c r="P60">
        <f t="shared" si="10"/>
        <v>890.20043408857214</v>
      </c>
      <c r="Q60">
        <f t="shared" si="5"/>
        <v>2225209481.3468251</v>
      </c>
      <c r="R60">
        <f t="shared" si="6"/>
        <v>3521.4432337238136</v>
      </c>
      <c r="S60">
        <f t="array" ref="S60">EXP((SUMPRODUCT(TRANSPOSE(B$5:B$6),E60:F60))+SUMPRODUCT(TRANSPOSE($B$7),G60))</f>
        <v>0.40153371213423161</v>
      </c>
      <c r="T60">
        <f t="array" ref="T60">EXP(SUMPRODUCT(TRANSPOSE(C$5:C$6),E60:F60)+SUMPRODUCT(TRANSPOSE($B$7),G60))</f>
        <v>1.1182120153932149</v>
      </c>
    </row>
    <row r="61" spans="1:20" x14ac:dyDescent="0.2">
      <c r="A61" s="3">
        <v>49</v>
      </c>
      <c r="B61" s="3" t="s">
        <v>79</v>
      </c>
      <c r="C61" s="3">
        <v>730</v>
      </c>
      <c r="D61" s="5">
        <f t="shared" si="8"/>
        <v>29444</v>
      </c>
      <c r="E61">
        <v>0</v>
      </c>
      <c r="F61">
        <v>5</v>
      </c>
      <c r="G61">
        <v>0</v>
      </c>
      <c r="H61">
        <f t="shared" si="1"/>
        <v>7.3962540673465305E-2</v>
      </c>
      <c r="I61">
        <f t="shared" si="9"/>
        <v>7.6480897774374723E-3</v>
      </c>
      <c r="J61">
        <f t="shared" si="2"/>
        <v>0.59462926696309126</v>
      </c>
      <c r="K61">
        <f t="shared" si="7"/>
        <v>1.5131872546721992E-2</v>
      </c>
      <c r="L61">
        <f t="shared" si="3"/>
        <v>0.49146840175789341</v>
      </c>
      <c r="M61">
        <f t="shared" si="3"/>
        <v>1.364909389676138E-2</v>
      </c>
      <c r="N61">
        <f t="shared" si="0"/>
        <v>-3134.6799627432219</v>
      </c>
      <c r="O61">
        <f t="shared" si="10"/>
        <v>29488.104105473605</v>
      </c>
      <c r="P61">
        <f t="shared" si="10"/>
        <v>818.94563380568275</v>
      </c>
      <c r="Q61">
        <f t="shared" si="5"/>
        <v>2492433400.9313736</v>
      </c>
      <c r="R61">
        <f t="shared" si="6"/>
        <v>3670.5155809452945</v>
      </c>
      <c r="S61">
        <f t="array" ref="S61">EXP((SUMPRODUCT(TRANSPOSE(B$5:B$6),E61:F61))+SUMPRODUCT(TRANSPOSE($B$7),G61))</f>
        <v>0.35684102551864211</v>
      </c>
      <c r="T61">
        <f t="array" ref="T61">EXP(SUMPRODUCT(TRANSPOSE(C$5:C$6),E61:F61)+SUMPRODUCT(TRANSPOSE($B$7),G61))</f>
        <v>1.0370754223482022</v>
      </c>
    </row>
    <row r="62" spans="1:20" x14ac:dyDescent="0.2">
      <c r="A62" s="3">
        <v>50</v>
      </c>
      <c r="B62" s="3" t="s">
        <v>80</v>
      </c>
      <c r="C62" s="3">
        <v>752</v>
      </c>
      <c r="D62" s="5">
        <f t="shared" si="8"/>
        <v>30196</v>
      </c>
      <c r="E62">
        <v>0</v>
      </c>
      <c r="F62">
        <v>5.3333329999999997</v>
      </c>
      <c r="G62">
        <v>0</v>
      </c>
      <c r="H62">
        <f t="shared" si="1"/>
        <v>8.1770861095144087E-2</v>
      </c>
      <c r="I62">
        <f t="shared" si="9"/>
        <v>7.8083204216787827E-3</v>
      </c>
      <c r="J62">
        <f t="shared" si="2"/>
        <v>0.6095733944375975</v>
      </c>
      <c r="K62">
        <f t="shared" si="7"/>
        <v>1.4944127474506241E-2</v>
      </c>
      <c r="L62">
        <f t="shared" si="3"/>
        <v>0.50499869579089496</v>
      </c>
      <c r="M62">
        <f t="shared" si="3"/>
        <v>1.3530294033001567E-2</v>
      </c>
      <c r="N62">
        <f t="shared" si="0"/>
        <v>-3235.7237270400224</v>
      </c>
      <c r="O62">
        <f t="shared" si="10"/>
        <v>30299.921747453696</v>
      </c>
      <c r="P62">
        <f t="shared" si="10"/>
        <v>811.81764198009398</v>
      </c>
      <c r="Q62">
        <f t="shared" si="5"/>
        <v>2767651084.609591</v>
      </c>
      <c r="R62">
        <f t="shared" si="6"/>
        <v>3823.3116442632058</v>
      </c>
      <c r="S62">
        <f t="array" ref="S62">EXP((SUMPRODUCT(TRANSPOSE(B$5:B$6),E62:F62))+SUMPRODUCT(TRANSPOSE($B$7),G62))</f>
        <v>0.33314998181547245</v>
      </c>
      <c r="T62">
        <f t="array" ref="T62">EXP(SUMPRODUCT(TRANSPOSE(C$5:C$6),E62:F62)+SUMPRODUCT(TRANSPOSE($B$7),G62))</f>
        <v>1.0395954349951717</v>
      </c>
    </row>
    <row r="63" spans="1:20" x14ac:dyDescent="0.2">
      <c r="A63" s="3">
        <v>51</v>
      </c>
      <c r="B63" s="3" t="s">
        <v>81</v>
      </c>
      <c r="C63" s="3">
        <v>825</v>
      </c>
      <c r="D63" s="5">
        <f t="shared" si="8"/>
        <v>31021</v>
      </c>
      <c r="E63">
        <v>0</v>
      </c>
      <c r="F63">
        <v>6</v>
      </c>
      <c r="G63">
        <v>1</v>
      </c>
      <c r="H63">
        <f t="shared" si="1"/>
        <v>8.9789427323406779E-2</v>
      </c>
      <c r="I63">
        <f t="shared" si="9"/>
        <v>8.0185662282626913E-3</v>
      </c>
      <c r="J63">
        <f t="shared" si="2"/>
        <v>0.62550178259055822</v>
      </c>
      <c r="K63">
        <f t="shared" si="7"/>
        <v>1.5928388152960715E-2</v>
      </c>
      <c r="L63">
        <f t="shared" si="3"/>
        <v>0.5193598932013519</v>
      </c>
      <c r="M63">
        <f t="shared" si="3"/>
        <v>1.4361197410456859E-2</v>
      </c>
      <c r="N63">
        <f t="shared" si="0"/>
        <v>-3500.6609003100052</v>
      </c>
      <c r="O63">
        <f t="shared" si="10"/>
        <v>31161.593592081113</v>
      </c>
      <c r="P63">
        <f t="shared" si="10"/>
        <v>861.67184462741147</v>
      </c>
      <c r="Q63">
        <f t="shared" si="5"/>
        <v>3052842162.2423043</v>
      </c>
      <c r="R63">
        <f t="shared" si="6"/>
        <v>3992.7587903529252</v>
      </c>
      <c r="S63">
        <f t="array" ref="S63">EXP((SUMPRODUCT(TRANSPOSE(B$5:B$6),E63:F63))+SUMPRODUCT(TRANSPOSE($B$7),G63))</f>
        <v>0.31355661020712083</v>
      </c>
      <c r="T63">
        <f t="array" ref="T63">EXP(SUMPRODUCT(TRANSPOSE(C$5:C$6),E63:F63)+SUMPRODUCT(TRANSPOSE($B$7),G63))</f>
        <v>1.1280247707797717</v>
      </c>
    </row>
    <row r="64" spans="1:20" x14ac:dyDescent="0.2">
      <c r="A64" s="3">
        <v>52</v>
      </c>
      <c r="B64" s="3" t="s">
        <v>82</v>
      </c>
      <c r="C64" s="3">
        <v>659</v>
      </c>
      <c r="D64" s="5">
        <f t="shared" si="8"/>
        <v>31680</v>
      </c>
      <c r="E64">
        <v>0</v>
      </c>
      <c r="F64">
        <v>6.8666669999999996</v>
      </c>
      <c r="G64">
        <v>1</v>
      </c>
      <c r="H64">
        <f t="shared" si="1"/>
        <v>9.7095132481441859E-2</v>
      </c>
      <c r="I64">
        <f t="shared" si="9"/>
        <v>7.3057051580350807E-3</v>
      </c>
      <c r="J64">
        <f t="shared" si="2"/>
        <v>0.64119912838177118</v>
      </c>
      <c r="K64">
        <f t="shared" si="7"/>
        <v>1.5697345791212958E-2</v>
      </c>
      <c r="L64">
        <f t="shared" si="3"/>
        <v>0.53339458442967613</v>
      </c>
      <c r="M64">
        <f t="shared" si="3"/>
        <v>1.4034691228324342E-2</v>
      </c>
      <c r="N64">
        <f t="shared" si="0"/>
        <v>-2811.441002820065</v>
      </c>
      <c r="O64">
        <f t="shared" si="10"/>
        <v>32003.675065780568</v>
      </c>
      <c r="P64">
        <f t="shared" si="10"/>
        <v>842.0814736994605</v>
      </c>
      <c r="Q64">
        <f t="shared" si="5"/>
        <v>3314979668.81739</v>
      </c>
      <c r="R64">
        <f t="shared" si="6"/>
        <v>4166.9622939063538</v>
      </c>
      <c r="S64">
        <f t="array" ref="S64">EXP((SUMPRODUCT(TRANSPOSE(B$5:B$6),E64:F64))+SUMPRODUCT(TRANSPOSE($B$7),G64))</f>
        <v>0.26226775127829244</v>
      </c>
      <c r="T64">
        <f t="array" ref="T64">EXP(SUMPRODUCT(TRANSPOSE(C$5:C$6),E64:F64)+SUMPRODUCT(TRANSPOSE($B$7),G64))</f>
        <v>1.1351652736400391</v>
      </c>
    </row>
    <row r="65" spans="1:20" x14ac:dyDescent="0.2">
      <c r="A65" s="3">
        <v>53</v>
      </c>
      <c r="B65" s="3" t="s">
        <v>83</v>
      </c>
      <c r="C65" s="3">
        <v>653</v>
      </c>
      <c r="D65" s="5">
        <f t="shared" si="8"/>
        <v>32333</v>
      </c>
      <c r="E65">
        <v>0</v>
      </c>
      <c r="F65">
        <v>8.2666660000000007</v>
      </c>
      <c r="G65">
        <v>0</v>
      </c>
      <c r="H65">
        <f t="shared" si="1"/>
        <v>0.10261536740878774</v>
      </c>
      <c r="I65">
        <f t="shared" si="9"/>
        <v>5.5202349273458795E-3</v>
      </c>
      <c r="J65">
        <f t="shared" si="2"/>
        <v>0.65558048408099479</v>
      </c>
      <c r="K65">
        <f t="shared" si="7"/>
        <v>1.4381355699223608E-2</v>
      </c>
      <c r="L65">
        <f t="shared" si="3"/>
        <v>0.54602026641410562</v>
      </c>
      <c r="M65">
        <f t="shared" si="3"/>
        <v>1.262568198442938E-2</v>
      </c>
      <c r="N65">
        <f t="shared" si="0"/>
        <v>-2854.9305532222829</v>
      </c>
      <c r="O65">
        <f t="shared" si="10"/>
        <v>32761.215984846338</v>
      </c>
      <c r="P65">
        <f t="shared" si="10"/>
        <v>757.54091906576275</v>
      </c>
      <c r="Q65">
        <f t="shared" si="5"/>
        <v>3514530079.7641921</v>
      </c>
      <c r="R65">
        <f t="shared" si="6"/>
        <v>4333.3959695631502</v>
      </c>
      <c r="S65">
        <f t="array" ref="S65">EXP((SUMPRODUCT(TRANSPOSE(B$5:B$6),E65:F65))+SUMPRODUCT(TRANSPOSE($B$7),G65))</f>
        <v>0.18200850983746802</v>
      </c>
      <c r="T65">
        <f t="array" ref="T65">EXP(SUMPRODUCT(TRANSPOSE(C$5:C$6),E65:F65)+SUMPRODUCT(TRANSPOSE($B$7),G65))</f>
        <v>1.0620372839799233</v>
      </c>
    </row>
    <row r="66" spans="1:20" x14ac:dyDescent="0.2">
      <c r="A66" s="3">
        <v>54</v>
      </c>
      <c r="B66" s="3" t="s">
        <v>84</v>
      </c>
      <c r="C66" s="3">
        <v>731</v>
      </c>
      <c r="D66" s="5">
        <f t="shared" si="8"/>
        <v>33064</v>
      </c>
      <c r="E66">
        <v>0</v>
      </c>
      <c r="F66">
        <v>9.3000000000000007</v>
      </c>
      <c r="G66">
        <v>0</v>
      </c>
      <c r="H66">
        <f t="shared" si="1"/>
        <v>0.10747114549557191</v>
      </c>
      <c r="I66">
        <f t="shared" si="9"/>
        <v>4.8557780867841682E-3</v>
      </c>
      <c r="J66">
        <f t="shared" si="2"/>
        <v>0.66976962524189299</v>
      </c>
      <c r="K66">
        <f t="shared" si="7"/>
        <v>1.41891411608982E-2</v>
      </c>
      <c r="L66">
        <f t="shared" si="3"/>
        <v>0.55836016743465289</v>
      </c>
      <c r="M66">
        <f t="shared" si="3"/>
        <v>1.2339901020547344E-2</v>
      </c>
      <c r="N66">
        <f t="shared" si="0"/>
        <v>-3212.6845328221148</v>
      </c>
      <c r="O66">
        <f t="shared" si="10"/>
        <v>33501.610046079171</v>
      </c>
      <c r="P66">
        <f t="shared" si="10"/>
        <v>740.39406123284061</v>
      </c>
      <c r="Q66">
        <f t="shared" si="5"/>
        <v>3691126851.1931119</v>
      </c>
      <c r="R66">
        <f t="shared" si="6"/>
        <v>4504.5710552466744</v>
      </c>
      <c r="S66">
        <f t="array" ref="S66">EXP((SUMPRODUCT(TRANSPOSE(B$5:B$6),E66:F66))+SUMPRODUCT(TRANSPOSE($B$7),G66))</f>
        <v>0.14709675378875534</v>
      </c>
      <c r="T66">
        <f t="array" ref="T66">EXP(SUMPRODUCT(TRANSPOSE(C$5:C$6),E66:F66)+SUMPRODUCT(TRANSPOSE($B$7),G66))</f>
        <v>1.0700577978327401</v>
      </c>
    </row>
    <row r="67" spans="1:20" x14ac:dyDescent="0.2">
      <c r="A67" s="3">
        <v>55</v>
      </c>
      <c r="B67" s="3" t="s">
        <v>85</v>
      </c>
      <c r="C67" s="3">
        <v>887</v>
      </c>
      <c r="D67" s="5">
        <f t="shared" si="8"/>
        <v>33951</v>
      </c>
      <c r="E67">
        <v>0</v>
      </c>
      <c r="F67">
        <v>9.6333330000000004</v>
      </c>
      <c r="G67">
        <v>1</v>
      </c>
      <c r="H67">
        <f t="shared" si="1"/>
        <v>0.11279058121464891</v>
      </c>
      <c r="I67">
        <f t="shared" si="9"/>
        <v>5.3194357190770036E-3</v>
      </c>
      <c r="J67">
        <f t="shared" si="2"/>
        <v>0.68476221839511575</v>
      </c>
      <c r="K67">
        <f t="shared" si="7"/>
        <v>1.4992593153222766E-2</v>
      </c>
      <c r="L67">
        <f t="shared" si="3"/>
        <v>0.57143619622955044</v>
      </c>
      <c r="M67">
        <f t="shared" si="3"/>
        <v>1.3076028794897547E-2</v>
      </c>
      <c r="N67">
        <f t="shared" si="0"/>
        <v>-3846.8964595599032</v>
      </c>
      <c r="O67">
        <f t="shared" si="10"/>
        <v>34286.171773773029</v>
      </c>
      <c r="P67">
        <f t="shared" si="10"/>
        <v>784.56172769385284</v>
      </c>
      <c r="Q67">
        <f t="shared" si="5"/>
        <v>3885744795.4595819</v>
      </c>
      <c r="R67">
        <f t="shared" si="6"/>
        <v>4693.6343685535412</v>
      </c>
      <c r="S67">
        <f t="array" ref="S67">EXP((SUMPRODUCT(TRANSPOSE(B$5:B$6),E67:F67))+SUMPRODUCT(TRANSPOSE($B$7),G67))</f>
        <v>0.14829084156118272</v>
      </c>
      <c r="T67">
        <f t="array" ref="T67">EXP(SUMPRODUCT(TRANSPOSE(C$5:C$6),E67:F67)+SUMPRODUCT(TRANSPOSE($B$7),G67))</f>
        <v>1.158263802260163</v>
      </c>
    </row>
    <row r="68" spans="1:20" x14ac:dyDescent="0.2">
      <c r="A68" s="3">
        <v>56</v>
      </c>
      <c r="B68" s="3" t="s">
        <v>86</v>
      </c>
      <c r="C68" s="3">
        <v>847</v>
      </c>
      <c r="D68" s="5">
        <f t="shared" si="8"/>
        <v>34798</v>
      </c>
      <c r="E68">
        <v>0</v>
      </c>
      <c r="F68">
        <v>9.9333329999999993</v>
      </c>
      <c r="G68">
        <v>1</v>
      </c>
      <c r="H68">
        <f t="shared" si="1"/>
        <v>0.11821365707265907</v>
      </c>
      <c r="I68">
        <f t="shared" si="9"/>
        <v>5.4230758580101623E-3</v>
      </c>
      <c r="J68">
        <f t="shared" si="2"/>
        <v>0.69938404411371358</v>
      </c>
      <c r="K68">
        <f t="shared" si="7"/>
        <v>1.4621825718597825E-2</v>
      </c>
      <c r="L68">
        <f t="shared" si="3"/>
        <v>0.58423545302543867</v>
      </c>
      <c r="M68">
        <f t="shared" si="3"/>
        <v>1.2799256795888229E-2</v>
      </c>
      <c r="N68">
        <f t="shared" si="0"/>
        <v>-3691.5378421612918</v>
      </c>
      <c r="O68">
        <f t="shared" si="10"/>
        <v>35054.127181526317</v>
      </c>
      <c r="P68">
        <f t="shared" si="10"/>
        <v>767.95540775329368</v>
      </c>
      <c r="Q68">
        <f t="shared" si="5"/>
        <v>4085416682.994091</v>
      </c>
      <c r="R68">
        <f t="shared" si="6"/>
        <v>4886.9037023014725</v>
      </c>
      <c r="S68">
        <f t="array" ref="S68">EXP((SUMPRODUCT(TRANSPOSE(B$5:B$6),E68:F68))+SUMPRODUCT(TRANSPOSE($B$7),G68))</f>
        <v>0.1394000137400225</v>
      </c>
      <c r="T68">
        <f t="array" ref="T68">EXP(SUMPRODUCT(TRANSPOSE(C$5:C$6),E68:F68)+SUMPRODUCT(TRANSPOSE($B$7),G68))</f>
        <v>1.1607965392041035</v>
      </c>
    </row>
    <row r="69" spans="1:20" x14ac:dyDescent="0.2">
      <c r="A69" s="3">
        <v>57</v>
      </c>
      <c r="B69" s="3" t="s">
        <v>87</v>
      </c>
      <c r="C69" s="3">
        <v>833</v>
      </c>
      <c r="D69" s="5">
        <f t="shared" si="8"/>
        <v>35631</v>
      </c>
      <c r="E69">
        <v>0</v>
      </c>
      <c r="F69">
        <v>9.8333329999999997</v>
      </c>
      <c r="G69">
        <v>0</v>
      </c>
      <c r="H69">
        <f t="shared" si="1"/>
        <v>0.12376408950964313</v>
      </c>
      <c r="I69">
        <f t="shared" si="9"/>
        <v>5.5504324369840541E-3</v>
      </c>
      <c r="J69">
        <f t="shared" si="2"/>
        <v>0.7125579484512089</v>
      </c>
      <c r="K69">
        <f t="shared" si="7"/>
        <v>1.3173904337495324E-2</v>
      </c>
      <c r="L69">
        <f t="shared" si="3"/>
        <v>0.59589890179238392</v>
      </c>
      <c r="M69">
        <f t="shared" si="3"/>
        <v>1.166344876694521E-2</v>
      </c>
      <c r="N69">
        <f t="shared" si="0"/>
        <v>-3707.9290383638422</v>
      </c>
      <c r="O69">
        <f t="shared" si="10"/>
        <v>35753.934107543035</v>
      </c>
      <c r="P69">
        <f t="shared" si="10"/>
        <v>699.80692601671262</v>
      </c>
      <c r="Q69">
        <f t="shared" si="5"/>
        <v>4291113961.7481031</v>
      </c>
      <c r="R69">
        <f t="shared" si="6"/>
        <v>5069.2739029260556</v>
      </c>
      <c r="S69">
        <f t="array" ref="S69">EXP((SUMPRODUCT(TRANSPOSE(B$5:B$6),E69:F69))+SUMPRODUCT(TRANSPOSE($B$7),G69))</f>
        <v>0.13178533801422174</v>
      </c>
      <c r="T69">
        <f t="array" ref="T69">EXP(SUMPRODUCT(TRANSPOSE(C$5:C$6),E69:F69)+SUMPRODUCT(TRANSPOSE($B$7),G69))</f>
        <v>1.0742210827498517</v>
      </c>
    </row>
    <row r="70" spans="1:20" x14ac:dyDescent="0.2">
      <c r="A70" s="3">
        <v>58</v>
      </c>
      <c r="B70" s="3" t="s">
        <v>88</v>
      </c>
      <c r="C70" s="3">
        <v>747</v>
      </c>
      <c r="D70" s="5">
        <f t="shared" si="8"/>
        <v>36378</v>
      </c>
      <c r="E70">
        <v>0</v>
      </c>
      <c r="F70">
        <v>9.6333330000000004</v>
      </c>
      <c r="G70">
        <v>0</v>
      </c>
      <c r="H70">
        <f t="shared" si="1"/>
        <v>0.13001318391610606</v>
      </c>
      <c r="I70">
        <f t="shared" si="9"/>
        <v>6.2490944064629295E-3</v>
      </c>
      <c r="J70">
        <f t="shared" si="2"/>
        <v>0.72537313622710986</v>
      </c>
      <c r="K70">
        <f t="shared" si="7"/>
        <v>1.281518777590096E-2</v>
      </c>
      <c r="L70">
        <f t="shared" si="3"/>
        <v>0.60741313477550152</v>
      </c>
      <c r="M70">
        <f t="shared" si="3"/>
        <v>1.1514232983117545E-2</v>
      </c>
      <c r="N70">
        <f t="shared" si="0"/>
        <v>-3334.736004549512</v>
      </c>
      <c r="O70">
        <f t="shared" si="10"/>
        <v>36444.78808653009</v>
      </c>
      <c r="P70">
        <f t="shared" si="10"/>
        <v>690.85397898705264</v>
      </c>
      <c r="Q70">
        <f t="shared" si="5"/>
        <v>4524342924.1312618</v>
      </c>
      <c r="R70">
        <f t="shared" si="6"/>
        <v>5254.8946473263823</v>
      </c>
      <c r="S70">
        <f t="array" ref="S70">EXP((SUMPRODUCT(TRANSPOSE(B$5:B$6),E70:F70))+SUMPRODUCT(TRANSPOSE($B$7),G70))</f>
        <v>0.13733084860019473</v>
      </c>
      <c r="T70">
        <f t="array" ref="T70">EXP(SUMPRODUCT(TRANSPOSE(C$5:C$6),E70:F70)+SUMPRODUCT(TRANSPOSE($B$7),G70))</f>
        <v>1.0726579550878617</v>
      </c>
    </row>
    <row r="71" spans="1:20" x14ac:dyDescent="0.2">
      <c r="A71" s="3">
        <v>59</v>
      </c>
      <c r="B71" s="3" t="s">
        <v>89</v>
      </c>
      <c r="C71" s="3">
        <v>819</v>
      </c>
      <c r="D71" s="5">
        <f t="shared" si="8"/>
        <v>37197</v>
      </c>
      <c r="E71">
        <v>0</v>
      </c>
      <c r="F71">
        <v>9.466666</v>
      </c>
      <c r="G71">
        <v>1</v>
      </c>
      <c r="H71">
        <f t="shared" si="1"/>
        <v>0.13753805179862588</v>
      </c>
      <c r="I71">
        <f t="shared" si="9"/>
        <v>7.5248678825198256E-3</v>
      </c>
      <c r="J71">
        <f t="shared" si="2"/>
        <v>0.73879759008915513</v>
      </c>
      <c r="K71">
        <f t="shared" si="7"/>
        <v>1.3424453862045271E-2</v>
      </c>
      <c r="L71">
        <f t="shared" si="3"/>
        <v>0.61966869044745621</v>
      </c>
      <c r="M71">
        <f t="shared" si="3"/>
        <v>1.225555567195475E-2</v>
      </c>
      <c r="N71">
        <f t="shared" si="0"/>
        <v>-3605.0544789396495</v>
      </c>
      <c r="O71">
        <f t="shared" si="10"/>
        <v>37180.12142684737</v>
      </c>
      <c r="P71">
        <f t="shared" si="10"/>
        <v>735.33334031728498</v>
      </c>
      <c r="Q71">
        <f t="shared" si="5"/>
        <v>4807526010.2139721</v>
      </c>
      <c r="R71">
        <f t="shared" si="6"/>
        <v>5458.8840351036652</v>
      </c>
      <c r="S71">
        <f t="array" ref="S71">EXP((SUMPRODUCT(TRANSPOSE(B$5:B$6),E71:F71))+SUMPRODUCT(TRANSPOSE($B$7),G71))</f>
        <v>0.15347295918908146</v>
      </c>
      <c r="T71">
        <f t="array" ref="T71">EXP(SUMPRODUCT(TRANSPOSE(C$5:C$6),E71:F71)+SUMPRODUCT(TRANSPOSE($B$7),G71))</f>
        <v>1.1568591119952649</v>
      </c>
    </row>
    <row r="72" spans="1:20" x14ac:dyDescent="0.2">
      <c r="A72" s="3">
        <v>60</v>
      </c>
      <c r="B72" s="3" t="s">
        <v>90</v>
      </c>
      <c r="C72" s="3">
        <v>653</v>
      </c>
      <c r="D72" s="5">
        <f t="shared" si="8"/>
        <v>37850</v>
      </c>
      <c r="E72">
        <v>0</v>
      </c>
      <c r="F72">
        <v>9.5</v>
      </c>
      <c r="G72">
        <v>1</v>
      </c>
      <c r="H72">
        <f t="shared" si="1"/>
        <v>0.145570030068915</v>
      </c>
      <c r="I72">
        <f t="shared" si="9"/>
        <v>8.0319782702891196E-3</v>
      </c>
      <c r="J72">
        <f t="shared" si="2"/>
        <v>0.75180001121994289</v>
      </c>
      <c r="K72">
        <f t="shared" si="7"/>
        <v>1.3002421130787756E-2</v>
      </c>
      <c r="L72">
        <f t="shared" si="3"/>
        <v>0.6316863065963777</v>
      </c>
      <c r="M72">
        <f t="shared" si="3"/>
        <v>1.201761614892146E-2</v>
      </c>
      <c r="N72">
        <f t="shared" si="0"/>
        <v>-2887.1622456993291</v>
      </c>
      <c r="O72">
        <f t="shared" si="10"/>
        <v>37901.178395782663</v>
      </c>
      <c r="P72">
        <f t="shared" si="10"/>
        <v>721.05696893528761</v>
      </c>
      <c r="Q72">
        <f t="shared" si="5"/>
        <v>5112662659.0524092</v>
      </c>
      <c r="R72">
        <f t="shared" si="6"/>
        <v>5666.727554284761</v>
      </c>
      <c r="S72">
        <f t="array" ref="S72">EXP((SUMPRODUCT(TRANSPOSE(B$5:B$6),E72:F72))+SUMPRODUCT(TRANSPOSE($B$7),G72))</f>
        <v>0.15242222812548242</v>
      </c>
      <c r="T72">
        <f t="array" ref="T72">EXP(SUMPRODUCT(TRANSPOSE(C$5:C$6),E72:F72)+SUMPRODUCT(TRANSPOSE($B$7),G72))</f>
        <v>1.1571399187535067</v>
      </c>
    </row>
    <row r="73" spans="1:20" x14ac:dyDescent="0.2">
      <c r="A73" s="3">
        <v>61</v>
      </c>
      <c r="B73" s="3" t="s">
        <v>91</v>
      </c>
      <c r="C73" s="3">
        <v>681</v>
      </c>
      <c r="D73" s="5">
        <f t="shared" si="8"/>
        <v>38531</v>
      </c>
      <c r="E73">
        <v>1</v>
      </c>
      <c r="F73">
        <v>9.033334</v>
      </c>
      <c r="G73">
        <v>0</v>
      </c>
      <c r="H73">
        <f t="shared" si="1"/>
        <v>0.15228247674568973</v>
      </c>
      <c r="I73">
        <f t="shared" si="9"/>
        <v>6.7124466767747304E-3</v>
      </c>
      <c r="J73">
        <f t="shared" si="2"/>
        <v>0.76326254346107458</v>
      </c>
      <c r="K73">
        <f t="shared" si="7"/>
        <v>1.1462532241131695E-2</v>
      </c>
      <c r="L73">
        <f t="shared" si="3"/>
        <v>0.64220769374051079</v>
      </c>
      <c r="M73">
        <f t="shared" si="3"/>
        <v>1.0521387144133112E-2</v>
      </c>
      <c r="N73">
        <f t="shared" si="0"/>
        <v>-3101.5090965618069</v>
      </c>
      <c r="O73">
        <f t="shared" si="10"/>
        <v>38532.461624430645</v>
      </c>
      <c r="P73">
        <f t="shared" si="10"/>
        <v>631.28322864798668</v>
      </c>
      <c r="Q73">
        <f t="shared" si="5"/>
        <v>5369983436.3438854</v>
      </c>
      <c r="R73">
        <f t="shared" si="6"/>
        <v>5859.2077948936112</v>
      </c>
      <c r="S73">
        <f t="array" ref="S73">EXP((SUMPRODUCT(TRANSPOSE(B$5:B$6),E73:F73))+SUMPRODUCT(TRANSPOSE($B$7),G73))</f>
        <v>0.11863375166497643</v>
      </c>
      <c r="T73">
        <f t="array" ref="T73">EXP(SUMPRODUCT(TRANSPOSE(C$5:C$6),E73:F73)+SUMPRODUCT(TRANSPOSE($B$7),G73))</f>
        <v>1.052315007849675</v>
      </c>
    </row>
    <row r="74" spans="1:20" x14ac:dyDescent="0.2">
      <c r="A74" s="3">
        <v>62</v>
      </c>
      <c r="B74" s="3" t="s">
        <v>92</v>
      </c>
      <c r="C74" s="3">
        <v>572</v>
      </c>
      <c r="D74" s="5">
        <f t="shared" si="8"/>
        <v>39103</v>
      </c>
      <c r="E74">
        <v>1</v>
      </c>
      <c r="F74">
        <v>9.0666670000000007</v>
      </c>
      <c r="G74">
        <v>0</v>
      </c>
      <c r="H74">
        <f t="shared" si="1"/>
        <v>0.1594344626644959</v>
      </c>
      <c r="I74">
        <f t="shared" si="9"/>
        <v>7.1519859188061696E-3</v>
      </c>
      <c r="J74">
        <f t="shared" si="2"/>
        <v>0.77438999277320586</v>
      </c>
      <c r="K74">
        <f t="shared" si="7"/>
        <v>1.1127449312131277E-2</v>
      </c>
      <c r="L74">
        <f t="shared" si="3"/>
        <v>0.65254747558218629</v>
      </c>
      <c r="M74">
        <f t="shared" si="3"/>
        <v>1.0339781841675558E-2</v>
      </c>
      <c r="N74">
        <f t="shared" si="0"/>
        <v>-2615.0447229240158</v>
      </c>
      <c r="O74">
        <f t="shared" si="10"/>
        <v>39152.848534931174</v>
      </c>
      <c r="P74">
        <f t="shared" si="10"/>
        <v>620.38691050053353</v>
      </c>
      <c r="Q74">
        <f t="shared" si="5"/>
        <v>5646512734.0564947</v>
      </c>
      <c r="R74">
        <f t="shared" si="6"/>
        <v>6055.2059509947958</v>
      </c>
      <c r="S74">
        <f t="array" ref="S74">EXP((SUMPRODUCT(TRANSPOSE(B$5:B$6),E74:F74))+SUMPRODUCT(TRANSPOSE($B$7),G74))</f>
        <v>0.11782156662557976</v>
      </c>
      <c r="T74">
        <f t="array" ref="T74">EXP(SUMPRODUCT(TRANSPOSE(C$5:C$6),E74:F74)+SUMPRODUCT(TRANSPOSE($B$7),G74))</f>
        <v>1.05257043074182</v>
      </c>
    </row>
    <row r="75" spans="1:20" x14ac:dyDescent="0.2">
      <c r="A75" s="3">
        <v>63</v>
      </c>
      <c r="B75" s="3" t="s">
        <v>93</v>
      </c>
      <c r="C75" s="3">
        <v>656</v>
      </c>
      <c r="D75" s="5">
        <f t="shared" si="8"/>
        <v>39759</v>
      </c>
      <c r="E75">
        <v>0</v>
      </c>
      <c r="F75">
        <v>9</v>
      </c>
      <c r="G75">
        <v>1</v>
      </c>
      <c r="H75">
        <f t="shared" si="1"/>
        <v>0.17039394963440269</v>
      </c>
      <c r="I75">
        <f t="shared" si="9"/>
        <v>1.0959486969906784E-2</v>
      </c>
      <c r="J75">
        <f t="shared" si="2"/>
        <v>0.78617838126228357</v>
      </c>
      <c r="K75">
        <f t="shared" si="7"/>
        <v>1.1788388489077706E-2</v>
      </c>
      <c r="L75">
        <f t="shared" si="3"/>
        <v>0.66417163195584361</v>
      </c>
      <c r="M75">
        <f t="shared" si="3"/>
        <v>1.1624156373657275E-2</v>
      </c>
      <c r="N75">
        <f t="shared" si="0"/>
        <v>-2922.2634544984157</v>
      </c>
      <c r="O75">
        <f t="shared" si="10"/>
        <v>39850.297917350617</v>
      </c>
      <c r="P75">
        <f t="shared" si="10"/>
        <v>697.44938241943657</v>
      </c>
      <c r="Q75">
        <f t="shared" si="5"/>
        <v>6075075667.0769138</v>
      </c>
      <c r="R75">
        <f t="shared" si="6"/>
        <v>6273.7006577964539</v>
      </c>
      <c r="S75">
        <f t="array" ref="S75">EXP((SUMPRODUCT(TRANSPOSE(B$5:B$6),E75:F75))+SUMPRODUCT(TRANSPOSE($B$7),G75))</f>
        <v>0.16896658555484703</v>
      </c>
      <c r="T75">
        <f t="array" ref="T75">EXP(SUMPRODUCT(TRANSPOSE(C$5:C$6),E75:F75)+SUMPRODUCT(TRANSPOSE($B$7),G75))</f>
        <v>1.1529350489520995</v>
      </c>
    </row>
    <row r="76" spans="1:20" x14ac:dyDescent="0.2">
      <c r="A76" s="3">
        <v>64</v>
      </c>
      <c r="B76" s="3" t="s">
        <v>94</v>
      </c>
      <c r="C76" s="3">
        <v>667</v>
      </c>
      <c r="D76" s="5">
        <f t="shared" si="8"/>
        <v>40426</v>
      </c>
      <c r="E76">
        <v>0</v>
      </c>
      <c r="F76">
        <v>8.6333330000000004</v>
      </c>
      <c r="G76">
        <v>1</v>
      </c>
      <c r="H76">
        <f t="shared" si="1"/>
        <v>0.18296337749203884</v>
      </c>
      <c r="I76">
        <f t="shared" si="9"/>
        <v>1.2569427857636151E-2</v>
      </c>
      <c r="J76">
        <f t="shared" si="2"/>
        <v>0.79751016847306266</v>
      </c>
      <c r="K76">
        <f t="shared" si="7"/>
        <v>1.1331787210779098E-2</v>
      </c>
      <c r="L76">
        <f t="shared" si="3"/>
        <v>0.67574863568132637</v>
      </c>
      <c r="M76">
        <f t="shared" si="3"/>
        <v>1.1577003725482735E-2</v>
      </c>
      <c r="N76">
        <f t="shared" si="0"/>
        <v>-2973.975968834146</v>
      </c>
      <c r="O76">
        <f t="shared" si="10"/>
        <v>40544.918140879585</v>
      </c>
      <c r="P76">
        <f t="shared" si="10"/>
        <v>694.62022352896406</v>
      </c>
      <c r="Q76">
        <f t="shared" si="5"/>
        <v>6573955278.9415016</v>
      </c>
      <c r="R76">
        <f t="shared" si="6"/>
        <v>6495.4159014156949</v>
      </c>
      <c r="S76">
        <f t="array" ref="S76">EXP((SUMPRODUCT(TRANSPOSE(B$5:B$6),E76:F76))+SUMPRODUCT(TRANSPOSE($B$7),G76))</f>
        <v>0.18222978974082701</v>
      </c>
      <c r="T76">
        <f t="array" ref="T76">EXP(SUMPRODUCT(TRANSPOSE(C$5:C$6),E76:F76)+SUMPRODUCT(TRANSPOSE($B$7),G76))</f>
        <v>1.149861189310794</v>
      </c>
    </row>
    <row r="77" spans="1:20" x14ac:dyDescent="0.2">
      <c r="A77" s="3">
        <v>65</v>
      </c>
      <c r="B77" s="3" t="s">
        <v>95</v>
      </c>
      <c r="C77" s="3">
        <v>673</v>
      </c>
      <c r="D77" s="5">
        <f t="shared" si="8"/>
        <v>41099</v>
      </c>
      <c r="E77">
        <v>0</v>
      </c>
      <c r="F77">
        <v>8.2666660000000007</v>
      </c>
      <c r="G77">
        <v>0</v>
      </c>
      <c r="H77">
        <f t="shared" si="1"/>
        <v>0.19627481416524328</v>
      </c>
      <c r="I77">
        <f t="shared" si="9"/>
        <v>1.3311436673204446E-2</v>
      </c>
      <c r="J77">
        <f t="shared" si="2"/>
        <v>0.80760774745688035</v>
      </c>
      <c r="K77">
        <f t="shared" si="7"/>
        <v>1.009757898381769E-2</v>
      </c>
      <c r="L77">
        <f t="shared" si="3"/>
        <v>0.6864829834908498</v>
      </c>
      <c r="M77">
        <f t="shared" si="3"/>
        <v>1.0734347809523464E-2</v>
      </c>
      <c r="N77">
        <f t="shared" ref="N77:N96" si="11">C77*LN(M77)</f>
        <v>-3051.5883439206568</v>
      </c>
      <c r="O77">
        <f t="shared" si="10"/>
        <v>41188.979009450988</v>
      </c>
      <c r="P77">
        <f t="shared" si="10"/>
        <v>644.06086857140781</v>
      </c>
      <c r="Q77">
        <f t="shared" si="5"/>
        <v>7111126297.4057713</v>
      </c>
      <c r="R77">
        <f t="shared" si="6"/>
        <v>6703.7145961155111</v>
      </c>
      <c r="S77">
        <f t="array" ref="S77">EXP((SUMPRODUCT(TRANSPOSE(B$5:B$6),E77:F77))+SUMPRODUCT(TRANSPOSE($B$7),G77))</f>
        <v>0.18200850983746802</v>
      </c>
      <c r="T77">
        <f t="array" ref="T77">EXP(SUMPRODUCT(TRANSPOSE(C$5:C$6),E77:F77)+SUMPRODUCT(TRANSPOSE($B$7),G77))</f>
        <v>1.0620372839799233</v>
      </c>
    </row>
    <row r="78" spans="1:20" x14ac:dyDescent="0.2">
      <c r="A78" s="3">
        <v>66</v>
      </c>
      <c r="B78" s="3" t="s">
        <v>96</v>
      </c>
      <c r="C78" s="3">
        <v>665</v>
      </c>
      <c r="D78" s="5">
        <f t="shared" si="8"/>
        <v>41764</v>
      </c>
      <c r="E78">
        <v>1</v>
      </c>
      <c r="F78">
        <v>8.1999999999999993</v>
      </c>
      <c r="G78">
        <v>0</v>
      </c>
      <c r="H78">
        <f t="shared" ref="H78:H96" si="12">1-($B$2/($B$2+Q78))^$B$1</f>
        <v>0.20719481922722716</v>
      </c>
      <c r="I78">
        <f t="shared" si="9"/>
        <v>1.0920005061983873E-2</v>
      </c>
      <c r="J78">
        <f t="shared" ref="J78:J96" si="13">1-($C$2/($C$2+R78))^$C$1</f>
        <v>0.81721516925833049</v>
      </c>
      <c r="K78">
        <f t="shared" si="7"/>
        <v>9.6074218014501334E-3</v>
      </c>
      <c r="L78">
        <f t="shared" ref="L78:M96" si="14">$B$4*H78+(1-$B$4)*J78</f>
        <v>0.69635047035498499</v>
      </c>
      <c r="M78">
        <f t="shared" si="14"/>
        <v>9.867486864135161E-3</v>
      </c>
      <c r="N78">
        <f t="shared" si="11"/>
        <v>-3071.3092042994954</v>
      </c>
      <c r="O78">
        <f t="shared" ref="O78:P96" si="15">L78*($N$3/1000)</f>
        <v>41781.028221299101</v>
      </c>
      <c r="P78">
        <f t="shared" si="15"/>
        <v>592.04921184810962</v>
      </c>
      <c r="Q78">
        <f t="shared" ref="Q78:Q96" si="16">Q77+(A78^$B$3-A77^$B$3)*S78</f>
        <v>7558797410.8255234</v>
      </c>
      <c r="R78">
        <f t="shared" ref="R78:R96" si="17">R77+(A78^$C$3-A77^$C$3)*T78</f>
        <v>6912.3271015594528</v>
      </c>
      <c r="S78">
        <f t="array" ref="S78">EXP((SUMPRODUCT(TRANSPOSE(B$5:B$6),E78:F78))+SUMPRODUCT(TRANSPOSE($B$7),G78))</f>
        <v>0.14086265223362604</v>
      </c>
      <c r="T78">
        <f t="array" ref="T78">EXP(SUMPRODUCT(TRANSPOSE(C$5:C$6),E78:F78)+SUMPRODUCT(TRANSPOSE($B$7),G78))</f>
        <v>1.0459494722383553</v>
      </c>
    </row>
    <row r="79" spans="1:20" x14ac:dyDescent="0.2">
      <c r="A79" s="3">
        <v>67</v>
      </c>
      <c r="B79" s="3" t="s">
        <v>97</v>
      </c>
      <c r="C79" s="3">
        <v>739</v>
      </c>
      <c r="D79" s="5">
        <f t="shared" si="8"/>
        <v>42503</v>
      </c>
      <c r="E79">
        <v>0</v>
      </c>
      <c r="F79">
        <v>8.033334</v>
      </c>
      <c r="G79">
        <v>1</v>
      </c>
      <c r="H79">
        <f t="shared" si="12"/>
        <v>0.22407602527443049</v>
      </c>
      <c r="I79">
        <f t="shared" si="9"/>
        <v>1.6881206047203334E-2</v>
      </c>
      <c r="J79">
        <f t="shared" si="13"/>
        <v>0.82734244133361279</v>
      </c>
      <c r="K79">
        <f t="shared" ref="K79:K96" si="18">J79-J78</f>
        <v>1.0127272075282301E-2</v>
      </c>
      <c r="L79">
        <f t="shared" si="14"/>
        <v>0.70781591450253933</v>
      </c>
      <c r="M79">
        <f t="shared" si="14"/>
        <v>1.1465444147554465E-2</v>
      </c>
      <c r="N79">
        <f t="shared" si="11"/>
        <v>-3302.1606241312234</v>
      </c>
      <c r="O79">
        <f t="shared" si="15"/>
        <v>42468.95487015236</v>
      </c>
      <c r="P79">
        <f t="shared" si="15"/>
        <v>687.92664885326792</v>
      </c>
      <c r="Q79">
        <f t="shared" si="16"/>
        <v>8263719144.3293705</v>
      </c>
      <c r="R79">
        <f t="shared" si="17"/>
        <v>7144.4672781304316</v>
      </c>
      <c r="S79">
        <f t="array" ref="S79">EXP((SUMPRODUCT(TRANSPOSE(B$5:B$6),E79:F79))+SUMPRODUCT(TRANSPOSE($B$7),G79))</f>
        <v>0.20621597748481971</v>
      </c>
      <c r="T79">
        <f t="array" ref="T79">EXP(SUMPRODUCT(TRANSPOSE(C$5:C$6),E79:F79)+SUMPRODUCT(TRANSPOSE($B$7),G79))</f>
        <v>1.1448489174518641</v>
      </c>
    </row>
    <row r="80" spans="1:20" x14ac:dyDescent="0.2">
      <c r="A80" s="3">
        <v>68</v>
      </c>
      <c r="B80" s="3" t="s">
        <v>98</v>
      </c>
      <c r="C80" s="3">
        <v>662</v>
      </c>
      <c r="D80" s="5">
        <f t="shared" ref="D80:D96" si="19">C80+D79</f>
        <v>43165</v>
      </c>
      <c r="E80">
        <v>0</v>
      </c>
      <c r="F80">
        <v>7.8</v>
      </c>
      <c r="G80">
        <v>1</v>
      </c>
      <c r="H80">
        <f t="shared" si="12"/>
        <v>0.24265688476564706</v>
      </c>
      <c r="I80">
        <f t="shared" si="9"/>
        <v>1.8580859491216573E-2</v>
      </c>
      <c r="J80">
        <f t="shared" si="13"/>
        <v>0.83704418738454889</v>
      </c>
      <c r="K80">
        <f t="shared" si="18"/>
        <v>9.7017460509360998E-3</v>
      </c>
      <c r="L80">
        <f t="shared" si="14"/>
        <v>0.71927689919597881</v>
      </c>
      <c r="M80">
        <f t="shared" si="14"/>
        <v>1.1460984693439468E-2</v>
      </c>
      <c r="N80">
        <f t="shared" si="11"/>
        <v>-2958.3500003159429</v>
      </c>
      <c r="O80">
        <f t="shared" si="15"/>
        <v>43156.613951758729</v>
      </c>
      <c r="P80">
        <f t="shared" si="15"/>
        <v>687.65908160636809</v>
      </c>
      <c r="Q80">
        <f t="shared" si="16"/>
        <v>9058428692.0480766</v>
      </c>
      <c r="R80">
        <f t="shared" si="17"/>
        <v>7380.0144722726363</v>
      </c>
      <c r="S80">
        <f t="array" ref="S80">EXP((SUMPRODUCT(TRANSPOSE(B$5:B$6),E80:F80))+SUMPRODUCT(TRANSPOSE($B$7),G80))</f>
        <v>0.21637490046747293</v>
      </c>
      <c r="T80">
        <f t="array" ref="T80">EXP(SUMPRODUCT(TRANSPOSE(C$5:C$6),E80:F80)+SUMPRODUCT(TRANSPOSE($B$7),G80))</f>
        <v>1.1429055975561571</v>
      </c>
    </row>
    <row r="81" spans="1:20" x14ac:dyDescent="0.2">
      <c r="A81" s="3">
        <v>69</v>
      </c>
      <c r="B81" s="3" t="s">
        <v>99</v>
      </c>
      <c r="C81" s="3">
        <v>654</v>
      </c>
      <c r="D81" s="5">
        <f t="shared" si="19"/>
        <v>43819</v>
      </c>
      <c r="E81">
        <v>0</v>
      </c>
      <c r="F81">
        <v>7.733333</v>
      </c>
      <c r="G81">
        <v>0</v>
      </c>
      <c r="H81">
        <f t="shared" si="12"/>
        <v>0.26091054629973232</v>
      </c>
      <c r="I81">
        <f t="shared" si="9"/>
        <v>1.8253661534085253E-2</v>
      </c>
      <c r="J81">
        <f t="shared" si="13"/>
        <v>0.84567084705017881</v>
      </c>
      <c r="K81">
        <f t="shared" si="18"/>
        <v>8.626659665629921E-3</v>
      </c>
      <c r="L81">
        <f t="shared" si="14"/>
        <v>0.72981097831427699</v>
      </c>
      <c r="M81">
        <f t="shared" si="14"/>
        <v>1.0534079118298133E-2</v>
      </c>
      <c r="N81">
        <f t="shared" si="11"/>
        <v>-2977.7533292646626</v>
      </c>
      <c r="O81">
        <f t="shared" si="15"/>
        <v>43788.65869885662</v>
      </c>
      <c r="P81">
        <f t="shared" si="15"/>
        <v>632.04474709788803</v>
      </c>
      <c r="Q81">
        <f t="shared" si="16"/>
        <v>9859283286.3394146</v>
      </c>
      <c r="R81">
        <f t="shared" si="17"/>
        <v>7601.5699231534918</v>
      </c>
      <c r="S81">
        <f t="array" ref="S81">EXP((SUMPRODUCT(TRANSPOSE(B$5:B$6),E81:F81))+SUMPRODUCT(TRANSPOSE($B$7),G81))</f>
        <v>0.20315508054569067</v>
      </c>
      <c r="T81">
        <f t="array" ref="T81">EXP(SUMPRODUCT(TRANSPOSE(C$5:C$6),E81:F81)+SUMPRODUCT(TRANSPOSE($B$7),G81))</f>
        <v>1.0579212189754224</v>
      </c>
    </row>
    <row r="82" spans="1:20" x14ac:dyDescent="0.2">
      <c r="A82" s="3">
        <v>70</v>
      </c>
      <c r="B82" s="3" t="s">
        <v>100</v>
      </c>
      <c r="C82" s="3">
        <v>624</v>
      </c>
      <c r="D82" s="5">
        <f t="shared" si="19"/>
        <v>44443</v>
      </c>
      <c r="E82">
        <v>0</v>
      </c>
      <c r="F82">
        <v>7.5333329999999998</v>
      </c>
      <c r="G82">
        <v>0</v>
      </c>
      <c r="H82">
        <f t="shared" si="12"/>
        <v>0.28076198462879132</v>
      </c>
      <c r="I82">
        <f t="shared" si="9"/>
        <v>1.9851438329059001E-2</v>
      </c>
      <c r="J82">
        <f t="shared" si="13"/>
        <v>0.85395495653233322</v>
      </c>
      <c r="K82">
        <f t="shared" si="18"/>
        <v>8.2841094821544115E-3</v>
      </c>
      <c r="L82">
        <f t="shared" si="14"/>
        <v>0.74038694858128196</v>
      </c>
      <c r="M82">
        <f t="shared" si="14"/>
        <v>1.0575970267004985E-2</v>
      </c>
      <c r="N82">
        <f t="shared" si="11"/>
        <v>-2838.6825837187848</v>
      </c>
      <c r="O82">
        <f t="shared" si="15"/>
        <v>44423.216914876917</v>
      </c>
      <c r="P82">
        <f t="shared" si="15"/>
        <v>634.55821602029903</v>
      </c>
      <c r="Q82">
        <f t="shared" si="16"/>
        <v>10754099565.933952</v>
      </c>
      <c r="R82">
        <f t="shared" si="17"/>
        <v>7826.3255982382652</v>
      </c>
      <c r="S82">
        <f t="array" ref="S82">EXP((SUMPRODUCT(TRANSPOSE(B$5:B$6),E82:F82))+SUMPRODUCT(TRANSPOSE($B$7),G82))</f>
        <v>0.21170382099539645</v>
      </c>
      <c r="T82">
        <f t="array" ref="T82">EXP(SUMPRODUCT(TRANSPOSE(C$5:C$6),E82:F82)+SUMPRODUCT(TRANSPOSE($B$7),G82))</f>
        <v>1.0563818096786382</v>
      </c>
    </row>
    <row r="83" spans="1:20" x14ac:dyDescent="0.2">
      <c r="A83" s="3">
        <v>71</v>
      </c>
      <c r="B83" s="3" t="s">
        <v>101</v>
      </c>
      <c r="C83" s="3">
        <v>734</v>
      </c>
      <c r="D83" s="5">
        <f t="shared" si="19"/>
        <v>45177</v>
      </c>
      <c r="E83">
        <v>0</v>
      </c>
      <c r="F83">
        <v>7.266667</v>
      </c>
      <c r="G83">
        <v>1</v>
      </c>
      <c r="H83">
        <f t="shared" si="12"/>
        <v>0.30426434219113097</v>
      </c>
      <c r="I83">
        <f t="shared" ref="I83:I96" si="20">H83-H82</f>
        <v>2.3502357562339649E-2</v>
      </c>
      <c r="J83">
        <f t="shared" si="13"/>
        <v>0.86251333833260513</v>
      </c>
      <c r="K83">
        <f t="shared" si="18"/>
        <v>8.5583818002719081E-3</v>
      </c>
      <c r="L83">
        <f t="shared" si="14"/>
        <v>0.75190621378619615</v>
      </c>
      <c r="M83">
        <f t="shared" si="14"/>
        <v>1.1519265204914256E-2</v>
      </c>
      <c r="N83">
        <f t="shared" si="11"/>
        <v>-3276.381056972541</v>
      </c>
      <c r="O83">
        <f t="shared" si="15"/>
        <v>45114.37282717177</v>
      </c>
      <c r="P83">
        <f t="shared" si="15"/>
        <v>691.1559122948554</v>
      </c>
      <c r="Q83">
        <f t="shared" si="16"/>
        <v>11847539002.223064</v>
      </c>
      <c r="R83">
        <f t="shared" si="17"/>
        <v>8072.3489353842169</v>
      </c>
      <c r="S83">
        <f t="array" ref="S83">EXP((SUMPRODUCT(TRANSPOSE(B$5:B$6),E83:F83))+SUMPRODUCT(TRANSPOSE($B$7),G83))</f>
        <v>0.24151431365373555</v>
      </c>
      <c r="T83">
        <f t="array" ref="T83">EXP(SUMPRODUCT(TRANSPOSE(C$5:C$6),E83:F83)+SUMPRODUCT(TRANSPOSE($B$7),G83))</f>
        <v>1.1384761167794371</v>
      </c>
    </row>
    <row r="84" spans="1:20" x14ac:dyDescent="0.2">
      <c r="A84" s="3">
        <v>72</v>
      </c>
      <c r="B84" s="3" t="s">
        <v>102</v>
      </c>
      <c r="C84" s="3">
        <v>654</v>
      </c>
      <c r="D84" s="5">
        <f t="shared" si="19"/>
        <v>45831</v>
      </c>
      <c r="E84">
        <v>0</v>
      </c>
      <c r="F84">
        <v>6.9333330000000002</v>
      </c>
      <c r="G84">
        <v>1</v>
      </c>
      <c r="H84">
        <f t="shared" si="12"/>
        <v>0.33021673003404295</v>
      </c>
      <c r="I84">
        <f t="shared" si="20"/>
        <v>2.5952387842911984E-2</v>
      </c>
      <c r="J84">
        <f t="shared" si="13"/>
        <v>0.8706711210860556</v>
      </c>
      <c r="K84">
        <f t="shared" si="18"/>
        <v>8.157782753450471E-3</v>
      </c>
      <c r="L84">
        <f t="shared" si="14"/>
        <v>0.76358968152070028</v>
      </c>
      <c r="M84">
        <f t="shared" si="14"/>
        <v>1.1683467734504046E-2</v>
      </c>
      <c r="N84">
        <f t="shared" si="11"/>
        <v>-2910.0256146723073</v>
      </c>
      <c r="O84">
        <f t="shared" si="15"/>
        <v>45815.380891242014</v>
      </c>
      <c r="P84">
        <f t="shared" si="15"/>
        <v>701.00806407024277</v>
      </c>
      <c r="Q84">
        <f t="shared" si="16"/>
        <v>13100842204.872049</v>
      </c>
      <c r="R84">
        <f t="shared" si="17"/>
        <v>8321.5728180619244</v>
      </c>
      <c r="S84">
        <f t="array" ref="S84">EXP((SUMPRODUCT(TRANSPOSE(B$5:B$6),E84:F84))+SUMPRODUCT(TRANSPOSE($B$7),G84))</f>
        <v>0.25868899242779103</v>
      </c>
      <c r="T84">
        <f t="array" ref="T84">EXP(SUMPRODUCT(TRANSPOSE(C$5:C$6),E84:F84)+SUMPRODUCT(TRANSPOSE($B$7),G84))</f>
        <v>1.1357164059222407</v>
      </c>
    </row>
    <row r="85" spans="1:20" x14ac:dyDescent="0.2">
      <c r="A85" s="3">
        <v>73</v>
      </c>
      <c r="B85" s="3" t="s">
        <v>103</v>
      </c>
      <c r="C85" s="3">
        <v>639</v>
      </c>
      <c r="D85" s="5">
        <f t="shared" si="19"/>
        <v>46470</v>
      </c>
      <c r="E85">
        <v>0</v>
      </c>
      <c r="F85">
        <v>6.6666670000000003</v>
      </c>
      <c r="G85">
        <v>0</v>
      </c>
      <c r="H85">
        <f t="shared" si="12"/>
        <v>0.35628102984873966</v>
      </c>
      <c r="I85">
        <f t="shared" si="20"/>
        <v>2.6064299814696712E-2</v>
      </c>
      <c r="J85">
        <f t="shared" si="13"/>
        <v>0.87788494787464832</v>
      </c>
      <c r="K85">
        <f t="shared" si="18"/>
        <v>7.2138267885927254E-3</v>
      </c>
      <c r="L85">
        <f t="shared" si="14"/>
        <v>0.77453839477065378</v>
      </c>
      <c r="M85">
        <f t="shared" si="14"/>
        <v>1.0948713249953446E-2</v>
      </c>
      <c r="N85">
        <f t="shared" si="11"/>
        <v>-2884.7868049273789</v>
      </c>
      <c r="O85">
        <f t="shared" si="15"/>
        <v>46472.303686239225</v>
      </c>
      <c r="P85">
        <f t="shared" si="15"/>
        <v>656.92279499720678</v>
      </c>
      <c r="Q85">
        <f t="shared" si="16"/>
        <v>14411820662.29302</v>
      </c>
      <c r="R85">
        <f t="shared" si="17"/>
        <v>8555.4430721981662</v>
      </c>
      <c r="S85">
        <f t="array" ref="S85">EXP((SUMPRODUCT(TRANSPOSE(B$5:B$6),E85:F85))+SUMPRODUCT(TRANSPOSE($B$7),G85))</f>
        <v>0.25310438845411276</v>
      </c>
      <c r="T85">
        <f t="array" ref="T85">EXP(SUMPRODUCT(TRANSPOSE(C$5:C$6),E85:F85)+SUMPRODUCT(TRANSPOSE($B$7),G85))</f>
        <v>1.0497368841928381</v>
      </c>
    </row>
    <row r="86" spans="1:20" x14ac:dyDescent="0.2">
      <c r="A86" s="3">
        <v>74</v>
      </c>
      <c r="B86" s="3" t="s">
        <v>104</v>
      </c>
      <c r="C86" s="3">
        <v>656</v>
      </c>
      <c r="D86" s="5">
        <f t="shared" si="19"/>
        <v>47126</v>
      </c>
      <c r="E86">
        <v>0</v>
      </c>
      <c r="F86">
        <v>6.2</v>
      </c>
      <c r="G86">
        <v>0</v>
      </c>
      <c r="H86">
        <f t="shared" si="12"/>
        <v>0.38557816255182742</v>
      </c>
      <c r="I86">
        <f t="shared" si="20"/>
        <v>2.9297132703087758E-2</v>
      </c>
      <c r="J86">
        <f t="shared" si="13"/>
        <v>0.88477257079516614</v>
      </c>
      <c r="K86">
        <f t="shared" si="18"/>
        <v>6.8876229205178108E-3</v>
      </c>
      <c r="L86">
        <f t="shared" si="14"/>
        <v>0.78586606408028592</v>
      </c>
      <c r="M86">
        <f t="shared" si="14"/>
        <v>1.1327669309632193E-2</v>
      </c>
      <c r="N86">
        <f t="shared" si="11"/>
        <v>-2939.2125492001292</v>
      </c>
      <c r="O86">
        <f t="shared" si="15"/>
        <v>47151.963844817154</v>
      </c>
      <c r="P86">
        <f t="shared" si="15"/>
        <v>679.66015857793161</v>
      </c>
      <c r="Q86">
        <f t="shared" si="16"/>
        <v>15953467222.534359</v>
      </c>
      <c r="R86">
        <f t="shared" si="17"/>
        <v>8792.0263578152098</v>
      </c>
      <c r="S86">
        <f t="array" ref="S86">EXP((SUMPRODUCT(TRANSPOSE(B$5:B$6),E86:F86))+SUMPRODUCT(TRANSPOSE($B$7),G86))</f>
        <v>0.27865620983538647</v>
      </c>
      <c r="T86">
        <f t="array" ref="T86">EXP(SUMPRODUCT(TRANSPOSE(C$5:C$6),E86:F86)+SUMPRODUCT(TRANSPOSE($B$7),G86))</f>
        <v>1.0461761718454559</v>
      </c>
    </row>
    <row r="87" spans="1:20" x14ac:dyDescent="0.2">
      <c r="A87" s="3">
        <v>75</v>
      </c>
      <c r="B87" s="3" t="s">
        <v>105</v>
      </c>
      <c r="C87" s="3">
        <v>691</v>
      </c>
      <c r="D87" s="5">
        <f t="shared" si="19"/>
        <v>47817</v>
      </c>
      <c r="E87">
        <v>1</v>
      </c>
      <c r="F87">
        <v>6.1</v>
      </c>
      <c r="G87">
        <v>1</v>
      </c>
      <c r="H87">
        <f t="shared" si="12"/>
        <v>0.41069690357061983</v>
      </c>
      <c r="I87">
        <f t="shared" si="20"/>
        <v>2.5118741018792412E-2</v>
      </c>
      <c r="J87">
        <f t="shared" si="13"/>
        <v>0.89176844338764794</v>
      </c>
      <c r="K87">
        <f t="shared" si="18"/>
        <v>6.9958725924817999E-3</v>
      </c>
      <c r="L87">
        <f t="shared" si="14"/>
        <v>0.79645266120433345</v>
      </c>
      <c r="M87">
        <f t="shared" si="14"/>
        <v>1.0586597124047503E-2</v>
      </c>
      <c r="N87">
        <f t="shared" si="11"/>
        <v>-3142.7830516244408</v>
      </c>
      <c r="O87">
        <f t="shared" si="15"/>
        <v>47787.159672260008</v>
      </c>
      <c r="P87">
        <f t="shared" si="15"/>
        <v>635.19582744285015</v>
      </c>
      <c r="Q87">
        <f t="shared" si="16"/>
        <v>17337837476.650379</v>
      </c>
      <c r="R87">
        <f t="shared" si="17"/>
        <v>9047.2923108085706</v>
      </c>
      <c r="S87">
        <f t="array" ref="S87">EXP((SUMPRODUCT(TRANSPOSE(B$5:B$6),E87:F87))+SUMPRODUCT(TRANSPOSE($B$7),G87))</f>
        <v>0.23447831272458936</v>
      </c>
      <c r="T87">
        <f t="array" ref="T87">EXP(SUMPRODUCT(TRANSPOSE(C$5:C$6),E87:F87)+SUMPRODUCT(TRANSPOSE($B$7),G87))</f>
        <v>1.1122862989062468</v>
      </c>
    </row>
    <row r="88" spans="1:20" x14ac:dyDescent="0.2">
      <c r="A88" s="3">
        <v>76</v>
      </c>
      <c r="B88" s="3" t="s">
        <v>106</v>
      </c>
      <c r="C88" s="3">
        <v>615</v>
      </c>
      <c r="D88" s="5">
        <f t="shared" si="19"/>
        <v>48432</v>
      </c>
      <c r="E88">
        <v>1</v>
      </c>
      <c r="F88">
        <v>5.7</v>
      </c>
      <c r="G88">
        <v>1</v>
      </c>
      <c r="H88">
        <f t="shared" si="12"/>
        <v>0.43844325461847411</v>
      </c>
      <c r="I88">
        <f t="shared" si="20"/>
        <v>2.7746351047854279E-2</v>
      </c>
      <c r="J88">
        <f t="shared" si="13"/>
        <v>0.89841337427443724</v>
      </c>
      <c r="K88">
        <f t="shared" si="18"/>
        <v>6.644930886789302E-3</v>
      </c>
      <c r="L88">
        <f t="shared" si="14"/>
        <v>0.80727846375232226</v>
      </c>
      <c r="M88">
        <f t="shared" si="14"/>
        <v>1.0825802547988907E-2</v>
      </c>
      <c r="N88">
        <f t="shared" si="11"/>
        <v>-2783.3810647175005</v>
      </c>
      <c r="O88">
        <f t="shared" si="15"/>
        <v>48436.707825139332</v>
      </c>
      <c r="P88">
        <f t="shared" si="15"/>
        <v>649.54815287933445</v>
      </c>
      <c r="Q88">
        <f t="shared" si="16"/>
        <v>18940755632.451229</v>
      </c>
      <c r="R88">
        <f t="shared" si="17"/>
        <v>9305.542019223074</v>
      </c>
      <c r="S88">
        <f t="array" ref="S88">EXP((SUMPRODUCT(TRANSPOSE(B$5:B$6),E88:F88))+SUMPRODUCT(TRANSPOSE($B$7),G88))</f>
        <v>0.25462714350742205</v>
      </c>
      <c r="T88">
        <f t="array" ref="T88">EXP(SUMPRODUCT(TRANSPOSE(C$5:C$6),E88:F88)+SUMPRODUCT(TRANSPOSE($B$7),G88))</f>
        <v>1.1090516193134963</v>
      </c>
    </row>
    <row r="89" spans="1:20" x14ac:dyDescent="0.2">
      <c r="A89" s="3">
        <v>77</v>
      </c>
      <c r="B89" s="3" t="s">
        <v>107</v>
      </c>
      <c r="C89" s="3">
        <v>554</v>
      </c>
      <c r="D89" s="5">
        <f t="shared" si="19"/>
        <v>48986</v>
      </c>
      <c r="E89">
        <v>1</v>
      </c>
      <c r="F89">
        <v>5.5333329999999998</v>
      </c>
      <c r="G89">
        <v>0</v>
      </c>
      <c r="H89">
        <f t="shared" si="12"/>
        <v>0.46536647208946214</v>
      </c>
      <c r="I89">
        <f t="shared" si="20"/>
        <v>2.6923217470988026E-2</v>
      </c>
      <c r="J89">
        <f t="shared" si="13"/>
        <v>0.90427651370086226</v>
      </c>
      <c r="K89">
        <f t="shared" si="18"/>
        <v>5.8631394264250236E-3</v>
      </c>
      <c r="L89">
        <f t="shared" si="14"/>
        <v>0.81731428363376379</v>
      </c>
      <c r="M89">
        <f t="shared" si="14"/>
        <v>1.0035819881441452E-2</v>
      </c>
      <c r="N89">
        <f t="shared" si="11"/>
        <v>-2549.2834072281707</v>
      </c>
      <c r="O89">
        <f t="shared" si="15"/>
        <v>49038.857018025825</v>
      </c>
      <c r="P89">
        <f t="shared" si="15"/>
        <v>602.14919288648719</v>
      </c>
      <c r="Q89">
        <f t="shared" si="16"/>
        <v>20577471225.312889</v>
      </c>
      <c r="R89">
        <f t="shared" si="17"/>
        <v>9547.8654022543687</v>
      </c>
      <c r="S89">
        <f t="array" ref="S89">EXP((SUMPRODUCT(TRANSPOSE(B$5:B$6),E89:F89))+SUMPRODUCT(TRANSPOSE($B$7),G89))</f>
        <v>0.24404842490511883</v>
      </c>
      <c r="T89">
        <f t="array" ref="T89">EXP(SUMPRODUCT(TRANSPOSE(C$5:C$6),E89:F89)+SUMPRODUCT(TRANSPOSE($B$7),G89))</f>
        <v>1.0258373837398198</v>
      </c>
    </row>
    <row r="90" spans="1:20" x14ac:dyDescent="0.2">
      <c r="A90" s="3">
        <v>78</v>
      </c>
      <c r="B90" s="3" t="s">
        <v>108</v>
      </c>
      <c r="C90" s="3">
        <v>638</v>
      </c>
      <c r="D90" s="5">
        <f t="shared" si="19"/>
        <v>49624</v>
      </c>
      <c r="E90">
        <v>0</v>
      </c>
      <c r="F90">
        <v>5.4</v>
      </c>
      <c r="G90">
        <v>0</v>
      </c>
      <c r="H90">
        <f t="shared" si="12"/>
        <v>0.50162069872719484</v>
      </c>
      <c r="I90">
        <f t="shared" si="20"/>
        <v>3.62542266377327E-2</v>
      </c>
      <c r="J90">
        <f t="shared" si="13"/>
        <v>0.90995270229794256</v>
      </c>
      <c r="K90">
        <f t="shared" si="18"/>
        <v>5.6761885970803005E-3</v>
      </c>
      <c r="L90">
        <f t="shared" si="14"/>
        <v>0.8290489674280126</v>
      </c>
      <c r="M90">
        <f t="shared" si="14"/>
        <v>1.1734683794248819E-2</v>
      </c>
      <c r="N90">
        <f t="shared" si="11"/>
        <v>-2836.0416803726976</v>
      </c>
      <c r="O90">
        <f t="shared" si="15"/>
        <v>49742.938045680756</v>
      </c>
      <c r="P90">
        <f t="shared" si="15"/>
        <v>704.08102765492913</v>
      </c>
      <c r="Q90">
        <f t="shared" si="16"/>
        <v>22923339062.420803</v>
      </c>
      <c r="R90">
        <f t="shared" si="17"/>
        <v>9797.0606746736212</v>
      </c>
      <c r="S90">
        <f t="array" ref="S90">EXP((SUMPRODUCT(TRANSPOSE(B$5:B$6),E90:F90))+SUMPRODUCT(TRANSPOSE($B$7),G90))</f>
        <v>0.32860393602178711</v>
      </c>
      <c r="T90">
        <f t="array" ref="T90">EXP(SUMPRODUCT(TRANSPOSE(C$5:C$6),E90:F90)+SUMPRODUCT(TRANSPOSE($B$7),G90))</f>
        <v>1.0401001748902787</v>
      </c>
    </row>
    <row r="91" spans="1:20" x14ac:dyDescent="0.2">
      <c r="A91" s="3">
        <v>79</v>
      </c>
      <c r="B91" s="3" t="s">
        <v>109</v>
      </c>
      <c r="C91" s="3">
        <v>751</v>
      </c>
      <c r="D91" s="5">
        <f t="shared" si="19"/>
        <v>50375</v>
      </c>
      <c r="E91">
        <v>0</v>
      </c>
      <c r="F91">
        <v>5.0999999999999996</v>
      </c>
      <c r="G91">
        <v>1</v>
      </c>
      <c r="H91">
        <f t="shared" si="12"/>
        <v>0.54245029363175368</v>
      </c>
      <c r="I91">
        <f t="shared" si="20"/>
        <v>4.0829594904558841E-2</v>
      </c>
      <c r="J91">
        <f t="shared" si="13"/>
        <v>0.91576997934437143</v>
      </c>
      <c r="K91">
        <f t="shared" si="18"/>
        <v>5.8172770464288703E-3</v>
      </c>
      <c r="L91">
        <f t="shared" si="14"/>
        <v>0.8418033134683125</v>
      </c>
      <c r="M91">
        <f t="shared" si="14"/>
        <v>1.2754346040299878E-2</v>
      </c>
      <c r="N91">
        <f t="shared" si="11"/>
        <v>-3275.7742828646137</v>
      </c>
      <c r="O91">
        <f t="shared" si="15"/>
        <v>50508.19880809875</v>
      </c>
      <c r="P91">
        <f t="shared" si="15"/>
        <v>765.26076241799262</v>
      </c>
      <c r="Q91">
        <f t="shared" si="16"/>
        <v>25789410492.74506</v>
      </c>
      <c r="R91">
        <f t="shared" si="17"/>
        <v>10069.334825311367</v>
      </c>
      <c r="S91">
        <f t="array" ref="S91">EXP((SUMPRODUCT(TRANSPOSE(B$5:B$6),E91:F91))+SUMPRODUCT(TRANSPOSE($B$7),G91))</f>
        <v>0.37745962191131088</v>
      </c>
      <c r="T91">
        <f t="array" ref="T91">EXP(SUMPRODUCT(TRANSPOSE(C$5:C$6),E91:F91)+SUMPRODUCT(TRANSPOSE($B$7),G91))</f>
        <v>1.1206571724265419</v>
      </c>
    </row>
    <row r="92" spans="1:20" x14ac:dyDescent="0.2">
      <c r="A92" s="3">
        <v>80</v>
      </c>
      <c r="B92" s="3" t="s">
        <v>110</v>
      </c>
      <c r="C92" s="3">
        <v>830</v>
      </c>
      <c r="D92" s="5">
        <f t="shared" si="19"/>
        <v>51205</v>
      </c>
      <c r="E92">
        <v>0</v>
      </c>
      <c r="F92">
        <v>5</v>
      </c>
      <c r="G92">
        <v>1</v>
      </c>
      <c r="H92">
        <f t="shared" si="12"/>
        <v>0.58281042538271177</v>
      </c>
      <c r="I92">
        <f t="shared" si="20"/>
        <v>4.0360131750958095E-2</v>
      </c>
      <c r="J92">
        <f t="shared" si="13"/>
        <v>0.92128010733806742</v>
      </c>
      <c r="K92">
        <f t="shared" si="18"/>
        <v>5.5101279936959902E-3</v>
      </c>
      <c r="L92">
        <f t="shared" si="14"/>
        <v>0.85421835079935626</v>
      </c>
      <c r="M92">
        <f t="shared" si="14"/>
        <v>1.24150373310438E-2</v>
      </c>
      <c r="N92">
        <f t="shared" si="11"/>
        <v>-3642.7428880695929</v>
      </c>
      <c r="O92">
        <f t="shared" si="15"/>
        <v>51253.101047961376</v>
      </c>
      <c r="P92">
        <f t="shared" si="15"/>
        <v>744.90223986262799</v>
      </c>
      <c r="Q92">
        <f t="shared" si="16"/>
        <v>28898865018.159138</v>
      </c>
      <c r="R92">
        <f t="shared" si="17"/>
        <v>10345.190795594726</v>
      </c>
      <c r="S92">
        <f t="array" ref="S92">EXP((SUMPRODUCT(TRANSPOSE(B$5:B$6),E92:F92))+SUMPRODUCT(TRANSPOSE($B$7),G92))</f>
        <v>0.38531951500400102</v>
      </c>
      <c r="T92">
        <f t="array" ref="T92">EXP(SUMPRODUCT(TRANSPOSE(C$5:C$6),E92:F92)+SUMPRODUCT(TRANSPOSE($B$7),G92))</f>
        <v>1.1198415265761041</v>
      </c>
    </row>
    <row r="93" spans="1:20" x14ac:dyDescent="0.2">
      <c r="A93" s="3">
        <v>81</v>
      </c>
      <c r="B93" s="3" t="s">
        <v>111</v>
      </c>
      <c r="C93" s="3">
        <v>657</v>
      </c>
      <c r="D93" s="5">
        <f t="shared" si="19"/>
        <v>51862</v>
      </c>
      <c r="E93">
        <v>0</v>
      </c>
      <c r="F93">
        <v>4.9333330000000002</v>
      </c>
      <c r="G93">
        <v>0</v>
      </c>
      <c r="H93">
        <f t="shared" si="12"/>
        <v>0.61935605048950371</v>
      </c>
      <c r="I93">
        <f t="shared" si="20"/>
        <v>3.6545625106791935E-2</v>
      </c>
      <c r="J93">
        <f t="shared" si="13"/>
        <v>0.92612177300885601</v>
      </c>
      <c r="K93">
        <f t="shared" si="18"/>
        <v>4.8416656707885863E-3</v>
      </c>
      <c r="L93">
        <f t="shared" si="14"/>
        <v>0.86534159299637237</v>
      </c>
      <c r="M93">
        <f t="shared" si="14"/>
        <v>1.1123242197016027E-2</v>
      </c>
      <c r="N93">
        <f t="shared" si="11"/>
        <v>-2955.6580335919639</v>
      </c>
      <c r="O93">
        <f t="shared" si="15"/>
        <v>51920.495579782342</v>
      </c>
      <c r="P93">
        <f t="shared" si="15"/>
        <v>667.39453182096156</v>
      </c>
      <c r="Q93">
        <f t="shared" si="16"/>
        <v>31999289463.737099</v>
      </c>
      <c r="R93">
        <f t="shared" si="17"/>
        <v>10604.037496737676</v>
      </c>
      <c r="S93">
        <f t="array" ref="S93">EXP((SUMPRODUCT(TRANSPOSE(B$5:B$6),E93:F93))+SUMPRODUCT(TRANSPOSE($B$7),G93))</f>
        <v>0.36177771514784302</v>
      </c>
      <c r="T93">
        <f t="array" ref="T93">EXP(SUMPRODUCT(TRANSPOSE(C$5:C$6),E93:F93)+SUMPRODUCT(TRANSPOSE($B$7),G93))</f>
        <v>1.0365721503052479</v>
      </c>
    </row>
    <row r="94" spans="1:20" x14ac:dyDescent="0.2">
      <c r="A94" s="3">
        <v>82</v>
      </c>
      <c r="B94" s="3" t="s">
        <v>112</v>
      </c>
      <c r="C94" s="3">
        <v>527</v>
      </c>
      <c r="D94" s="5">
        <f t="shared" si="19"/>
        <v>52389</v>
      </c>
      <c r="E94">
        <v>1</v>
      </c>
      <c r="F94">
        <v>4.8666669999999996</v>
      </c>
      <c r="G94">
        <v>0</v>
      </c>
      <c r="H94">
        <f t="shared" si="12"/>
        <v>0.6468588382625724</v>
      </c>
      <c r="I94">
        <f t="shared" si="20"/>
        <v>2.7502787773068693E-2</v>
      </c>
      <c r="J94">
        <f t="shared" si="13"/>
        <v>0.930657294254576</v>
      </c>
      <c r="K94">
        <f t="shared" si="18"/>
        <v>4.5355212457199867E-3</v>
      </c>
      <c r="L94">
        <f t="shared" si="14"/>
        <v>0.87442767022488765</v>
      </c>
      <c r="M94">
        <f t="shared" si="14"/>
        <v>9.0860772285152325E-3</v>
      </c>
      <c r="N94">
        <f t="shared" si="11"/>
        <v>-2477.4333303000321</v>
      </c>
      <c r="O94">
        <f t="shared" si="15"/>
        <v>52465.660213493262</v>
      </c>
      <c r="P94">
        <f t="shared" si="15"/>
        <v>545.1646337109139</v>
      </c>
      <c r="Q94">
        <f t="shared" si="16"/>
        <v>34545645090.10112</v>
      </c>
      <c r="R94">
        <f t="shared" si="17"/>
        <v>10862.416846103333</v>
      </c>
      <c r="S94">
        <f t="array" ref="S94">EXP((SUMPRODUCT(TRANSPOSE(B$5:B$6),E94:F94))+SUMPRODUCT(TRANSPOSE($B$7),G94))</f>
        <v>0.27999222959549597</v>
      </c>
      <c r="T94">
        <f t="array" ref="T94">EXP(SUMPRODUCT(TRANSPOSE(C$5:C$6),E94:F94)+SUMPRODUCT(TRANSPOSE($B$7),G94))</f>
        <v>1.0208700861101283</v>
      </c>
    </row>
    <row r="95" spans="1:20" x14ac:dyDescent="0.2">
      <c r="A95" s="3">
        <v>83</v>
      </c>
      <c r="B95" s="3" t="s">
        <v>113</v>
      </c>
      <c r="C95" s="3">
        <v>736</v>
      </c>
      <c r="D95" s="5">
        <f t="shared" si="19"/>
        <v>53125</v>
      </c>
      <c r="E95">
        <v>0</v>
      </c>
      <c r="F95">
        <v>4.9000000000000004</v>
      </c>
      <c r="G95">
        <v>1</v>
      </c>
      <c r="H95">
        <f t="shared" si="12"/>
        <v>0.68403369157817262</v>
      </c>
      <c r="I95">
        <f t="shared" si="20"/>
        <v>3.717485331560022E-2</v>
      </c>
      <c r="J95">
        <f t="shared" si="13"/>
        <v>0.93536929544735004</v>
      </c>
      <c r="K95">
        <f t="shared" si="18"/>
        <v>4.7120011927740402E-3</v>
      </c>
      <c r="L95">
        <f t="shared" si="14"/>
        <v>0.88557160905247856</v>
      </c>
      <c r="M95">
        <f t="shared" si="14"/>
        <v>1.1143938827590915E-2</v>
      </c>
      <c r="N95">
        <f t="shared" si="11"/>
        <v>-3309.688615396175</v>
      </c>
      <c r="O95">
        <f t="shared" si="15"/>
        <v>53134.29654314871</v>
      </c>
      <c r="P95">
        <f t="shared" si="15"/>
        <v>668.63632965545492</v>
      </c>
      <c r="Q95">
        <f t="shared" si="16"/>
        <v>38339002729.359428</v>
      </c>
      <c r="R95">
        <f t="shared" si="17"/>
        <v>11149.429229334548</v>
      </c>
      <c r="S95">
        <f t="array" ref="S95">EXP((SUMPRODUCT(TRANSPOSE(B$5:B$6),E95:F95))+SUMPRODUCT(TRANSPOSE($B$7),G95))</f>
        <v>0.3933430757205702</v>
      </c>
      <c r="T95">
        <f t="array" ref="T95">EXP(SUMPRODUCT(TRANSPOSE(C$5:C$6),E95:F95)+SUMPRODUCT(TRANSPOSE($B$7),G95))</f>
        <v>1.1190264743756868</v>
      </c>
    </row>
    <row r="96" spans="1:20" x14ac:dyDescent="0.2">
      <c r="A96" s="3">
        <v>84</v>
      </c>
      <c r="B96" s="3" t="s">
        <v>114</v>
      </c>
      <c r="C96" s="3">
        <v>694</v>
      </c>
      <c r="D96" s="5">
        <f t="shared" si="19"/>
        <v>53819</v>
      </c>
      <c r="E96">
        <v>0</v>
      </c>
      <c r="F96">
        <v>4.7</v>
      </c>
      <c r="G96">
        <v>1</v>
      </c>
      <c r="H96">
        <f t="shared" si="12"/>
        <v>0.72036572710566737</v>
      </c>
      <c r="I96">
        <f t="shared" si="20"/>
        <v>3.6332035527494755E-2</v>
      </c>
      <c r="J96">
        <f t="shared" si="13"/>
        <v>0.93981042434587836</v>
      </c>
      <c r="K96">
        <f t="shared" si="18"/>
        <v>4.4411288985283237E-3</v>
      </c>
      <c r="L96">
        <f t="shared" si="14"/>
        <v>0.89633135474349279</v>
      </c>
      <c r="M96">
        <f t="shared" si="14"/>
        <v>1.0759745691014351E-2</v>
      </c>
      <c r="N96">
        <f t="shared" si="11"/>
        <v>-3145.1686912791756</v>
      </c>
      <c r="O96">
        <f t="shared" si="15"/>
        <v>53779.881284609568</v>
      </c>
      <c r="P96">
        <f t="shared" si="15"/>
        <v>645.5847414608611</v>
      </c>
      <c r="Q96">
        <f t="shared" si="16"/>
        <v>42527874284.582611</v>
      </c>
      <c r="R96">
        <f t="shared" si="17"/>
        <v>11439.812516670889</v>
      </c>
      <c r="S96">
        <f t="array" ref="S96">EXP((SUMPRODUCT(TRANSPOSE(B$5:B$6),E96:F96))+SUMPRODUCT(TRANSPOSE($B$7),G96))</f>
        <v>0.40989490328497052</v>
      </c>
      <c r="T96">
        <f t="array" ref="T96">EXP(SUMPRODUCT(TRANSPOSE(C$5:C$6),E96:F96)+SUMPRODUCT(TRANSPOSE($B$7),G96))</f>
        <v>1.1173981491969274</v>
      </c>
    </row>
    <row r="97" spans="1:14" x14ac:dyDescent="0.2">
      <c r="A97" t="s">
        <v>115</v>
      </c>
      <c r="N97">
        <f>(P3-D96)*LN(1-L96)</f>
        <v>-14009.579975558632</v>
      </c>
    </row>
  </sheetData>
  <mergeCells count="3">
    <mergeCell ref="H10:I10"/>
    <mergeCell ref="J10:K10"/>
    <mergeCell ref="L10:M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>
      <selection activeCell="O4" sqref="O4"/>
    </sheetView>
  </sheetViews>
  <sheetFormatPr baseColWidth="10" defaultColWidth="8.83203125" defaultRowHeight="15" x14ac:dyDescent="0.2"/>
  <cols>
    <col min="20" max="21" width="12" bestFit="1" customWidth="1"/>
  </cols>
  <sheetData>
    <row r="1" spans="1:22" x14ac:dyDescent="0.2">
      <c r="A1" t="s">
        <v>0</v>
      </c>
      <c r="B1">
        <v>24.543117897792612</v>
      </c>
      <c r="C1">
        <v>1443.860097646851</v>
      </c>
    </row>
    <row r="2" spans="1:22" x14ac:dyDescent="0.2">
      <c r="A2" t="s">
        <v>1</v>
      </c>
      <c r="B2">
        <v>40696655266454.539</v>
      </c>
      <c r="C2">
        <v>14247289.014758931</v>
      </c>
    </row>
    <row r="3" spans="1:22" x14ac:dyDescent="0.2">
      <c r="A3" t="s">
        <v>2</v>
      </c>
      <c r="B3">
        <v>6.277077926241537</v>
      </c>
      <c r="C3">
        <v>2.2273429215332663</v>
      </c>
      <c r="N3" t="s">
        <v>3</v>
      </c>
      <c r="O3">
        <v>60000000</v>
      </c>
      <c r="P3" t="s">
        <v>4</v>
      </c>
      <c r="Q3">
        <f>O3/1000</f>
        <v>60000</v>
      </c>
      <c r="S3" t="s">
        <v>5</v>
      </c>
      <c r="T3">
        <f>CORREL(C14:C97,Q14:Q97)</f>
        <v>0.97178975070006834</v>
      </c>
    </row>
    <row r="4" spans="1:22" x14ac:dyDescent="0.2">
      <c r="A4" t="s">
        <v>6</v>
      </c>
      <c r="B4">
        <v>0.24171289430030773</v>
      </c>
      <c r="N4" t="s">
        <v>7</v>
      </c>
      <c r="O4">
        <f>SUM(O14:O98)</f>
        <v>-254160.49635107198</v>
      </c>
    </row>
    <row r="5" spans="1:22" x14ac:dyDescent="0.2">
      <c r="A5" t="s">
        <v>116</v>
      </c>
      <c r="B5">
        <v>5.4198750717412071E-2</v>
      </c>
    </row>
    <row r="6" spans="1:22" x14ac:dyDescent="0.2">
      <c r="A6" t="s">
        <v>9</v>
      </c>
      <c r="B6">
        <v>3.8036718858039061E-3</v>
      </c>
    </row>
    <row r="7" spans="1:22" x14ac:dyDescent="0.2">
      <c r="A7" t="s">
        <v>8</v>
      </c>
      <c r="B7">
        <v>-0.10804454989020405</v>
      </c>
    </row>
    <row r="8" spans="1:22" x14ac:dyDescent="0.2">
      <c r="A8" t="s">
        <v>10</v>
      </c>
      <c r="B8">
        <v>9.5520437268539343E-2</v>
      </c>
    </row>
    <row r="11" spans="1:22" x14ac:dyDescent="0.2">
      <c r="I11" s="1" t="s">
        <v>11</v>
      </c>
      <c r="J11" s="1"/>
      <c r="K11" s="1" t="s">
        <v>12</v>
      </c>
      <c r="L11" s="1"/>
      <c r="M11" s="1" t="s">
        <v>13</v>
      </c>
      <c r="N11" s="1"/>
    </row>
    <row r="12" spans="1:22" x14ac:dyDescent="0.2">
      <c r="I12" s="2"/>
      <c r="J12" s="2"/>
      <c r="K12" s="2"/>
      <c r="L12" s="2"/>
      <c r="M12" s="2"/>
      <c r="N12" s="2"/>
    </row>
    <row r="13" spans="1:22" x14ac:dyDescent="0.2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117</v>
      </c>
      <c r="F13" t="s">
        <v>19</v>
      </c>
      <c r="G13" s="3" t="s">
        <v>18</v>
      </c>
      <c r="H13" s="3" t="s">
        <v>20</v>
      </c>
      <c r="I13" s="4" t="s">
        <v>21</v>
      </c>
      <c r="J13" s="4" t="s">
        <v>22</v>
      </c>
      <c r="K13" s="4" t="s">
        <v>21</v>
      </c>
      <c r="L13" s="4" t="s">
        <v>22</v>
      </c>
      <c r="M13" s="3" t="s">
        <v>23</v>
      </c>
      <c r="N13" s="3" t="s">
        <v>24</v>
      </c>
      <c r="O13" s="3" t="s">
        <v>7</v>
      </c>
      <c r="P13" s="3" t="s">
        <v>25</v>
      </c>
      <c r="Q13" s="3" t="s">
        <v>26</v>
      </c>
      <c r="R13" s="3" t="s">
        <v>27</v>
      </c>
      <c r="S13" s="3" t="s">
        <v>28</v>
      </c>
      <c r="T13" s="3" t="s">
        <v>29</v>
      </c>
      <c r="U13" s="3" t="s">
        <v>30</v>
      </c>
      <c r="V13" s="3"/>
    </row>
    <row r="14" spans="1:22" ht="16" x14ac:dyDescent="0.2">
      <c r="A14" s="3">
        <v>1</v>
      </c>
      <c r="B14" s="3" t="s">
        <v>31</v>
      </c>
      <c r="C14" s="3">
        <v>2</v>
      </c>
      <c r="D14" s="5">
        <f xml:space="preserve"> C14</f>
        <v>2</v>
      </c>
      <c r="E14" s="6">
        <v>9.0500000000000007</v>
      </c>
      <c r="F14">
        <v>5.5333329999999998</v>
      </c>
      <c r="G14">
        <v>0</v>
      </c>
      <c r="H14">
        <v>0</v>
      </c>
      <c r="I14">
        <f>1-($B$2/($B$2+R14))^$B$1</f>
        <v>1.0027534358414414E-12</v>
      </c>
      <c r="J14">
        <f>I14</f>
        <v>1.0027534358414414E-12</v>
      </c>
      <c r="K14">
        <f t="array" ref="K14">1-($C$2/($C$2+S14))^$C$1</f>
        <v>1.6901202934149762E-4</v>
      </c>
      <c r="L14">
        <f>K14</f>
        <v>1.6901202934149762E-4</v>
      </c>
      <c r="M14">
        <f>$B$4*I14+(1-$B$4)*K14</f>
        <v>1.2815964280017412E-4</v>
      </c>
      <c r="N14">
        <f>$B$4*J14+(1-$B$4)*L14</f>
        <v>1.2815964280017412E-4</v>
      </c>
      <c r="O14">
        <f t="shared" ref="O14:O77" si="0">C14*LN(N14)</f>
        <v>-17.924467723575649</v>
      </c>
      <c r="P14">
        <f>M14*($O$3/1000)</f>
        <v>7.6895785680104476</v>
      </c>
      <c r="Q14">
        <f>N14*($O$3/1000)</f>
        <v>7.6895785680104476</v>
      </c>
      <c r="R14">
        <f>A14^$B$3*T14</f>
        <v>1.6678671878235956</v>
      </c>
      <c r="S14">
        <f>A14^$C$3*U14</f>
        <v>1.6678671878235956</v>
      </c>
      <c r="T14">
        <f t="array" ref="T14">EXP((SUMPRODUCT(TRANSPOSE(B$5:B$6),E14:F14))+SUMPRODUCT(TRANSPOSE($B$7:$B$8),G14:H14))</f>
        <v>1.6678671878235956</v>
      </c>
      <c r="U14">
        <f t="array" ref="U14">EXP(SUMPRODUCT(TRANSPOSE(B$5:B$6),E14:F14)+SUMPRODUCT(TRANSPOSE($B$7:$B$8),G14:H14))</f>
        <v>1.6678671878235956</v>
      </c>
    </row>
    <row r="15" spans="1:22" ht="16" x14ac:dyDescent="0.2">
      <c r="A15" s="3">
        <v>2</v>
      </c>
      <c r="B15" s="3" t="s">
        <v>32</v>
      </c>
      <c r="C15" s="3">
        <v>29</v>
      </c>
      <c r="D15" s="5">
        <f>C15+D14</f>
        <v>31</v>
      </c>
      <c r="E15" s="6">
        <v>9.15</v>
      </c>
      <c r="F15">
        <v>5.5</v>
      </c>
      <c r="G15">
        <v>0</v>
      </c>
      <c r="H15">
        <v>0</v>
      </c>
      <c r="I15">
        <f t="shared" ref="I15:I78" si="1">1-($B$2/($B$2+R15))^$B$1</f>
        <v>7.8412498716318169E-11</v>
      </c>
      <c r="J15">
        <f>I15-I14</f>
        <v>7.7409745280476727E-11</v>
      </c>
      <c r="K15">
        <f t="shared" ref="K15:K78" si="2">1-($C$2/($C$2+S15))^$C$1</f>
        <v>7.9448838585038928E-4</v>
      </c>
      <c r="L15">
        <f>K15-K14</f>
        <v>6.2547635650889166E-4</v>
      </c>
      <c r="M15">
        <f t="shared" ref="M15:N78" si="3">$B$4*I15+(1-$B$4)*K15</f>
        <v>6.0245031757182402E-4</v>
      </c>
      <c r="N15">
        <f t="shared" si="3"/>
        <v>4.7429067477164989E-4</v>
      </c>
      <c r="O15">
        <f t="shared" si="0"/>
        <v>-221.95701540292788</v>
      </c>
      <c r="P15">
        <f t="shared" ref="P15:Q46" si="4">M15*($O$3/1000)</f>
        <v>36.147019054309439</v>
      </c>
      <c r="Q15">
        <f t="shared" si="4"/>
        <v>28.457440486298992</v>
      </c>
      <c r="R15">
        <f t="shared" ref="R15:R78" si="5">R14+(A15^$B$3-A14^$B$3)*T15</f>
        <v>130.02276576451703</v>
      </c>
      <c r="S15">
        <f t="shared" ref="S15:S78" si="6">S14+(A15^$C$3-A14^$C$3)*U15</f>
        <v>7.842731923608957</v>
      </c>
      <c r="T15">
        <f t="array" ref="T15">EXP((SUMPRODUCT(TRANSPOSE(B$5:B$6),E15:F15))+SUMPRODUCT(TRANSPOSE($B$7:$B$8),G15:H15))</f>
        <v>1.6767187598203368</v>
      </c>
      <c r="U15">
        <f t="array" ref="U15">EXP(SUMPRODUCT(TRANSPOSE(B$5:B$6),E15:F15)+SUMPRODUCT(TRANSPOSE($B$7:$B$8),G15:H15))</f>
        <v>1.6767187598203368</v>
      </c>
    </row>
    <row r="16" spans="1:22" ht="16" x14ac:dyDescent="0.2">
      <c r="A16" s="3">
        <v>3</v>
      </c>
      <c r="B16" s="3" t="s">
        <v>33</v>
      </c>
      <c r="C16" s="3">
        <v>70</v>
      </c>
      <c r="D16" s="5">
        <f>C16+D15</f>
        <v>101</v>
      </c>
      <c r="E16" s="6">
        <v>9.4899999999999984</v>
      </c>
      <c r="F16">
        <v>5.266667</v>
      </c>
      <c r="G16">
        <v>0</v>
      </c>
      <c r="H16">
        <v>1</v>
      </c>
      <c r="I16">
        <f t="shared" si="1"/>
        <v>1.109685676681238E-9</v>
      </c>
      <c r="J16">
        <f>I16-I15</f>
        <v>1.0312731779649198E-9</v>
      </c>
      <c r="K16">
        <f t="shared" si="2"/>
        <v>2.099848950411265E-3</v>
      </c>
      <c r="L16">
        <f t="shared" ref="L16:L79" si="7">K16-K15</f>
        <v>1.3053605645608757E-3</v>
      </c>
      <c r="M16">
        <f t="shared" si="3"/>
        <v>1.5922886512392315E-3</v>
      </c>
      <c r="N16">
        <f t="shared" si="3"/>
        <v>9.8983833366740734E-4</v>
      </c>
      <c r="O16">
        <f t="shared" si="0"/>
        <v>-484.25782492473934</v>
      </c>
      <c r="P16">
        <f t="shared" si="4"/>
        <v>95.537319074353888</v>
      </c>
      <c r="Q16">
        <f t="shared" si="4"/>
        <v>59.390300020044442</v>
      </c>
      <c r="R16">
        <f t="shared" si="5"/>
        <v>1840.0465014449051</v>
      </c>
      <c r="S16">
        <f t="shared" si="6"/>
        <v>20.742059099540427</v>
      </c>
      <c r="T16">
        <f t="array" ref="T16">EXP((SUMPRODUCT(TRANSPOSE(B$5:B$6),E16:F16))+SUMPRODUCT(TRANSPOSE($B$7:$B$8),G16:H16))</f>
        <v>1.8774214284952007</v>
      </c>
      <c r="U16">
        <f t="array" ref="U16">EXP(SUMPRODUCT(TRANSPOSE(B$5:B$6),E16:F16)+SUMPRODUCT(TRANSPOSE($B$7:$B$8),G16:H16))</f>
        <v>1.8774214284952007</v>
      </c>
    </row>
    <row r="17" spans="1:21" ht="16" x14ac:dyDescent="0.2">
      <c r="A17" s="3">
        <v>4</v>
      </c>
      <c r="B17" s="3" t="s">
        <v>34</v>
      </c>
      <c r="C17" s="3">
        <v>104</v>
      </c>
      <c r="D17" s="5">
        <f t="shared" ref="D17:D80" si="8">C17+D16</f>
        <v>205</v>
      </c>
      <c r="E17" s="6">
        <v>9.7533333333333339</v>
      </c>
      <c r="F17">
        <v>5.3333329999999997</v>
      </c>
      <c r="G17">
        <v>0</v>
      </c>
      <c r="H17">
        <v>1</v>
      </c>
      <c r="I17">
        <f t="shared" si="1"/>
        <v>6.8832917143879513E-9</v>
      </c>
      <c r="J17">
        <f>I17-I16</f>
        <v>5.7736060377067133E-9</v>
      </c>
      <c r="K17">
        <f t="shared" si="2"/>
        <v>4.0963623392378246E-3</v>
      </c>
      <c r="L17">
        <f t="shared" si="7"/>
        <v>1.9965133888265596E-3</v>
      </c>
      <c r="M17">
        <f t="shared" si="3"/>
        <v>3.1062204058982337E-3</v>
      </c>
      <c r="N17">
        <f t="shared" si="3"/>
        <v>1.5139317546590022E-3</v>
      </c>
      <c r="O17">
        <f t="shared" si="0"/>
        <v>-675.2767009212431</v>
      </c>
      <c r="P17">
        <f t="shared" si="4"/>
        <v>186.37322435389402</v>
      </c>
      <c r="Q17">
        <f t="shared" si="4"/>
        <v>90.835905279540128</v>
      </c>
      <c r="R17">
        <f t="shared" si="5"/>
        <v>11413.664761643555</v>
      </c>
      <c r="S17">
        <f t="shared" si="6"/>
        <v>40.503927561033684</v>
      </c>
      <c r="T17">
        <f t="array" ref="T17">EXP((SUMPRODUCT(TRANSPOSE(B$5:B$6),E17:F17))+SUMPRODUCT(TRANSPOSE($B$7:$B$8),G17:H17))</f>
        <v>1.9048917218805577</v>
      </c>
      <c r="U17">
        <f t="array" ref="U17">EXP(SUMPRODUCT(TRANSPOSE(B$5:B$6),E17:F17)+SUMPRODUCT(TRANSPOSE($B$7:$B$8),G17:H17))</f>
        <v>1.9048917218805577</v>
      </c>
    </row>
    <row r="18" spans="1:21" ht="16" x14ac:dyDescent="0.2">
      <c r="A18" s="3">
        <v>5</v>
      </c>
      <c r="B18" s="3" t="s">
        <v>35</v>
      </c>
      <c r="C18" s="3">
        <v>133</v>
      </c>
      <c r="D18" s="5">
        <f t="shared" si="8"/>
        <v>338</v>
      </c>
      <c r="E18" s="6">
        <v>9.9033333333333342</v>
      </c>
      <c r="F18">
        <v>5.233333</v>
      </c>
      <c r="G18">
        <v>0</v>
      </c>
      <c r="H18">
        <v>0</v>
      </c>
      <c r="I18">
        <f t="shared" si="1"/>
        <v>2.6235802530472085E-8</v>
      </c>
      <c r="J18">
        <f>I18-I17</f>
        <v>1.9352510816084134E-8</v>
      </c>
      <c r="K18">
        <f t="shared" si="2"/>
        <v>6.5793284868689295E-3</v>
      </c>
      <c r="L18">
        <f t="shared" si="7"/>
        <v>2.4829661476311049E-3</v>
      </c>
      <c r="M18">
        <f t="shared" si="3"/>
        <v>4.9890262972871408E-3</v>
      </c>
      <c r="N18">
        <f t="shared" si="3"/>
        <v>1.8828058913889067E-3</v>
      </c>
      <c r="O18">
        <f t="shared" si="0"/>
        <v>-834.57395187820191</v>
      </c>
      <c r="P18">
        <f t="shared" si="4"/>
        <v>299.34157783722844</v>
      </c>
      <c r="Q18">
        <f t="shared" si="4"/>
        <v>112.9683534833344</v>
      </c>
      <c r="R18">
        <f t="shared" si="5"/>
        <v>43503.415955495089</v>
      </c>
      <c r="S18">
        <f t="shared" si="6"/>
        <v>65.136181887807297</v>
      </c>
      <c r="T18">
        <f t="array" ref="T18">EXP((SUMPRODUCT(TRANSPOSE(B$5:B$6),E18:F18))+SUMPRODUCT(TRANSPOSE($B$7:$B$8),G18:H18))</f>
        <v>1.7448248466534655</v>
      </c>
      <c r="U18">
        <f t="array" ref="U18">EXP(SUMPRODUCT(TRANSPOSE(B$5:B$6),E18:F18)+SUMPRODUCT(TRANSPOSE($B$7:$B$8),G18:H18))</f>
        <v>1.7448248466534655</v>
      </c>
    </row>
    <row r="19" spans="1:21" ht="16" x14ac:dyDescent="0.2">
      <c r="A19" s="3">
        <v>6</v>
      </c>
      <c r="B19" s="3" t="s">
        <v>36</v>
      </c>
      <c r="C19" s="3">
        <v>167</v>
      </c>
      <c r="D19" s="5">
        <f t="shared" si="8"/>
        <v>505</v>
      </c>
      <c r="E19" s="6">
        <v>10.303333333333335</v>
      </c>
      <c r="F19">
        <v>5</v>
      </c>
      <c r="G19">
        <v>0</v>
      </c>
      <c r="H19">
        <v>0</v>
      </c>
      <c r="I19">
        <f t="shared" si="1"/>
        <v>8.2366216180851382E-8</v>
      </c>
      <c r="J19">
        <f>I19-I18</f>
        <v>5.6130413650379296E-8</v>
      </c>
      <c r="K19">
        <f t="shared" si="2"/>
        <v>9.8125135083330095E-3</v>
      </c>
      <c r="L19">
        <f t="shared" si="7"/>
        <v>3.23318502146408E-3</v>
      </c>
      <c r="M19">
        <f t="shared" si="3"/>
        <v>7.4407223768494764E-3</v>
      </c>
      <c r="N19">
        <f t="shared" si="3"/>
        <v>2.4516960795623365E-3</v>
      </c>
      <c r="O19">
        <f t="shared" si="0"/>
        <v>-1003.8328611666165</v>
      </c>
      <c r="P19">
        <f t="shared" si="4"/>
        <v>446.44334261096856</v>
      </c>
      <c r="Q19">
        <f t="shared" si="4"/>
        <v>147.1017647737402</v>
      </c>
      <c r="R19">
        <f t="shared" si="5"/>
        <v>136577.17523649056</v>
      </c>
      <c r="S19">
        <f t="shared" si="6"/>
        <v>97.303484767814879</v>
      </c>
      <c r="T19">
        <f t="array" ref="T19">EXP((SUMPRODUCT(TRANSPOSE(B$5:B$6),E19:F19))+SUMPRODUCT(TRANSPOSE($B$7:$B$8),G19:H19))</f>
        <v>1.7814829836511163</v>
      </c>
      <c r="U19">
        <f t="array" ref="U19">EXP(SUMPRODUCT(TRANSPOSE(B$5:B$6),E19:F19)+SUMPRODUCT(TRANSPOSE($B$7:$B$8),G19:H19))</f>
        <v>1.7814829836511163</v>
      </c>
    </row>
    <row r="20" spans="1:21" ht="16" x14ac:dyDescent="0.2">
      <c r="A20" s="3">
        <v>7</v>
      </c>
      <c r="B20" s="3" t="s">
        <v>37</v>
      </c>
      <c r="C20" s="3">
        <v>221</v>
      </c>
      <c r="D20" s="5">
        <f t="shared" si="8"/>
        <v>726</v>
      </c>
      <c r="E20" s="6">
        <v>10.583333333333332</v>
      </c>
      <c r="F20">
        <v>4.8666669999999996</v>
      </c>
      <c r="G20">
        <v>0</v>
      </c>
      <c r="H20">
        <v>1</v>
      </c>
      <c r="I20">
        <f t="shared" si="1"/>
        <v>2.3238770896494287E-7</v>
      </c>
      <c r="J20">
        <f t="shared" ref="J20:J83" si="9">I20-I19</f>
        <v>1.5002149278409149E-7</v>
      </c>
      <c r="K20">
        <f t="shared" si="2"/>
        <v>1.4226217008671993E-2</v>
      </c>
      <c r="L20">
        <f t="shared" si="7"/>
        <v>4.4137035003389835E-3</v>
      </c>
      <c r="M20">
        <f t="shared" si="3"/>
        <v>1.0787613091667354E-2</v>
      </c>
      <c r="N20">
        <f t="shared" si="3"/>
        <v>3.3468907148178767E-3</v>
      </c>
      <c r="O20">
        <f t="shared" si="0"/>
        <v>-1259.6388954820966</v>
      </c>
      <c r="P20">
        <f t="shared" si="4"/>
        <v>647.25678550004125</v>
      </c>
      <c r="Q20">
        <f t="shared" si="4"/>
        <v>200.8134428890726</v>
      </c>
      <c r="R20">
        <f t="shared" si="5"/>
        <v>385338.3109864532</v>
      </c>
      <c r="S20">
        <f t="shared" si="6"/>
        <v>141.38598344282667</v>
      </c>
      <c r="T20">
        <f t="array" ref="T20">EXP((SUMPRODUCT(TRANSPOSE(B$5:B$6),E20:F20))+SUMPRODUCT(TRANSPOSE($B$7:$B$8),G20:H20))</f>
        <v>1.9890061399227639</v>
      </c>
      <c r="U20">
        <f t="array" ref="U20">EXP(SUMPRODUCT(TRANSPOSE(B$5:B$6),E20:F20)+SUMPRODUCT(TRANSPOSE($B$7:$B$8),G20:H20))</f>
        <v>1.9890061399227639</v>
      </c>
    </row>
    <row r="21" spans="1:21" ht="16" x14ac:dyDescent="0.2">
      <c r="A21" s="3">
        <v>8</v>
      </c>
      <c r="B21" s="3" t="s">
        <v>38</v>
      </c>
      <c r="C21" s="3">
        <v>249</v>
      </c>
      <c r="D21" s="5">
        <f t="shared" si="8"/>
        <v>975</v>
      </c>
      <c r="E21" s="6">
        <v>10.496666666666666</v>
      </c>
      <c r="F21">
        <v>4.6666670000000003</v>
      </c>
      <c r="G21">
        <v>0</v>
      </c>
      <c r="H21">
        <v>1</v>
      </c>
      <c r="I21">
        <f t="shared" si="1"/>
        <v>5.4815949379616313E-7</v>
      </c>
      <c r="J21">
        <f t="shared" si="9"/>
        <v>3.1577178483122026E-7</v>
      </c>
      <c r="K21">
        <f t="shared" si="2"/>
        <v>1.9432867866483017E-2</v>
      </c>
      <c r="L21">
        <f t="shared" si="7"/>
        <v>5.2066508578110238E-3</v>
      </c>
      <c r="M21">
        <f t="shared" si="3"/>
        <v>1.4735825627137746E-2</v>
      </c>
      <c r="N21">
        <f t="shared" si="3"/>
        <v>3.9482125354703907E-3</v>
      </c>
      <c r="O21">
        <f t="shared" si="0"/>
        <v>-1378.0885889633737</v>
      </c>
      <c r="P21">
        <f t="shared" si="4"/>
        <v>884.14953762826474</v>
      </c>
      <c r="Q21">
        <f t="shared" si="4"/>
        <v>236.89275212822344</v>
      </c>
      <c r="R21">
        <f t="shared" si="5"/>
        <v>908941.74466565053</v>
      </c>
      <c r="S21">
        <f t="shared" si="6"/>
        <v>193.64279128904198</v>
      </c>
      <c r="T21">
        <f t="array" ref="T21">EXP((SUMPRODUCT(TRANSPOSE(B$5:B$6),E21:F21))+SUMPRODUCT(TRANSPOSE($B$7:$B$8),G21:H21))</f>
        <v>1.9781797968329755</v>
      </c>
      <c r="U21">
        <f t="array" ref="U21">EXP(SUMPRODUCT(TRANSPOSE(B$5:B$6),E21:F21)+SUMPRODUCT(TRANSPOSE($B$7:$B$8),G21:H21))</f>
        <v>1.9781797968329755</v>
      </c>
    </row>
    <row r="22" spans="1:21" ht="16" x14ac:dyDescent="0.2">
      <c r="A22" s="3">
        <v>9</v>
      </c>
      <c r="B22" s="3" t="s">
        <v>39</v>
      </c>
      <c r="C22" s="3">
        <v>204</v>
      </c>
      <c r="D22" s="5">
        <f t="shared" si="8"/>
        <v>1179</v>
      </c>
      <c r="E22" s="6">
        <v>10.783333333333333</v>
      </c>
      <c r="F22">
        <v>4.6333330000000004</v>
      </c>
      <c r="G22">
        <v>0</v>
      </c>
      <c r="H22">
        <v>0</v>
      </c>
      <c r="I22">
        <f t="shared" si="1"/>
        <v>1.1102966225307043E-6</v>
      </c>
      <c r="J22">
        <f t="shared" si="9"/>
        <v>5.6213712873454114E-7</v>
      </c>
      <c r="K22">
        <f t="shared" si="2"/>
        <v>2.5005667929382747E-2</v>
      </c>
      <c r="L22">
        <f t="shared" si="7"/>
        <v>5.5728000628997298E-3</v>
      </c>
      <c r="M22">
        <f t="shared" si="3"/>
        <v>1.8961743933269423E-2</v>
      </c>
      <c r="N22">
        <f t="shared" si="3"/>
        <v>4.2259183061316794E-3</v>
      </c>
      <c r="O22">
        <f t="shared" si="0"/>
        <v>-1115.1698130102061</v>
      </c>
      <c r="P22">
        <f t="shared" si="4"/>
        <v>1137.7046359961653</v>
      </c>
      <c r="Q22">
        <f t="shared" si="4"/>
        <v>253.55509836790077</v>
      </c>
      <c r="R22">
        <f t="shared" si="5"/>
        <v>1841061.3187019462</v>
      </c>
      <c r="S22">
        <f t="shared" si="6"/>
        <v>249.88301537694593</v>
      </c>
      <c r="T22">
        <f t="array" ref="T22">EXP((SUMPRODUCT(TRANSPOSE(B$5:B$6),E22:F22))+SUMPRODUCT(TRANSPOSE($B$7:$B$8),G22:H22))</f>
        <v>1.8258887845262455</v>
      </c>
      <c r="U22">
        <f t="array" ref="U22">EXP(SUMPRODUCT(TRANSPOSE(B$5:B$6),E22:F22)+SUMPRODUCT(TRANSPOSE($B$7:$B$8),G22:H22))</f>
        <v>1.8258887845262455</v>
      </c>
    </row>
    <row r="23" spans="1:21" ht="16" x14ac:dyDescent="0.2">
      <c r="A23" s="3">
        <v>10</v>
      </c>
      <c r="B23" s="3" t="s">
        <v>40</v>
      </c>
      <c r="C23" s="3">
        <v>236</v>
      </c>
      <c r="D23" s="5">
        <f t="shared" si="8"/>
        <v>1415</v>
      </c>
      <c r="E23" s="6">
        <v>10.693333333333332</v>
      </c>
      <c r="F23">
        <v>4.4000000000000004</v>
      </c>
      <c r="G23">
        <v>0</v>
      </c>
      <c r="H23">
        <v>0</v>
      </c>
      <c r="I23">
        <f t="shared" si="1"/>
        <v>2.1128987262031274E-6</v>
      </c>
      <c r="J23">
        <f t="shared" si="9"/>
        <v>1.0026021036724231E-6</v>
      </c>
      <c r="K23">
        <f t="shared" si="2"/>
        <v>3.1318036127631399E-2</v>
      </c>
      <c r="L23">
        <f t="shared" si="7"/>
        <v>6.3123681982486524E-3</v>
      </c>
      <c r="M23">
        <f t="shared" si="3"/>
        <v>2.3748573686286484E-2</v>
      </c>
      <c r="N23">
        <f t="shared" si="3"/>
        <v>4.7868297530170622E-3</v>
      </c>
      <c r="O23">
        <f t="shared" si="0"/>
        <v>-1260.6853163404569</v>
      </c>
      <c r="P23">
        <f t="shared" si="4"/>
        <v>1424.9144211771891</v>
      </c>
      <c r="Q23">
        <f t="shared" si="4"/>
        <v>287.20978518102373</v>
      </c>
      <c r="R23">
        <f t="shared" si="5"/>
        <v>3503548.5698801409</v>
      </c>
      <c r="S23">
        <f t="shared" si="6"/>
        <v>313.97675639661196</v>
      </c>
      <c r="T23">
        <f t="array" ref="T23">EXP((SUMPRODUCT(TRANSPOSE(B$5:B$6),E23:F23))+SUMPRODUCT(TRANSPOSE($B$7:$B$8),G23:H23))</f>
        <v>1.8153920755397321</v>
      </c>
      <c r="U23">
        <f t="array" ref="U23">EXP(SUMPRODUCT(TRANSPOSE(B$5:B$6),E23:F23)+SUMPRODUCT(TRANSPOSE($B$7:$B$8),G23:H23))</f>
        <v>1.8153920755397321</v>
      </c>
    </row>
    <row r="24" spans="1:21" ht="16" x14ac:dyDescent="0.2">
      <c r="A24" s="3">
        <v>11</v>
      </c>
      <c r="B24" s="3" t="s">
        <v>41</v>
      </c>
      <c r="C24" s="3">
        <v>267</v>
      </c>
      <c r="D24" s="5">
        <f t="shared" si="8"/>
        <v>1682</v>
      </c>
      <c r="E24" s="6">
        <v>10.35</v>
      </c>
      <c r="F24">
        <v>4.5333329999999998</v>
      </c>
      <c r="G24">
        <v>0</v>
      </c>
      <c r="H24">
        <v>1</v>
      </c>
      <c r="I24">
        <f t="shared" si="1"/>
        <v>3.946512464825247E-6</v>
      </c>
      <c r="J24">
        <f t="shared" si="9"/>
        <v>1.8336137386221196E-6</v>
      </c>
      <c r="K24">
        <f t="shared" si="2"/>
        <v>3.8974300879997981E-2</v>
      </c>
      <c r="L24">
        <f t="shared" si="7"/>
        <v>7.6562647523665817E-3</v>
      </c>
      <c r="M24">
        <f t="shared" si="3"/>
        <v>2.9554663733912905E-2</v>
      </c>
      <c r="N24">
        <f t="shared" si="3"/>
        <v>5.8060900476264174E-3</v>
      </c>
      <c r="O24">
        <f t="shared" si="0"/>
        <v>-1374.7423903923914</v>
      </c>
      <c r="P24">
        <f t="shared" si="4"/>
        <v>1773.2798240347743</v>
      </c>
      <c r="Q24">
        <f t="shared" si="4"/>
        <v>348.36540285758502</v>
      </c>
      <c r="R24">
        <f t="shared" si="5"/>
        <v>6544000.9582029656</v>
      </c>
      <c r="S24">
        <f t="shared" si="6"/>
        <v>392.27924768784254</v>
      </c>
      <c r="T24">
        <f t="array" ref="T24">EXP((SUMPRODUCT(TRANSPOSE(B$5:B$6),E24:F24))+SUMPRODUCT(TRANSPOSE($B$7:$B$8),G24:H24))</f>
        <v>1.9615222274660966</v>
      </c>
      <c r="U24">
        <f t="array" ref="U24">EXP(SUMPRODUCT(TRANSPOSE(B$5:B$6),E24:F24)+SUMPRODUCT(TRANSPOSE($B$7:$B$8),G24:H24))</f>
        <v>1.9615222274660966</v>
      </c>
    </row>
    <row r="25" spans="1:21" ht="16" x14ac:dyDescent="0.2">
      <c r="A25" s="3">
        <v>12</v>
      </c>
      <c r="B25" s="3" t="s">
        <v>42</v>
      </c>
      <c r="C25" s="3">
        <v>395</v>
      </c>
      <c r="D25" s="5">
        <f t="shared" si="8"/>
        <v>2077</v>
      </c>
      <c r="E25" s="6">
        <v>10.02</v>
      </c>
      <c r="F25">
        <v>4.4333330000000002</v>
      </c>
      <c r="G25">
        <v>0</v>
      </c>
      <c r="H25">
        <v>1</v>
      </c>
      <c r="I25">
        <f t="shared" si="1"/>
        <v>6.8522153841010791E-6</v>
      </c>
      <c r="J25">
        <f t="shared" si="9"/>
        <v>2.9057029192758321E-6</v>
      </c>
      <c r="K25">
        <f t="shared" si="2"/>
        <v>4.7310151823209856E-2</v>
      </c>
      <c r="L25">
        <f t="shared" si="7"/>
        <v>8.3358509432118755E-3</v>
      </c>
      <c r="M25">
        <f t="shared" si="3"/>
        <v>3.5876334365047682E-2</v>
      </c>
      <c r="N25">
        <f t="shared" si="3"/>
        <v>6.3216706311347778E-3</v>
      </c>
      <c r="O25">
        <f t="shared" si="0"/>
        <v>-2000.1898473273532</v>
      </c>
      <c r="P25">
        <f t="shared" si="4"/>
        <v>2152.580061902861</v>
      </c>
      <c r="Q25">
        <f t="shared" si="4"/>
        <v>379.3002378680867</v>
      </c>
      <c r="R25">
        <f t="shared" si="5"/>
        <v>11362176.673324488</v>
      </c>
      <c r="S25">
        <f t="shared" si="6"/>
        <v>478.24504292533391</v>
      </c>
      <c r="T25">
        <f t="array" ref="T25">EXP((SUMPRODUCT(TRANSPOSE(B$5:B$6),E25:F25))+SUMPRODUCT(TRANSPOSE($B$7:$B$8),G25:H25))</f>
        <v>1.9260183937221487</v>
      </c>
      <c r="U25">
        <f t="array" ref="U25">EXP(SUMPRODUCT(TRANSPOSE(B$5:B$6),E25:F25)+SUMPRODUCT(TRANSPOSE($B$7:$B$8),G25:H25))</f>
        <v>1.9260183937221487</v>
      </c>
    </row>
    <row r="26" spans="1:21" ht="16" x14ac:dyDescent="0.2">
      <c r="A26" s="3">
        <v>13</v>
      </c>
      <c r="B26" s="3" t="s">
        <v>43</v>
      </c>
      <c r="C26" s="3">
        <v>400</v>
      </c>
      <c r="D26" s="5">
        <f t="shared" si="8"/>
        <v>2477</v>
      </c>
      <c r="E26" s="6">
        <v>10.59</v>
      </c>
      <c r="F26">
        <v>4.3</v>
      </c>
      <c r="G26">
        <v>0</v>
      </c>
      <c r="H26">
        <v>0</v>
      </c>
      <c r="I26">
        <f t="shared" si="1"/>
        <v>1.1074861713256112E-5</v>
      </c>
      <c r="J26">
        <f t="shared" si="9"/>
        <v>4.2226463291550331E-6</v>
      </c>
      <c r="K26">
        <f t="shared" si="2"/>
        <v>5.5885340130812144E-2</v>
      </c>
      <c r="L26">
        <f t="shared" si="7"/>
        <v>8.5751883076022883E-3</v>
      </c>
      <c r="M26">
        <f t="shared" si="3"/>
        <v>4.2379809755715085E-2</v>
      </c>
      <c r="N26">
        <f t="shared" si="3"/>
        <v>6.503475390667408E-3</v>
      </c>
      <c r="O26">
        <f t="shared" si="0"/>
        <v>-2014.1674277925042</v>
      </c>
      <c r="P26">
        <f t="shared" si="4"/>
        <v>2542.7885853429052</v>
      </c>
      <c r="Q26">
        <f t="shared" si="4"/>
        <v>390.20852344004447</v>
      </c>
      <c r="R26">
        <f t="shared" si="5"/>
        <v>18364106.324915752</v>
      </c>
      <c r="S26">
        <f t="shared" si="6"/>
        <v>567.46810105025031</v>
      </c>
      <c r="T26">
        <f t="array" ref="T26">EXP((SUMPRODUCT(TRANSPOSE(B$5:B$6),E26:F26))+SUMPRODUCT(TRANSPOSE($B$7:$B$8),G26:H26))</f>
        <v>1.8045667931897726</v>
      </c>
      <c r="U26">
        <f t="array" ref="U26">EXP(SUMPRODUCT(TRANSPOSE(B$5:B$6),E26:F26)+SUMPRODUCT(TRANSPOSE($B$7:$B$8),G26:H26))</f>
        <v>1.8045667931897726</v>
      </c>
    </row>
    <row r="27" spans="1:21" ht="16" x14ac:dyDescent="0.2">
      <c r="A27" s="3">
        <v>14</v>
      </c>
      <c r="B27" s="3" t="s">
        <v>44</v>
      </c>
      <c r="C27" s="3">
        <v>414</v>
      </c>
      <c r="D27" s="5">
        <f t="shared" si="8"/>
        <v>2891</v>
      </c>
      <c r="E27" s="6">
        <v>10.623333333333333</v>
      </c>
      <c r="F27">
        <v>4.266667</v>
      </c>
      <c r="G27">
        <v>0</v>
      </c>
      <c r="H27">
        <v>0</v>
      </c>
      <c r="I27">
        <f t="shared" si="1"/>
        <v>1.7418236658683917E-5</v>
      </c>
      <c r="J27">
        <f t="shared" si="9"/>
        <v>6.3433749454278043E-6</v>
      </c>
      <c r="K27">
        <f t="shared" si="2"/>
        <v>6.5236459036154937E-2</v>
      </c>
      <c r="L27">
        <f t="shared" si="7"/>
        <v>9.3511189053427923E-3</v>
      </c>
      <c r="M27">
        <f t="shared" si="3"/>
        <v>4.9472175921018838E-2</v>
      </c>
      <c r="N27">
        <f t="shared" si="3"/>
        <v>7.0923661653037526E-3</v>
      </c>
      <c r="O27">
        <f t="shared" si="0"/>
        <v>-2048.776812198696</v>
      </c>
      <c r="P27">
        <f t="shared" si="4"/>
        <v>2968.3305552611305</v>
      </c>
      <c r="Q27">
        <f t="shared" si="4"/>
        <v>425.54196991822516</v>
      </c>
      <c r="R27">
        <f t="shared" si="5"/>
        <v>28882654.636550907</v>
      </c>
      <c r="S27">
        <f t="shared" si="6"/>
        <v>665.693646173145</v>
      </c>
      <c r="T27">
        <f t="array" ref="T27">EXP((SUMPRODUCT(TRANSPOSE(B$5:B$6),E27:F27))+SUMPRODUCT(TRANSPOSE($B$7:$B$8),G27:H27))</f>
        <v>1.8076007192085866</v>
      </c>
      <c r="U27">
        <f t="array" ref="U27">EXP(SUMPRODUCT(TRANSPOSE(B$5:B$6),E27:F27)+SUMPRODUCT(TRANSPOSE($B$7:$B$8),G27:H27))</f>
        <v>1.8076007192085866</v>
      </c>
    </row>
    <row r="28" spans="1:21" ht="16" x14ac:dyDescent="0.2">
      <c r="A28" s="3">
        <v>15</v>
      </c>
      <c r="B28" s="3" t="s">
        <v>45</v>
      </c>
      <c r="C28" s="3">
        <v>500</v>
      </c>
      <c r="D28" s="5">
        <f t="shared" si="8"/>
        <v>3391</v>
      </c>
      <c r="E28" s="6">
        <v>10.59</v>
      </c>
      <c r="F28">
        <v>4.233333</v>
      </c>
      <c r="G28">
        <v>0</v>
      </c>
      <c r="H28">
        <v>1</v>
      </c>
      <c r="I28">
        <f t="shared" si="1"/>
        <v>2.7567482025703249E-5</v>
      </c>
      <c r="J28">
        <f t="shared" si="9"/>
        <v>1.0149245367019333E-5</v>
      </c>
      <c r="K28">
        <f t="shared" si="2"/>
        <v>7.6324090770606867E-2</v>
      </c>
      <c r="L28">
        <f t="shared" si="7"/>
        <v>1.108763173445193E-2</v>
      </c>
      <c r="M28">
        <f t="shared" si="3"/>
        <v>5.7882237301473079E-2</v>
      </c>
      <c r="N28">
        <f t="shared" si="3"/>
        <v>8.4100613804542392E-3</v>
      </c>
      <c r="O28">
        <f t="shared" si="0"/>
        <v>-2389.163253257841</v>
      </c>
      <c r="P28">
        <f t="shared" si="4"/>
        <v>3472.9342380883845</v>
      </c>
      <c r="Q28">
        <f t="shared" si="4"/>
        <v>504.60368282725437</v>
      </c>
      <c r="R28">
        <f t="shared" si="5"/>
        <v>45712220.082334168</v>
      </c>
      <c r="S28">
        <f t="shared" si="6"/>
        <v>783.44196942765086</v>
      </c>
      <c r="T28">
        <f t="array" ref="T28">EXP((SUMPRODUCT(TRANSPOSE(B$5:B$6),E28:F28))+SUMPRODUCT(TRANSPOSE($B$7:$B$8),G28:H28))</f>
        <v>1.9849374793247325</v>
      </c>
      <c r="U28">
        <f t="array" ref="U28">EXP(SUMPRODUCT(TRANSPOSE(B$5:B$6),E28:F28)+SUMPRODUCT(TRANSPOSE($B$7:$B$8),G28:H28))</f>
        <v>1.9849374793247325</v>
      </c>
    </row>
    <row r="29" spans="1:21" ht="16" x14ac:dyDescent="0.2">
      <c r="A29" s="3">
        <v>16</v>
      </c>
      <c r="B29" s="3" t="s">
        <v>46</v>
      </c>
      <c r="C29" s="3">
        <v>580</v>
      </c>
      <c r="D29" s="5">
        <f t="shared" si="8"/>
        <v>3971</v>
      </c>
      <c r="E29" s="6">
        <v>10.526666666666667</v>
      </c>
      <c r="F29">
        <v>4.0666669999999998</v>
      </c>
      <c r="G29">
        <v>0</v>
      </c>
      <c r="H29">
        <v>1</v>
      </c>
      <c r="I29">
        <f t="shared" si="1"/>
        <v>4.1931107216064412E-5</v>
      </c>
      <c r="J29">
        <f t="shared" si="9"/>
        <v>1.4363625190361162E-5</v>
      </c>
      <c r="K29">
        <f t="shared" si="2"/>
        <v>8.8160585430062888E-2</v>
      </c>
      <c r="L29">
        <f t="shared" si="7"/>
        <v>1.1836494659456021E-2</v>
      </c>
      <c r="M29">
        <f t="shared" si="3"/>
        <v>6.6861170451839258E-2</v>
      </c>
      <c r="N29">
        <f t="shared" si="3"/>
        <v>8.9789331503661775E-3</v>
      </c>
      <c r="O29">
        <f t="shared" si="0"/>
        <v>-2733.4670398165122</v>
      </c>
      <c r="P29">
        <f t="shared" si="4"/>
        <v>4011.6702271103554</v>
      </c>
      <c r="Q29">
        <f t="shared" si="4"/>
        <v>538.73598902197068</v>
      </c>
      <c r="R29">
        <f t="shared" si="5"/>
        <v>69530410.028339013</v>
      </c>
      <c r="S29">
        <f t="shared" si="6"/>
        <v>910.7143149593561</v>
      </c>
      <c r="T29">
        <f t="array" ref="T29">EXP((SUMPRODUCT(TRANSPOSE(B$5:B$6),E29:F29))+SUMPRODUCT(TRANSPOSE($B$7:$B$8),G29:H29))</f>
        <v>1.9768820607766147</v>
      </c>
      <c r="U29">
        <f t="array" ref="U29">EXP(SUMPRODUCT(TRANSPOSE(B$5:B$6),E29:F29)+SUMPRODUCT(TRANSPOSE($B$7:$B$8),G29:H29))</f>
        <v>1.9768820607766147</v>
      </c>
    </row>
    <row r="30" spans="1:21" ht="16" x14ac:dyDescent="0.2">
      <c r="A30" s="3">
        <v>17</v>
      </c>
      <c r="B30" s="3" t="s">
        <v>47</v>
      </c>
      <c r="C30" s="3">
        <v>585</v>
      </c>
      <c r="D30" s="5">
        <f t="shared" si="8"/>
        <v>4556</v>
      </c>
      <c r="E30" s="6">
        <v>11.013333333333332</v>
      </c>
      <c r="F30">
        <v>4.0333329999999998</v>
      </c>
      <c r="G30">
        <v>0</v>
      </c>
      <c r="H30">
        <v>0</v>
      </c>
      <c r="I30">
        <f t="shared" si="1"/>
        <v>6.0563048154160803E-5</v>
      </c>
      <c r="J30">
        <f t="shared" si="9"/>
        <v>1.8631940938096392E-5</v>
      </c>
      <c r="K30">
        <f t="shared" si="2"/>
        <v>9.9932196693075626E-2</v>
      </c>
      <c r="L30">
        <f t="shared" si="7"/>
        <v>1.1771611263012738E-2</v>
      </c>
      <c r="M30">
        <f t="shared" si="3"/>
        <v>7.5791935066261668E-2</v>
      </c>
      <c r="N30">
        <f t="shared" si="3"/>
        <v>8.9307646144224078E-3</v>
      </c>
      <c r="O30">
        <f t="shared" si="0"/>
        <v>-2760.1781598164876</v>
      </c>
      <c r="P30">
        <f t="shared" si="4"/>
        <v>4547.5161039757004</v>
      </c>
      <c r="Q30">
        <f t="shared" si="4"/>
        <v>535.84587686534451</v>
      </c>
      <c r="R30">
        <f t="shared" si="5"/>
        <v>100426978.44682017</v>
      </c>
      <c r="S30">
        <f t="shared" si="6"/>
        <v>1038.9393708352725</v>
      </c>
      <c r="T30">
        <f t="array" ref="T30">EXP((SUMPRODUCT(TRANSPOSE(B$5:B$6),E30:F30))+SUMPRODUCT(TRANSPOSE($B$7:$B$8),G30:H30))</f>
        <v>1.8445777384312996</v>
      </c>
      <c r="U30">
        <f t="array" ref="U30">EXP(SUMPRODUCT(TRANSPOSE(B$5:B$6),E30:F30)+SUMPRODUCT(TRANSPOSE($B$7:$B$8),G30:H30))</f>
        <v>1.8445777384312996</v>
      </c>
    </row>
    <row r="31" spans="1:21" ht="16" x14ac:dyDescent="0.2">
      <c r="A31" s="3">
        <v>18</v>
      </c>
      <c r="B31" s="3" t="s">
        <v>48</v>
      </c>
      <c r="C31" s="3">
        <v>618</v>
      </c>
      <c r="D31" s="5">
        <f t="shared" si="8"/>
        <v>5174</v>
      </c>
      <c r="E31" s="6">
        <v>10.876666666666667</v>
      </c>
      <c r="F31">
        <v>3.9333330000000002</v>
      </c>
      <c r="G31">
        <v>0</v>
      </c>
      <c r="H31">
        <v>0</v>
      </c>
      <c r="I31">
        <f t="shared" si="1"/>
        <v>8.5771779663290637E-5</v>
      </c>
      <c r="J31">
        <f t="shared" si="9"/>
        <v>2.5208731509129834E-5</v>
      </c>
      <c r="K31">
        <f t="shared" si="2"/>
        <v>0.11231961869143237</v>
      </c>
      <c r="L31">
        <f t="shared" si="7"/>
        <v>1.238742199835674E-2</v>
      </c>
      <c r="M31">
        <f t="shared" si="3"/>
        <v>8.5191250715931005E-2</v>
      </c>
      <c r="N31">
        <f t="shared" si="3"/>
        <v>9.3993156496693427E-3</v>
      </c>
      <c r="O31">
        <f t="shared" si="0"/>
        <v>-2884.2791684703734</v>
      </c>
      <c r="P31">
        <f t="shared" si="4"/>
        <v>5111.4750429558599</v>
      </c>
      <c r="Q31">
        <f t="shared" si="4"/>
        <v>563.95893898016061</v>
      </c>
      <c r="R31">
        <f t="shared" si="5"/>
        <v>142230517.33689213</v>
      </c>
      <c r="S31">
        <f t="shared" si="6"/>
        <v>1175.6972653356411</v>
      </c>
      <c r="T31">
        <f t="array" ref="T31">EXP((SUMPRODUCT(TRANSPOSE(B$5:B$6),E31:F31))+SUMPRODUCT(TRANSPOSE($B$7:$B$8),G31:H31))</f>
        <v>1.8302688222194761</v>
      </c>
      <c r="U31">
        <f t="array" ref="U31">EXP(SUMPRODUCT(TRANSPOSE(B$5:B$6),E31:F31)+SUMPRODUCT(TRANSPOSE($B$7:$B$8),G31:H31))</f>
        <v>1.8302688222194761</v>
      </c>
    </row>
    <row r="32" spans="1:21" ht="16" x14ac:dyDescent="0.2">
      <c r="A32" s="3">
        <v>19</v>
      </c>
      <c r="B32" s="3" t="s">
        <v>49</v>
      </c>
      <c r="C32" s="3">
        <v>648</v>
      </c>
      <c r="D32" s="5">
        <f t="shared" si="8"/>
        <v>5822</v>
      </c>
      <c r="E32" s="6">
        <v>10.746666666666666</v>
      </c>
      <c r="F32">
        <v>4</v>
      </c>
      <c r="G32">
        <v>0</v>
      </c>
      <c r="H32">
        <v>1</v>
      </c>
      <c r="I32">
        <f t="shared" si="1"/>
        <v>1.2269388554220217E-4</v>
      </c>
      <c r="J32">
        <f t="shared" si="9"/>
        <v>3.6922105878911538E-5</v>
      </c>
      <c r="K32">
        <f t="shared" si="2"/>
        <v>0.12659542133928403</v>
      </c>
      <c r="L32">
        <f t="shared" si="7"/>
        <v>1.4275802647851665E-2</v>
      </c>
      <c r="M32">
        <f t="shared" si="3"/>
        <v>9.6025332336386104E-2</v>
      </c>
      <c r="N32">
        <f t="shared" si="3"/>
        <v>1.0834081620455096E-2</v>
      </c>
      <c r="O32">
        <f t="shared" si="0"/>
        <v>-2932.2378484115834</v>
      </c>
      <c r="P32">
        <f t="shared" si="4"/>
        <v>5761.519940183166</v>
      </c>
      <c r="Q32">
        <f t="shared" si="4"/>
        <v>650.0448972273058</v>
      </c>
      <c r="R32">
        <f t="shared" si="5"/>
        <v>203460277.98493183</v>
      </c>
      <c r="S32">
        <f t="shared" si="6"/>
        <v>1335.6917938949966</v>
      </c>
      <c r="T32">
        <f t="array" ref="T32">EXP((SUMPRODUCT(TRANSPOSE(B$5:B$6),E32:F32))+SUMPRODUCT(TRANSPOSE($B$7:$B$8),G32:H32))</f>
        <v>2.0000877058462185</v>
      </c>
      <c r="U32">
        <f t="array" ref="U32">EXP(SUMPRODUCT(TRANSPOSE(B$5:B$6),E32:F32)+SUMPRODUCT(TRANSPOSE($B$7:$B$8),G32:H32))</f>
        <v>2.0000877058462185</v>
      </c>
    </row>
    <row r="33" spans="1:21" ht="16" x14ac:dyDescent="0.2">
      <c r="A33" s="3">
        <v>20</v>
      </c>
      <c r="B33" s="3" t="s">
        <v>50</v>
      </c>
      <c r="C33" s="3">
        <v>705</v>
      </c>
      <c r="D33" s="5">
        <f t="shared" si="8"/>
        <v>6527</v>
      </c>
      <c r="E33" s="6">
        <v>10.393333333333333</v>
      </c>
      <c r="F33">
        <v>3.9</v>
      </c>
      <c r="G33">
        <v>0</v>
      </c>
      <c r="H33">
        <v>1</v>
      </c>
      <c r="I33">
        <f t="shared" si="1"/>
        <v>1.7048151583842763E-4</v>
      </c>
      <c r="J33">
        <f t="shared" si="9"/>
        <v>4.7787630296225458E-5</v>
      </c>
      <c r="K33">
        <f t="shared" si="2"/>
        <v>0.14128365738149518</v>
      </c>
      <c r="L33">
        <f t="shared" si="7"/>
        <v>1.4688236042211145E-2</v>
      </c>
      <c r="M33">
        <f t="shared" si="3"/>
        <v>0.10717478321909896</v>
      </c>
      <c r="N33">
        <f t="shared" si="3"/>
        <v>1.1149450882712846E-2</v>
      </c>
      <c r="O33">
        <f t="shared" si="0"/>
        <v>-3169.9373464855307</v>
      </c>
      <c r="P33">
        <f t="shared" si="4"/>
        <v>6430.486993145937</v>
      </c>
      <c r="Q33">
        <f t="shared" si="4"/>
        <v>668.96705296277071</v>
      </c>
      <c r="R33">
        <f t="shared" si="5"/>
        <v>282712370.89402181</v>
      </c>
      <c r="S33">
        <f t="shared" si="6"/>
        <v>1503.0635703489636</v>
      </c>
      <c r="T33">
        <f t="array" ref="T33">EXP((SUMPRODUCT(TRANSPOSE(B$5:B$6),E33:F33))+SUMPRODUCT(TRANSPOSE($B$7:$B$8),G33:H33))</f>
        <v>1.9614037974768741</v>
      </c>
      <c r="U33">
        <f t="array" ref="U33">EXP(SUMPRODUCT(TRANSPOSE(B$5:B$6),E33:F33)+SUMPRODUCT(TRANSPOSE($B$7:$B$8),G33:H33))</f>
        <v>1.9614037974768741</v>
      </c>
    </row>
    <row r="34" spans="1:21" ht="16" x14ac:dyDescent="0.2">
      <c r="A34" s="3">
        <v>21</v>
      </c>
      <c r="B34" s="3" t="s">
        <v>51</v>
      </c>
      <c r="C34" s="3">
        <v>688</v>
      </c>
      <c r="D34" s="5">
        <f t="shared" si="8"/>
        <v>7215</v>
      </c>
      <c r="E34" s="6">
        <v>9.2266666666666666</v>
      </c>
      <c r="F34">
        <v>4.233333</v>
      </c>
      <c r="G34">
        <v>0</v>
      </c>
      <c r="H34">
        <v>0</v>
      </c>
      <c r="I34">
        <f t="shared" si="1"/>
        <v>2.2362012678456278E-4</v>
      </c>
      <c r="J34">
        <f t="shared" si="9"/>
        <v>5.3138610946135145E-5</v>
      </c>
      <c r="K34">
        <f t="shared" si="2"/>
        <v>0.15441160176010249</v>
      </c>
      <c r="L34">
        <f t="shared" si="7"/>
        <v>1.3127944378607315E-2</v>
      </c>
      <c r="M34">
        <f t="shared" si="3"/>
        <v>0.11714237845319052</v>
      </c>
      <c r="N34">
        <f t="shared" si="3"/>
        <v>9.9675952340915752E-3</v>
      </c>
      <c r="O34">
        <f t="shared" si="0"/>
        <v>-3170.5901559137569</v>
      </c>
      <c r="P34">
        <f t="shared" si="4"/>
        <v>7028.542707191431</v>
      </c>
      <c r="Q34">
        <f t="shared" si="4"/>
        <v>598.05571404549448</v>
      </c>
      <c r="R34">
        <f t="shared" si="5"/>
        <v>370843281.04513896</v>
      </c>
      <c r="S34">
        <f t="shared" si="6"/>
        <v>1655.0984773818177</v>
      </c>
      <c r="T34">
        <f t="array" ref="T34">EXP((SUMPRODUCT(TRANSPOSE(B$5:B$6),E34:F34))+SUMPRODUCT(TRANSPOSE($B$7:$B$8),G34:H34))</f>
        <v>1.6756078858008772</v>
      </c>
      <c r="U34">
        <f t="array" ref="U34">EXP(SUMPRODUCT(TRANSPOSE(B$5:B$6),E34:F34)+SUMPRODUCT(TRANSPOSE($B$7:$B$8),G34:H34))</f>
        <v>1.6756078858008772</v>
      </c>
    </row>
    <row r="35" spans="1:21" ht="16" x14ac:dyDescent="0.2">
      <c r="A35" s="3">
        <v>22</v>
      </c>
      <c r="B35" s="3" t="s">
        <v>52</v>
      </c>
      <c r="C35" s="3">
        <v>656</v>
      </c>
      <c r="D35" s="5">
        <f t="shared" si="8"/>
        <v>7871</v>
      </c>
      <c r="E35" s="6">
        <v>9.1</v>
      </c>
      <c r="F35">
        <v>4.4000000000000004</v>
      </c>
      <c r="G35">
        <v>0</v>
      </c>
      <c r="H35">
        <v>0</v>
      </c>
      <c r="I35">
        <f t="shared" si="1"/>
        <v>2.9150026859836586E-4</v>
      </c>
      <c r="J35">
        <f t="shared" si="9"/>
        <v>6.7880141813803085E-5</v>
      </c>
      <c r="K35">
        <f t="shared" si="2"/>
        <v>0.16802611883111573</v>
      </c>
      <c r="L35">
        <f t="shared" si="7"/>
        <v>1.3614517071013243E-2</v>
      </c>
      <c r="M35">
        <f t="shared" si="3"/>
        <v>0.12748249870401152</v>
      </c>
      <c r="N35">
        <f t="shared" si="3"/>
        <v>1.0340120250821013E-2</v>
      </c>
      <c r="O35">
        <f t="shared" si="0"/>
        <v>-2999.0507998743506</v>
      </c>
      <c r="P35">
        <f t="shared" si="4"/>
        <v>7648.9499222406912</v>
      </c>
      <c r="Q35">
        <f t="shared" si="4"/>
        <v>620.4072150492608</v>
      </c>
      <c r="R35">
        <f t="shared" si="5"/>
        <v>483430257.03949612</v>
      </c>
      <c r="S35">
        <f t="shared" si="6"/>
        <v>1815.2839507691863</v>
      </c>
      <c r="T35">
        <f t="array" ref="T35">EXP((SUMPRODUCT(TRANSPOSE(B$5:B$6),E35:F35))+SUMPRODUCT(TRANSPOSE($B$7:$B$8),G35:H35))</f>
        <v>1.6651992531368256</v>
      </c>
      <c r="U35">
        <f t="array" ref="U35">EXP(SUMPRODUCT(TRANSPOSE(B$5:B$6),E35:F35)+SUMPRODUCT(TRANSPOSE($B$7:$B$8),G35:H35))</f>
        <v>1.6651992531368256</v>
      </c>
    </row>
    <row r="36" spans="1:21" ht="16" x14ac:dyDescent="0.2">
      <c r="A36" s="3">
        <v>23</v>
      </c>
      <c r="B36" s="3" t="s">
        <v>53</v>
      </c>
      <c r="C36" s="3">
        <v>684</v>
      </c>
      <c r="D36" s="5">
        <f t="shared" si="8"/>
        <v>8555</v>
      </c>
      <c r="E36" s="6">
        <v>8.8566666666666656</v>
      </c>
      <c r="F36">
        <v>4.8333329999999997</v>
      </c>
      <c r="G36">
        <v>0</v>
      </c>
      <c r="H36">
        <v>1</v>
      </c>
      <c r="I36">
        <f t="shared" si="1"/>
        <v>3.8531966636579096E-4</v>
      </c>
      <c r="J36">
        <f t="shared" si="9"/>
        <v>9.3819397767425095E-5</v>
      </c>
      <c r="K36">
        <f t="shared" si="2"/>
        <v>0.18341207440693275</v>
      </c>
      <c r="L36">
        <f t="shared" si="7"/>
        <v>1.5385955575817012E-2</v>
      </c>
      <c r="M36">
        <f t="shared" si="3"/>
        <v>0.13917214778419773</v>
      </c>
      <c r="N36">
        <f t="shared" si="3"/>
        <v>1.1689649080186201E-2</v>
      </c>
      <c r="O36">
        <f t="shared" si="0"/>
        <v>-3043.1512415625793</v>
      </c>
      <c r="P36">
        <f t="shared" si="4"/>
        <v>8350.3288670518632</v>
      </c>
      <c r="Q36">
        <f t="shared" si="4"/>
        <v>701.37894481117212</v>
      </c>
      <c r="R36">
        <f t="shared" si="5"/>
        <v>639053552.85254526</v>
      </c>
      <c r="S36">
        <f t="shared" si="6"/>
        <v>1999.499847325081</v>
      </c>
      <c r="T36">
        <f t="array" ref="T36">EXP((SUMPRODUCT(TRANSPOSE(B$5:B$6),E36:F36))+SUMPRODUCT(TRANSPOSE($B$7:$B$8),G36:H36))</f>
        <v>1.8110831993741727</v>
      </c>
      <c r="U36">
        <f t="array" ref="U36">EXP(SUMPRODUCT(TRANSPOSE(B$5:B$6),E36:F36)+SUMPRODUCT(TRANSPOSE($B$7:$B$8),G36:H36))</f>
        <v>1.8110831993741727</v>
      </c>
    </row>
    <row r="37" spans="1:21" ht="16" x14ac:dyDescent="0.2">
      <c r="A37" s="3">
        <v>24</v>
      </c>
      <c r="B37" s="3" t="s">
        <v>54</v>
      </c>
      <c r="C37" s="3">
        <v>692</v>
      </c>
      <c r="D37" s="5">
        <f t="shared" si="8"/>
        <v>9247</v>
      </c>
      <c r="E37" s="6">
        <v>8.5133333333333336</v>
      </c>
      <c r="F37">
        <v>5.5</v>
      </c>
      <c r="G37">
        <v>0</v>
      </c>
      <c r="H37">
        <v>1</v>
      </c>
      <c r="I37">
        <f t="shared" si="1"/>
        <v>5.0142637918382249E-4</v>
      </c>
      <c r="J37">
        <f t="shared" si="9"/>
        <v>1.1610671281803153E-4</v>
      </c>
      <c r="K37">
        <f t="shared" si="2"/>
        <v>0.19908161666430457</v>
      </c>
      <c r="L37">
        <f t="shared" si="7"/>
        <v>1.5669542257371827E-2</v>
      </c>
      <c r="M37">
        <f t="shared" si="3"/>
        <v>0.15108222411978217</v>
      </c>
      <c r="N37">
        <f t="shared" si="3"/>
        <v>1.1910076335584446E-2</v>
      </c>
      <c r="O37">
        <f t="shared" si="0"/>
        <v>-3065.8163764964161</v>
      </c>
      <c r="P37">
        <f t="shared" si="4"/>
        <v>9064.9334471869297</v>
      </c>
      <c r="Q37">
        <f t="shared" si="4"/>
        <v>714.60458013506673</v>
      </c>
      <c r="R37">
        <f t="shared" si="5"/>
        <v>831667068.5555675</v>
      </c>
      <c r="S37">
        <f t="shared" si="6"/>
        <v>2190.7161375180949</v>
      </c>
      <c r="T37">
        <f t="array" ref="T37">EXP((SUMPRODUCT(TRANSPOSE(B$5:B$6),E37:F37))+SUMPRODUCT(TRANSPOSE($B$7:$B$8),G37:H37))</f>
        <v>1.7822073204934008</v>
      </c>
      <c r="U37">
        <f t="array" ref="U37">EXP(SUMPRODUCT(TRANSPOSE(B$5:B$6),E37:F37)+SUMPRODUCT(TRANSPOSE($B$7:$B$8),G37:H37))</f>
        <v>1.7822073204934008</v>
      </c>
    </row>
    <row r="38" spans="1:21" ht="16" x14ac:dyDescent="0.2">
      <c r="A38" s="3">
        <v>25</v>
      </c>
      <c r="B38" s="3" t="s">
        <v>55</v>
      </c>
      <c r="C38" s="3">
        <v>619</v>
      </c>
      <c r="D38" s="5">
        <f t="shared" si="8"/>
        <v>9866</v>
      </c>
      <c r="E38" s="6">
        <v>9.3133333333333326</v>
      </c>
      <c r="F38">
        <v>5.7</v>
      </c>
      <c r="G38">
        <v>0</v>
      </c>
      <c r="H38">
        <v>0</v>
      </c>
      <c r="I38">
        <f t="shared" si="1"/>
        <v>6.3880641877378519E-4</v>
      </c>
      <c r="J38">
        <f t="shared" si="9"/>
        <v>1.373800395899627E-4</v>
      </c>
      <c r="K38">
        <f t="shared" si="2"/>
        <v>0.21444637987246407</v>
      </c>
      <c r="L38">
        <f t="shared" si="7"/>
        <v>1.5364763208159493E-2</v>
      </c>
      <c r="M38">
        <f t="shared" si="3"/>
        <v>0.16276633246964695</v>
      </c>
      <c r="N38">
        <f t="shared" si="3"/>
        <v>1.1684108349864761E-2</v>
      </c>
      <c r="O38">
        <f t="shared" si="0"/>
        <v>-2754.25635948933</v>
      </c>
      <c r="P38">
        <f t="shared" si="4"/>
        <v>9765.9799481788159</v>
      </c>
      <c r="Q38">
        <f t="shared" si="4"/>
        <v>701.04650099188564</v>
      </c>
      <c r="R38">
        <f t="shared" si="5"/>
        <v>1059601735.0423999</v>
      </c>
      <c r="S38">
        <f t="shared" si="6"/>
        <v>2381.8835405448722</v>
      </c>
      <c r="T38">
        <f t="array" ref="T38">EXP((SUMPRODUCT(TRANSPOSE(B$5:B$6),E38:F38))+SUMPRODUCT(TRANSPOSE($B$7:$B$8),G38:H38))</f>
        <v>1.6929151121955599</v>
      </c>
      <c r="U38">
        <f t="array" ref="U38">EXP(SUMPRODUCT(TRANSPOSE(B$5:B$6),E38:F38)+SUMPRODUCT(TRANSPOSE($B$7:$B$8),G38:H38))</f>
        <v>1.6929151121955599</v>
      </c>
    </row>
    <row r="39" spans="1:21" ht="16" x14ac:dyDescent="0.2">
      <c r="A39" s="3">
        <v>26</v>
      </c>
      <c r="B39" s="3" t="s">
        <v>56</v>
      </c>
      <c r="C39" s="3">
        <v>642</v>
      </c>
      <c r="D39" s="5">
        <f t="shared" si="8"/>
        <v>10508</v>
      </c>
      <c r="E39" s="6">
        <v>9.41</v>
      </c>
      <c r="F39">
        <v>5.8333329999999997</v>
      </c>
      <c r="G39">
        <v>1</v>
      </c>
      <c r="H39">
        <v>0</v>
      </c>
      <c r="I39">
        <f t="shared" si="1"/>
        <v>7.9193723812598371E-4</v>
      </c>
      <c r="J39">
        <f t="shared" si="9"/>
        <v>1.5313081935219852E-4</v>
      </c>
      <c r="K39">
        <f t="shared" si="2"/>
        <v>0.2287425874741128</v>
      </c>
      <c r="L39">
        <f t="shared" si="7"/>
        <v>1.4296207601648736E-2</v>
      </c>
      <c r="M39">
        <f t="shared" si="3"/>
        <v>0.1736439760479353</v>
      </c>
      <c r="N39">
        <f t="shared" si="3"/>
        <v>1.0877643578288356E-2</v>
      </c>
      <c r="O39">
        <f t="shared" si="0"/>
        <v>-2902.5113033771922</v>
      </c>
      <c r="P39">
        <f t="shared" si="4"/>
        <v>10418.638562876118</v>
      </c>
      <c r="Q39">
        <f t="shared" si="4"/>
        <v>652.65861469730135</v>
      </c>
      <c r="R39">
        <f t="shared" si="5"/>
        <v>1313707809.6380687</v>
      </c>
      <c r="S39">
        <f t="shared" si="6"/>
        <v>2563.1467357746383</v>
      </c>
      <c r="T39">
        <f t="array" ref="T39">EXP((SUMPRODUCT(TRANSPOSE(B$5:B$6),E39:F39))+SUMPRODUCT(TRANSPOSE($B$7:$B$8),G39:H39))</f>
        <v>1.5282965957791523</v>
      </c>
      <c r="U39">
        <f t="array" ref="U39">EXP(SUMPRODUCT(TRANSPOSE(B$5:B$6),E39:F39)+SUMPRODUCT(TRANSPOSE($B$7:$B$8),G39:H39))</f>
        <v>1.5282965957791523</v>
      </c>
    </row>
    <row r="40" spans="1:21" ht="16" x14ac:dyDescent="0.2">
      <c r="A40" s="3">
        <v>27</v>
      </c>
      <c r="B40" s="3" t="s">
        <v>57</v>
      </c>
      <c r="C40" s="3">
        <v>722</v>
      </c>
      <c r="D40" s="5">
        <f t="shared" si="8"/>
        <v>11230</v>
      </c>
      <c r="E40" s="6">
        <v>8.7266666666666648</v>
      </c>
      <c r="F40">
        <v>5.733333</v>
      </c>
      <c r="G40">
        <v>1</v>
      </c>
      <c r="H40">
        <v>1</v>
      </c>
      <c r="I40">
        <f t="shared" si="1"/>
        <v>9.9069686051100891E-4</v>
      </c>
      <c r="J40">
        <f t="shared" si="9"/>
        <v>1.987596223850252E-4</v>
      </c>
      <c r="K40">
        <f t="shared" si="2"/>
        <v>0.24432140487772014</v>
      </c>
      <c r="L40">
        <f t="shared" si="7"/>
        <v>1.5578817403607337E-2</v>
      </c>
      <c r="M40">
        <f t="shared" si="3"/>
        <v>0.18550523517073741</v>
      </c>
      <c r="N40">
        <f t="shared" si="3"/>
        <v>1.1861259122802122E-2</v>
      </c>
      <c r="O40">
        <f t="shared" si="0"/>
        <v>-3201.6929178471473</v>
      </c>
      <c r="P40">
        <f t="shared" si="4"/>
        <v>11130.314110244244</v>
      </c>
      <c r="Q40">
        <f t="shared" si="4"/>
        <v>711.67554736812735</v>
      </c>
      <c r="R40">
        <f t="shared" si="5"/>
        <v>1643591006.0147767</v>
      </c>
      <c r="S40">
        <f t="shared" si="6"/>
        <v>2764.540968298576</v>
      </c>
      <c r="T40">
        <f t="array" ref="T40">EXP((SUMPRODUCT(TRANSPOSE(B$5:B$6),E40:F40))+SUMPRODUCT(TRANSPOSE($B$7:$B$8),G40:H40))</f>
        <v>1.6197276797316489</v>
      </c>
      <c r="U40">
        <f t="array" ref="U40">EXP(SUMPRODUCT(TRANSPOSE(B$5:B$6),E40:F40)+SUMPRODUCT(TRANSPOSE($B$7:$B$8),G40:H40))</f>
        <v>1.6197276797316489</v>
      </c>
    </row>
    <row r="41" spans="1:21" ht="16" x14ac:dyDescent="0.2">
      <c r="A41" s="3">
        <v>28</v>
      </c>
      <c r="B41" s="3" t="s">
        <v>58</v>
      </c>
      <c r="C41" s="3">
        <v>804</v>
      </c>
      <c r="D41" s="5">
        <f t="shared" si="8"/>
        <v>12034</v>
      </c>
      <c r="E41" s="6">
        <v>8.3833333333333329</v>
      </c>
      <c r="F41">
        <v>5.8666669999999996</v>
      </c>
      <c r="G41">
        <v>0</v>
      </c>
      <c r="H41">
        <v>1</v>
      </c>
      <c r="I41">
        <f t="shared" si="1"/>
        <v>1.255020053142597E-3</v>
      </c>
      <c r="J41">
        <f t="shared" si="9"/>
        <v>2.643231926315881E-4</v>
      </c>
      <c r="K41">
        <f t="shared" si="2"/>
        <v>0.26177283677430374</v>
      </c>
      <c r="L41">
        <f t="shared" si="7"/>
        <v>1.7451431896583602E-2</v>
      </c>
      <c r="M41">
        <f t="shared" si="3"/>
        <v>0.19880232127783476</v>
      </c>
      <c r="N41">
        <f t="shared" si="3"/>
        <v>1.329708610709735E-2</v>
      </c>
      <c r="O41">
        <f t="shared" si="0"/>
        <v>-3473.4491273898084</v>
      </c>
      <c r="P41">
        <f t="shared" si="4"/>
        <v>11928.139276670085</v>
      </c>
      <c r="Q41">
        <f t="shared" si="4"/>
        <v>797.82516642584096</v>
      </c>
      <c r="R41">
        <f t="shared" si="5"/>
        <v>2082396506.9212525</v>
      </c>
      <c r="S41">
        <f t="shared" si="6"/>
        <v>2995.1373632331306</v>
      </c>
      <c r="T41">
        <f t="array" ref="T41">EXP((SUMPRODUCT(TRANSPOSE(B$5:B$6),E41:F41))+SUMPRODUCT(TRANSPOSE($B$7:$B$8),G41:H41))</f>
        <v>1.772164192144625</v>
      </c>
      <c r="U41">
        <f t="array" ref="U41">EXP(SUMPRODUCT(TRANSPOSE(B$5:B$6),E41:F41)+SUMPRODUCT(TRANSPOSE($B$7:$B$8),G41:H41))</f>
        <v>1.772164192144625</v>
      </c>
    </row>
    <row r="42" spans="1:21" ht="16" x14ac:dyDescent="0.2">
      <c r="A42" s="3">
        <v>29</v>
      </c>
      <c r="B42" s="3" t="s">
        <v>59</v>
      </c>
      <c r="C42" s="3">
        <v>687</v>
      </c>
      <c r="D42" s="5">
        <f t="shared" si="8"/>
        <v>12721</v>
      </c>
      <c r="E42" s="6">
        <v>7.996666666666667</v>
      </c>
      <c r="F42">
        <v>5.8666669999999996</v>
      </c>
      <c r="G42">
        <v>0</v>
      </c>
      <c r="H42">
        <v>0</v>
      </c>
      <c r="I42">
        <f t="shared" si="1"/>
        <v>1.5389737155380168E-3</v>
      </c>
      <c r="J42">
        <f t="shared" si="9"/>
        <v>2.8395366239541975E-4</v>
      </c>
      <c r="K42">
        <f t="shared" si="2"/>
        <v>0.27763945026681414</v>
      </c>
      <c r="L42">
        <f t="shared" si="7"/>
        <v>1.5866613492510395E-2</v>
      </c>
      <c r="M42">
        <f t="shared" si="3"/>
        <v>0.21090240496191093</v>
      </c>
      <c r="N42">
        <f t="shared" si="3"/>
        <v>1.2100083684076161E-2</v>
      </c>
      <c r="O42">
        <f t="shared" si="0"/>
        <v>-3032.7909794200718</v>
      </c>
      <c r="P42">
        <f t="shared" si="4"/>
        <v>12654.144297714656</v>
      </c>
      <c r="Q42">
        <f t="shared" si="4"/>
        <v>726.00502104456973</v>
      </c>
      <c r="R42">
        <f t="shared" si="5"/>
        <v>2553925423.4064302</v>
      </c>
      <c r="S42">
        <f t="shared" si="6"/>
        <v>3209.5771452988156</v>
      </c>
      <c r="T42">
        <f t="array" ref="T42">EXP((SUMPRODUCT(TRANSPOSE(B$5:B$6),E42:F42))+SUMPRODUCT(TRANSPOSE($B$7:$B$8),G42:H42))</f>
        <v>1.5773152920873572</v>
      </c>
      <c r="U42">
        <f t="array" ref="U42">EXP(SUMPRODUCT(TRANSPOSE(B$5:B$6),E42:F42)+SUMPRODUCT(TRANSPOSE($B$7:$B$8),G42:H42))</f>
        <v>1.5773152920873572</v>
      </c>
    </row>
    <row r="43" spans="1:21" ht="16" x14ac:dyDescent="0.2">
      <c r="A43" s="3">
        <v>30</v>
      </c>
      <c r="B43" s="3" t="s">
        <v>60</v>
      </c>
      <c r="C43" s="3">
        <v>701</v>
      </c>
      <c r="D43" s="5">
        <f t="shared" si="8"/>
        <v>13422</v>
      </c>
      <c r="E43" s="6">
        <v>8.9266666666666659</v>
      </c>
      <c r="F43">
        <v>6.1333330000000004</v>
      </c>
      <c r="G43">
        <v>0</v>
      </c>
      <c r="H43">
        <v>0</v>
      </c>
      <c r="I43">
        <f t="shared" si="1"/>
        <v>1.897429220113267E-3</v>
      </c>
      <c r="J43">
        <f t="shared" si="9"/>
        <v>3.5845550457525022E-4</v>
      </c>
      <c r="K43">
        <f t="shared" si="2"/>
        <v>0.29467249516378924</v>
      </c>
      <c r="L43">
        <f t="shared" si="7"/>
        <v>1.7033044896975102E-2</v>
      </c>
      <c r="M43">
        <f t="shared" si="3"/>
        <v>0.22390498659557986</v>
      </c>
      <c r="N43">
        <f t="shared" si="3"/>
        <v>1.3002581633668924E-2</v>
      </c>
      <c r="O43">
        <f t="shared" si="0"/>
        <v>-3044.1677551758203</v>
      </c>
      <c r="P43">
        <f t="shared" si="4"/>
        <v>13434.299195734791</v>
      </c>
      <c r="Q43">
        <f t="shared" si="4"/>
        <v>780.15489802013542</v>
      </c>
      <c r="R43">
        <f t="shared" si="5"/>
        <v>3149370241.1701241</v>
      </c>
      <c r="S43">
        <f t="shared" si="6"/>
        <v>3445.0918898141722</v>
      </c>
      <c r="T43">
        <f t="array" ref="T43">EXP((SUMPRODUCT(TRANSPOSE(B$5:B$6),E43:F43))+SUMPRODUCT(TRANSPOSE($B$7:$B$8),G43:H43))</f>
        <v>1.6605408585461723</v>
      </c>
      <c r="U43">
        <f t="array" ref="U43">EXP(SUMPRODUCT(TRANSPOSE(B$5:B$6),E43:F43)+SUMPRODUCT(TRANSPOSE($B$7:$B$8),G43:H43))</f>
        <v>1.6605408585461723</v>
      </c>
    </row>
    <row r="44" spans="1:21" ht="16" x14ac:dyDescent="0.2">
      <c r="A44" s="3">
        <v>31</v>
      </c>
      <c r="B44" s="3" t="s">
        <v>61</v>
      </c>
      <c r="C44" s="3">
        <v>746</v>
      </c>
      <c r="D44" s="5">
        <f t="shared" si="8"/>
        <v>14168</v>
      </c>
      <c r="E44" s="6">
        <v>8.93</v>
      </c>
      <c r="F44">
        <v>6.1333330000000004</v>
      </c>
      <c r="G44">
        <v>1</v>
      </c>
      <c r="H44">
        <v>1</v>
      </c>
      <c r="I44">
        <f t="shared" si="1"/>
        <v>2.3193862331178927E-3</v>
      </c>
      <c r="J44">
        <f t="shared" si="9"/>
        <v>4.2195701300462574E-4</v>
      </c>
      <c r="K44">
        <f t="shared" si="2"/>
        <v>0.31177975745536679</v>
      </c>
      <c r="L44">
        <f t="shared" si="7"/>
        <v>1.7107262291577552E-2</v>
      </c>
      <c r="M44">
        <f t="shared" si="3"/>
        <v>0.23697919545598936</v>
      </c>
      <c r="N44">
        <f t="shared" si="3"/>
        <v>1.3074208860409487E-2</v>
      </c>
      <c r="O44">
        <f t="shared" si="0"/>
        <v>-3235.4868788877393</v>
      </c>
      <c r="P44">
        <f t="shared" si="4"/>
        <v>14218.751727359362</v>
      </c>
      <c r="Q44">
        <f t="shared" si="4"/>
        <v>784.45253162456925</v>
      </c>
      <c r="R44">
        <f t="shared" si="5"/>
        <v>3850585219.7981186</v>
      </c>
      <c r="S44">
        <f t="shared" si="6"/>
        <v>3687.4325513375206</v>
      </c>
      <c r="T44">
        <f t="array" ref="T44">EXP((SUMPRODUCT(TRANSPOSE(B$5:B$6),E44:F44))+SUMPRODUCT(TRANSPOSE($B$7:$B$8),G44:H44))</f>
        <v>1.6401700370394361</v>
      </c>
      <c r="U44">
        <f t="array" ref="U44">EXP(SUMPRODUCT(TRANSPOSE(B$5:B$6),E44:F44)+SUMPRODUCT(TRANSPOSE($B$7:$B$8),G44:H44))</f>
        <v>1.6401700370394361</v>
      </c>
    </row>
    <row r="45" spans="1:21" ht="16" x14ac:dyDescent="0.2">
      <c r="A45" s="3">
        <v>32</v>
      </c>
      <c r="B45" s="3" t="s">
        <v>62</v>
      </c>
      <c r="C45" s="3">
        <v>759</v>
      </c>
      <c r="D45" s="5">
        <f t="shared" si="8"/>
        <v>14927</v>
      </c>
      <c r="E45" s="6">
        <v>9.1966666666666654</v>
      </c>
      <c r="F45">
        <v>5.8333329999999997</v>
      </c>
      <c r="G45">
        <v>0</v>
      </c>
      <c r="H45">
        <v>1</v>
      </c>
      <c r="I45">
        <f t="shared" si="1"/>
        <v>2.8838777256494641E-3</v>
      </c>
      <c r="J45">
        <f t="shared" si="9"/>
        <v>5.6449149253157138E-4</v>
      </c>
      <c r="K45">
        <f t="shared" si="2"/>
        <v>0.33134487018863301</v>
      </c>
      <c r="L45">
        <f t="shared" si="7"/>
        <v>1.9565112733266221E-2</v>
      </c>
      <c r="M45">
        <f t="shared" si="3"/>
        <v>0.25195161303565372</v>
      </c>
      <c r="N45">
        <f t="shared" si="3"/>
        <v>1.4972417579664344E-2</v>
      </c>
      <c r="O45">
        <f t="shared" si="0"/>
        <v>-3188.9731093540604</v>
      </c>
      <c r="P45">
        <f t="shared" si="4"/>
        <v>15117.096782139224</v>
      </c>
      <c r="Q45">
        <f t="shared" si="4"/>
        <v>898.34505477986067</v>
      </c>
      <c r="R45">
        <f t="shared" si="5"/>
        <v>4789149107.2685919</v>
      </c>
      <c r="S45">
        <f t="shared" si="6"/>
        <v>3972.0924805574377</v>
      </c>
      <c r="T45">
        <f t="array" ref="T45">EXP((SUMPRODUCT(TRANSPOSE(B$5:B$6),E45:F45))+SUMPRODUCT(TRANSPOSE($B$7:$B$8),G45:H45))</f>
        <v>1.8517967168858798</v>
      </c>
      <c r="U45">
        <f t="array" ref="U45">EXP(SUMPRODUCT(TRANSPOSE(B$5:B$6),E45:F45)+SUMPRODUCT(TRANSPOSE($B$7:$B$8),G45:H45))</f>
        <v>1.8517967168858798</v>
      </c>
    </row>
    <row r="46" spans="1:21" ht="16" x14ac:dyDescent="0.2">
      <c r="A46" s="3">
        <v>33</v>
      </c>
      <c r="B46" s="3" t="s">
        <v>63</v>
      </c>
      <c r="C46" s="3">
        <v>785</v>
      </c>
      <c r="D46" s="5">
        <f t="shared" si="8"/>
        <v>15712</v>
      </c>
      <c r="E46" s="6">
        <v>9.8000000000000007</v>
      </c>
      <c r="F46">
        <v>5.7</v>
      </c>
      <c r="G46">
        <v>1</v>
      </c>
      <c r="H46">
        <v>0</v>
      </c>
      <c r="I46">
        <f t="shared" si="1"/>
        <v>3.4443785416935491E-3</v>
      </c>
      <c r="J46">
        <f t="shared" si="9"/>
        <v>5.6050081604408497E-4</v>
      </c>
      <c r="K46">
        <f t="shared" si="2"/>
        <v>0.3480157189800368</v>
      </c>
      <c r="L46">
        <f t="shared" si="7"/>
        <v>1.6670848791403792E-2</v>
      </c>
      <c r="M46">
        <f t="shared" si="3"/>
        <v>0.26472838298974816</v>
      </c>
      <c r="N46">
        <f t="shared" si="3"/>
        <v>1.2776769954094493E-2</v>
      </c>
      <c r="O46">
        <f t="shared" si="0"/>
        <v>-3422.6993843155101</v>
      </c>
      <c r="P46">
        <f t="shared" si="4"/>
        <v>15883.702979384889</v>
      </c>
      <c r="Q46">
        <f t="shared" si="4"/>
        <v>766.60619724566959</v>
      </c>
      <c r="R46">
        <f t="shared" si="5"/>
        <v>5721625113.4436388</v>
      </c>
      <c r="S46">
        <f t="shared" si="6"/>
        <v>4221.2984860894067</v>
      </c>
      <c r="T46">
        <f t="array" ref="T46">EXP((SUMPRODUCT(TRANSPOSE(B$5:B$6),E46:F46))+SUMPRODUCT(TRANSPOSE($B$7:$B$8),G46:H46))</f>
        <v>1.5601533799194887</v>
      </c>
      <c r="U46">
        <f t="array" ref="U46">EXP(SUMPRODUCT(TRANSPOSE(B$5:B$6),E46:F46)+SUMPRODUCT(TRANSPOSE($B$7:$B$8),G46:H46))</f>
        <v>1.5601533799194887</v>
      </c>
    </row>
    <row r="47" spans="1:21" ht="16" x14ac:dyDescent="0.2">
      <c r="A47" s="3">
        <v>34</v>
      </c>
      <c r="B47" s="3" t="s">
        <v>64</v>
      </c>
      <c r="C47" s="3">
        <v>851</v>
      </c>
      <c r="D47" s="5">
        <f t="shared" si="8"/>
        <v>16563</v>
      </c>
      <c r="E47" s="6">
        <v>9.3333333333333321</v>
      </c>
      <c r="F47">
        <v>5.6</v>
      </c>
      <c r="G47">
        <v>0</v>
      </c>
      <c r="H47">
        <v>0</v>
      </c>
      <c r="I47">
        <f t="shared" si="1"/>
        <v>4.158039586594886E-3</v>
      </c>
      <c r="J47">
        <f t="shared" si="9"/>
        <v>7.1366104490133697E-4</v>
      </c>
      <c r="K47">
        <f t="shared" si="2"/>
        <v>0.36630591138613722</v>
      </c>
      <c r="L47">
        <f t="shared" si="7"/>
        <v>1.8290192406100414E-2</v>
      </c>
      <c r="M47">
        <f t="shared" si="3"/>
        <v>0.27877010112877304</v>
      </c>
      <c r="N47">
        <f t="shared" si="3"/>
        <v>1.4041718139024858E-2</v>
      </c>
      <c r="O47">
        <f t="shared" si="0"/>
        <v>-3630.1298588159252</v>
      </c>
      <c r="P47">
        <f t="shared" ref="P47:Q78" si="10">M47*($O$3/1000)</f>
        <v>16726.206067726383</v>
      </c>
      <c r="Q47">
        <f t="shared" si="10"/>
        <v>842.50308834149143</v>
      </c>
      <c r="R47">
        <f t="shared" si="5"/>
        <v>6909696060.5533934</v>
      </c>
      <c r="S47">
        <f t="shared" si="6"/>
        <v>4502.1555097032406</v>
      </c>
      <c r="T47">
        <f t="array" ref="T47">EXP((SUMPRODUCT(TRANSPOSE(B$5:B$6),E47:F47))+SUMPRODUCT(TRANSPOSE($B$7:$B$8),G47:H47))</f>
        <v>1.6941066796658013</v>
      </c>
      <c r="U47">
        <f t="array" ref="U47">EXP(SUMPRODUCT(TRANSPOSE(B$5:B$6),E47:F47)+SUMPRODUCT(TRANSPOSE($B$7:$B$8),G47:H47))</f>
        <v>1.6941066796658013</v>
      </c>
    </row>
    <row r="48" spans="1:21" ht="16" x14ac:dyDescent="0.2">
      <c r="A48" s="3">
        <v>35</v>
      </c>
      <c r="B48" s="3" t="s">
        <v>65</v>
      </c>
      <c r="C48" s="3">
        <v>897</v>
      </c>
      <c r="D48" s="5">
        <f t="shared" si="8"/>
        <v>17460</v>
      </c>
      <c r="E48" s="6">
        <v>9.56</v>
      </c>
      <c r="F48">
        <v>5.4333330000000002</v>
      </c>
      <c r="G48">
        <v>1</v>
      </c>
      <c r="H48">
        <v>1</v>
      </c>
      <c r="I48">
        <f t="shared" si="1"/>
        <v>4.9900948716566917E-3</v>
      </c>
      <c r="J48">
        <f t="shared" si="9"/>
        <v>8.3205528506180571E-4</v>
      </c>
      <c r="K48">
        <f t="shared" si="2"/>
        <v>0.38471069782195999</v>
      </c>
      <c r="L48">
        <f t="shared" si="7"/>
        <v>1.8404786435822773E-2</v>
      </c>
      <c r="M48">
        <f t="shared" si="3"/>
        <v>0.29292733185738423</v>
      </c>
      <c r="N48">
        <f t="shared" si="3"/>
        <v>1.4157230728611163E-2</v>
      </c>
      <c r="O48">
        <f t="shared" si="0"/>
        <v>-3819.0042125310183</v>
      </c>
      <c r="P48">
        <f t="shared" si="10"/>
        <v>17575.639911443053</v>
      </c>
      <c r="Q48">
        <f t="shared" si="10"/>
        <v>849.4338437166698</v>
      </c>
      <c r="R48">
        <f t="shared" si="5"/>
        <v>8295983754.0306206</v>
      </c>
      <c r="S48">
        <f t="shared" si="6"/>
        <v>4793.0827056077833</v>
      </c>
      <c r="T48">
        <f t="array" ref="T48">EXP((SUMPRODUCT(TRANSPOSE(B$5:B$6),E48:F48))+SUMPRODUCT(TRANSPOSE($B$7:$B$8),G48:H48))</f>
        <v>1.6926283546070862</v>
      </c>
      <c r="U48">
        <f t="array" ref="U48">EXP(SUMPRODUCT(TRANSPOSE(B$5:B$6),E48:F48)+SUMPRODUCT(TRANSPOSE($B$7:$B$8),G48:H48))</f>
        <v>1.6926283546070862</v>
      </c>
    </row>
    <row r="49" spans="1:21" ht="16" x14ac:dyDescent="0.2">
      <c r="A49" s="3">
        <v>36</v>
      </c>
      <c r="B49" s="3" t="s">
        <v>66</v>
      </c>
      <c r="C49" s="3">
        <v>907</v>
      </c>
      <c r="D49" s="5">
        <f t="shared" si="8"/>
        <v>18367</v>
      </c>
      <c r="E49" s="6">
        <v>9.3866666666666667</v>
      </c>
      <c r="F49">
        <v>5.4333330000000002</v>
      </c>
      <c r="G49">
        <v>0</v>
      </c>
      <c r="H49">
        <v>1</v>
      </c>
      <c r="I49">
        <f t="shared" si="1"/>
        <v>6.0567638239051869E-3</v>
      </c>
      <c r="J49">
        <f t="shared" si="9"/>
        <v>1.0666689522484951E-3</v>
      </c>
      <c r="K49">
        <f t="shared" si="2"/>
        <v>0.40509442816766206</v>
      </c>
      <c r="L49">
        <f t="shared" si="7"/>
        <v>2.0383730345702067E-2</v>
      </c>
      <c r="M49">
        <f t="shared" si="3"/>
        <v>0.30864187938429788</v>
      </c>
      <c r="N49">
        <f t="shared" si="3"/>
        <v>1.5714547526913668E-2</v>
      </c>
      <c r="O49">
        <f t="shared" si="0"/>
        <v>-3766.9237402332656</v>
      </c>
      <c r="P49">
        <f t="shared" si="10"/>
        <v>18518.512763057872</v>
      </c>
      <c r="Q49">
        <f t="shared" si="10"/>
        <v>942.87285161482009</v>
      </c>
      <c r="R49">
        <f t="shared" si="5"/>
        <v>10074927173.313686</v>
      </c>
      <c r="S49">
        <f t="shared" si="6"/>
        <v>5125.6332738911005</v>
      </c>
      <c r="T49">
        <f t="array" ref="T49">EXP((SUMPRODUCT(TRANSPOSE(B$5:B$6),E49:F49))+SUMPRODUCT(TRANSPOSE($B$7:$B$8),G49:H49))</f>
        <v>1.8681201539497254</v>
      </c>
      <c r="U49">
        <f t="array" ref="U49">EXP(SUMPRODUCT(TRANSPOSE(B$5:B$6),E49:F49)+SUMPRODUCT(TRANSPOSE($B$7:$B$8),G49:H49))</f>
        <v>1.8681201539497254</v>
      </c>
    </row>
    <row r="50" spans="1:21" ht="16" x14ac:dyDescent="0.2">
      <c r="A50" s="3">
        <v>37</v>
      </c>
      <c r="B50" s="3" t="s">
        <v>67</v>
      </c>
      <c r="C50" s="3">
        <v>801</v>
      </c>
      <c r="D50" s="5">
        <f t="shared" si="8"/>
        <v>19168</v>
      </c>
      <c r="E50" s="6">
        <v>9.4066666666666663</v>
      </c>
      <c r="F50">
        <v>5.3</v>
      </c>
      <c r="G50">
        <v>1</v>
      </c>
      <c r="H50">
        <v>0</v>
      </c>
      <c r="I50">
        <f t="shared" si="1"/>
        <v>7.0638099951583211E-3</v>
      </c>
      <c r="J50">
        <f t="shared" si="9"/>
        <v>1.0070461712531342E-3</v>
      </c>
      <c r="K50">
        <f t="shared" si="2"/>
        <v>0.42178320607909303</v>
      </c>
      <c r="L50">
        <f t="shared" si="7"/>
        <v>1.6688777911430974E-2</v>
      </c>
      <c r="M50">
        <f t="shared" si="3"/>
        <v>0.32154018052916944</v>
      </c>
      <c r="N50">
        <f t="shared" si="3"/>
        <v>1.2898301144871586E-2</v>
      </c>
      <c r="O50">
        <f t="shared" si="0"/>
        <v>-3484.8783960568462</v>
      </c>
      <c r="P50">
        <f t="shared" si="10"/>
        <v>19292.410831750167</v>
      </c>
      <c r="Q50">
        <f t="shared" si="10"/>
        <v>773.89806869229517</v>
      </c>
      <c r="R50">
        <f t="shared" si="5"/>
        <v>11756258700.302414</v>
      </c>
      <c r="S50">
        <f t="shared" si="6"/>
        <v>5406.5050687752891</v>
      </c>
      <c r="T50">
        <f t="array" ref="T50">EXP((SUMPRODUCT(TRANSPOSE(B$5:B$6),E50:F50))+SUMPRODUCT(TRANSPOSE($B$7:$B$8),G50:H50))</f>
        <v>1.5249238781602084</v>
      </c>
      <c r="U50">
        <f t="array" ref="U50">EXP(SUMPRODUCT(TRANSPOSE(B$5:B$6),E50:F50)+SUMPRODUCT(TRANSPOSE($B$7:$B$8),G50:H50))</f>
        <v>1.5249238781602084</v>
      </c>
    </row>
    <row r="51" spans="1:21" ht="16" x14ac:dyDescent="0.2">
      <c r="A51" s="3">
        <v>38</v>
      </c>
      <c r="B51" s="3" t="s">
        <v>68</v>
      </c>
      <c r="C51" s="3">
        <v>799</v>
      </c>
      <c r="D51" s="5">
        <f t="shared" si="8"/>
        <v>19967</v>
      </c>
      <c r="E51" s="6">
        <v>9.02</v>
      </c>
      <c r="F51">
        <v>5.0999999999999996</v>
      </c>
      <c r="G51">
        <v>0</v>
      </c>
      <c r="H51">
        <v>0</v>
      </c>
      <c r="I51">
        <f t="shared" si="1"/>
        <v>8.3284064628946775E-3</v>
      </c>
      <c r="J51">
        <f t="shared" si="9"/>
        <v>1.2645964677363564E-3</v>
      </c>
      <c r="K51">
        <f t="shared" si="2"/>
        <v>0.44002955990216996</v>
      </c>
      <c r="L51">
        <f t="shared" si="7"/>
        <v>1.8246353823076933E-2</v>
      </c>
      <c r="M51">
        <f t="shared" si="3"/>
        <v>0.33568182463158147</v>
      </c>
      <c r="N51">
        <f t="shared" si="3"/>
        <v>1.4141644102412023E-2</v>
      </c>
      <c r="O51">
        <f t="shared" si="0"/>
        <v>-3402.6464503421917</v>
      </c>
      <c r="P51">
        <f t="shared" si="10"/>
        <v>20140.909477894889</v>
      </c>
      <c r="Q51">
        <f t="shared" si="10"/>
        <v>848.49864614472142</v>
      </c>
      <c r="R51">
        <f t="shared" si="5"/>
        <v>13870103153.014637</v>
      </c>
      <c r="S51">
        <f t="shared" si="6"/>
        <v>5723.0288177427574</v>
      </c>
      <c r="T51">
        <f t="array" ref="T51">EXP((SUMPRODUCT(TRANSPOSE(B$5:B$6),E51:F51))+SUMPRODUCT(TRANSPOSE($B$7:$B$8),G51:H51))</f>
        <v>1.6624151557141065</v>
      </c>
      <c r="U51">
        <f t="array" ref="U51">EXP(SUMPRODUCT(TRANSPOSE(B$5:B$6),E51:F51)+SUMPRODUCT(TRANSPOSE($B$7:$B$8),G51:H51))</f>
        <v>1.6624151557141065</v>
      </c>
    </row>
    <row r="52" spans="1:21" ht="16" x14ac:dyDescent="0.2">
      <c r="A52" s="3">
        <v>39</v>
      </c>
      <c r="B52" s="3" t="s">
        <v>69</v>
      </c>
      <c r="C52" s="3">
        <v>900</v>
      </c>
      <c r="D52" s="5">
        <f t="shared" si="8"/>
        <v>20867</v>
      </c>
      <c r="E52" s="6">
        <v>8.75</v>
      </c>
      <c r="F52">
        <v>4.9666670000000002</v>
      </c>
      <c r="G52">
        <v>0</v>
      </c>
      <c r="H52">
        <v>1</v>
      </c>
      <c r="I52">
        <f t="shared" si="1"/>
        <v>9.9006256490370426E-3</v>
      </c>
      <c r="J52">
        <f t="shared" si="9"/>
        <v>1.5722191861423651E-3</v>
      </c>
      <c r="K52">
        <f t="shared" si="2"/>
        <v>0.45976972555496598</v>
      </c>
      <c r="L52">
        <f t="shared" si="7"/>
        <v>1.9740165652796016E-2</v>
      </c>
      <c r="M52">
        <f t="shared" si="3"/>
        <v>0.35103056336042965</v>
      </c>
      <c r="N52">
        <f t="shared" si="3"/>
        <v>1.5348738728848113E-2</v>
      </c>
      <c r="O52">
        <f t="shared" si="0"/>
        <v>-3759.0497782439547</v>
      </c>
      <c r="P52">
        <f t="shared" si="10"/>
        <v>21061.83380162578</v>
      </c>
      <c r="Q52">
        <f t="shared" si="10"/>
        <v>920.92432373088673</v>
      </c>
      <c r="R52">
        <f t="shared" si="5"/>
        <v>16502071902.493464</v>
      </c>
      <c r="S52">
        <f t="shared" si="6"/>
        <v>6077.3053712597011</v>
      </c>
      <c r="T52">
        <f t="array" ref="T52">EXP((SUMPRODUCT(TRANSPOSE(B$5:B$6),E52:F52))+SUMPRODUCT(TRANSPOSE($B$7:$B$8),G52:H52))</f>
        <v>1.8015566156824032</v>
      </c>
      <c r="U52">
        <f t="array" ref="U52">EXP(SUMPRODUCT(TRANSPOSE(B$5:B$6),E52:F52)+SUMPRODUCT(TRANSPOSE($B$7:$B$8),G52:H52))</f>
        <v>1.8015566156824032</v>
      </c>
    </row>
    <row r="53" spans="1:21" ht="16" x14ac:dyDescent="0.2">
      <c r="A53" s="3">
        <v>40</v>
      </c>
      <c r="B53" s="3" t="s">
        <v>70</v>
      </c>
      <c r="C53" s="3">
        <v>897</v>
      </c>
      <c r="D53" s="5">
        <f t="shared" si="8"/>
        <v>21764</v>
      </c>
      <c r="E53" s="6">
        <v>8.2433333333333341</v>
      </c>
      <c r="F53">
        <v>4.9666670000000002</v>
      </c>
      <c r="G53">
        <v>0</v>
      </c>
      <c r="H53">
        <v>1</v>
      </c>
      <c r="I53">
        <f t="shared" si="1"/>
        <v>1.16487922310895E-2</v>
      </c>
      <c r="J53">
        <f t="shared" si="9"/>
        <v>1.7481665820524572E-3</v>
      </c>
      <c r="K53">
        <f t="shared" si="2"/>
        <v>0.47888870881252166</v>
      </c>
      <c r="L53">
        <f t="shared" si="7"/>
        <v>1.9118983257555677E-2</v>
      </c>
      <c r="M53">
        <f t="shared" si="3"/>
        <v>0.36595079624298937</v>
      </c>
      <c r="N53">
        <f t="shared" si="3"/>
        <v>1.4920232882559744E-2</v>
      </c>
      <c r="O53">
        <f t="shared" si="0"/>
        <v>-3771.918256793183</v>
      </c>
      <c r="P53">
        <f t="shared" si="10"/>
        <v>21957.047774579361</v>
      </c>
      <c r="Q53">
        <f t="shared" si="10"/>
        <v>895.21397295358463</v>
      </c>
      <c r="R53">
        <f t="shared" si="5"/>
        <v>19433696799.967003</v>
      </c>
      <c r="S53">
        <f t="shared" si="6"/>
        <v>6433.0057685856536</v>
      </c>
      <c r="T53">
        <f t="array" ref="T53">EXP((SUMPRODUCT(TRANSPOSE(B$5:B$6),E53:F53))+SUMPRODUCT(TRANSPOSE($B$7:$B$8),G53:H53))</f>
        <v>1.7527577019711573</v>
      </c>
      <c r="U53">
        <f t="array" ref="U53">EXP(SUMPRODUCT(TRANSPOSE(B$5:B$6),E53:F53)+SUMPRODUCT(TRANSPOSE($B$7:$B$8),G53:H53))</f>
        <v>1.7527577019711573</v>
      </c>
    </row>
    <row r="54" spans="1:21" ht="16" x14ac:dyDescent="0.2">
      <c r="A54" s="3">
        <v>41</v>
      </c>
      <c r="B54" s="3" t="s">
        <v>71</v>
      </c>
      <c r="C54" s="3">
        <v>794</v>
      </c>
      <c r="D54" s="5">
        <f t="shared" si="8"/>
        <v>22558</v>
      </c>
      <c r="E54" s="6">
        <v>8.8933333333333344</v>
      </c>
      <c r="F54">
        <v>4.733333</v>
      </c>
      <c r="G54">
        <v>0</v>
      </c>
      <c r="H54">
        <v>0</v>
      </c>
      <c r="I54">
        <f t="shared" si="1"/>
        <v>1.352150249039541E-2</v>
      </c>
      <c r="J54">
        <f t="shared" si="9"/>
        <v>1.8727102593059097E-3</v>
      </c>
      <c r="K54">
        <f t="shared" si="2"/>
        <v>0.49678636276737342</v>
      </c>
      <c r="L54">
        <f t="shared" si="7"/>
        <v>1.7897653954851767E-2</v>
      </c>
      <c r="M54">
        <f t="shared" si="3"/>
        <v>0.37997501467619121</v>
      </c>
      <c r="N54">
        <f t="shared" si="3"/>
        <v>1.4024218433201908E-2</v>
      </c>
      <c r="O54">
        <f t="shared" si="0"/>
        <v>-3387.9738273163857</v>
      </c>
      <c r="P54">
        <f t="shared" si="10"/>
        <v>22798.500880571471</v>
      </c>
      <c r="Q54">
        <f t="shared" si="10"/>
        <v>841.4531059921145</v>
      </c>
      <c r="R54">
        <f t="shared" si="5"/>
        <v>22580170931.397598</v>
      </c>
      <c r="S54">
        <f t="shared" si="6"/>
        <v>6778.0231610000574</v>
      </c>
      <c r="T54">
        <f t="array" ref="T54">EXP((SUMPRODUCT(TRANSPOSE(B$5:B$6),E54:F54))+SUMPRODUCT(TRANSPOSE($B$7:$B$8),G54:H54))</f>
        <v>1.6487403993386407</v>
      </c>
      <c r="U54">
        <f t="array" ref="U54">EXP(SUMPRODUCT(TRANSPOSE(B$5:B$6),E54:F54)+SUMPRODUCT(TRANSPOSE($B$7:$B$8),G54:H54))</f>
        <v>1.6487403993386407</v>
      </c>
    </row>
    <row r="55" spans="1:21" ht="16" x14ac:dyDescent="0.2">
      <c r="A55" s="3">
        <v>42</v>
      </c>
      <c r="B55" s="3" t="s">
        <v>72</v>
      </c>
      <c r="C55" s="3">
        <v>824</v>
      </c>
      <c r="D55" s="5">
        <f t="shared" si="8"/>
        <v>23382</v>
      </c>
      <c r="E55" s="6">
        <v>8.379999999999999</v>
      </c>
      <c r="F55">
        <v>4.6333330000000004</v>
      </c>
      <c r="G55">
        <v>0</v>
      </c>
      <c r="H55">
        <v>0</v>
      </c>
      <c r="I55">
        <f t="shared" si="1"/>
        <v>1.5587874834646742E-2</v>
      </c>
      <c r="J55">
        <f t="shared" si="9"/>
        <v>2.0663723442513326E-3</v>
      </c>
      <c r="K55">
        <f t="shared" si="2"/>
        <v>0.51409837848390549</v>
      </c>
      <c r="L55">
        <f t="shared" si="7"/>
        <v>1.731201571653207E-2</v>
      </c>
      <c r="M55">
        <f t="shared" si="3"/>
        <v>0.39360196180773899</v>
      </c>
      <c r="N55">
        <f t="shared" si="3"/>
        <v>1.3626947131547789E-2</v>
      </c>
      <c r="O55">
        <f t="shared" si="0"/>
        <v>-3539.6617768824271</v>
      </c>
      <c r="P55">
        <f t="shared" si="10"/>
        <v>23616.117708464339</v>
      </c>
      <c r="Q55">
        <f t="shared" si="10"/>
        <v>817.61682789286726</v>
      </c>
      <c r="R55">
        <f t="shared" si="5"/>
        <v>26059252781.288132</v>
      </c>
      <c r="S55">
        <f t="shared" si="6"/>
        <v>7123.6393143503647</v>
      </c>
      <c r="T55">
        <f t="array" ref="T55">EXP((SUMPRODUCT(TRANSPOSE(B$5:B$6),E55:F55))+SUMPRODUCT(TRANSPOSE($B$7:$B$8),G55:H55))</f>
        <v>1.6028915380437601</v>
      </c>
      <c r="U55">
        <f t="array" ref="U55">EXP(SUMPRODUCT(TRANSPOSE(B$5:B$6),E55:F55)+SUMPRODUCT(TRANSPOSE($B$7:$B$8),G55:H55))</f>
        <v>1.6028915380437601</v>
      </c>
    </row>
    <row r="56" spans="1:21" ht="16" x14ac:dyDescent="0.2">
      <c r="A56" s="3">
        <v>43</v>
      </c>
      <c r="B56" s="3" t="s">
        <v>73</v>
      </c>
      <c r="C56" s="3">
        <v>958</v>
      </c>
      <c r="D56" s="5">
        <f t="shared" si="8"/>
        <v>24340</v>
      </c>
      <c r="E56" s="6">
        <v>8.4033333333333324</v>
      </c>
      <c r="F56">
        <v>4.6333330000000004</v>
      </c>
      <c r="G56">
        <v>0</v>
      </c>
      <c r="H56">
        <v>1</v>
      </c>
      <c r="I56">
        <f t="shared" si="1"/>
        <v>1.816262120221257E-2</v>
      </c>
      <c r="J56">
        <f t="shared" si="9"/>
        <v>2.5747463675658278E-3</v>
      </c>
      <c r="K56">
        <f t="shared" si="2"/>
        <v>0.53301496933098946</v>
      </c>
      <c r="L56">
        <f t="shared" si="7"/>
        <v>1.8916590847083969E-2</v>
      </c>
      <c r="M56">
        <f t="shared" si="3"/>
        <v>0.40856851812747319</v>
      </c>
      <c r="N56">
        <f t="shared" si="3"/>
        <v>1.4966556319734134E-2</v>
      </c>
      <c r="O56">
        <f t="shared" si="0"/>
        <v>-4025.4557856529191</v>
      </c>
      <c r="P56">
        <f t="shared" si="10"/>
        <v>24514.111087648391</v>
      </c>
      <c r="Q56">
        <f t="shared" si="10"/>
        <v>897.99337918404808</v>
      </c>
      <c r="R56">
        <f t="shared" si="5"/>
        <v>30404917634.881821</v>
      </c>
      <c r="S56">
        <f t="shared" si="6"/>
        <v>7515.6689224608781</v>
      </c>
      <c r="T56">
        <f t="array" ref="T56">EXP((SUMPRODUCT(TRANSPOSE(B$5:B$6),E56:F56))+SUMPRODUCT(TRANSPOSE($B$7:$B$8),G56:H56))</f>
        <v>1.76578311688111</v>
      </c>
      <c r="U56">
        <f t="array" ref="U56">EXP(SUMPRODUCT(TRANSPOSE(B$5:B$6),E56:F56)+SUMPRODUCT(TRANSPOSE($B$7:$B$8),G56:H56))</f>
        <v>1.76578311688111</v>
      </c>
    </row>
    <row r="57" spans="1:21" ht="16" x14ac:dyDescent="0.2">
      <c r="A57" s="3">
        <v>44</v>
      </c>
      <c r="B57" s="3" t="s">
        <v>74</v>
      </c>
      <c r="C57" s="3">
        <v>940</v>
      </c>
      <c r="D57" s="5">
        <f t="shared" si="8"/>
        <v>25280</v>
      </c>
      <c r="E57" s="6">
        <v>9.2466666666666661</v>
      </c>
      <c r="F57">
        <v>4.4333330000000002</v>
      </c>
      <c r="G57">
        <v>0</v>
      </c>
      <c r="H57">
        <v>1</v>
      </c>
      <c r="I57">
        <f t="shared" si="1"/>
        <v>2.1198279890608518E-2</v>
      </c>
      <c r="J57">
        <f t="shared" si="9"/>
        <v>3.035658688395948E-3</v>
      </c>
      <c r="K57">
        <f t="shared" si="2"/>
        <v>0.55255156677024631</v>
      </c>
      <c r="L57">
        <f t="shared" si="7"/>
        <v>1.9536597439256842E-2</v>
      </c>
      <c r="M57">
        <f t="shared" si="3"/>
        <v>0.42411662590258736</v>
      </c>
      <c r="N57">
        <f t="shared" si="3"/>
        <v>1.5548107775114152E-2</v>
      </c>
      <c r="O57">
        <f t="shared" si="0"/>
        <v>-3913.9873541941834</v>
      </c>
      <c r="P57">
        <f t="shared" si="10"/>
        <v>25446.997554155241</v>
      </c>
      <c r="Q57">
        <f t="shared" si="10"/>
        <v>932.88646650684916</v>
      </c>
      <c r="R57">
        <f t="shared" si="5"/>
        <v>35543772480.901199</v>
      </c>
      <c r="S57">
        <f t="shared" si="6"/>
        <v>7937.594144415918</v>
      </c>
      <c r="T57">
        <f t="array" ref="T57">EXP((SUMPRODUCT(TRANSPOSE(B$5:B$6),E57:F57))+SUMPRODUCT(TRANSPOSE($B$7:$B$8),G57:H57))</f>
        <v>1.8469602193316559</v>
      </c>
      <c r="U57">
        <f t="array" ref="U57">EXP(SUMPRODUCT(TRANSPOSE(B$5:B$6),E57:F57)+SUMPRODUCT(TRANSPOSE($B$7:$B$8),G57:H57))</f>
        <v>1.8469602193316559</v>
      </c>
    </row>
    <row r="58" spans="1:21" ht="16" x14ac:dyDescent="0.2">
      <c r="A58" s="3">
        <v>45</v>
      </c>
      <c r="B58" s="3" t="s">
        <v>75</v>
      </c>
      <c r="C58" s="3">
        <v>890</v>
      </c>
      <c r="D58" s="5">
        <f t="shared" si="8"/>
        <v>26170</v>
      </c>
      <c r="E58" s="6">
        <v>9.2200000000000006</v>
      </c>
      <c r="F58">
        <v>4.5</v>
      </c>
      <c r="G58">
        <v>0</v>
      </c>
      <c r="H58">
        <v>0</v>
      </c>
      <c r="I58">
        <f t="shared" si="1"/>
        <v>2.4295089972199868E-2</v>
      </c>
      <c r="J58">
        <f t="shared" si="9"/>
        <v>3.0968100815913502E-3</v>
      </c>
      <c r="K58">
        <f t="shared" si="2"/>
        <v>0.57005014638964036</v>
      </c>
      <c r="L58">
        <f t="shared" si="7"/>
        <v>1.749857961939405E-2</v>
      </c>
      <c r="M58">
        <f t="shared" si="3"/>
        <v>0.43813411212395309</v>
      </c>
      <c r="N58">
        <f t="shared" si="3"/>
        <v>1.4017486221365755E-2</v>
      </c>
      <c r="O58">
        <f t="shared" si="0"/>
        <v>-3798.0302445044877</v>
      </c>
      <c r="P58">
        <f t="shared" si="10"/>
        <v>26288.046727437184</v>
      </c>
      <c r="Q58">
        <f t="shared" si="10"/>
        <v>841.04917328194529</v>
      </c>
      <c r="R58">
        <f t="shared" si="5"/>
        <v>40803266242.044754</v>
      </c>
      <c r="S58">
        <f t="shared" si="6"/>
        <v>8331.4602532780045</v>
      </c>
      <c r="T58">
        <f t="array" ref="T58">EXP((SUMPRODUCT(TRANSPOSE(B$5:B$6),E58:F58))+SUMPRODUCT(TRANSPOSE($B$7:$B$8),G58:H58))</f>
        <v>1.6767023962391268</v>
      </c>
      <c r="U58">
        <f t="array" ref="U58">EXP(SUMPRODUCT(TRANSPOSE(B$5:B$6),E58:F58)+SUMPRODUCT(TRANSPOSE($B$7:$B$8),G58:H58))</f>
        <v>1.6767023962391268</v>
      </c>
    </row>
    <row r="59" spans="1:21" ht="16" x14ac:dyDescent="0.2">
      <c r="A59" s="3">
        <v>46</v>
      </c>
      <c r="B59" s="3" t="s">
        <v>76</v>
      </c>
      <c r="C59" s="3">
        <v>850</v>
      </c>
      <c r="D59" s="5">
        <f t="shared" si="8"/>
        <v>27020</v>
      </c>
      <c r="E59" s="6">
        <v>8.69</v>
      </c>
      <c r="F59">
        <v>4.5</v>
      </c>
      <c r="G59">
        <v>0</v>
      </c>
      <c r="H59">
        <v>0</v>
      </c>
      <c r="I59">
        <f t="shared" si="1"/>
        <v>2.7666899324726102E-2</v>
      </c>
      <c r="J59">
        <f t="shared" si="9"/>
        <v>3.3718093525262338E-3</v>
      </c>
      <c r="K59">
        <f t="shared" si="2"/>
        <v>0.58684006232339847</v>
      </c>
      <c r="L59">
        <f t="shared" si="7"/>
        <v>1.6789915933758115E-2</v>
      </c>
      <c r="M59">
        <f t="shared" si="3"/>
        <v>0.45168069867993166</v>
      </c>
      <c r="N59">
        <f t="shared" si="3"/>
        <v>1.3546586555978549E-2</v>
      </c>
      <c r="O59">
        <f t="shared" si="0"/>
        <v>-3656.3775763681629</v>
      </c>
      <c r="P59">
        <f t="shared" si="10"/>
        <v>27100.841920795898</v>
      </c>
      <c r="Q59">
        <f t="shared" si="10"/>
        <v>812.79519335871294</v>
      </c>
      <c r="R59">
        <f t="shared" si="5"/>
        <v>46549599905.516159</v>
      </c>
      <c r="S59">
        <f t="shared" si="6"/>
        <v>8724.7555979687677</v>
      </c>
      <c r="T59">
        <f t="array" ref="T59">EXP((SUMPRODUCT(TRANSPOSE(B$5:B$6),E59:F59))+SUMPRODUCT(TRANSPOSE($B$7:$B$8),G59:H59))</f>
        <v>1.6292237383147377</v>
      </c>
      <c r="U59">
        <f t="array" ref="U59">EXP(SUMPRODUCT(TRANSPOSE(B$5:B$6),E59:F59)+SUMPRODUCT(TRANSPOSE($B$7:$B$8),G59:H59))</f>
        <v>1.6292237383147377</v>
      </c>
    </row>
    <row r="60" spans="1:21" ht="16" x14ac:dyDescent="0.2">
      <c r="A60" s="3">
        <v>47</v>
      </c>
      <c r="B60" s="3" t="s">
        <v>77</v>
      </c>
      <c r="C60" s="3">
        <v>904</v>
      </c>
      <c r="D60" s="5">
        <f t="shared" si="8"/>
        <v>27924</v>
      </c>
      <c r="E60" s="6">
        <v>8.5733333333333341</v>
      </c>
      <c r="F60">
        <v>4.6666670000000003</v>
      </c>
      <c r="G60">
        <v>0</v>
      </c>
      <c r="H60">
        <v>1</v>
      </c>
      <c r="I60">
        <f t="shared" si="1"/>
        <v>3.1787396956908465E-2</v>
      </c>
      <c r="J60">
        <f t="shared" si="9"/>
        <v>4.1204976321823628E-3</v>
      </c>
      <c r="K60">
        <f t="shared" si="2"/>
        <v>0.60492330261621063</v>
      </c>
      <c r="L60">
        <f t="shared" si="7"/>
        <v>1.8083240292812164E-2</v>
      </c>
      <c r="M60">
        <f t="shared" si="3"/>
        <v>0.46638896403187258</v>
      </c>
      <c r="N60">
        <f t="shared" si="3"/>
        <v>1.4708265351940955E-2</v>
      </c>
      <c r="O60">
        <f t="shared" si="0"/>
        <v>-3814.2884896321261</v>
      </c>
      <c r="P60">
        <f t="shared" si="10"/>
        <v>27983.337841912355</v>
      </c>
      <c r="Q60">
        <f t="shared" si="10"/>
        <v>882.49592111645734</v>
      </c>
      <c r="R60">
        <f t="shared" si="5"/>
        <v>53600092644.049438</v>
      </c>
      <c r="S60">
        <f t="shared" si="6"/>
        <v>9166.6514471019291</v>
      </c>
      <c r="T60">
        <f t="array" ref="T60">EXP((SUMPRODUCT(TRANSPOSE(B$5:B$6),E60:F60))+SUMPRODUCT(TRANSPOSE($B$7:$B$8),G60:H60))</f>
        <v>1.7823538234919312</v>
      </c>
      <c r="U60">
        <f t="array" ref="U60">EXP(SUMPRODUCT(TRANSPOSE(B$5:B$6),E60:F60)+SUMPRODUCT(TRANSPOSE($B$7:$B$8),G60:H60))</f>
        <v>1.7823538234919312</v>
      </c>
    </row>
    <row r="61" spans="1:21" ht="16" x14ac:dyDescent="0.2">
      <c r="A61" s="3">
        <v>48</v>
      </c>
      <c r="B61" s="3" t="s">
        <v>78</v>
      </c>
      <c r="C61" s="3">
        <v>790</v>
      </c>
      <c r="D61" s="5">
        <f t="shared" si="8"/>
        <v>28714</v>
      </c>
      <c r="E61" s="6">
        <v>7.75</v>
      </c>
      <c r="F61">
        <v>4.8</v>
      </c>
      <c r="G61">
        <v>0</v>
      </c>
      <c r="H61">
        <v>1</v>
      </c>
      <c r="I61">
        <f t="shared" si="1"/>
        <v>3.6178351929131991E-2</v>
      </c>
      <c r="J61">
        <f t="shared" si="9"/>
        <v>4.3909549722235264E-3</v>
      </c>
      <c r="K61">
        <f t="shared" si="2"/>
        <v>0.62191279215789597</v>
      </c>
      <c r="L61">
        <f t="shared" si="7"/>
        <v>1.6989489541685332E-2</v>
      </c>
      <c r="M61">
        <f t="shared" si="3"/>
        <v>0.48033322531883083</v>
      </c>
      <c r="N61">
        <f t="shared" si="3"/>
        <v>1.3944261286958238E-2</v>
      </c>
      <c r="O61">
        <f t="shared" si="0"/>
        <v>-3375.4229137797438</v>
      </c>
      <c r="P61">
        <f t="shared" si="10"/>
        <v>28819.99351912985</v>
      </c>
      <c r="Q61">
        <f t="shared" si="10"/>
        <v>836.65567721749426</v>
      </c>
      <c r="R61">
        <f t="shared" si="5"/>
        <v>61147811647.565712</v>
      </c>
      <c r="S61">
        <f t="shared" si="6"/>
        <v>9600.6634439032769</v>
      </c>
      <c r="T61">
        <f t="array" ref="T61">EXP((SUMPRODUCT(TRANSPOSE(B$5:B$6),E61:F61))+SUMPRODUCT(TRANSPOSE($B$7:$B$8),G61:H61))</f>
        <v>1.7054318794331558</v>
      </c>
      <c r="U61">
        <f t="array" ref="U61">EXP(SUMPRODUCT(TRANSPOSE(B$5:B$6),E61:F61)+SUMPRODUCT(TRANSPOSE($B$7:$B$8),G61:H61))</f>
        <v>1.7054318794331558</v>
      </c>
    </row>
    <row r="62" spans="1:21" ht="16" x14ac:dyDescent="0.2">
      <c r="A62" s="3">
        <v>49</v>
      </c>
      <c r="B62" s="3" t="s">
        <v>79</v>
      </c>
      <c r="C62" s="3">
        <v>730</v>
      </c>
      <c r="D62" s="5">
        <f t="shared" si="8"/>
        <v>29444</v>
      </c>
      <c r="E62" s="6">
        <v>7.2899999999999991</v>
      </c>
      <c r="F62">
        <v>5</v>
      </c>
      <c r="G62">
        <v>0</v>
      </c>
      <c r="H62">
        <v>0</v>
      </c>
      <c r="I62">
        <f t="shared" si="1"/>
        <v>4.0506217462263239E-2</v>
      </c>
      <c r="J62">
        <f t="shared" si="9"/>
        <v>4.3278655331312477E-3</v>
      </c>
      <c r="K62">
        <f t="shared" si="2"/>
        <v>0.63673980857879842</v>
      </c>
      <c r="L62">
        <f t="shared" si="7"/>
        <v>1.482701642090245E-2</v>
      </c>
      <c r="M62">
        <f t="shared" si="3"/>
        <v>0.49262246159095441</v>
      </c>
      <c r="N62">
        <f t="shared" si="3"/>
        <v>1.2289236272123628E-2</v>
      </c>
      <c r="O62">
        <f t="shared" si="0"/>
        <v>-3211.2929946747831</v>
      </c>
      <c r="P62">
        <f t="shared" si="10"/>
        <v>29557.347695457265</v>
      </c>
      <c r="Q62">
        <f t="shared" si="10"/>
        <v>737.35417632741769</v>
      </c>
      <c r="R62">
        <f t="shared" si="5"/>
        <v>68622185612.974106</v>
      </c>
      <c r="S62">
        <f t="shared" si="6"/>
        <v>9995.6893732578701</v>
      </c>
      <c r="T62">
        <f t="array" ref="T62">EXP((SUMPRODUCT(TRANSPOSE(B$5:B$6),E62:F62))+SUMPRODUCT(TRANSPOSE($B$7:$B$8),G62:H62))</f>
        <v>1.5130496534694307</v>
      </c>
      <c r="U62">
        <f t="array" ref="U62">EXP(SUMPRODUCT(TRANSPOSE(B$5:B$6),E62:F62)+SUMPRODUCT(TRANSPOSE($B$7:$B$8),G62:H62))</f>
        <v>1.5130496534694307</v>
      </c>
    </row>
    <row r="63" spans="1:21" ht="16" x14ac:dyDescent="0.2">
      <c r="A63" s="3">
        <v>50</v>
      </c>
      <c r="B63" s="3" t="s">
        <v>80</v>
      </c>
      <c r="C63" s="3">
        <v>752</v>
      </c>
      <c r="D63" s="5">
        <f t="shared" si="8"/>
        <v>30196</v>
      </c>
      <c r="E63" s="6">
        <v>5.96</v>
      </c>
      <c r="F63">
        <v>5.3333329999999997</v>
      </c>
      <c r="G63">
        <v>0</v>
      </c>
      <c r="H63">
        <v>0</v>
      </c>
      <c r="I63">
        <f t="shared" si="1"/>
        <v>4.4975241344969996E-2</v>
      </c>
      <c r="J63">
        <f t="shared" si="9"/>
        <v>4.4690238827067574E-3</v>
      </c>
      <c r="K63">
        <f t="shared" si="2"/>
        <v>0.65035981693630873</v>
      </c>
      <c r="L63">
        <f t="shared" si="7"/>
        <v>1.3620008357510316E-2</v>
      </c>
      <c r="M63">
        <f t="shared" si="3"/>
        <v>0.50403055900536275</v>
      </c>
      <c r="N63">
        <f t="shared" si="3"/>
        <v>1.1408097414408366E-2</v>
      </c>
      <c r="O63">
        <f t="shared" si="0"/>
        <v>-3364.0207709140459</v>
      </c>
      <c r="P63">
        <f t="shared" si="10"/>
        <v>30241.833540321764</v>
      </c>
      <c r="Q63">
        <f t="shared" si="10"/>
        <v>684.48584486450193</v>
      </c>
      <c r="R63">
        <f t="shared" si="5"/>
        <v>76377258045.950378</v>
      </c>
      <c r="S63">
        <f t="shared" si="6"/>
        <v>10373.043261985387</v>
      </c>
      <c r="T63">
        <f t="array" ref="T63">EXP((SUMPRODUCT(TRANSPOSE(B$5:B$6),E63:F63))+SUMPRODUCT(TRANSPOSE($B$7:$B$8),G63:H63))</f>
        <v>1.4096068039663512</v>
      </c>
      <c r="U63">
        <f t="array" ref="U63">EXP(SUMPRODUCT(TRANSPOSE(B$5:B$6),E63:F63)+SUMPRODUCT(TRANSPOSE($B$7:$B$8),G63:H63))</f>
        <v>1.4096068039663512</v>
      </c>
    </row>
    <row r="64" spans="1:21" ht="16" x14ac:dyDescent="0.2">
      <c r="A64" s="3">
        <v>51</v>
      </c>
      <c r="B64" s="3" t="s">
        <v>81</v>
      </c>
      <c r="C64" s="3">
        <v>825</v>
      </c>
      <c r="D64" s="5">
        <f t="shared" si="8"/>
        <v>31021</v>
      </c>
      <c r="E64" s="6">
        <v>6.4833333333333325</v>
      </c>
      <c r="F64">
        <v>6</v>
      </c>
      <c r="G64">
        <v>0</v>
      </c>
      <c r="H64">
        <v>1</v>
      </c>
      <c r="I64">
        <f t="shared" si="1"/>
        <v>5.0580069918807702E-2</v>
      </c>
      <c r="J64">
        <f t="shared" si="9"/>
        <v>5.6048285738377057E-3</v>
      </c>
      <c r="K64">
        <f t="shared" si="2"/>
        <v>0.66555794988856021</v>
      </c>
      <c r="L64">
        <f t="shared" si="7"/>
        <v>1.5198132952251475E-2</v>
      </c>
      <c r="M64">
        <f t="shared" si="3"/>
        <v>0.51690986659040417</v>
      </c>
      <c r="N64">
        <f t="shared" si="3"/>
        <v>1.2879307585041268E-2</v>
      </c>
      <c r="O64">
        <f t="shared" si="0"/>
        <v>-3590.5099879079967</v>
      </c>
      <c r="P64">
        <f t="shared" si="10"/>
        <v>31014.591995424249</v>
      </c>
      <c r="Q64">
        <f t="shared" si="10"/>
        <v>772.75845510247609</v>
      </c>
      <c r="R64">
        <f t="shared" si="5"/>
        <v>86156846479.992767</v>
      </c>
      <c r="S64">
        <f t="shared" si="6"/>
        <v>10811.890408732188</v>
      </c>
      <c r="T64">
        <f t="array" ref="T64">EXP((SUMPRODUCT(TRANSPOSE(B$5:B$6),E64:F64))+SUMPRODUCT(TRANSPOSE($B$7:$B$8),G64:H64))</f>
        <v>1.5995639098225347</v>
      </c>
      <c r="U64">
        <f t="array" ref="U64">EXP(SUMPRODUCT(TRANSPOSE(B$5:B$6),E64:F64)+SUMPRODUCT(TRANSPOSE($B$7:$B$8),G64:H64))</f>
        <v>1.5995639098225347</v>
      </c>
    </row>
    <row r="65" spans="1:21" ht="16" x14ac:dyDescent="0.2">
      <c r="A65" s="3">
        <v>52</v>
      </c>
      <c r="B65" s="3" t="s">
        <v>82</v>
      </c>
      <c r="C65" s="3">
        <v>659</v>
      </c>
      <c r="D65" s="5">
        <f t="shared" si="8"/>
        <v>31680</v>
      </c>
      <c r="E65" s="6">
        <v>5.7666666666666666</v>
      </c>
      <c r="F65">
        <v>6.8666669999999996</v>
      </c>
      <c r="G65">
        <v>0</v>
      </c>
      <c r="H65">
        <v>1</v>
      </c>
      <c r="I65">
        <f t="shared" si="1"/>
        <v>5.6540863874774971E-2</v>
      </c>
      <c r="J65">
        <f t="shared" si="9"/>
        <v>5.9607939559672696E-3</v>
      </c>
      <c r="K65">
        <f t="shared" si="2"/>
        <v>0.67993270683204043</v>
      </c>
      <c r="L65">
        <f t="shared" si="7"/>
        <v>1.4374756943480227E-2</v>
      </c>
      <c r="M65">
        <f t="shared" si="3"/>
        <v>0.5292508601876369</v>
      </c>
      <c r="N65">
        <f t="shared" si="3"/>
        <v>1.2340993597232806E-2</v>
      </c>
      <c r="O65">
        <f t="shared" si="0"/>
        <v>-2896.1921431737887</v>
      </c>
      <c r="P65">
        <f t="shared" si="10"/>
        <v>31755.051611258215</v>
      </c>
      <c r="Q65">
        <f t="shared" si="10"/>
        <v>740.45961583396843</v>
      </c>
      <c r="R65">
        <f t="shared" si="5"/>
        <v>96623692433.844574</v>
      </c>
      <c r="S65">
        <f t="shared" si="6"/>
        <v>11245.728494178355</v>
      </c>
      <c r="T65">
        <f t="array" ref="T65">EXP((SUMPRODUCT(TRANSPOSE(B$5:B$6),E65:F65))+SUMPRODUCT(TRANSPOSE($B$7:$B$8),G65:H65))</f>
        <v>1.5437046039640416</v>
      </c>
      <c r="U65">
        <f t="array" ref="U65">EXP(SUMPRODUCT(TRANSPOSE(B$5:B$6),E65:F65)+SUMPRODUCT(TRANSPOSE($B$7:$B$8),G65:H65))</f>
        <v>1.5437046039640416</v>
      </c>
    </row>
    <row r="66" spans="1:21" ht="16" x14ac:dyDescent="0.2">
      <c r="A66" s="3">
        <v>53</v>
      </c>
      <c r="B66" s="3" t="s">
        <v>83</v>
      </c>
      <c r="C66" s="3">
        <v>653</v>
      </c>
      <c r="D66" s="5">
        <f t="shared" si="8"/>
        <v>32333</v>
      </c>
      <c r="E66" s="6">
        <v>5.8266666666666671</v>
      </c>
      <c r="F66">
        <v>8.2666660000000007</v>
      </c>
      <c r="G66">
        <v>0</v>
      </c>
      <c r="H66">
        <v>0</v>
      </c>
      <c r="I66">
        <f t="shared" si="1"/>
        <v>6.2549095784256936E-2</v>
      </c>
      <c r="J66">
        <f t="shared" si="9"/>
        <v>6.0082319094819647E-3</v>
      </c>
      <c r="K66">
        <f t="shared" si="2"/>
        <v>0.69286219996172438</v>
      </c>
      <c r="L66">
        <f t="shared" si="7"/>
        <v>1.2929493129683944E-2</v>
      </c>
      <c r="M66">
        <f t="shared" si="3"/>
        <v>0.54050739523557723</v>
      </c>
      <c r="N66">
        <f t="shared" si="3"/>
        <v>1.1256535047940445E-2</v>
      </c>
      <c r="O66">
        <f t="shared" si="0"/>
        <v>-2929.8845960699696</v>
      </c>
      <c r="P66">
        <f t="shared" si="10"/>
        <v>32430.443714134635</v>
      </c>
      <c r="Q66">
        <f t="shared" si="10"/>
        <v>675.39210287642663</v>
      </c>
      <c r="R66">
        <f t="shared" si="5"/>
        <v>107243717521.61026</v>
      </c>
      <c r="S66">
        <f t="shared" si="6"/>
        <v>11652.939431468161</v>
      </c>
      <c r="T66">
        <f t="array" ref="T66">EXP((SUMPRODUCT(TRANSPOSE(B$5:B$6),E66:F66))+SUMPRODUCT(TRANSPOSE($B$7:$B$8),G66:H66))</f>
        <v>1.4151587834241379</v>
      </c>
      <c r="U66">
        <f t="array" ref="U66">EXP(SUMPRODUCT(TRANSPOSE(B$5:B$6),E66:F66)+SUMPRODUCT(TRANSPOSE($B$7:$B$8),G66:H66))</f>
        <v>1.4151587834241379</v>
      </c>
    </row>
    <row r="67" spans="1:21" ht="16" x14ac:dyDescent="0.2">
      <c r="A67" s="3">
        <v>54</v>
      </c>
      <c r="B67" s="3" t="s">
        <v>84</v>
      </c>
      <c r="C67" s="3">
        <v>731</v>
      </c>
      <c r="D67" s="5">
        <f t="shared" si="8"/>
        <v>33064</v>
      </c>
      <c r="E67" s="6">
        <v>6.82</v>
      </c>
      <c r="F67">
        <v>9.3000000000000007</v>
      </c>
      <c r="G67">
        <v>0</v>
      </c>
      <c r="H67">
        <v>0</v>
      </c>
      <c r="I67">
        <f t="shared" si="1"/>
        <v>6.9530447641139581E-2</v>
      </c>
      <c r="J67">
        <f t="shared" si="9"/>
        <v>6.9813518568826449E-3</v>
      </c>
      <c r="K67">
        <f t="shared" si="2"/>
        <v>0.70629161647056538</v>
      </c>
      <c r="L67">
        <f t="shared" si="7"/>
        <v>1.3429416508840997E-2</v>
      </c>
      <c r="M67">
        <f t="shared" si="3"/>
        <v>0.55237823137475794</v>
      </c>
      <c r="N67">
        <f t="shared" si="3"/>
        <v>1.1870836139180638E-2</v>
      </c>
      <c r="O67">
        <f t="shared" si="0"/>
        <v>-3241.0132315983087</v>
      </c>
      <c r="P67">
        <f t="shared" si="10"/>
        <v>33142.693882485473</v>
      </c>
      <c r="Q67">
        <f t="shared" si="10"/>
        <v>712.25016835083829</v>
      </c>
      <c r="R67">
        <f t="shared" si="5"/>
        <v>119673148131.62122</v>
      </c>
      <c r="S67">
        <f t="shared" si="6"/>
        <v>12094.474372372641</v>
      </c>
      <c r="T67">
        <f t="array" ref="T67">EXP((SUMPRODUCT(TRANSPOSE(B$5:B$6),E67:F67))+SUMPRODUCT(TRANSPOSE($B$7:$B$8),G67:H67))</f>
        <v>1.4993169360565248</v>
      </c>
      <c r="U67">
        <f t="array" ref="U67">EXP(SUMPRODUCT(TRANSPOSE(B$5:B$6),E67:F67)+SUMPRODUCT(TRANSPOSE($B$7:$B$8),G67:H67))</f>
        <v>1.4993169360565248</v>
      </c>
    </row>
    <row r="68" spans="1:21" ht="16" x14ac:dyDescent="0.2">
      <c r="A68" s="3">
        <v>55</v>
      </c>
      <c r="B68" s="3" t="s">
        <v>85</v>
      </c>
      <c r="C68" s="3">
        <v>887</v>
      </c>
      <c r="D68" s="5">
        <f t="shared" si="8"/>
        <v>33951</v>
      </c>
      <c r="E68" s="6">
        <v>6.839999999999999</v>
      </c>
      <c r="F68">
        <v>9.6333330000000004</v>
      </c>
      <c r="G68">
        <v>0</v>
      </c>
      <c r="H68">
        <v>1</v>
      </c>
      <c r="I68">
        <f t="shared" si="1"/>
        <v>7.7947100301382632E-2</v>
      </c>
      <c r="J68">
        <f t="shared" si="9"/>
        <v>8.4166526602430514E-3</v>
      </c>
      <c r="K68">
        <f t="shared" si="2"/>
        <v>0.72073830338890121</v>
      </c>
      <c r="L68">
        <f t="shared" si="7"/>
        <v>1.4446686918335838E-2</v>
      </c>
      <c r="M68">
        <f t="shared" si="3"/>
        <v>0.5653673812598401</v>
      </c>
      <c r="N68">
        <f t="shared" si="3"/>
        <v>1.2989149885082223E-2</v>
      </c>
      <c r="O68">
        <f t="shared" si="0"/>
        <v>-3852.8094731888964</v>
      </c>
      <c r="P68">
        <f t="shared" si="10"/>
        <v>33922.042875590407</v>
      </c>
      <c r="Q68">
        <f t="shared" si="10"/>
        <v>779.34899310493336</v>
      </c>
      <c r="R68">
        <f t="shared" si="5"/>
        <v>134787638532.1105</v>
      </c>
      <c r="S68">
        <f t="shared" si="6"/>
        <v>12592.603100779888</v>
      </c>
      <c r="T68">
        <f t="array" ref="T68">EXP((SUMPRODUCT(TRANSPOSE(B$5:B$6),E68:F68))+SUMPRODUCT(TRANSPOSE($B$7:$B$8),G68:H68))</f>
        <v>1.6534796234408891</v>
      </c>
      <c r="U68">
        <f t="array" ref="U68">EXP(SUMPRODUCT(TRANSPOSE(B$5:B$6),E68:F68)+SUMPRODUCT(TRANSPOSE($B$7:$B$8),G68:H68))</f>
        <v>1.6534796234408891</v>
      </c>
    </row>
    <row r="69" spans="1:21" ht="16" x14ac:dyDescent="0.2">
      <c r="A69" s="3">
        <v>56</v>
      </c>
      <c r="B69" s="3" t="s">
        <v>86</v>
      </c>
      <c r="C69" s="3">
        <v>847</v>
      </c>
      <c r="D69" s="5">
        <f t="shared" si="8"/>
        <v>34798</v>
      </c>
      <c r="E69" s="6">
        <v>7.0166666666666675</v>
      </c>
      <c r="F69">
        <v>9.9333329999999993</v>
      </c>
      <c r="G69">
        <v>0</v>
      </c>
      <c r="H69">
        <v>1</v>
      </c>
      <c r="I69">
        <f t="shared" si="1"/>
        <v>8.7217998919910888E-2</v>
      </c>
      <c r="J69">
        <f t="shared" si="9"/>
        <v>9.270898618528256E-3</v>
      </c>
      <c r="K69">
        <f t="shared" si="2"/>
        <v>0.73492329896370456</v>
      </c>
      <c r="L69">
        <f t="shared" si="7"/>
        <v>1.418499557480335E-2</v>
      </c>
      <c r="M69">
        <f t="shared" si="3"/>
        <v>0.57836457623646997</v>
      </c>
      <c r="N69">
        <f t="shared" si="3"/>
        <v>1.2997194976629763E-2</v>
      </c>
      <c r="O69">
        <f t="shared" si="0"/>
        <v>-3678.5393933088549</v>
      </c>
      <c r="P69">
        <f t="shared" si="10"/>
        <v>34701.874574188201</v>
      </c>
      <c r="Q69">
        <f t="shared" si="10"/>
        <v>779.83169859778582</v>
      </c>
      <c r="R69">
        <f t="shared" si="5"/>
        <v>151603260571.71426</v>
      </c>
      <c r="S69">
        <f t="shared" si="6"/>
        <v>13107.460799559547</v>
      </c>
      <c r="T69">
        <f t="array" ref="T69">EXP((SUMPRODUCT(TRANSPOSE(B$5:B$6),E69:F69))+SUMPRODUCT(TRANSPOSE($B$7:$B$8),G69:H69))</f>
        <v>1.6712939458170768</v>
      </c>
      <c r="U69">
        <f t="array" ref="U69">EXP(SUMPRODUCT(TRANSPOSE(B$5:B$6),E69:F69)+SUMPRODUCT(TRANSPOSE($B$7:$B$8),G69:H69))</f>
        <v>1.6712939458170768</v>
      </c>
    </row>
    <row r="70" spans="1:21" ht="16" x14ac:dyDescent="0.2">
      <c r="A70" s="3">
        <v>57</v>
      </c>
      <c r="B70" s="3" t="s">
        <v>87</v>
      </c>
      <c r="C70" s="3">
        <v>833</v>
      </c>
      <c r="D70" s="5">
        <f t="shared" si="8"/>
        <v>35631</v>
      </c>
      <c r="E70" s="6">
        <v>7.3866666666666658</v>
      </c>
      <c r="F70">
        <v>9.8333329999999997</v>
      </c>
      <c r="G70">
        <v>0</v>
      </c>
      <c r="H70">
        <v>0</v>
      </c>
      <c r="I70">
        <f t="shared" si="1"/>
        <v>9.6561172300101972E-2</v>
      </c>
      <c r="J70">
        <f t="shared" si="9"/>
        <v>9.3431733801910832E-3</v>
      </c>
      <c r="K70">
        <f t="shared" si="2"/>
        <v>0.74769775123259674</v>
      </c>
      <c r="L70">
        <f t="shared" si="7"/>
        <v>1.2774452268892178E-2</v>
      </c>
      <c r="M70">
        <f t="shared" si="3"/>
        <v>0.59030964415402265</v>
      </c>
      <c r="N70">
        <f t="shared" si="3"/>
        <v>1.1945067917552694E-2</v>
      </c>
      <c r="O70">
        <f t="shared" si="0"/>
        <v>-3688.0548646994584</v>
      </c>
      <c r="P70">
        <f t="shared" si="10"/>
        <v>35418.578649241361</v>
      </c>
      <c r="Q70">
        <f t="shared" si="10"/>
        <v>716.70407505316166</v>
      </c>
      <c r="R70">
        <f t="shared" si="5"/>
        <v>168730778407.92401</v>
      </c>
      <c r="S70">
        <f t="shared" si="6"/>
        <v>13595.287670686774</v>
      </c>
      <c r="T70">
        <f t="array" ref="T70">EXP((SUMPRODUCT(TRANSPOSE(B$5:B$6),E70:F70))+SUMPRODUCT(TRANSPOSE($B$7:$B$8),G70:H70))</f>
        <v>1.5492189141691679</v>
      </c>
      <c r="U70">
        <f t="array" ref="U70">EXP(SUMPRODUCT(TRANSPOSE(B$5:B$6),E70:F70)+SUMPRODUCT(TRANSPOSE($B$7:$B$8),G70:H70))</f>
        <v>1.5492189141691679</v>
      </c>
    </row>
    <row r="71" spans="1:21" ht="16" x14ac:dyDescent="0.2">
      <c r="A71" s="3">
        <v>58</v>
      </c>
      <c r="B71" s="3" t="s">
        <v>88</v>
      </c>
      <c r="C71" s="3">
        <v>747</v>
      </c>
      <c r="D71" s="5">
        <f t="shared" si="8"/>
        <v>36378</v>
      </c>
      <c r="E71" s="6">
        <v>7.3933333333333335</v>
      </c>
      <c r="F71">
        <v>9.6333330000000004</v>
      </c>
      <c r="G71">
        <v>0</v>
      </c>
      <c r="H71">
        <v>0</v>
      </c>
      <c r="I71">
        <f t="shared" si="1"/>
        <v>0.10669214881753553</v>
      </c>
      <c r="J71">
        <f t="shared" si="9"/>
        <v>1.0130976517433554E-2</v>
      </c>
      <c r="K71">
        <f t="shared" si="2"/>
        <v>0.76010936190316958</v>
      </c>
      <c r="L71">
        <f t="shared" si="7"/>
        <v>1.2411610670572837E-2</v>
      </c>
      <c r="M71">
        <f t="shared" si="3"/>
        <v>0.60216999614260003</v>
      </c>
      <c r="N71">
        <f t="shared" si="3"/>
        <v>1.1860351988577409E-2</v>
      </c>
      <c r="O71">
        <f t="shared" si="0"/>
        <v>-3312.6119927939376</v>
      </c>
      <c r="P71">
        <f t="shared" si="10"/>
        <v>36130.199768555998</v>
      </c>
      <c r="Q71">
        <f t="shared" si="10"/>
        <v>711.62111931464449</v>
      </c>
      <c r="R71">
        <f t="shared" si="5"/>
        <v>187512037664.53244</v>
      </c>
      <c r="S71">
        <f t="shared" si="6"/>
        <v>14093.533665194835</v>
      </c>
      <c r="T71">
        <f t="array" ref="T71">EXP((SUMPRODUCT(TRANSPOSE(B$5:B$6),E71:F71))+SUMPRODUCT(TRANSPOSE($B$7:$B$8),G71:H71))</f>
        <v>1.5486002651703121</v>
      </c>
      <c r="U71">
        <f t="array" ref="U71">EXP(SUMPRODUCT(TRANSPOSE(B$5:B$6),E71:F71)+SUMPRODUCT(TRANSPOSE($B$7:$B$8),G71:H71))</f>
        <v>1.5486002651703121</v>
      </c>
    </row>
    <row r="72" spans="1:21" ht="16" x14ac:dyDescent="0.2">
      <c r="A72" s="3">
        <v>59</v>
      </c>
      <c r="B72" s="3" t="s">
        <v>89</v>
      </c>
      <c r="C72" s="3">
        <v>819</v>
      </c>
      <c r="D72" s="5">
        <f t="shared" si="8"/>
        <v>37197</v>
      </c>
      <c r="E72" s="6">
        <v>6.83</v>
      </c>
      <c r="F72">
        <v>9.466666</v>
      </c>
      <c r="G72">
        <v>0</v>
      </c>
      <c r="H72">
        <v>1</v>
      </c>
      <c r="I72">
        <f t="shared" si="1"/>
        <v>0.11837604530232382</v>
      </c>
      <c r="J72">
        <f t="shared" si="9"/>
        <v>1.1683896484788292E-2</v>
      </c>
      <c r="K72">
        <f t="shared" si="2"/>
        <v>0.77293487276213602</v>
      </c>
      <c r="L72">
        <f t="shared" si="7"/>
        <v>1.2825510858966438E-2</v>
      </c>
      <c r="M72">
        <f t="shared" si="3"/>
        <v>0.61471956408700901</v>
      </c>
      <c r="N72">
        <f t="shared" si="3"/>
        <v>1.2549567944409005E-2</v>
      </c>
      <c r="O72">
        <f t="shared" si="0"/>
        <v>-3585.6385443638296</v>
      </c>
      <c r="P72">
        <f t="shared" si="10"/>
        <v>36883.173845220539</v>
      </c>
      <c r="Q72">
        <f t="shared" si="10"/>
        <v>752.97407666454035</v>
      </c>
      <c r="R72">
        <f t="shared" si="5"/>
        <v>209449389983.15863</v>
      </c>
      <c r="S72">
        <f t="shared" si="6"/>
        <v>14636.262568289725</v>
      </c>
      <c r="T72">
        <f t="array" ref="T72">EXP((SUMPRODUCT(TRANSPOSE(B$5:B$6),E72:F72))+SUMPRODUCT(TRANSPOSE($B$7:$B$8),G72:H72))</f>
        <v>1.6515363831707823</v>
      </c>
      <c r="U72">
        <f t="array" ref="U72">EXP(SUMPRODUCT(TRANSPOSE(B$5:B$6),E72:F72)+SUMPRODUCT(TRANSPOSE($B$7:$B$8),G72:H72))</f>
        <v>1.6515363831707823</v>
      </c>
    </row>
    <row r="73" spans="1:21" ht="16" x14ac:dyDescent="0.2">
      <c r="A73" s="3">
        <v>60</v>
      </c>
      <c r="B73" s="3" t="s">
        <v>90</v>
      </c>
      <c r="C73" s="3">
        <v>653</v>
      </c>
      <c r="D73" s="5">
        <f t="shared" si="8"/>
        <v>37850</v>
      </c>
      <c r="E73" s="6">
        <v>7.1266666666666669</v>
      </c>
      <c r="F73">
        <v>9.5</v>
      </c>
      <c r="G73">
        <v>0</v>
      </c>
      <c r="H73">
        <v>1</v>
      </c>
      <c r="I73">
        <f t="shared" si="1"/>
        <v>0.13117537520950073</v>
      </c>
      <c r="J73">
        <f t="shared" si="9"/>
        <v>1.2799329907176915E-2</v>
      </c>
      <c r="K73">
        <f t="shared" si="2"/>
        <v>0.78551898038176471</v>
      </c>
      <c r="L73">
        <f t="shared" si="7"/>
        <v>1.2584107619628693E-2</v>
      </c>
      <c r="M73">
        <f t="shared" si="3"/>
        <v>0.62735569370867905</v>
      </c>
      <c r="N73">
        <f t="shared" si="3"/>
        <v>1.2636129621669906E-2</v>
      </c>
      <c r="O73">
        <f t="shared" si="0"/>
        <v>-2854.3904250942287</v>
      </c>
      <c r="P73">
        <f t="shared" si="10"/>
        <v>37641.34162252074</v>
      </c>
      <c r="Q73">
        <f t="shared" si="10"/>
        <v>758.1677773001943</v>
      </c>
      <c r="R73">
        <f t="shared" si="5"/>
        <v>233831057198.06177</v>
      </c>
      <c r="S73">
        <f t="shared" si="6"/>
        <v>15199.453384974469</v>
      </c>
      <c r="T73">
        <f t="array" ref="T73">EXP((SUMPRODUCT(TRANSPOSE(B$5:B$6),E73:F73))+SUMPRODUCT(TRANSPOSE($B$7:$B$8),G73:H73))</f>
        <v>1.6785188208884776</v>
      </c>
      <c r="U73">
        <f t="array" ref="U73">EXP(SUMPRODUCT(TRANSPOSE(B$5:B$6),E73:F73)+SUMPRODUCT(TRANSPOSE($B$7:$B$8),G73:H73))</f>
        <v>1.6785188208884776</v>
      </c>
    </row>
    <row r="74" spans="1:21" ht="16" x14ac:dyDescent="0.2">
      <c r="A74" s="3">
        <v>61</v>
      </c>
      <c r="B74" s="3" t="s">
        <v>91</v>
      </c>
      <c r="C74" s="3">
        <v>681</v>
      </c>
      <c r="D74" s="5">
        <f t="shared" si="8"/>
        <v>38531</v>
      </c>
      <c r="E74" s="6">
        <v>7.3066666666666666</v>
      </c>
      <c r="F74">
        <v>9.033334</v>
      </c>
      <c r="G74">
        <v>1</v>
      </c>
      <c r="H74">
        <v>0</v>
      </c>
      <c r="I74">
        <f t="shared" si="1"/>
        <v>0.1425037626871779</v>
      </c>
      <c r="J74">
        <f t="shared" si="9"/>
        <v>1.1328387477677171E-2</v>
      </c>
      <c r="K74">
        <f t="shared" si="2"/>
        <v>0.79554110620120089</v>
      </c>
      <c r="L74">
        <f t="shared" si="7"/>
        <v>1.0022125819436178E-2</v>
      </c>
      <c r="M74">
        <f t="shared" si="3"/>
        <v>0.63769355981424214</v>
      </c>
      <c r="N74">
        <f t="shared" si="3"/>
        <v>1.0337866105563129E-2</v>
      </c>
      <c r="O74">
        <f t="shared" si="0"/>
        <v>-3113.492368503003</v>
      </c>
      <c r="P74">
        <f t="shared" si="10"/>
        <v>38261.613588854525</v>
      </c>
      <c r="Q74">
        <f t="shared" si="10"/>
        <v>620.27196633378776</v>
      </c>
      <c r="R74">
        <f t="shared" si="5"/>
        <v>255724602920.3674</v>
      </c>
      <c r="S74">
        <f t="shared" si="6"/>
        <v>15672.167276016817</v>
      </c>
      <c r="T74">
        <f t="array" ref="T74">EXP((SUMPRODUCT(TRANSPOSE(B$5:B$6),E74:F74))+SUMPRODUCT(TRANSPOSE($B$7:$B$8),G74:H74))</f>
        <v>1.3803367538411755</v>
      </c>
      <c r="U74">
        <f t="array" ref="U74">EXP(SUMPRODUCT(TRANSPOSE(B$5:B$6),E74:F74)+SUMPRODUCT(TRANSPOSE($B$7:$B$8),G74:H74))</f>
        <v>1.3803367538411755</v>
      </c>
    </row>
    <row r="75" spans="1:21" ht="16" x14ac:dyDescent="0.2">
      <c r="A75" s="3">
        <v>62</v>
      </c>
      <c r="B75" s="3" t="s">
        <v>92</v>
      </c>
      <c r="C75" s="3">
        <v>572</v>
      </c>
      <c r="D75" s="5">
        <f t="shared" si="8"/>
        <v>39103</v>
      </c>
      <c r="E75" s="6">
        <v>7.1866666666666656</v>
      </c>
      <c r="F75">
        <v>9.0666670000000007</v>
      </c>
      <c r="G75">
        <v>1</v>
      </c>
      <c r="H75">
        <v>0</v>
      </c>
      <c r="I75">
        <f t="shared" si="1"/>
        <v>0.15460386797953085</v>
      </c>
      <c r="J75">
        <f t="shared" si="9"/>
        <v>1.2100105292352947E-2</v>
      </c>
      <c r="K75">
        <f t="shared" si="2"/>
        <v>0.8052236394344644</v>
      </c>
      <c r="L75">
        <f t="shared" si="7"/>
        <v>9.6825332332635128E-3</v>
      </c>
      <c r="M75">
        <f t="shared" si="3"/>
        <v>0.64796045138708758</v>
      </c>
      <c r="N75">
        <f t="shared" si="3"/>
        <v>1.0266891572845575E-2</v>
      </c>
      <c r="O75">
        <f t="shared" si="0"/>
        <v>-2619.0913156777874</v>
      </c>
      <c r="P75">
        <f t="shared" si="10"/>
        <v>38877.627083225256</v>
      </c>
      <c r="Q75">
        <f t="shared" si="10"/>
        <v>616.01349437073452</v>
      </c>
      <c r="R75">
        <f t="shared" si="5"/>
        <v>279444587902.55164</v>
      </c>
      <c r="S75">
        <f t="shared" si="6"/>
        <v>16151.422837109007</v>
      </c>
      <c r="T75">
        <f t="array" ref="T75">EXP((SUMPRODUCT(TRANSPOSE(B$5:B$6),E75:F75))+SUMPRODUCT(TRANSPOSE($B$7:$B$8),G75:H75))</f>
        <v>1.3715622678370443</v>
      </c>
      <c r="U75">
        <f t="array" ref="U75">EXP(SUMPRODUCT(TRANSPOSE(B$5:B$6),E75:F75)+SUMPRODUCT(TRANSPOSE($B$7:$B$8),G75:H75))</f>
        <v>1.3715622678370443</v>
      </c>
    </row>
    <row r="76" spans="1:21" ht="16" x14ac:dyDescent="0.2">
      <c r="A76" s="3">
        <v>63</v>
      </c>
      <c r="B76" s="3" t="s">
        <v>93</v>
      </c>
      <c r="C76" s="3">
        <v>656</v>
      </c>
      <c r="D76" s="5">
        <f t="shared" si="8"/>
        <v>39759</v>
      </c>
      <c r="E76" s="6">
        <v>5.9666666666666668</v>
      </c>
      <c r="F76">
        <v>9</v>
      </c>
      <c r="G76">
        <v>0</v>
      </c>
      <c r="H76">
        <v>1</v>
      </c>
      <c r="I76">
        <f t="shared" si="1"/>
        <v>0.16946709807068194</v>
      </c>
      <c r="J76">
        <f t="shared" si="9"/>
        <v>1.4863230091151092E-2</v>
      </c>
      <c r="K76">
        <f t="shared" si="2"/>
        <v>0.81597111899800034</v>
      </c>
      <c r="L76">
        <f t="shared" si="7"/>
        <v>1.0747479563535944E-2</v>
      </c>
      <c r="M76">
        <f t="shared" si="3"/>
        <v>0.6597027609228715</v>
      </c>
      <c r="N76">
        <f t="shared" si="3"/>
        <v>1.1742309535783821E-2</v>
      </c>
      <c r="O76">
        <f t="shared" si="0"/>
        <v>-2915.6292347360936</v>
      </c>
      <c r="P76">
        <f t="shared" si="10"/>
        <v>39582.165655372293</v>
      </c>
      <c r="Q76">
        <f t="shared" si="10"/>
        <v>704.5385721470293</v>
      </c>
      <c r="R76">
        <f t="shared" si="5"/>
        <v>309069480878.04474</v>
      </c>
      <c r="S76">
        <f t="shared" si="6"/>
        <v>16712.141396317591</v>
      </c>
      <c r="T76">
        <f t="array" ref="T76">EXP((SUMPRODUCT(TRANSPOSE(B$5:B$6),E76:F76))+SUMPRODUCT(TRANSPOSE($B$7:$B$8),G76:H76))</f>
        <v>1.5732434239804478</v>
      </c>
      <c r="U76">
        <f t="array" ref="U76">EXP(SUMPRODUCT(TRANSPOSE(B$5:B$6),E76:F76)+SUMPRODUCT(TRANSPOSE($B$7:$B$8),G76:H76))</f>
        <v>1.5732434239804478</v>
      </c>
    </row>
    <row r="77" spans="1:21" ht="16" x14ac:dyDescent="0.2">
      <c r="A77" s="3">
        <v>64</v>
      </c>
      <c r="B77" s="3" t="s">
        <v>94</v>
      </c>
      <c r="C77" s="3">
        <v>667</v>
      </c>
      <c r="D77" s="5">
        <f t="shared" si="8"/>
        <v>40426</v>
      </c>
      <c r="E77" s="6">
        <v>6.4799999999999995</v>
      </c>
      <c r="F77">
        <v>8.6333330000000004</v>
      </c>
      <c r="G77">
        <v>0</v>
      </c>
      <c r="H77">
        <v>1</v>
      </c>
      <c r="I77">
        <f t="shared" si="1"/>
        <v>0.18574080152279349</v>
      </c>
      <c r="J77">
        <f t="shared" si="9"/>
        <v>1.6273703452111543E-2</v>
      </c>
      <c r="K77">
        <f t="shared" si="2"/>
        <v>0.82658817574949017</v>
      </c>
      <c r="L77">
        <f t="shared" si="7"/>
        <v>1.0617056751489828E-2</v>
      </c>
      <c r="M77">
        <f t="shared" si="3"/>
        <v>0.67168710212040283</v>
      </c>
      <c r="N77">
        <f t="shared" si="3"/>
        <v>1.198434119753139E-2</v>
      </c>
      <c r="O77">
        <f t="shared" si="0"/>
        <v>-2950.9109724761743</v>
      </c>
      <c r="P77">
        <f t="shared" si="10"/>
        <v>40301.226127224167</v>
      </c>
      <c r="Q77">
        <f t="shared" si="10"/>
        <v>719.06047185188334</v>
      </c>
      <c r="R77">
        <f t="shared" si="5"/>
        <v>342145208538.28119</v>
      </c>
      <c r="S77">
        <f t="shared" si="6"/>
        <v>17299.202199139258</v>
      </c>
      <c r="T77">
        <f t="array" ref="T77">EXP((SUMPRODUCT(TRANSPOSE(B$5:B$6),E77:F77))+SUMPRODUCT(TRANSPOSE($B$7:$B$8),G77:H77))</f>
        <v>1.6153743216509278</v>
      </c>
      <c r="U77">
        <f t="array" ref="U77">EXP(SUMPRODUCT(TRANSPOSE(B$5:B$6),E77:F77)+SUMPRODUCT(TRANSPOSE($B$7:$B$8),G77:H77))</f>
        <v>1.6153743216509278</v>
      </c>
    </row>
    <row r="78" spans="1:21" ht="16" x14ac:dyDescent="0.2">
      <c r="A78" s="3">
        <v>65</v>
      </c>
      <c r="B78" s="3" t="s">
        <v>95</v>
      </c>
      <c r="C78" s="3">
        <v>673</v>
      </c>
      <c r="D78" s="5">
        <f t="shared" si="8"/>
        <v>41099</v>
      </c>
      <c r="E78" s="6">
        <v>7.55</v>
      </c>
      <c r="F78">
        <v>8.2666660000000007</v>
      </c>
      <c r="G78">
        <v>0</v>
      </c>
      <c r="H78">
        <v>0</v>
      </c>
      <c r="I78">
        <f t="shared" si="1"/>
        <v>0.20238453896995889</v>
      </c>
      <c r="J78">
        <f t="shared" si="9"/>
        <v>1.6643737447165408E-2</v>
      </c>
      <c r="K78">
        <f t="shared" si="2"/>
        <v>0.83640236369690946</v>
      </c>
      <c r="L78">
        <f t="shared" si="7"/>
        <v>9.8141879474192839E-3</v>
      </c>
      <c r="M78">
        <f t="shared" si="3"/>
        <v>0.68315208024417295</v>
      </c>
      <c r="N78">
        <f t="shared" si="3"/>
        <v>1.1464978123770137E-2</v>
      </c>
      <c r="O78">
        <f t="shared" ref="O78:O97" si="11">C78*LN(N78)</f>
        <v>-3007.2724162229415</v>
      </c>
      <c r="P78">
        <f t="shared" si="10"/>
        <v>40989.124814650379</v>
      </c>
      <c r="Q78">
        <f t="shared" si="10"/>
        <v>687.8986874262082</v>
      </c>
      <c r="R78">
        <f t="shared" si="5"/>
        <v>376692394575.27856</v>
      </c>
      <c r="S78">
        <f t="shared" si="6"/>
        <v>17874.785220008955</v>
      </c>
      <c r="T78">
        <f t="array" ref="T78">EXP((SUMPRODUCT(TRANSPOSE(B$5:B$6),E78:F78))+SUMPRODUCT(TRANSPOSE($B$7:$B$8),G78:H78))</f>
        <v>1.5537078770523975</v>
      </c>
      <c r="U78">
        <f t="array" ref="U78">EXP(SUMPRODUCT(TRANSPOSE(B$5:B$6),E78:F78)+SUMPRODUCT(TRANSPOSE($B$7:$B$8),G78:H78))</f>
        <v>1.5537078770523975</v>
      </c>
    </row>
    <row r="79" spans="1:21" ht="16" x14ac:dyDescent="0.2">
      <c r="A79" s="3">
        <v>66</v>
      </c>
      <c r="B79" s="3" t="s">
        <v>96</v>
      </c>
      <c r="C79" s="3">
        <v>665</v>
      </c>
      <c r="D79" s="5">
        <f t="shared" si="8"/>
        <v>41764</v>
      </c>
      <c r="E79" s="6">
        <v>7.63</v>
      </c>
      <c r="F79">
        <v>8.1999999999999993</v>
      </c>
      <c r="G79">
        <v>1</v>
      </c>
      <c r="H79">
        <v>0</v>
      </c>
      <c r="I79">
        <f t="shared" ref="I79:I97" si="12">1-($B$2/($B$2+R79))^$B$1</f>
        <v>0.21831142669458015</v>
      </c>
      <c r="J79">
        <f t="shared" si="9"/>
        <v>1.5926887724621253E-2</v>
      </c>
      <c r="K79">
        <f t="shared" ref="K79:K97" si="13">1-($C$2/($C$2+S79))^$C$1</f>
        <v>0.84492568517406119</v>
      </c>
      <c r="L79">
        <f t="shared" si="7"/>
        <v>8.5233214771517352E-3</v>
      </c>
      <c r="M79">
        <f t="shared" ref="M79:N97" si="14">$B$4*I79+(1-$B$4)*K79</f>
        <v>0.69346493914714469</v>
      </c>
      <c r="N79">
        <f t="shared" si="14"/>
        <v>1.031285890297166E-2</v>
      </c>
      <c r="O79">
        <f t="shared" si="11"/>
        <v>-3041.9518772676656</v>
      </c>
      <c r="P79">
        <f t="shared" ref="P79:Q97" si="15">M79*($O$3/1000)</f>
        <v>41607.896348828683</v>
      </c>
      <c r="Q79">
        <f t="shared" si="15"/>
        <v>618.77153417829959</v>
      </c>
      <c r="R79">
        <f t="shared" ref="R79:R97" si="16">R78+(A79^$B$3-A78^$B$3)*T79</f>
        <v>410461435794.7312</v>
      </c>
      <c r="S79">
        <f t="shared" ref="S79:S97" si="17">S78+(A79^$C$3-A78^$C$3)*U79</f>
        <v>18403.423140701401</v>
      </c>
      <c r="T79">
        <f t="array" ref="T79">EXP((SUMPRODUCT(TRANSPOSE(B$5:B$6),E79:F79))+SUMPRODUCT(TRANSPOSE($B$7:$B$8),G79:H79))</f>
        <v>1.4002937381071581</v>
      </c>
      <c r="U79">
        <f t="array" ref="U79">EXP(SUMPRODUCT(TRANSPOSE(B$5:B$6),E79:F79)+SUMPRODUCT(TRANSPOSE($B$7:$B$8),G79:H79))</f>
        <v>1.4002937381071581</v>
      </c>
    </row>
    <row r="80" spans="1:21" ht="16" x14ac:dyDescent="0.2">
      <c r="A80" s="3">
        <v>67</v>
      </c>
      <c r="B80" s="3" t="s">
        <v>97</v>
      </c>
      <c r="C80" s="3">
        <v>739</v>
      </c>
      <c r="D80" s="5">
        <f t="shared" si="8"/>
        <v>42503</v>
      </c>
      <c r="E80" s="6">
        <v>7.4966666666666653</v>
      </c>
      <c r="F80">
        <v>8.033334</v>
      </c>
      <c r="G80">
        <v>0</v>
      </c>
      <c r="H80">
        <v>1</v>
      </c>
      <c r="I80">
        <f t="shared" si="12"/>
        <v>0.23878973427796335</v>
      </c>
      <c r="J80">
        <f t="shared" si="9"/>
        <v>2.0478307583383204E-2</v>
      </c>
      <c r="K80">
        <f t="shared" si="13"/>
        <v>0.85487229153705968</v>
      </c>
      <c r="L80">
        <f t="shared" ref="L80:L97" si="18">K80-K79</f>
        <v>9.9466063629984891E-3</v>
      </c>
      <c r="M80">
        <f t="shared" si="14"/>
        <v>0.70595719349402841</v>
      </c>
      <c r="N80">
        <f t="shared" si="14"/>
        <v>1.2492254346883763E-2</v>
      </c>
      <c r="O80">
        <f t="shared" si="11"/>
        <v>-3238.7757479713796</v>
      </c>
      <c r="P80">
        <f t="shared" si="15"/>
        <v>42357.431609641702</v>
      </c>
      <c r="Q80">
        <f t="shared" si="15"/>
        <v>749.53526081302573</v>
      </c>
      <c r="R80">
        <f t="shared" si="16"/>
        <v>454948555423.59509</v>
      </c>
      <c r="S80">
        <f t="shared" si="17"/>
        <v>19058.403115018773</v>
      </c>
      <c r="T80">
        <f t="array" ref="T80">EXP((SUMPRODUCT(TRANSPOSE(B$5:B$6),E80:F80))+SUMPRODUCT(TRANSPOSE($B$7:$B$8),G80:H80))</f>
        <v>1.7029917747874588</v>
      </c>
      <c r="U80">
        <f t="array" ref="U80">EXP(SUMPRODUCT(TRANSPOSE(B$5:B$6),E80:F80)+SUMPRODUCT(TRANSPOSE($B$7:$B$8),G80:H80))</f>
        <v>1.7029917747874588</v>
      </c>
    </row>
    <row r="81" spans="1:21" ht="16" x14ac:dyDescent="0.2">
      <c r="A81" s="3">
        <v>68</v>
      </c>
      <c r="B81" s="3" t="s">
        <v>98</v>
      </c>
      <c r="C81" s="3">
        <v>662</v>
      </c>
      <c r="D81" s="5">
        <f t="shared" ref="D81:D97" si="19">C81+D80</f>
        <v>43165</v>
      </c>
      <c r="E81" s="6">
        <v>7.94</v>
      </c>
      <c r="F81">
        <v>7.8</v>
      </c>
      <c r="G81">
        <v>0</v>
      </c>
      <c r="H81">
        <v>1</v>
      </c>
      <c r="I81">
        <f t="shared" si="12"/>
        <v>0.26081472990486487</v>
      </c>
      <c r="J81">
        <f t="shared" si="9"/>
        <v>2.2024995626901522E-2</v>
      </c>
      <c r="K81">
        <f t="shared" si="13"/>
        <v>0.86456106614730199</v>
      </c>
      <c r="L81">
        <f t="shared" si="18"/>
        <v>9.6887746102423122E-3</v>
      </c>
      <c r="M81">
        <f t="shared" si="14"/>
        <v>0.71862779179093572</v>
      </c>
      <c r="N81">
        <f t="shared" si="14"/>
        <v>1.2670598296907296E-2</v>
      </c>
      <c r="O81">
        <f t="shared" si="11"/>
        <v>-2891.9278445165173</v>
      </c>
      <c r="P81">
        <f t="shared" si="15"/>
        <v>43117.667507456143</v>
      </c>
      <c r="Q81">
        <f t="shared" si="15"/>
        <v>760.23589781443775</v>
      </c>
      <c r="R81">
        <f t="shared" si="16"/>
        <v>504207839230.67303</v>
      </c>
      <c r="S81">
        <f t="shared" si="17"/>
        <v>19741.108943832012</v>
      </c>
      <c r="T81">
        <f t="array" ref="T81">EXP((SUMPRODUCT(TRANSPOSE(B$5:B$6),E81:F81))+SUMPRODUCT(TRANSPOSE($B$7:$B$8),G81:H81))</f>
        <v>1.7428595061558882</v>
      </c>
      <c r="U81">
        <f t="array" ref="U81">EXP(SUMPRODUCT(TRANSPOSE(B$5:B$6),E81:F81)+SUMPRODUCT(TRANSPOSE($B$7:$B$8),G81:H81))</f>
        <v>1.7428595061558882</v>
      </c>
    </row>
    <row r="82" spans="1:21" ht="16" x14ac:dyDescent="0.2">
      <c r="A82" s="3">
        <v>69</v>
      </c>
      <c r="B82" s="3" t="s">
        <v>99</v>
      </c>
      <c r="C82" s="3">
        <v>654</v>
      </c>
      <c r="D82" s="5">
        <f t="shared" si="19"/>
        <v>43819</v>
      </c>
      <c r="E82" s="6">
        <v>7.6666666666666661</v>
      </c>
      <c r="F82">
        <v>7.733333</v>
      </c>
      <c r="G82">
        <v>0</v>
      </c>
      <c r="H82">
        <v>0</v>
      </c>
      <c r="I82">
        <f t="shared" si="12"/>
        <v>0.28149422460464357</v>
      </c>
      <c r="J82">
        <f t="shared" si="9"/>
        <v>2.06794946997787E-2</v>
      </c>
      <c r="K82">
        <f t="shared" si="13"/>
        <v>0.872828393816383</v>
      </c>
      <c r="L82">
        <f t="shared" si="18"/>
        <v>8.2673276690810038E-3</v>
      </c>
      <c r="M82">
        <f t="shared" si="14"/>
        <v>0.72989530027754546</v>
      </c>
      <c r="N82">
        <f t="shared" si="14"/>
        <v>1.12675084866098E-2</v>
      </c>
      <c r="O82">
        <f t="shared" si="11"/>
        <v>-2933.734160834772</v>
      </c>
      <c r="P82">
        <f t="shared" si="15"/>
        <v>43793.718016652725</v>
      </c>
      <c r="Q82">
        <f t="shared" si="15"/>
        <v>676.050509196588</v>
      </c>
      <c r="R82">
        <f t="shared" si="16"/>
        <v>551868627738.97925</v>
      </c>
      <c r="S82">
        <f t="shared" si="17"/>
        <v>20363.472944941106</v>
      </c>
      <c r="T82">
        <f t="array" ref="T82">EXP((SUMPRODUCT(TRANSPOSE(B$5:B$6),E82:F82))+SUMPRODUCT(TRANSPOSE($B$7:$B$8),G82:H82))</f>
        <v>1.560394722994298</v>
      </c>
      <c r="U82">
        <f t="array" ref="U82">EXP(SUMPRODUCT(TRANSPOSE(B$5:B$6),E82:F82)+SUMPRODUCT(TRANSPOSE($B$7:$B$8),G82:H82))</f>
        <v>1.560394722994298</v>
      </c>
    </row>
    <row r="83" spans="1:21" ht="16" x14ac:dyDescent="0.2">
      <c r="A83" s="3">
        <v>70</v>
      </c>
      <c r="B83" s="3" t="s">
        <v>100</v>
      </c>
      <c r="C83" s="3">
        <v>624</v>
      </c>
      <c r="D83" s="5">
        <f t="shared" si="19"/>
        <v>44443</v>
      </c>
      <c r="E83" s="6">
        <v>8.1666666666666679</v>
      </c>
      <c r="F83">
        <v>7.5333329999999998</v>
      </c>
      <c r="G83">
        <v>0</v>
      </c>
      <c r="H83">
        <v>0</v>
      </c>
      <c r="I83">
        <f t="shared" si="12"/>
        <v>0.30371113822866025</v>
      </c>
      <c r="J83">
        <f t="shared" si="9"/>
        <v>2.2216913624016676E-2</v>
      </c>
      <c r="K83">
        <f t="shared" si="13"/>
        <v>0.88092954102160848</v>
      </c>
      <c r="L83">
        <f t="shared" si="18"/>
        <v>8.1011472052254785E-3</v>
      </c>
      <c r="M83">
        <f t="shared" si="14"/>
        <v>0.74140841023912407</v>
      </c>
      <c r="N83">
        <f t="shared" si="14"/>
        <v>1.1513109961578588E-2</v>
      </c>
      <c r="O83">
        <f t="shared" si="11"/>
        <v>-2785.7037912641772</v>
      </c>
      <c r="P83">
        <f t="shared" si="15"/>
        <v>44484.504614347446</v>
      </c>
      <c r="Q83">
        <f t="shared" si="15"/>
        <v>690.78659769471528</v>
      </c>
      <c r="R83">
        <f t="shared" si="16"/>
        <v>604690357824.91699</v>
      </c>
      <c r="S83">
        <f t="shared" si="17"/>
        <v>21013.914594144167</v>
      </c>
      <c r="T83">
        <f t="array" ref="T83">EXP((SUMPRODUCT(TRANSPOSE(B$5:B$6),E83:F83))+SUMPRODUCT(TRANSPOSE($B$7:$B$8),G83:H83))</f>
        <v>1.6020394243453149</v>
      </c>
      <c r="U83">
        <f t="array" ref="U83">EXP(SUMPRODUCT(TRANSPOSE(B$5:B$6),E83:F83)+SUMPRODUCT(TRANSPOSE($B$7:$B$8),G83:H83))</f>
        <v>1.6020394243453149</v>
      </c>
    </row>
    <row r="84" spans="1:21" ht="16" x14ac:dyDescent="0.2">
      <c r="A84" s="3">
        <v>71</v>
      </c>
      <c r="B84" s="3" t="s">
        <v>101</v>
      </c>
      <c r="C84" s="3">
        <v>734</v>
      </c>
      <c r="D84" s="5">
        <f t="shared" si="19"/>
        <v>45177</v>
      </c>
      <c r="E84" s="6">
        <v>8.1566666666666663</v>
      </c>
      <c r="F84">
        <v>7.266667</v>
      </c>
      <c r="G84">
        <v>0</v>
      </c>
      <c r="H84">
        <v>1</v>
      </c>
      <c r="I84">
        <f t="shared" si="12"/>
        <v>0.32910580290843183</v>
      </c>
      <c r="J84">
        <f t="shared" ref="J84:J97" si="20">I84-I83</f>
        <v>2.5394664679771584E-2</v>
      </c>
      <c r="K84">
        <f t="shared" si="13"/>
        <v>0.88937643000206967</v>
      </c>
      <c r="L84">
        <f t="shared" si="18"/>
        <v>8.446888980461198E-3</v>
      </c>
      <c r="M84">
        <f t="shared" si="14"/>
        <v>0.753951795135818</v>
      </c>
      <c r="N84">
        <f t="shared" si="14"/>
        <v>1.2543384896693932E-2</v>
      </c>
      <c r="O84">
        <f t="shared" si="11"/>
        <v>-3213.8643995407378</v>
      </c>
      <c r="P84">
        <f t="shared" si="15"/>
        <v>45237.10770814908</v>
      </c>
      <c r="Q84">
        <f t="shared" si="15"/>
        <v>752.60309380163596</v>
      </c>
      <c r="R84">
        <f t="shared" si="16"/>
        <v>667259325229.75403</v>
      </c>
      <c r="S84">
        <f t="shared" si="17"/>
        <v>21741.076700820322</v>
      </c>
      <c r="T84">
        <f t="array" ref="T84">EXP((SUMPRODUCT(TRANSPOSE(B$5:B$6),E84:F84))+SUMPRODUCT(TRANSPOSE($B$7:$B$8),G84:H84))</f>
        <v>1.7598729124218064</v>
      </c>
      <c r="U84">
        <f t="array" ref="U84">EXP(SUMPRODUCT(TRANSPOSE(B$5:B$6),E84:F84)+SUMPRODUCT(TRANSPOSE($B$7:$B$8),G84:H84))</f>
        <v>1.7598729124218064</v>
      </c>
    </row>
    <row r="85" spans="1:21" ht="16" x14ac:dyDescent="0.2">
      <c r="A85" s="3">
        <v>72</v>
      </c>
      <c r="B85" s="3" t="s">
        <v>102</v>
      </c>
      <c r="C85" s="3">
        <v>654</v>
      </c>
      <c r="D85" s="5">
        <f t="shared" si="19"/>
        <v>45831</v>
      </c>
      <c r="E85" s="6">
        <v>7.6933333333333334</v>
      </c>
      <c r="F85">
        <v>6.9333330000000002</v>
      </c>
      <c r="G85">
        <v>0</v>
      </c>
      <c r="H85">
        <v>1</v>
      </c>
      <c r="I85">
        <f t="shared" si="12"/>
        <v>0.35471369861276802</v>
      </c>
      <c r="J85">
        <f t="shared" si="20"/>
        <v>2.5607895704336192E-2</v>
      </c>
      <c r="K85">
        <f t="shared" si="13"/>
        <v>0.89715523554579935</v>
      </c>
      <c r="L85">
        <f t="shared" si="18"/>
        <v>7.7788055437296721E-3</v>
      </c>
      <c r="M85">
        <f t="shared" si="14"/>
        <v>0.76604012166500912</v>
      </c>
      <c r="N85">
        <f t="shared" si="14"/>
        <v>1.2088326529191012E-2</v>
      </c>
      <c r="O85">
        <f t="shared" si="11"/>
        <v>-2887.7468372741228</v>
      </c>
      <c r="P85">
        <f t="shared" si="15"/>
        <v>45962.407299900544</v>
      </c>
      <c r="Q85">
        <f t="shared" si="15"/>
        <v>725.29959175146075</v>
      </c>
      <c r="R85">
        <f t="shared" si="16"/>
        <v>732900979028.50574</v>
      </c>
      <c r="S85">
        <f t="shared" si="17"/>
        <v>22461.656520329325</v>
      </c>
      <c r="T85">
        <f t="array" ref="T85">EXP((SUMPRODUCT(TRANSPOSE(B$5:B$6),E85:F85))+SUMPRODUCT(TRANSPOSE($B$7:$B$8),G85:H85))</f>
        <v>1.7140544999290548</v>
      </c>
      <c r="U85">
        <f t="array" ref="U85">EXP(SUMPRODUCT(TRANSPOSE(B$5:B$6),E85:F85)+SUMPRODUCT(TRANSPOSE($B$7:$B$8),G85:H85))</f>
        <v>1.7140544999290548</v>
      </c>
    </row>
    <row r="86" spans="1:21" ht="16" x14ac:dyDescent="0.2">
      <c r="A86" s="3">
        <v>73</v>
      </c>
      <c r="B86" s="3" t="s">
        <v>103</v>
      </c>
      <c r="C86" s="3">
        <v>639</v>
      </c>
      <c r="D86" s="5">
        <f t="shared" si="19"/>
        <v>46470</v>
      </c>
      <c r="E86" s="6">
        <v>8.0933333333333337</v>
      </c>
      <c r="F86">
        <v>6.6666670000000003</v>
      </c>
      <c r="G86">
        <v>0</v>
      </c>
      <c r="H86">
        <v>0</v>
      </c>
      <c r="I86">
        <f t="shared" si="12"/>
        <v>0.37926818633735826</v>
      </c>
      <c r="J86">
        <f t="shared" si="20"/>
        <v>2.4554487724590235E-2</v>
      </c>
      <c r="K86">
        <f t="shared" si="13"/>
        <v>0.90399434726736527</v>
      </c>
      <c r="L86">
        <f t="shared" si="18"/>
        <v>6.8391117215659269E-3</v>
      </c>
      <c r="M86">
        <f t="shared" si="14"/>
        <v>0.7771612681938842</v>
      </c>
      <c r="N86">
        <f t="shared" si="14"/>
        <v>1.112114652887515E-2</v>
      </c>
      <c r="O86">
        <f t="shared" si="11"/>
        <v>-2874.8015029400376</v>
      </c>
      <c r="P86">
        <f t="shared" si="15"/>
        <v>46629.676091633053</v>
      </c>
      <c r="Q86">
        <f t="shared" si="15"/>
        <v>667.26879173250904</v>
      </c>
      <c r="R86">
        <f t="shared" si="16"/>
        <v>798439894934.448</v>
      </c>
      <c r="S86">
        <f t="shared" si="17"/>
        <v>23141.761784910421</v>
      </c>
      <c r="T86">
        <f t="array" ref="T86">EXP((SUMPRODUCT(TRANSPOSE(B$5:B$6),E86:F86))+SUMPRODUCT(TRANSPOSE($B$7:$B$8),G86:H86))</f>
        <v>1.5904331009038879</v>
      </c>
      <c r="U86">
        <f t="array" ref="U86">EXP(SUMPRODUCT(TRANSPOSE(B$5:B$6),E86:F86)+SUMPRODUCT(TRANSPOSE($B$7:$B$8),G86:H86))</f>
        <v>1.5904331009038879</v>
      </c>
    </row>
    <row r="87" spans="1:21" ht="16" x14ac:dyDescent="0.2">
      <c r="A87" s="3">
        <v>74</v>
      </c>
      <c r="B87" s="3" t="s">
        <v>104</v>
      </c>
      <c r="C87" s="3">
        <v>656</v>
      </c>
      <c r="D87" s="5">
        <f t="shared" si="19"/>
        <v>47126</v>
      </c>
      <c r="E87" s="6">
        <v>8.2833333333333332</v>
      </c>
      <c r="F87">
        <v>6.2</v>
      </c>
      <c r="G87">
        <v>0</v>
      </c>
      <c r="H87">
        <v>0</v>
      </c>
      <c r="I87">
        <f t="shared" si="12"/>
        <v>0.40479359577039919</v>
      </c>
      <c r="J87">
        <f t="shared" si="20"/>
        <v>2.5525409433040935E-2</v>
      </c>
      <c r="K87">
        <f t="shared" si="13"/>
        <v>0.91053646457496951</v>
      </c>
      <c r="L87">
        <f t="shared" si="18"/>
        <v>6.5421173076042338E-3</v>
      </c>
      <c r="M87">
        <f t="shared" si="14"/>
        <v>0.78829189198447602</v>
      </c>
      <c r="N87">
        <f t="shared" si="14"/>
        <v>1.1130623790591779E-2</v>
      </c>
      <c r="O87">
        <f t="shared" si="11"/>
        <v>-2950.7241255197896</v>
      </c>
      <c r="P87">
        <f t="shared" si="15"/>
        <v>47297.513519068561</v>
      </c>
      <c r="Q87">
        <f t="shared" si="15"/>
        <v>667.8374274355067</v>
      </c>
      <c r="R87">
        <f t="shared" si="16"/>
        <v>869494726256.90161</v>
      </c>
      <c r="S87">
        <f t="shared" si="17"/>
        <v>23839.318220325007</v>
      </c>
      <c r="T87">
        <f t="array" ref="T87">EXP((SUMPRODUCT(TRANSPOSE(B$5:B$6),E87:F87))+SUMPRODUCT(TRANSPOSE($B$7:$B$8),G87:H87))</f>
        <v>1.6040458344579702</v>
      </c>
      <c r="U87">
        <f t="array" ref="U87">EXP(SUMPRODUCT(TRANSPOSE(B$5:B$6),E87:F87)+SUMPRODUCT(TRANSPOSE($B$7:$B$8),G87:H87))</f>
        <v>1.6040458344579702</v>
      </c>
    </row>
    <row r="88" spans="1:21" ht="16" x14ac:dyDescent="0.2">
      <c r="A88" s="3">
        <v>75</v>
      </c>
      <c r="B88" s="3" t="s">
        <v>105</v>
      </c>
      <c r="C88" s="3">
        <v>691</v>
      </c>
      <c r="D88" s="5">
        <f t="shared" si="19"/>
        <v>47817</v>
      </c>
      <c r="E88" s="6">
        <v>8.2966666666666669</v>
      </c>
      <c r="F88">
        <v>6.1</v>
      </c>
      <c r="G88">
        <v>1</v>
      </c>
      <c r="H88">
        <v>1</v>
      </c>
      <c r="I88">
        <f t="shared" si="12"/>
        <v>0.4306825884403348</v>
      </c>
      <c r="J88">
        <f t="shared" si="20"/>
        <v>2.5888992669935607E-2</v>
      </c>
      <c r="K88">
        <f t="shared" si="13"/>
        <v>0.9166584581829702</v>
      </c>
      <c r="L88">
        <f t="shared" si="18"/>
        <v>6.1219936080006976E-3</v>
      </c>
      <c r="M88">
        <f t="shared" si="14"/>
        <v>0.79919182414736856</v>
      </c>
      <c r="N88">
        <f t="shared" si="14"/>
        <v>1.0899932162892452E-2</v>
      </c>
      <c r="O88">
        <f t="shared" si="11"/>
        <v>-3122.6281109277893</v>
      </c>
      <c r="P88">
        <f t="shared" si="15"/>
        <v>47951.509448842116</v>
      </c>
      <c r="Q88">
        <f t="shared" si="15"/>
        <v>653.99592977354712</v>
      </c>
      <c r="R88">
        <f t="shared" si="16"/>
        <v>944877465711.48584</v>
      </c>
      <c r="S88">
        <f t="shared" si="17"/>
        <v>24539.953525165201</v>
      </c>
      <c r="T88">
        <f t="array" ref="T88">EXP((SUMPRODUCT(TRANSPOSE(B$5:B$6),E88:F88))+SUMPRODUCT(TRANSPOSE($B$7:$B$8),G88:H88))</f>
        <v>1.5846241570702289</v>
      </c>
      <c r="U88">
        <f t="array" ref="U88">EXP(SUMPRODUCT(TRANSPOSE(B$5:B$6),E88:F88)+SUMPRODUCT(TRANSPOSE($B$7:$B$8),G88:H88))</f>
        <v>1.5846241570702289</v>
      </c>
    </row>
    <row r="89" spans="1:21" ht="16" x14ac:dyDescent="0.2">
      <c r="A89" s="3">
        <v>76</v>
      </c>
      <c r="B89" s="3" t="s">
        <v>106</v>
      </c>
      <c r="C89" s="3">
        <v>615</v>
      </c>
      <c r="D89" s="5">
        <f t="shared" si="19"/>
        <v>48432</v>
      </c>
      <c r="E89" s="6">
        <v>8.9766666666666648</v>
      </c>
      <c r="F89">
        <v>5.7</v>
      </c>
      <c r="G89">
        <v>1</v>
      </c>
      <c r="H89">
        <v>1</v>
      </c>
      <c r="I89">
        <f t="shared" si="12"/>
        <v>0.45808731492135912</v>
      </c>
      <c r="J89">
        <f t="shared" si="20"/>
        <v>2.7404726481024322E-2</v>
      </c>
      <c r="K89">
        <f t="shared" si="13"/>
        <v>0.92265268031448078</v>
      </c>
      <c r="L89">
        <f t="shared" si="18"/>
        <v>5.9942221315105737E-3</v>
      </c>
      <c r="M89">
        <f t="shared" si="14"/>
        <v>0.81036124125362929</v>
      </c>
      <c r="N89">
        <f t="shared" si="14"/>
        <v>1.1169417106260869E-2</v>
      </c>
      <c r="O89">
        <f t="shared" si="11"/>
        <v>-2764.1641484416941</v>
      </c>
      <c r="P89">
        <f t="shared" si="15"/>
        <v>48621.674475217755</v>
      </c>
      <c r="Q89">
        <f t="shared" si="15"/>
        <v>670.16502637565213</v>
      </c>
      <c r="R89">
        <f t="shared" si="16"/>
        <v>1028663776140.449</v>
      </c>
      <c r="S89">
        <f t="shared" si="17"/>
        <v>25277.763233177349</v>
      </c>
      <c r="T89">
        <f t="array" ref="T89">EXP((SUMPRODUCT(TRANSPOSE(B$5:B$6),E89:F89))+SUMPRODUCT(TRANSPOSE($B$7:$B$8),G89:H89))</f>
        <v>1.6416156938909743</v>
      </c>
      <c r="U89">
        <f t="array" ref="U89">EXP(SUMPRODUCT(TRANSPOSE(B$5:B$6),E89:F89)+SUMPRODUCT(TRANSPOSE($B$7:$B$8),G89:H89))</f>
        <v>1.6416156938909743</v>
      </c>
    </row>
    <row r="90" spans="1:21" ht="16" x14ac:dyDescent="0.2">
      <c r="A90" s="3">
        <v>77</v>
      </c>
      <c r="B90" s="3" t="s">
        <v>107</v>
      </c>
      <c r="C90" s="3">
        <v>554</v>
      </c>
      <c r="D90" s="5">
        <f t="shared" si="19"/>
        <v>48986</v>
      </c>
      <c r="E90" s="6">
        <v>9.5500000000000007</v>
      </c>
      <c r="F90">
        <v>5.5333329999999998</v>
      </c>
      <c r="G90">
        <v>1</v>
      </c>
      <c r="H90">
        <v>0</v>
      </c>
      <c r="I90">
        <f t="shared" si="12"/>
        <v>0.48423247475397002</v>
      </c>
      <c r="J90">
        <f t="shared" si="20"/>
        <v>2.6145159832610898E-2</v>
      </c>
      <c r="K90">
        <f t="shared" si="13"/>
        <v>0.9279591972245711</v>
      </c>
      <c r="L90">
        <f t="shared" si="18"/>
        <v>5.3065169100903198E-3</v>
      </c>
      <c r="M90">
        <f t="shared" si="14"/>
        <v>0.82070472685781271</v>
      </c>
      <c r="N90">
        <f t="shared" si="14"/>
        <v>1.0343485604183392E-2</v>
      </c>
      <c r="O90">
        <f t="shared" si="11"/>
        <v>-2532.5546956816211</v>
      </c>
      <c r="P90">
        <f t="shared" si="15"/>
        <v>49242.28361146876</v>
      </c>
      <c r="Q90">
        <f t="shared" si="15"/>
        <v>620.60913625100352</v>
      </c>
      <c r="R90">
        <f t="shared" si="16"/>
        <v>1112815478782.4888</v>
      </c>
      <c r="S90">
        <f t="shared" si="17"/>
        <v>25980.340187468497</v>
      </c>
      <c r="T90">
        <f t="array" ref="T90">EXP((SUMPRODUCT(TRANSPOSE(B$5:B$6),E90:F90))+SUMPRODUCT(TRANSPOSE($B$7:$B$8),G90:H90))</f>
        <v>1.5381809279566807</v>
      </c>
      <c r="U90">
        <f t="array" ref="U90">EXP(SUMPRODUCT(TRANSPOSE(B$5:B$6),E90:F90)+SUMPRODUCT(TRANSPOSE($B$7:$B$8),G90:H90))</f>
        <v>1.5381809279566807</v>
      </c>
    </row>
    <row r="91" spans="1:21" ht="16" x14ac:dyDescent="0.2">
      <c r="A91" s="3">
        <v>78</v>
      </c>
      <c r="B91" s="3" t="s">
        <v>108</v>
      </c>
      <c r="C91" s="3">
        <v>638</v>
      </c>
      <c r="D91" s="5">
        <f t="shared" si="19"/>
        <v>49624</v>
      </c>
      <c r="E91" s="6">
        <v>9.4233333333333356</v>
      </c>
      <c r="F91">
        <v>5.4</v>
      </c>
      <c r="G91">
        <v>0</v>
      </c>
      <c r="H91">
        <v>0</v>
      </c>
      <c r="I91">
        <f t="shared" si="12"/>
        <v>0.51350842676912578</v>
      </c>
      <c r="J91">
        <f t="shared" si="20"/>
        <v>2.927595201515576E-2</v>
      </c>
      <c r="K91">
        <f t="shared" si="13"/>
        <v>0.93348862374235708</v>
      </c>
      <c r="L91">
        <f t="shared" si="18"/>
        <v>5.5294265177859847E-3</v>
      </c>
      <c r="M91">
        <f t="shared" si="14"/>
        <v>0.83197399478314404</v>
      </c>
      <c r="N91">
        <f t="shared" si="14"/>
        <v>1.1269267925331287E-2</v>
      </c>
      <c r="O91">
        <f t="shared" si="11"/>
        <v>-2861.8612311309853</v>
      </c>
      <c r="P91">
        <f t="shared" si="15"/>
        <v>49918.43968698864</v>
      </c>
      <c r="Q91">
        <f t="shared" si="15"/>
        <v>676.15607551987716</v>
      </c>
      <c r="R91">
        <f t="shared" si="16"/>
        <v>1212481389186.5007</v>
      </c>
      <c r="S91">
        <f t="shared" si="17"/>
        <v>26769.814147319648</v>
      </c>
      <c r="T91">
        <f t="array" ref="T91">EXP((SUMPRODUCT(TRANSPOSE(B$5:B$6),E91:F91))+SUMPRODUCT(TRANSPOSE($B$7:$B$8),G91:H91))</f>
        <v>1.7010959544664042</v>
      </c>
      <c r="U91">
        <f t="array" ref="U91">EXP(SUMPRODUCT(TRANSPOSE(B$5:B$6),E91:F91)+SUMPRODUCT(TRANSPOSE($B$7:$B$8),G91:H91))</f>
        <v>1.7010959544664042</v>
      </c>
    </row>
    <row r="92" spans="1:21" ht="16" x14ac:dyDescent="0.2">
      <c r="A92" s="3">
        <v>79</v>
      </c>
      <c r="B92" s="3" t="s">
        <v>109</v>
      </c>
      <c r="C92" s="3">
        <v>751</v>
      </c>
      <c r="D92" s="5">
        <f t="shared" si="19"/>
        <v>50375</v>
      </c>
      <c r="E92" s="6">
        <v>9.0733333333333341</v>
      </c>
      <c r="F92">
        <v>5.0999999999999996</v>
      </c>
      <c r="G92">
        <v>0</v>
      </c>
      <c r="H92">
        <v>1</v>
      </c>
      <c r="I92">
        <f t="shared" si="12"/>
        <v>0.54514992209499802</v>
      </c>
      <c r="J92">
        <f t="shared" si="20"/>
        <v>3.1641495325872238E-2</v>
      </c>
      <c r="K92">
        <f t="shared" si="13"/>
        <v>0.93905952480386201</v>
      </c>
      <c r="L92">
        <f t="shared" si="18"/>
        <v>5.5709010615049293E-3</v>
      </c>
      <c r="M92">
        <f t="shared" si="14"/>
        <v>0.84384649464041817</v>
      </c>
      <c r="N92">
        <f t="shared" si="14"/>
        <v>1.1872499857274153E-2</v>
      </c>
      <c r="O92">
        <f t="shared" si="11"/>
        <v>-3329.5813976614727</v>
      </c>
      <c r="P92">
        <f t="shared" si="15"/>
        <v>50630.789678425092</v>
      </c>
      <c r="Q92">
        <f t="shared" si="15"/>
        <v>712.34999143644916</v>
      </c>
      <c r="R92">
        <f t="shared" si="16"/>
        <v>1327476001558.7866</v>
      </c>
      <c r="S92">
        <f t="shared" si="17"/>
        <v>27634.625985543549</v>
      </c>
      <c r="T92">
        <f t="array" ref="T92">EXP((SUMPRODUCT(TRANSPOSE(B$5:B$6),E92:F92))+SUMPRODUCT(TRANSPOSE($B$7:$B$8),G92:H92))</f>
        <v>1.8343358756953156</v>
      </c>
      <c r="U92">
        <f t="array" ref="U92">EXP(SUMPRODUCT(TRANSPOSE(B$5:B$6),E92:F92)+SUMPRODUCT(TRANSPOSE($B$7:$B$8),G92:H92))</f>
        <v>1.8343358756953156</v>
      </c>
    </row>
    <row r="93" spans="1:21" ht="16" x14ac:dyDescent="0.2">
      <c r="A93" s="3">
        <v>80</v>
      </c>
      <c r="B93" s="3" t="s">
        <v>110</v>
      </c>
      <c r="C93" s="3">
        <v>830</v>
      </c>
      <c r="D93" s="5">
        <f t="shared" si="19"/>
        <v>51205</v>
      </c>
      <c r="E93" s="6">
        <v>9.129999999999999</v>
      </c>
      <c r="F93">
        <v>5</v>
      </c>
      <c r="G93">
        <v>0</v>
      </c>
      <c r="H93">
        <v>1</v>
      </c>
      <c r="I93">
        <f t="shared" si="12"/>
        <v>0.57670008532931116</v>
      </c>
      <c r="J93">
        <f t="shared" si="20"/>
        <v>3.1550163234313144E-2</v>
      </c>
      <c r="K93">
        <f t="shared" si="13"/>
        <v>0.9442532815564757</v>
      </c>
      <c r="L93">
        <f t="shared" si="18"/>
        <v>5.1937567526136874E-3</v>
      </c>
      <c r="M93">
        <f t="shared" si="14"/>
        <v>0.85541093468707885</v>
      </c>
      <c r="N93">
        <f t="shared" si="14"/>
        <v>1.1564440046660653E-2</v>
      </c>
      <c r="O93">
        <f t="shared" si="11"/>
        <v>-3701.6509339912495</v>
      </c>
      <c r="P93">
        <f t="shared" si="15"/>
        <v>51324.656081224733</v>
      </c>
      <c r="Q93">
        <f t="shared" si="15"/>
        <v>693.86640279963922</v>
      </c>
      <c r="R93">
        <f t="shared" si="16"/>
        <v>1450745340109.9402</v>
      </c>
      <c r="S93">
        <f t="shared" si="17"/>
        <v>28515.345318334781</v>
      </c>
      <c r="T93">
        <f t="array" ref="T93">EXP((SUMPRODUCT(TRANSPOSE(B$5:B$6),E93:F93))+SUMPRODUCT(TRANSPOSE($B$7:$B$8),G93:H93))</f>
        <v>1.8392785286758859</v>
      </c>
      <c r="U93">
        <f t="array" ref="U93">EXP(SUMPRODUCT(TRANSPOSE(B$5:B$6),E93:F93)+SUMPRODUCT(TRANSPOSE($B$7:$B$8),G93:H93))</f>
        <v>1.8392785286758859</v>
      </c>
    </row>
    <row r="94" spans="1:21" ht="16" x14ac:dyDescent="0.2">
      <c r="A94" s="3">
        <v>81</v>
      </c>
      <c r="B94" s="3" t="s">
        <v>111</v>
      </c>
      <c r="C94" s="3">
        <v>657</v>
      </c>
      <c r="D94" s="5">
        <f t="shared" si="19"/>
        <v>51862</v>
      </c>
      <c r="E94" s="6">
        <v>9.1566666666666663</v>
      </c>
      <c r="F94">
        <v>4.9333330000000002</v>
      </c>
      <c r="G94">
        <v>0</v>
      </c>
      <c r="H94">
        <v>0</v>
      </c>
      <c r="I94">
        <f t="shared" si="12"/>
        <v>0.60518950420938533</v>
      </c>
      <c r="J94">
        <f t="shared" si="20"/>
        <v>2.8489418880074169E-2</v>
      </c>
      <c r="K94">
        <f t="shared" si="13"/>
        <v>0.94865796727521656</v>
      </c>
      <c r="L94">
        <f t="shared" si="18"/>
        <v>4.4046857187408639E-3</v>
      </c>
      <c r="M94">
        <f t="shared" si="14"/>
        <v>0.8656372109666961</v>
      </c>
      <c r="N94">
        <f t="shared" si="14"/>
        <v>1.0226276279617337E-2</v>
      </c>
      <c r="O94">
        <f t="shared" si="11"/>
        <v>-3010.8961608153072</v>
      </c>
      <c r="P94">
        <f t="shared" si="15"/>
        <v>51938.232658001769</v>
      </c>
      <c r="Q94">
        <f t="shared" si="15"/>
        <v>613.57657677704026</v>
      </c>
      <c r="R94">
        <f t="shared" si="16"/>
        <v>1570566901609.5256</v>
      </c>
      <c r="S94">
        <f t="shared" si="17"/>
        <v>29329.175906272525</v>
      </c>
      <c r="T94">
        <f t="array" ref="T94">EXP((SUMPRODUCT(TRANSPOSE(B$5:B$6),E94:F94))+SUMPRODUCT(TRANSPOSE($B$7:$B$8),G94:H94))</f>
        <v>1.6737132717690022</v>
      </c>
      <c r="U94">
        <f t="array" ref="U94">EXP(SUMPRODUCT(TRANSPOSE(B$5:B$6),E94:F94)+SUMPRODUCT(TRANSPOSE($B$7:$B$8),G94:H94))</f>
        <v>1.6737132717690022</v>
      </c>
    </row>
    <row r="95" spans="1:21" ht="16" x14ac:dyDescent="0.2">
      <c r="A95" s="3">
        <v>82</v>
      </c>
      <c r="B95" s="3" t="s">
        <v>112</v>
      </c>
      <c r="C95" s="3">
        <v>527</v>
      </c>
      <c r="D95" s="5">
        <f t="shared" si="19"/>
        <v>52389</v>
      </c>
      <c r="E95" s="6">
        <v>9.2399999999999984</v>
      </c>
      <c r="F95">
        <v>4.8666669999999996</v>
      </c>
      <c r="G95">
        <v>1</v>
      </c>
      <c r="H95">
        <v>0</v>
      </c>
      <c r="I95">
        <f t="shared" si="12"/>
        <v>0.63071910414041721</v>
      </c>
      <c r="J95">
        <f t="shared" si="20"/>
        <v>2.5529599931031877E-2</v>
      </c>
      <c r="K95">
        <f t="shared" si="13"/>
        <v>0.95238317719049181</v>
      </c>
      <c r="L95">
        <f t="shared" si="18"/>
        <v>3.7252099152752516E-3</v>
      </c>
      <c r="M95">
        <f t="shared" si="14"/>
        <v>0.87463282310113266</v>
      </c>
      <c r="N95">
        <f t="shared" si="14"/>
        <v>8.9956121344365175E-3</v>
      </c>
      <c r="O95">
        <f t="shared" si="11"/>
        <v>-2482.7066763263938</v>
      </c>
      <c r="P95">
        <f t="shared" si="15"/>
        <v>52477.969386067962</v>
      </c>
      <c r="Q95">
        <f t="shared" si="15"/>
        <v>539.73672806619106</v>
      </c>
      <c r="R95">
        <f t="shared" si="16"/>
        <v>1685847424134.103</v>
      </c>
      <c r="S95">
        <f t="shared" si="17"/>
        <v>30073.981464722376</v>
      </c>
      <c r="T95">
        <f t="array" ref="T95">EXP((SUMPRODUCT(TRANSPOSE(B$5:B$6),E95:F95))+SUMPRODUCT(TRANSPOSE($B$7:$B$8),G95:H95))</f>
        <v>1.5087222660420825</v>
      </c>
      <c r="U95">
        <f t="array" ref="U95">EXP(SUMPRODUCT(TRANSPOSE(B$5:B$6),E95:F95)+SUMPRODUCT(TRANSPOSE($B$7:$B$8),G95:H95))</f>
        <v>1.5087222660420825</v>
      </c>
    </row>
    <row r="96" spans="1:21" ht="16" x14ac:dyDescent="0.2">
      <c r="A96" s="3">
        <v>83</v>
      </c>
      <c r="B96" s="3" t="s">
        <v>113</v>
      </c>
      <c r="C96" s="3">
        <v>736</v>
      </c>
      <c r="D96" s="5">
        <f t="shared" si="19"/>
        <v>53125</v>
      </c>
      <c r="E96" s="6">
        <v>9.0333333333333332</v>
      </c>
      <c r="F96">
        <v>4.9000000000000004</v>
      </c>
      <c r="G96">
        <v>0</v>
      </c>
      <c r="H96">
        <v>1</v>
      </c>
      <c r="I96">
        <f t="shared" si="12"/>
        <v>0.66120259614573107</v>
      </c>
      <c r="J96">
        <f t="shared" si="20"/>
        <v>3.0483492005313861E-2</v>
      </c>
      <c r="K96">
        <f t="shared" si="13"/>
        <v>0.95659814189787251</v>
      </c>
      <c r="L96">
        <f t="shared" si="18"/>
        <v>4.2149647073806973E-3</v>
      </c>
      <c r="M96">
        <f t="shared" si="14"/>
        <v>0.88519722957070346</v>
      </c>
      <c r="N96">
        <f t="shared" si="14"/>
        <v>1.0564406469570764E-2</v>
      </c>
      <c r="O96">
        <f t="shared" si="11"/>
        <v>-3348.9948990011021</v>
      </c>
      <c r="P96">
        <f t="shared" si="15"/>
        <v>53111.833774242208</v>
      </c>
      <c r="Q96">
        <f t="shared" si="15"/>
        <v>633.86438817424585</v>
      </c>
      <c r="R96">
        <f t="shared" si="16"/>
        <v>1834886895511.2959</v>
      </c>
      <c r="S96">
        <f t="shared" si="17"/>
        <v>30990.499392923757</v>
      </c>
      <c r="T96">
        <f t="array" ref="T96">EXP((SUMPRODUCT(TRANSPOSE(B$5:B$6),E96:F96))+SUMPRODUCT(TRANSPOSE($B$7:$B$8),G96:H96))</f>
        <v>1.8289715438727818</v>
      </c>
      <c r="U96">
        <f t="array" ref="U96">EXP(SUMPRODUCT(TRANSPOSE(B$5:B$6),E96:F96)+SUMPRODUCT(TRANSPOSE($B$7:$B$8),G96:H96))</f>
        <v>1.8289715438727818</v>
      </c>
    </row>
    <row r="97" spans="1:21" ht="16" x14ac:dyDescent="0.2">
      <c r="A97" s="3">
        <v>84</v>
      </c>
      <c r="B97" s="3" t="s">
        <v>114</v>
      </c>
      <c r="C97" s="3">
        <v>694</v>
      </c>
      <c r="D97" s="5">
        <f t="shared" si="19"/>
        <v>53819</v>
      </c>
      <c r="E97" s="6">
        <v>9.3066666666666666</v>
      </c>
      <c r="F97">
        <v>4.7</v>
      </c>
      <c r="G97">
        <v>0</v>
      </c>
      <c r="H97">
        <v>1</v>
      </c>
      <c r="I97">
        <f t="shared" si="12"/>
        <v>0.69121937282876844</v>
      </c>
      <c r="J97">
        <f t="shared" si="20"/>
        <v>3.0016776683037372E-2</v>
      </c>
      <c r="K97">
        <f t="shared" si="13"/>
        <v>0.96054690154616729</v>
      </c>
      <c r="L97">
        <f t="shared" si="18"/>
        <v>3.9487596482947751E-3</v>
      </c>
      <c r="M97">
        <f t="shared" si="14"/>
        <v>0.89544696506513555</v>
      </c>
      <c r="N97">
        <f t="shared" si="14"/>
        <v>1.0249735494432134E-2</v>
      </c>
      <c r="O97">
        <f t="shared" si="11"/>
        <v>-3178.8693451314471</v>
      </c>
      <c r="P97">
        <f t="shared" si="15"/>
        <v>53726.81790390813</v>
      </c>
      <c r="Q97">
        <f t="shared" si="15"/>
        <v>614.98412966592798</v>
      </c>
      <c r="R97">
        <f t="shared" si="16"/>
        <v>1995957289978.6755</v>
      </c>
      <c r="S97">
        <f t="shared" si="17"/>
        <v>31933.835480660186</v>
      </c>
      <c r="T97">
        <f t="array" ref="T97">EXP((SUMPRODUCT(TRANSPOSE(B$5:B$6),E97:F97))+SUMPRODUCT(TRANSPOSE($B$7:$B$8),G97:H97))</f>
        <v>1.8548566247057583</v>
      </c>
      <c r="U97">
        <f t="array" ref="U97">EXP(SUMPRODUCT(TRANSPOSE(B$5:B$6),E97:F97)+SUMPRODUCT(TRANSPOSE($B$7:$B$8),G97:H97))</f>
        <v>1.8548566247057583</v>
      </c>
    </row>
    <row r="98" spans="1:21" x14ac:dyDescent="0.2">
      <c r="A98" t="s">
        <v>115</v>
      </c>
      <c r="O98">
        <f>(Q3-D97)*LN(1-M97)</f>
        <v>-13957.073959196303</v>
      </c>
    </row>
  </sheetData>
  <mergeCells count="3">
    <mergeCell ref="I11:J11"/>
    <mergeCell ref="K11:L11"/>
    <mergeCell ref="M11:N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topLeftCell="A2" workbookViewId="0">
      <selection activeCell="T3" sqref="T3"/>
    </sheetView>
  </sheetViews>
  <sheetFormatPr baseColWidth="10" defaultColWidth="8.83203125" defaultRowHeight="15" x14ac:dyDescent="0.2"/>
  <cols>
    <col min="18" max="18" width="12" bestFit="1" customWidth="1"/>
    <col min="20" max="20" width="12" bestFit="1" customWidth="1"/>
  </cols>
  <sheetData>
    <row r="1" spans="1:22" x14ac:dyDescent="0.2">
      <c r="A1" t="s">
        <v>0</v>
      </c>
      <c r="B1">
        <v>45.914548006379491</v>
      </c>
      <c r="C1">
        <v>1445.440437574628</v>
      </c>
    </row>
    <row r="2" spans="1:22" x14ac:dyDescent="0.2">
      <c r="A2" t="s">
        <v>1</v>
      </c>
      <c r="B2">
        <v>145243893918959.25</v>
      </c>
      <c r="C2">
        <v>16054213.633794487</v>
      </c>
    </row>
    <row r="3" spans="1:22" x14ac:dyDescent="0.2">
      <c r="A3" t="s">
        <v>2</v>
      </c>
      <c r="B3">
        <v>6.4160938040817417</v>
      </c>
      <c r="C3">
        <v>2.2264847570432074</v>
      </c>
      <c r="N3" t="s">
        <v>3</v>
      </c>
      <c r="O3">
        <v>60000000</v>
      </c>
      <c r="P3" t="s">
        <v>4</v>
      </c>
      <c r="Q3">
        <f>O3/1000</f>
        <v>60000</v>
      </c>
      <c r="S3" t="s">
        <v>5</v>
      </c>
      <c r="T3">
        <f>CORREL(C14:C97,Q14:Q97)</f>
        <v>0.9733206407949988</v>
      </c>
    </row>
    <row r="4" spans="1:22" x14ac:dyDescent="0.2">
      <c r="A4" t="s">
        <v>6</v>
      </c>
      <c r="B4">
        <v>0.23792667718850818</v>
      </c>
      <c r="N4" t="s">
        <v>7</v>
      </c>
      <c r="O4">
        <f>SUM(O14:O98)</f>
        <v>-254151.16304281185</v>
      </c>
    </row>
    <row r="5" spans="1:22" x14ac:dyDescent="0.2">
      <c r="A5" t="s">
        <v>118</v>
      </c>
      <c r="B5">
        <v>-0.20173190047493453</v>
      </c>
      <c r="C5">
        <v>-8.8538386996335317E-2</v>
      </c>
    </row>
    <row r="6" spans="1:22" x14ac:dyDescent="0.2">
      <c r="A6" t="s">
        <v>9</v>
      </c>
      <c r="B6">
        <v>-4.2322106718770895E-4</v>
      </c>
      <c r="C6">
        <v>1.5165715067013929E-2</v>
      </c>
    </row>
    <row r="7" spans="1:22" x14ac:dyDescent="0.2">
      <c r="A7" t="s">
        <v>116</v>
      </c>
      <c r="B7">
        <v>6.0220732188280821E-2</v>
      </c>
    </row>
    <row r="8" spans="1:22" x14ac:dyDescent="0.2">
      <c r="A8" t="s">
        <v>10</v>
      </c>
      <c r="B8">
        <v>9.4624117730877769E-2</v>
      </c>
    </row>
    <row r="11" spans="1:22" x14ac:dyDescent="0.2">
      <c r="I11" s="1" t="s">
        <v>11</v>
      </c>
      <c r="J11" s="1"/>
      <c r="K11" s="1" t="s">
        <v>12</v>
      </c>
      <c r="L11" s="1"/>
      <c r="M11" s="1" t="s">
        <v>13</v>
      </c>
      <c r="N11" s="1"/>
    </row>
    <row r="12" spans="1:22" x14ac:dyDescent="0.2">
      <c r="I12" s="2"/>
      <c r="J12" s="2"/>
      <c r="K12" s="2"/>
      <c r="L12" s="2"/>
      <c r="M12" s="2"/>
      <c r="N12" s="2"/>
    </row>
    <row r="13" spans="1:22" x14ac:dyDescent="0.2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  <c r="F13" t="s">
        <v>19</v>
      </c>
      <c r="G13" s="3" t="s">
        <v>117</v>
      </c>
      <c r="H13" s="3" t="s">
        <v>20</v>
      </c>
      <c r="I13" s="4" t="s">
        <v>21</v>
      </c>
      <c r="J13" s="4" t="s">
        <v>22</v>
      </c>
      <c r="K13" s="4" t="s">
        <v>21</v>
      </c>
      <c r="L13" s="4" t="s">
        <v>22</v>
      </c>
      <c r="M13" s="3" t="s">
        <v>23</v>
      </c>
      <c r="N13" s="3" t="s">
        <v>24</v>
      </c>
      <c r="O13" s="3" t="s">
        <v>7</v>
      </c>
      <c r="P13" s="3" t="s">
        <v>25</v>
      </c>
      <c r="Q13" s="3" t="s">
        <v>26</v>
      </c>
      <c r="R13" s="3" t="s">
        <v>27</v>
      </c>
      <c r="S13" s="3" t="s">
        <v>28</v>
      </c>
      <c r="T13" s="3" t="s">
        <v>29</v>
      </c>
      <c r="U13" s="3" t="s">
        <v>30</v>
      </c>
      <c r="V13" s="3"/>
    </row>
    <row r="14" spans="1:22" ht="16" x14ac:dyDescent="0.2">
      <c r="A14" s="3">
        <v>1</v>
      </c>
      <c r="B14" s="3" t="s">
        <v>31</v>
      </c>
      <c r="C14" s="3">
        <v>2</v>
      </c>
      <c r="D14" s="5">
        <f xml:space="preserve"> C14</f>
        <v>2</v>
      </c>
      <c r="E14">
        <v>0</v>
      </c>
      <c r="F14">
        <v>5.5333329999999998</v>
      </c>
      <c r="G14" s="6">
        <v>9.0500000000000007</v>
      </c>
      <c r="H14">
        <v>0</v>
      </c>
      <c r="I14">
        <f>1-($B$2/($B$2+R14))^$B$1</f>
        <v>5.4545257199833941E-13</v>
      </c>
      <c r="J14">
        <f>I14</f>
        <v>5.4545257199833941E-13</v>
      </c>
      <c r="K14">
        <f t="array" ref="K14">1-($C$2/($C$2+S14))^$C$1</f>
        <v>1.688529294476826E-4</v>
      </c>
      <c r="L14">
        <f>K14</f>
        <v>1.688529294476826E-4</v>
      </c>
      <c r="M14">
        <f>$B$4*I14+(1-$B$4)*K14</f>
        <v>1.2867831314042759E-4</v>
      </c>
      <c r="N14">
        <f>$B$4*J14+(1-$B$4)*L14</f>
        <v>1.2867831314042759E-4</v>
      </c>
      <c r="O14">
        <f>C14*LN(N14)</f>
        <v>-17.916389929256976</v>
      </c>
      <c r="P14">
        <f>M14*($O$3/1000)</f>
        <v>7.720698788425655</v>
      </c>
      <c r="Q14">
        <f>N14*($O$3/1000)</f>
        <v>7.720698788425655</v>
      </c>
      <c r="R14">
        <f t="array" ref="R14">A14^$B$3*T14</f>
        <v>1.7205702958205291</v>
      </c>
      <c r="S14">
        <f>A14^$C$3*U14</f>
        <v>1.8755736849905968</v>
      </c>
      <c r="T14">
        <f t="array" ref="T14">EXP((SUMPRODUCT(TRANSPOSE(B$5:B$6),E14:F14))+SUMPRODUCT(TRANSPOSE($B$7:$B$8),G14:H14))</f>
        <v>1.7205702958205291</v>
      </c>
      <c r="U14">
        <f t="array" ref="U14">EXP(SUMPRODUCT(TRANSPOSE(C$5:C$6),E14:F14)+SUMPRODUCT(TRANSPOSE($B$7:$B$8),G14:H14))</f>
        <v>1.8755736849905968</v>
      </c>
    </row>
    <row r="15" spans="1:22" ht="16" x14ac:dyDescent="0.2">
      <c r="A15" s="3">
        <v>2</v>
      </c>
      <c r="B15" s="3" t="s">
        <v>32</v>
      </c>
      <c r="C15" s="3">
        <v>29</v>
      </c>
      <c r="D15" s="5">
        <f>C15+D14</f>
        <v>31</v>
      </c>
      <c r="E15">
        <v>0</v>
      </c>
      <c r="F15">
        <v>5.5</v>
      </c>
      <c r="G15" s="6">
        <v>9.15</v>
      </c>
      <c r="H15">
        <v>0</v>
      </c>
      <c r="I15">
        <f t="shared" ref="I15:I78" si="0">1-($B$2/($B$2+R15))^$B$1</f>
        <v>4.6724069058257101E-11</v>
      </c>
      <c r="J15">
        <f>I15-I14</f>
        <v>4.6178616486258761E-11</v>
      </c>
      <c r="K15">
        <f t="shared" ref="K15:K78" si="1">1-($C$2/($C$2+S15))^$C$1</f>
        <v>7.9340788509563165E-4</v>
      </c>
      <c r="L15">
        <f>K15-K14</f>
        <v>6.2455495564794905E-4</v>
      </c>
      <c r="M15">
        <f t="shared" ref="M15:N78" si="2">$B$4*I15+(1-$B$4)*K15</f>
        <v>6.0463499445656879E-4</v>
      </c>
      <c r="N15">
        <f t="shared" si="2"/>
        <v>4.7595668131614118E-4</v>
      </c>
      <c r="O15">
        <f>C15*LN(N15)</f>
        <v>-221.85532769186185</v>
      </c>
      <c r="P15">
        <f t="shared" ref="P15:Q46" si="3">M15*($O$3/1000)</f>
        <v>36.27809966739413</v>
      </c>
      <c r="Q15">
        <f t="shared" si="3"/>
        <v>28.557400878968473</v>
      </c>
      <c r="R15">
        <f>R14+(A15^$B$3-A14^$B$3)*T15</f>
        <v>147.80869552937719</v>
      </c>
      <c r="S15">
        <f>S14+(A15^$C$3-A14^$C$3)*U15</f>
        <v>8.8157204970864029</v>
      </c>
      <c r="T15">
        <f t="array" ref="T15">EXP((SUMPRODUCT(TRANSPOSE(B$5:B$6),E15:F15))+SUMPRODUCT(TRANSPOSE($B$7:$B$8),G15:H15))</f>
        <v>1.7309873766578427</v>
      </c>
      <c r="U15">
        <f t="array" ref="U15">EXP(SUMPRODUCT(TRANSPOSE(C$5:C$6),E15:F15)+SUMPRODUCT(TRANSPOSE($B$7:$B$8),G15:H15))</f>
        <v>1.8859489809577137</v>
      </c>
    </row>
    <row r="16" spans="1:22" ht="16" x14ac:dyDescent="0.2">
      <c r="A16" s="3">
        <v>3</v>
      </c>
      <c r="B16" s="3" t="s">
        <v>33</v>
      </c>
      <c r="C16" s="3">
        <v>70</v>
      </c>
      <c r="D16" s="5">
        <f>C16+D15</f>
        <v>101</v>
      </c>
      <c r="E16">
        <v>0</v>
      </c>
      <c r="F16">
        <v>5.266667</v>
      </c>
      <c r="G16" s="6">
        <v>9.4899999999999984</v>
      </c>
      <c r="H16">
        <v>1</v>
      </c>
      <c r="I16">
        <f t="shared" si="0"/>
        <v>7.0131433993481096E-10</v>
      </c>
      <c r="J16">
        <f>I16-I15</f>
        <v>6.5459027087655386E-10</v>
      </c>
      <c r="K16">
        <f t="shared" si="1"/>
        <v>2.094344136899684E-3</v>
      </c>
      <c r="L16">
        <f t="shared" ref="L16:L79" si="4">K16-K15</f>
        <v>1.3009362518040524E-3</v>
      </c>
      <c r="M16">
        <f t="shared" si="2"/>
        <v>1.5960439623792985E-3</v>
      </c>
      <c r="N16">
        <f t="shared" si="2"/>
        <v>9.9140896792272986E-4</v>
      </c>
      <c r="O16">
        <f>C16*LN(N16)</f>
        <v>-484.14683986919783</v>
      </c>
      <c r="P16">
        <f t="shared" si="3"/>
        <v>95.762637742757917</v>
      </c>
      <c r="Q16">
        <f t="shared" si="3"/>
        <v>59.484538075363794</v>
      </c>
      <c r="R16">
        <f>R15+(A16^$B$3-A15^$B$3)*T16</f>
        <v>2218.4906874484386</v>
      </c>
      <c r="S16">
        <f>S15+(A16^$C$3-A15^$C$3)*U16</f>
        <v>23.285865046210425</v>
      </c>
      <c r="T16">
        <f t="array" ref="T16">EXP((SUMPRODUCT(TRANSPOSE(B$5:B$6),E16:F16))+SUMPRODUCT(TRANSPOSE($B$7:$B$8),G16:H16))</f>
        <v>1.9423331435218729</v>
      </c>
      <c r="U16">
        <f t="array" ref="U16">EXP(SUMPRODUCT(TRANSPOSE(C$5:C$6),E16:F16)+SUMPRODUCT(TRANSPOSE($B$7:$B$8),G16:H16))</f>
        <v>2.1085312968412118</v>
      </c>
    </row>
    <row r="17" spans="1:21" ht="16" x14ac:dyDescent="0.2">
      <c r="A17" s="3">
        <v>4</v>
      </c>
      <c r="B17" s="3" t="s">
        <v>34</v>
      </c>
      <c r="C17" s="3">
        <v>104</v>
      </c>
      <c r="D17" s="5">
        <f t="shared" ref="D17:D80" si="5">C17+D16</f>
        <v>205</v>
      </c>
      <c r="E17">
        <v>0</v>
      </c>
      <c r="F17">
        <v>5.3333329999999997</v>
      </c>
      <c r="G17" s="6">
        <v>9.7533333333333339</v>
      </c>
      <c r="H17">
        <v>1</v>
      </c>
      <c r="I17">
        <f t="shared" si="0"/>
        <v>4.5320994734865394E-9</v>
      </c>
      <c r="J17">
        <f>I17-I16</f>
        <v>3.8307851335517284E-9</v>
      </c>
      <c r="K17">
        <f t="shared" si="1"/>
        <v>4.0881980244955596E-3</v>
      </c>
      <c r="L17">
        <f t="shared" si="4"/>
        <v>1.9938538875958756E-3</v>
      </c>
      <c r="M17">
        <f t="shared" si="2"/>
        <v>3.115507731146076E-3</v>
      </c>
      <c r="N17">
        <f t="shared" si="2"/>
        <v>1.5194637687667774E-3</v>
      </c>
      <c r="O17">
        <f>C17*LN(N17)</f>
        <v>-674.89737016757442</v>
      </c>
      <c r="P17">
        <f t="shared" si="3"/>
        <v>186.93046386876455</v>
      </c>
      <c r="Q17">
        <f t="shared" si="3"/>
        <v>91.167826126006645</v>
      </c>
      <c r="R17">
        <f>R16+(A17^$B$3-A16^$B$3)*T17</f>
        <v>14336.624912599018</v>
      </c>
      <c r="S17">
        <f>S16+(A17^$C$3-A16^$C$3)*U17</f>
        <v>45.49992007534231</v>
      </c>
      <c r="T17">
        <f t="array" ref="T17">EXP((SUMPRODUCT(TRANSPOSE(B$5:B$6),E17:F17))+SUMPRODUCT(TRANSPOSE($B$7:$B$8),G17:H17))</f>
        <v>1.9733247557235627</v>
      </c>
      <c r="U17">
        <f t="array" ref="U17">EXP(SUMPRODUCT(TRANSPOSE(C$5:C$6),E17:F17)+SUMPRODUCT(TRANSPOSE($B$7:$B$8),G17:H17))</f>
        <v>2.1444021615666546</v>
      </c>
    </row>
    <row r="18" spans="1:21" ht="16" x14ac:dyDescent="0.2">
      <c r="A18" s="3">
        <v>5</v>
      </c>
      <c r="B18" s="3" t="s">
        <v>35</v>
      </c>
      <c r="C18" s="3">
        <v>133</v>
      </c>
      <c r="D18" s="5">
        <f t="shared" si="5"/>
        <v>338</v>
      </c>
      <c r="E18">
        <v>0</v>
      </c>
      <c r="F18">
        <v>5.233333</v>
      </c>
      <c r="G18" s="6">
        <v>9.9033333333333342</v>
      </c>
      <c r="H18">
        <v>0</v>
      </c>
      <c r="I18">
        <f t="shared" si="0"/>
        <v>1.7836538024340598E-8</v>
      </c>
      <c r="J18">
        <f>I18-I17</f>
        <v>1.3304438550854059E-8</v>
      </c>
      <c r="K18">
        <f t="shared" si="1"/>
        <v>6.5689774282766678E-3</v>
      </c>
      <c r="L18">
        <f t="shared" si="4"/>
        <v>2.4807794037811082E-3</v>
      </c>
      <c r="M18">
        <f t="shared" si="2"/>
        <v>5.0060467000287122E-3</v>
      </c>
      <c r="N18">
        <f t="shared" si="2"/>
        <v>1.8905389688826366E-3</v>
      </c>
      <c r="O18">
        <f>C18*LN(N18)</f>
        <v>-834.02881180505051</v>
      </c>
      <c r="P18">
        <f t="shared" si="3"/>
        <v>300.36280200172274</v>
      </c>
      <c r="Q18">
        <f t="shared" si="3"/>
        <v>113.43233813295819</v>
      </c>
      <c r="R18">
        <f>R17+(A18^$B$3-A17^$B$3)*T18</f>
        <v>56423.244219646018</v>
      </c>
      <c r="S18">
        <f>S17+(A18^$C$3-A17^$C$3)*U18</f>
        <v>73.201158140131895</v>
      </c>
      <c r="T18">
        <f t="array" ref="T18">EXP((SUMPRODUCT(TRANSPOSE(B$5:B$6),E18:F18))+SUMPRODUCT(TRANSPOSE($B$7:$B$8),G18:H18))</f>
        <v>1.8115287963903441</v>
      </c>
      <c r="U18">
        <f t="array" ref="U18">EXP(SUMPRODUCT(TRANSPOSE(C$5:C$6),E18:F18)+SUMPRODUCT(TRANSPOSE($B$7:$B$8),G18:H18))</f>
        <v>1.9655128852449641</v>
      </c>
    </row>
    <row r="19" spans="1:21" ht="16" x14ac:dyDescent="0.2">
      <c r="A19" s="3">
        <v>6</v>
      </c>
      <c r="B19" s="3" t="s">
        <v>36</v>
      </c>
      <c r="C19" s="3">
        <v>167</v>
      </c>
      <c r="D19" s="5">
        <f t="shared" si="5"/>
        <v>505</v>
      </c>
      <c r="E19">
        <v>0</v>
      </c>
      <c r="F19">
        <v>5</v>
      </c>
      <c r="G19" s="6">
        <v>10.303333333333335</v>
      </c>
      <c r="H19">
        <v>0</v>
      </c>
      <c r="I19">
        <f t="shared" si="0"/>
        <v>5.7617087323436067E-8</v>
      </c>
      <c r="J19">
        <f>I19-I18</f>
        <v>3.9780549299095469E-8</v>
      </c>
      <c r="K19">
        <f t="shared" si="1"/>
        <v>9.7979893109580996E-3</v>
      </c>
      <c r="L19">
        <f t="shared" si="4"/>
        <v>3.2290118826814318E-3</v>
      </c>
      <c r="M19">
        <f t="shared" si="2"/>
        <v>7.4667999797154543E-3</v>
      </c>
      <c r="N19">
        <f t="shared" si="2"/>
        <v>2.4607532796867412E-3</v>
      </c>
      <c r="O19">
        <f>C19*LN(N19)</f>
        <v>-1003.2170566975839</v>
      </c>
      <c r="P19">
        <f t="shared" si="3"/>
        <v>448.00799878292725</v>
      </c>
      <c r="Q19">
        <f t="shared" si="3"/>
        <v>147.64519678120448</v>
      </c>
      <c r="R19">
        <f>R18+(A19^$B$3-A18^$B$3)*T19</f>
        <v>182263.15770902432</v>
      </c>
      <c r="S19">
        <f>S18+(A19^$C$3-A18^$C$3)*U19</f>
        <v>109.36128932019898</v>
      </c>
      <c r="T19">
        <f t="array" ref="T19">EXP((SUMPRODUCT(TRANSPOSE(B$5:B$6),E19:F19))+SUMPRODUCT(TRANSPOSE($B$7:$B$8),G19:H19))</f>
        <v>1.85587850578699</v>
      </c>
      <c r="U19">
        <f t="array" ref="U19">EXP(SUMPRODUCT(TRANSPOSE(C$5:C$6),E19:F19)+SUMPRODUCT(TRANSPOSE($B$7:$B$8),G19:H19))</f>
        <v>2.0063213129263615</v>
      </c>
    </row>
    <row r="20" spans="1:21" ht="16" x14ac:dyDescent="0.2">
      <c r="A20" s="3">
        <v>7</v>
      </c>
      <c r="B20" s="3" t="s">
        <v>37</v>
      </c>
      <c r="C20" s="3">
        <v>221</v>
      </c>
      <c r="D20" s="5">
        <f t="shared" si="5"/>
        <v>726</v>
      </c>
      <c r="E20">
        <v>0</v>
      </c>
      <c r="F20">
        <v>4.8666669999999996</v>
      </c>
      <c r="G20" s="6">
        <v>10.583333333333332</v>
      </c>
      <c r="H20">
        <v>1</v>
      </c>
      <c r="I20">
        <f t="shared" si="0"/>
        <v>1.6653000434185827E-7</v>
      </c>
      <c r="J20">
        <f t="shared" ref="J20:J83" si="6">I20-I19</f>
        <v>1.0891291701842221E-7</v>
      </c>
      <c r="K20">
        <f t="shared" si="1"/>
        <v>1.4202202311005663E-2</v>
      </c>
      <c r="L20">
        <f t="shared" si="4"/>
        <v>4.4042130000475632E-3</v>
      </c>
      <c r="M20">
        <f t="shared" si="2"/>
        <v>1.0823159128319718E-2</v>
      </c>
      <c r="N20">
        <f t="shared" si="2"/>
        <v>3.3563591486042645E-3</v>
      </c>
      <c r="O20">
        <f>C20*LN(N20)</f>
        <v>-1259.0145639112636</v>
      </c>
      <c r="P20">
        <f t="shared" si="3"/>
        <v>649.38954769918314</v>
      </c>
      <c r="Q20">
        <f t="shared" si="3"/>
        <v>201.38154891625587</v>
      </c>
      <c r="R20">
        <f>R19+(A20^$B$3-A19^$B$3)*T20</f>
        <v>526793.11336444248</v>
      </c>
      <c r="S20">
        <f>S19+(A20^$C$3-A19^$C$3)*U20</f>
        <v>158.87261977990067</v>
      </c>
      <c r="T20">
        <f t="array" ref="T20">EXP((SUMPRODUCT(TRANSPOSE(B$5:B$6),E20:F20))+SUMPRODUCT(TRANSPOSE($B$7:$B$8),G20:H20))</f>
        <v>2.0748741973372846</v>
      </c>
      <c r="U20">
        <f t="array" ref="U20">EXP(SUMPRODUCT(TRANSPOSE(C$5:C$6),E20:F20)+SUMPRODUCT(TRANSPOSE($B$7:$B$8),G20:H20))</f>
        <v>2.2384119982496884</v>
      </c>
    </row>
    <row r="21" spans="1:21" ht="16" x14ac:dyDescent="0.2">
      <c r="A21" s="3">
        <v>8</v>
      </c>
      <c r="B21" s="3" t="s">
        <v>38</v>
      </c>
      <c r="C21" s="3">
        <v>249</v>
      </c>
      <c r="D21" s="5">
        <f t="shared" si="5"/>
        <v>975</v>
      </c>
      <c r="E21">
        <v>0</v>
      </c>
      <c r="F21">
        <v>4.6666670000000003</v>
      </c>
      <c r="G21" s="6">
        <v>10.496666666666666</v>
      </c>
      <c r="H21">
        <v>1</v>
      </c>
      <c r="I21">
        <f t="shared" si="0"/>
        <v>4.0038124637931105E-7</v>
      </c>
      <c r="J21">
        <f t="shared" si="6"/>
        <v>2.3385124203745278E-7</v>
      </c>
      <c r="K21">
        <f t="shared" si="1"/>
        <v>1.9382620335940404E-2</v>
      </c>
      <c r="L21">
        <f t="shared" si="4"/>
        <v>5.1804180249347409E-3</v>
      </c>
      <c r="M21">
        <f t="shared" si="2"/>
        <v>1.4771073145583255E-2</v>
      </c>
      <c r="N21">
        <f t="shared" si="2"/>
        <v>3.9479140172635381E-3</v>
      </c>
      <c r="O21">
        <f>C21*LN(N21)</f>
        <v>-1378.107416177716</v>
      </c>
      <c r="P21">
        <f t="shared" si="3"/>
        <v>886.26438873499524</v>
      </c>
      <c r="Q21">
        <f t="shared" si="3"/>
        <v>236.8748410358123</v>
      </c>
      <c r="R21">
        <f>R20+(A21^$B$3-A20^$B$3)*T21</f>
        <v>1266547.2258206462</v>
      </c>
      <c r="S21">
        <f>S20+(A21^$C$3-A20^$C$3)*U21</f>
        <v>217.39399394471391</v>
      </c>
      <c r="T21">
        <f t="array" ref="T21">EXP((SUMPRODUCT(TRANSPOSE(B$5:B$6),E21:F21))+SUMPRODUCT(TRANSPOSE($B$7:$B$8),G21:H21))</f>
        <v>2.0642480881555256</v>
      </c>
      <c r="U21">
        <f t="array" ref="U21">EXP(SUMPRODUCT(TRANSPOSE(C$5:C$6),E21:F21)+SUMPRODUCT(TRANSPOSE($B$7:$B$8),G21:H21))</f>
        <v>2.220016019764977</v>
      </c>
    </row>
    <row r="22" spans="1:21" ht="16" x14ac:dyDescent="0.2">
      <c r="A22" s="3">
        <v>9</v>
      </c>
      <c r="B22" s="3" t="s">
        <v>39</v>
      </c>
      <c r="C22" s="3">
        <v>204</v>
      </c>
      <c r="D22" s="5">
        <f t="shared" si="5"/>
        <v>1179</v>
      </c>
      <c r="E22">
        <v>0</v>
      </c>
      <c r="F22">
        <v>4.6333330000000004</v>
      </c>
      <c r="G22" s="6">
        <v>10.783333333333333</v>
      </c>
      <c r="H22">
        <v>0</v>
      </c>
      <c r="I22">
        <f t="shared" si="0"/>
        <v>8.2507075649385087E-7</v>
      </c>
      <c r="J22">
        <f t="shared" si="6"/>
        <v>4.2468951011453981E-7</v>
      </c>
      <c r="K22">
        <f t="shared" si="1"/>
        <v>2.4939324198890112E-2</v>
      </c>
      <c r="L22">
        <f t="shared" si="4"/>
        <v>5.5567038629497079E-3</v>
      </c>
      <c r="M22">
        <f t="shared" si="2"/>
        <v>1.900578996726477E-2</v>
      </c>
      <c r="N22">
        <f t="shared" si="2"/>
        <v>4.2347168216815148E-3</v>
      </c>
      <c r="O22">
        <f>C22*LN(N22)</f>
        <v>-1114.7455191381523</v>
      </c>
      <c r="P22">
        <f t="shared" si="3"/>
        <v>1140.3473980358863</v>
      </c>
      <c r="Q22">
        <f t="shared" si="3"/>
        <v>254.08300930089089</v>
      </c>
      <c r="R22">
        <f>R21+(A22^$B$3-A21^$B$3)*T22</f>
        <v>2609990.6249989388</v>
      </c>
      <c r="S22">
        <f>S21+(A22^$C$3-A21^$C$3)*U22</f>
        <v>280.51103430888674</v>
      </c>
      <c r="T22">
        <f t="array" ref="T22">EXP((SUMPRODUCT(TRANSPOSE(B$5:B$6),E22:F22))+SUMPRODUCT(TRANSPOSE($B$7:$B$8),G22:H22))</f>
        <v>1.9106037749155489</v>
      </c>
      <c r="U22">
        <f t="array" ref="U22">EXP(SUMPRODUCT(TRANSPOSE(C$5:C$6),E22:F22)+SUMPRODUCT(TRANSPOSE($B$7:$B$8),G22:H22))</f>
        <v>2.053710253098838</v>
      </c>
    </row>
    <row r="23" spans="1:21" ht="16" x14ac:dyDescent="0.2">
      <c r="A23" s="3">
        <v>10</v>
      </c>
      <c r="B23" s="3" t="s">
        <v>40</v>
      </c>
      <c r="C23" s="3">
        <v>236</v>
      </c>
      <c r="D23" s="5">
        <f t="shared" si="5"/>
        <v>1415</v>
      </c>
      <c r="E23">
        <v>0</v>
      </c>
      <c r="F23">
        <v>4.4000000000000004</v>
      </c>
      <c r="G23" s="6">
        <v>10.693333333333332</v>
      </c>
      <c r="H23">
        <v>0</v>
      </c>
      <c r="I23">
        <f t="shared" si="0"/>
        <v>1.594555256279051E-6</v>
      </c>
      <c r="J23">
        <f t="shared" si="6"/>
        <v>7.6948449978520017E-7</v>
      </c>
      <c r="K23">
        <f t="shared" si="1"/>
        <v>3.1212975788864394E-2</v>
      </c>
      <c r="L23">
        <f t="shared" si="4"/>
        <v>6.2736515899742828E-3</v>
      </c>
      <c r="M23">
        <f t="shared" si="2"/>
        <v>2.378695556148825E-2</v>
      </c>
      <c r="N23">
        <f t="shared" si="2"/>
        <v>4.7811655942234816E-3</v>
      </c>
      <c r="O23">
        <f>C23*LN(N23)</f>
        <v>-1260.9647357136751</v>
      </c>
      <c r="P23">
        <f t="shared" si="3"/>
        <v>1427.2173336892949</v>
      </c>
      <c r="Q23">
        <f t="shared" si="3"/>
        <v>286.8699356534089</v>
      </c>
      <c r="R23">
        <f>R22+(A23^$B$3-A22^$B$3)*T23</f>
        <v>5044144.2580469288</v>
      </c>
      <c r="S23">
        <f>S22+(A23^$C$3-A22^$C$3)*U23</f>
        <v>352.20573570455372</v>
      </c>
      <c r="T23">
        <f t="array" ref="T23">EXP((SUMPRODUCT(TRANSPOSE(B$5:B$6),E23:F23))+SUMPRODUCT(TRANSPOSE($B$7:$B$8),G23:H23))</f>
        <v>1.9004642343022971</v>
      </c>
      <c r="U23">
        <f t="array" ref="U23">EXP(SUMPRODUCT(TRANSPOSE(C$5:C$6),E23:F23)+SUMPRODUCT(TRANSPOSE($B$7:$B$8),G23:H23))</f>
        <v>2.0353941978682286</v>
      </c>
    </row>
    <row r="24" spans="1:21" ht="16" x14ac:dyDescent="0.2">
      <c r="A24" s="3">
        <v>11</v>
      </c>
      <c r="B24" s="3" t="s">
        <v>41</v>
      </c>
      <c r="C24" s="3">
        <v>267</v>
      </c>
      <c r="D24" s="5">
        <f t="shared" si="5"/>
        <v>1682</v>
      </c>
      <c r="E24">
        <v>0</v>
      </c>
      <c r="F24">
        <v>4.5333329999999998</v>
      </c>
      <c r="G24" s="6">
        <v>10.35</v>
      </c>
      <c r="H24">
        <v>1</v>
      </c>
      <c r="I24">
        <f t="shared" si="0"/>
        <v>3.0163647642966751E-6</v>
      </c>
      <c r="J24">
        <f t="shared" si="6"/>
        <v>1.4218095080176241E-6</v>
      </c>
      <c r="K24">
        <f t="shared" si="1"/>
        <v>3.8810999201728702E-2</v>
      </c>
      <c r="L24">
        <f t="shared" si="4"/>
        <v>7.5980234128643076E-3</v>
      </c>
      <c r="M24">
        <f t="shared" si="2"/>
        <v>2.9577544796941104E-2</v>
      </c>
      <c r="N24">
        <f t="shared" si="2"/>
        <v>5.7905892354528513E-3</v>
      </c>
      <c r="O24">
        <f>C24*LN(N24)</f>
        <v>-1375.4561670200178</v>
      </c>
      <c r="P24">
        <f t="shared" si="3"/>
        <v>1774.6526878164661</v>
      </c>
      <c r="Q24">
        <f t="shared" si="3"/>
        <v>347.43535412717108</v>
      </c>
      <c r="R24">
        <f>R23+(A24^$B$3-A23^$B$3)*T24</f>
        <v>9541839.323389288</v>
      </c>
      <c r="S24">
        <f>S23+(A24^$C$3-A23^$C$3)*U24</f>
        <v>439.65990135937147</v>
      </c>
      <c r="T24">
        <f t="array" ref="T24">EXP((SUMPRODUCT(TRANSPOSE(B$5:B$6),E24:F24))+SUMPRODUCT(TRANSPOSE($B$7:$B$8),G24:H24))</f>
        <v>2.0462116211940753</v>
      </c>
      <c r="U24">
        <f t="array" ref="U24">EXP(SUMPRODUCT(TRANSPOSE(C$5:C$6),E24:F24)+SUMPRODUCT(TRANSPOSE($B$7:$B$8),G24:H24))</f>
        <v>2.1960492103073346</v>
      </c>
    </row>
    <row r="25" spans="1:21" ht="16" x14ac:dyDescent="0.2">
      <c r="A25" s="3">
        <v>12</v>
      </c>
      <c r="B25" s="3" t="s">
        <v>42</v>
      </c>
      <c r="C25" s="3">
        <v>395</v>
      </c>
      <c r="D25" s="5">
        <f t="shared" si="5"/>
        <v>2077</v>
      </c>
      <c r="E25">
        <v>0</v>
      </c>
      <c r="F25">
        <v>4.4333330000000002</v>
      </c>
      <c r="G25" s="6">
        <v>10.02</v>
      </c>
      <c r="H25">
        <v>1</v>
      </c>
      <c r="I25">
        <f t="shared" si="0"/>
        <v>5.2944055078940622E-6</v>
      </c>
      <c r="J25">
        <f t="shared" si="6"/>
        <v>2.2780407435973871E-6</v>
      </c>
      <c r="K25">
        <f t="shared" si="1"/>
        <v>4.7057643533473636E-2</v>
      </c>
      <c r="L25">
        <f t="shared" si="4"/>
        <v>8.2466443317449345E-3</v>
      </c>
      <c r="M25">
        <f t="shared" si="2"/>
        <v>3.5862634451543141E-2</v>
      </c>
      <c r="N25">
        <f t="shared" si="2"/>
        <v>6.2850896546020399E-3</v>
      </c>
      <c r="O25">
        <f>C25*LN(N25)</f>
        <v>-2002.4821930144653</v>
      </c>
      <c r="P25">
        <f t="shared" si="3"/>
        <v>2151.7580670925886</v>
      </c>
      <c r="Q25">
        <f t="shared" si="3"/>
        <v>377.10537927612239</v>
      </c>
      <c r="R25">
        <f>R24+(A25^$B$3-A24^$B$3)*T25</f>
        <v>16748115.458811374</v>
      </c>
      <c r="S25">
        <f>S24+(A25^$C$3-A24^$C$3)*U25</f>
        <v>535.36613695835547</v>
      </c>
      <c r="T25">
        <f t="array" ref="T25">EXP((SUMPRODUCT(TRANSPOSE(B$5:B$6),E25:F25))+SUMPRODUCT(TRANSPOSE($B$7:$B$8),G25:H25))</f>
        <v>2.0060338711832171</v>
      </c>
      <c r="U25">
        <f t="array" ref="U25">EXP(SUMPRODUCT(TRANSPOSE(C$5:C$6),E25:F25)+SUMPRODUCT(TRANSPOSE($B$7:$B$8),G25:H25))</f>
        <v>2.1495757978188599</v>
      </c>
    </row>
    <row r="26" spans="1:21" ht="16" x14ac:dyDescent="0.2">
      <c r="A26" s="3">
        <v>13</v>
      </c>
      <c r="B26" s="3" t="s">
        <v>43</v>
      </c>
      <c r="C26" s="3">
        <v>400</v>
      </c>
      <c r="D26" s="5">
        <f t="shared" si="5"/>
        <v>2477</v>
      </c>
      <c r="E26">
        <v>0</v>
      </c>
      <c r="F26">
        <v>4.3</v>
      </c>
      <c r="G26" s="6">
        <v>10.59</v>
      </c>
      <c r="H26">
        <v>0</v>
      </c>
      <c r="I26">
        <f t="shared" si="0"/>
        <v>8.6597235938734585E-6</v>
      </c>
      <c r="J26">
        <f t="shared" si="6"/>
        <v>3.3653180859793963E-6</v>
      </c>
      <c r="K26">
        <f t="shared" si="1"/>
        <v>5.5565081539584948E-2</v>
      </c>
      <c r="L26">
        <f t="shared" si="4"/>
        <v>8.507438006111312E-3</v>
      </c>
      <c r="M26">
        <f t="shared" si="2"/>
        <v>4.234672670042304E-2</v>
      </c>
      <c r="N26">
        <f t="shared" si="2"/>
        <v>6.4840922488798988E-3</v>
      </c>
      <c r="O26">
        <f>C26*LN(N26)</f>
        <v>-2015.3613792215406</v>
      </c>
      <c r="P26">
        <f t="shared" si="3"/>
        <v>2540.8036020253826</v>
      </c>
      <c r="Q26">
        <f t="shared" si="3"/>
        <v>389.04553493279394</v>
      </c>
      <c r="R26">
        <f>R25+(A26^$B$3-A25^$B$3)*T26</f>
        <v>27393878.276631057</v>
      </c>
      <c r="S26">
        <f>S25+(A26^$C$3-A25^$C$3)*U26</f>
        <v>634.97148825454713</v>
      </c>
      <c r="T26">
        <f t="array" ref="T26">EXP((SUMPRODUCT(TRANSPOSE(B$5:B$6),E26:F26))+SUMPRODUCT(TRANSPOSE($B$7:$B$8),G26:H26))</f>
        <v>1.888754662725435</v>
      </c>
      <c r="U26">
        <f t="array" ref="U26">EXP(SUMPRODUCT(TRANSPOSE(C$5:C$6),E26:F26)+SUMPRODUCT(TRANSPOSE($B$7:$B$8),G26:H26))</f>
        <v>2.019702308780674</v>
      </c>
    </row>
    <row r="27" spans="1:21" ht="16" x14ac:dyDescent="0.2">
      <c r="A27" s="3">
        <v>14</v>
      </c>
      <c r="B27" s="3" t="s">
        <v>44</v>
      </c>
      <c r="C27" s="3">
        <v>414</v>
      </c>
      <c r="D27" s="5">
        <f t="shared" si="5"/>
        <v>2891</v>
      </c>
      <c r="E27">
        <v>0</v>
      </c>
      <c r="F27">
        <v>4.266667</v>
      </c>
      <c r="G27" s="6">
        <v>10.623333333333333</v>
      </c>
      <c r="H27">
        <v>0</v>
      </c>
      <c r="I27">
        <f t="shared" si="0"/>
        <v>1.377106655520155E-5</v>
      </c>
      <c r="J27">
        <f t="shared" si="6"/>
        <v>5.1113429613280914E-6</v>
      </c>
      <c r="K27">
        <f t="shared" si="1"/>
        <v>6.484079041998192E-2</v>
      </c>
      <c r="L27">
        <f t="shared" si="4"/>
        <v>9.2757088803969712E-3</v>
      </c>
      <c r="M27">
        <f t="shared" si="2"/>
        <v>4.9416713113185989E-2</v>
      </c>
      <c r="N27">
        <f t="shared" si="2"/>
        <v>7.0699864127629413E-3</v>
      </c>
      <c r="O27">
        <f>C27*LN(N27)</f>
        <v>-2050.0852424489613</v>
      </c>
      <c r="P27">
        <f t="shared" si="3"/>
        <v>2965.0027867911595</v>
      </c>
      <c r="Q27">
        <f t="shared" si="3"/>
        <v>424.19918476577647</v>
      </c>
      <c r="R27">
        <f>R26+(A27^$B$3-A26^$B$3)*T27</f>
        <v>43563042.39706903</v>
      </c>
      <c r="S27">
        <f>S26+(A27^$C$3-A26^$C$3)*U27</f>
        <v>744.60013379761369</v>
      </c>
      <c r="T27">
        <f t="array" ref="T27">EXP((SUMPRODUCT(TRANSPOSE(B$5:B$6),E27:F27))+SUMPRODUCT(TRANSPOSE($B$7:$B$8),G27:H27))</f>
        <v>1.8925765757383957</v>
      </c>
      <c r="U27">
        <f t="array" ref="U27">EXP(SUMPRODUCT(TRANSPOSE(C$5:C$6),E27:F27)+SUMPRODUCT(TRANSPOSE($B$7:$B$8),G27:H27))</f>
        <v>2.0227378552745821</v>
      </c>
    </row>
    <row r="28" spans="1:21" ht="16" x14ac:dyDescent="0.2">
      <c r="A28" s="3">
        <v>15</v>
      </c>
      <c r="B28" s="3" t="s">
        <v>45</v>
      </c>
      <c r="C28" s="3">
        <v>500</v>
      </c>
      <c r="D28" s="5">
        <f t="shared" si="5"/>
        <v>3391</v>
      </c>
      <c r="E28">
        <v>0</v>
      </c>
      <c r="F28">
        <v>4.233333</v>
      </c>
      <c r="G28" s="6">
        <v>10.59</v>
      </c>
      <c r="H28">
        <v>1</v>
      </c>
      <c r="I28">
        <f t="shared" si="0"/>
        <v>2.2022520138609281E-5</v>
      </c>
      <c r="J28">
        <f t="shared" si="6"/>
        <v>8.2514535834077307E-6</v>
      </c>
      <c r="K28">
        <f t="shared" si="1"/>
        <v>7.5823230919499607E-2</v>
      </c>
      <c r="L28">
        <f t="shared" si="4"/>
        <v>1.0982440499517687E-2</v>
      </c>
      <c r="M28">
        <f t="shared" si="2"/>
        <v>5.7788101278165999E-2</v>
      </c>
      <c r="N28">
        <f t="shared" si="2"/>
        <v>8.3713881649800197E-3</v>
      </c>
      <c r="O28">
        <f>C28*LN(N28)</f>
        <v>-2391.4677790875016</v>
      </c>
      <c r="P28">
        <f t="shared" si="3"/>
        <v>3467.2860766899598</v>
      </c>
      <c r="Q28">
        <f t="shared" si="3"/>
        <v>502.28328989880117</v>
      </c>
      <c r="R28">
        <f>R27+(A28^$B$3-A27^$B$3)*T28</f>
        <v>69665774.95258373</v>
      </c>
      <c r="S28">
        <f>S27+(A28^$C$3-A27^$C$3)*U28</f>
        <v>875.81613144970083</v>
      </c>
      <c r="T28">
        <f t="array" ref="T28">EXP((SUMPRODUCT(TRANSPOSE(B$5:B$6),E28:F28))+SUMPRODUCT(TRANSPOSE($B$7:$B$8),G28:H28))</f>
        <v>2.0762638153083697</v>
      </c>
      <c r="U28">
        <f t="array" ref="U28">EXP(SUMPRODUCT(TRANSPOSE(C$5:C$6),E28:F28)+SUMPRODUCT(TRANSPOSE($B$7:$B$8),G28:H28))</f>
        <v>2.2179053039312859</v>
      </c>
    </row>
    <row r="29" spans="1:21" ht="16" x14ac:dyDescent="0.2">
      <c r="A29" s="3">
        <v>16</v>
      </c>
      <c r="B29" s="3" t="s">
        <v>46</v>
      </c>
      <c r="C29" s="3">
        <v>580</v>
      </c>
      <c r="D29" s="5">
        <f t="shared" si="5"/>
        <v>3971</v>
      </c>
      <c r="E29">
        <v>0</v>
      </c>
      <c r="F29">
        <v>4.0666669999999998</v>
      </c>
      <c r="G29" s="6">
        <v>10.526666666666667</v>
      </c>
      <c r="H29">
        <v>1</v>
      </c>
      <c r="I29">
        <f t="shared" si="0"/>
        <v>3.3812530960797282E-5</v>
      </c>
      <c r="J29">
        <f t="shared" si="6"/>
        <v>1.1790010822188002E-5</v>
      </c>
      <c r="K29">
        <f t="shared" si="1"/>
        <v>8.7521739454914926E-2</v>
      </c>
      <c r="L29">
        <f t="shared" si="4"/>
        <v>1.169850853541532E-2</v>
      </c>
      <c r="M29">
        <f t="shared" si="2"/>
        <v>6.6706027707787496E-2</v>
      </c>
      <c r="N29">
        <f t="shared" si="2"/>
        <v>8.9179264296214908E-3</v>
      </c>
      <c r="O29">
        <f>C29*LN(N29)</f>
        <v>-2737.4212570272985</v>
      </c>
      <c r="P29">
        <f t="shared" si="3"/>
        <v>4002.36166246725</v>
      </c>
      <c r="Q29">
        <f t="shared" si="3"/>
        <v>535.07558577728946</v>
      </c>
      <c r="R29">
        <f>R28+(A29^$B$3-A28^$B$3)*T29</f>
        <v>106962797.43632379</v>
      </c>
      <c r="S29">
        <f>S28+(A29^$C$3-A28^$C$3)*U29</f>
        <v>1017.3150809663093</v>
      </c>
      <c r="T29">
        <f t="array" ref="T29">EXP((SUMPRODUCT(TRANSPOSE(B$5:B$6),E29:F29))+SUMPRODUCT(TRANSPOSE($B$7:$B$8),G29:H29))</f>
        <v>2.0685059693532382</v>
      </c>
      <c r="U29">
        <f t="array" ref="U29">EXP(SUMPRODUCT(TRANSPOSE(C$5:C$6),E29:F29)+SUMPRODUCT(TRANSPOSE($B$7:$B$8),G29:H29))</f>
        <v>2.2038847637942856</v>
      </c>
    </row>
    <row r="30" spans="1:21" ht="16" x14ac:dyDescent="0.2">
      <c r="A30" s="3">
        <v>17</v>
      </c>
      <c r="B30" s="3" t="s">
        <v>47</v>
      </c>
      <c r="C30" s="3">
        <v>585</v>
      </c>
      <c r="D30" s="5">
        <f t="shared" si="5"/>
        <v>4556</v>
      </c>
      <c r="E30">
        <v>0</v>
      </c>
      <c r="F30">
        <v>4.0333329999999998</v>
      </c>
      <c r="G30" s="6">
        <v>11.013333333333332</v>
      </c>
      <c r="H30">
        <v>0</v>
      </c>
      <c r="I30">
        <f t="shared" si="0"/>
        <v>4.9300540808983051E-5</v>
      </c>
      <c r="J30">
        <f t="shared" si="6"/>
        <v>1.5488009848185769E-5</v>
      </c>
      <c r="K30">
        <f t="shared" si="1"/>
        <v>9.9197284336371316E-2</v>
      </c>
      <c r="L30">
        <f t="shared" si="4"/>
        <v>1.167554488145639E-2</v>
      </c>
      <c r="M30">
        <f t="shared" si="2"/>
        <v>7.5607334001953116E-2</v>
      </c>
      <c r="N30">
        <f t="shared" si="2"/>
        <v>8.9013062941656184E-3</v>
      </c>
      <c r="O30">
        <f>C30*LN(N30)</f>
        <v>-2762.1109844575849</v>
      </c>
      <c r="P30">
        <f t="shared" si="3"/>
        <v>4536.440040117187</v>
      </c>
      <c r="Q30">
        <f t="shared" si="3"/>
        <v>534.07837764993712</v>
      </c>
      <c r="R30">
        <f>R29+(A30^$B$3-A29^$B$3)*T30</f>
        <v>155958910.43033147</v>
      </c>
      <c r="S30">
        <f>S29+(A30^$C$3-A29^$C$3)*U30</f>
        <v>1160.3579925571746</v>
      </c>
      <c r="T30">
        <f t="array" ref="T30">EXP((SUMPRODUCT(TRANSPOSE(B$5:B$6),E30:F30))+SUMPRODUCT(TRANSPOSE($B$7:$B$8),G30:H30))</f>
        <v>1.9377432169002968</v>
      </c>
      <c r="U30">
        <f t="array" ref="U30">EXP(SUMPRODUCT(TRANSPOSE(C$5:C$6),E30:F30)+SUMPRODUCT(TRANSPOSE($B$7:$B$8),G30:H30))</f>
        <v>2.0634913457090893</v>
      </c>
    </row>
    <row r="31" spans="1:21" ht="16" x14ac:dyDescent="0.2">
      <c r="A31" s="3">
        <v>18</v>
      </c>
      <c r="B31" s="3" t="s">
        <v>48</v>
      </c>
      <c r="C31" s="3">
        <v>618</v>
      </c>
      <c r="D31" s="5">
        <f t="shared" si="5"/>
        <v>5174</v>
      </c>
      <c r="E31">
        <v>0</v>
      </c>
      <c r="F31">
        <v>3.9333330000000002</v>
      </c>
      <c r="G31" s="6">
        <v>10.876666666666667</v>
      </c>
      <c r="H31">
        <v>0</v>
      </c>
      <c r="I31">
        <f t="shared" si="0"/>
        <v>7.0418841631947338E-5</v>
      </c>
      <c r="J31">
        <f t="shared" si="6"/>
        <v>2.1118300822964287E-5</v>
      </c>
      <c r="K31">
        <f t="shared" si="1"/>
        <v>0.11146058464065545</v>
      </c>
      <c r="L31">
        <f t="shared" si="4"/>
        <v>1.226330030428413E-2</v>
      </c>
      <c r="M31">
        <f t="shared" si="2"/>
        <v>8.4957892620616773E-2</v>
      </c>
      <c r="N31">
        <f t="shared" si="2"/>
        <v>9.3505586186636604E-3</v>
      </c>
      <c r="O31">
        <f>C31*LN(N31)</f>
        <v>-2887.4932607515425</v>
      </c>
      <c r="P31">
        <f t="shared" si="3"/>
        <v>5097.4735572370064</v>
      </c>
      <c r="Q31">
        <f t="shared" si="3"/>
        <v>561.03351711981963</v>
      </c>
      <c r="R31">
        <f>R30+(A31^$B$3-A30^$B$3)*T31</f>
        <v>222767623.503398</v>
      </c>
      <c r="S31">
        <f>S30+(A31^$C$3-A30^$C$3)*U31</f>
        <v>1312.6135159310775</v>
      </c>
      <c r="T31">
        <f t="array" ref="T31">EXP((SUMPRODUCT(TRANSPOSE(B$5:B$6),E31:F31))+SUMPRODUCT(TRANSPOSE($B$7:$B$8),G31:H31))</f>
        <v>1.9219420535279386</v>
      </c>
      <c r="U31">
        <f t="array" ref="U31">EXP(SUMPRODUCT(TRANSPOSE(C$5:C$6),E31:F31)+SUMPRODUCT(TRANSPOSE($B$7:$B$8),G31:H31))</f>
        <v>2.0434767327475063</v>
      </c>
    </row>
    <row r="32" spans="1:21" ht="16" x14ac:dyDescent="0.2">
      <c r="A32" s="3">
        <v>19</v>
      </c>
      <c r="B32" s="3" t="s">
        <v>49</v>
      </c>
      <c r="C32" s="3">
        <v>648</v>
      </c>
      <c r="D32" s="5">
        <f t="shared" si="5"/>
        <v>5822</v>
      </c>
      <c r="E32">
        <v>0</v>
      </c>
      <c r="F32">
        <v>4</v>
      </c>
      <c r="G32" s="6">
        <v>10.746666666666666</v>
      </c>
      <c r="H32">
        <v>1</v>
      </c>
      <c r="I32">
        <f t="shared" si="0"/>
        <v>1.0152825938580801E-4</v>
      </c>
      <c r="J32">
        <f t="shared" si="6"/>
        <v>3.1109417753860669E-5</v>
      </c>
      <c r="K32">
        <f t="shared" si="1"/>
        <v>0.12558207570629987</v>
      </c>
      <c r="L32">
        <f t="shared" si="4"/>
        <v>1.412149106564442E-2</v>
      </c>
      <c r="M32">
        <f t="shared" si="2"/>
        <v>9.572690600046066E-2</v>
      </c>
      <c r="N32">
        <f t="shared" si="2"/>
        <v>1.0769013379843883E-2</v>
      </c>
      <c r="O32">
        <f>C32*LN(N32)</f>
        <v>-2936.1413953266624</v>
      </c>
      <c r="P32">
        <f t="shared" si="3"/>
        <v>5743.61436002764</v>
      </c>
      <c r="Q32">
        <f t="shared" si="3"/>
        <v>646.14080279063296</v>
      </c>
      <c r="R32">
        <f>R31+(A32^$B$3-A31^$B$3)*T32</f>
        <v>321186319.35135663</v>
      </c>
      <c r="S32">
        <f>S31+(A32^$C$3-A31^$C$3)*U32</f>
        <v>1490.5663003992656</v>
      </c>
      <c r="T32">
        <f t="array" ref="T32">EXP((SUMPRODUCT(TRANSPOSE(B$5:B$6),E32:F32))+SUMPRODUCT(TRANSPOSE($B$7:$B$8),G32:H32))</f>
        <v>2.0961521798473366</v>
      </c>
      <c r="U32">
        <f t="array" ref="U32">EXP(SUMPRODUCT(TRANSPOSE(C$5:C$6),E32:F32)+SUMPRODUCT(TRANSPOSE($B$7:$B$8),G32:H32))</f>
        <v>2.2310205203830384</v>
      </c>
    </row>
    <row r="33" spans="1:21" ht="16" x14ac:dyDescent="0.2">
      <c r="A33" s="3">
        <v>20</v>
      </c>
      <c r="B33" s="3" t="s">
        <v>50</v>
      </c>
      <c r="C33" s="3">
        <v>705</v>
      </c>
      <c r="D33" s="5">
        <f t="shared" si="5"/>
        <v>6527</v>
      </c>
      <c r="E33">
        <v>0</v>
      </c>
      <c r="F33">
        <v>3.9</v>
      </c>
      <c r="G33" s="6">
        <v>10.393333333333333</v>
      </c>
      <c r="H33">
        <v>1</v>
      </c>
      <c r="I33">
        <f t="shared" si="0"/>
        <v>1.4201892152287954E-4</v>
      </c>
      <c r="J33">
        <f t="shared" si="6"/>
        <v>4.0490662137071531E-5</v>
      </c>
      <c r="K33">
        <f t="shared" si="1"/>
        <v>0.14006679261206123</v>
      </c>
      <c r="L33">
        <f t="shared" si="4"/>
        <v>1.4484716905761363E-2</v>
      </c>
      <c r="M33">
        <f t="shared" si="2"/>
        <v>0.10677495615151744</v>
      </c>
      <c r="N33">
        <f t="shared" si="2"/>
        <v>1.1048050151056787E-2</v>
      </c>
      <c r="O33">
        <f>C33*LN(N33)</f>
        <v>-3176.3784330722001</v>
      </c>
      <c r="P33">
        <f t="shared" si="3"/>
        <v>6406.4973690910465</v>
      </c>
      <c r="Q33">
        <f t="shared" si="3"/>
        <v>662.88300906340726</v>
      </c>
      <c r="R33">
        <f>R32+(A33^$B$3-A32^$B$3)*T33</f>
        <v>449288490.29296517</v>
      </c>
      <c r="S33">
        <f>S32+(A33^$C$3-A32^$C$3)*U33</f>
        <v>1676.1093730473729</v>
      </c>
      <c r="T33">
        <f t="array" ref="T33">EXP((SUMPRODUCT(TRANSPOSE(B$5:B$6),E33:F33))+SUMPRODUCT(TRANSPOSE($B$7:$B$8),G33:H33))</f>
        <v>2.0521082899147935</v>
      </c>
      <c r="U33">
        <f t="array" ref="U33">EXP(SUMPRODUCT(TRANSPOSE(C$5:C$6),E33:F33)+SUMPRODUCT(TRANSPOSE($B$7:$B$8),G33:H33))</f>
        <v>2.1807406127010358</v>
      </c>
    </row>
    <row r="34" spans="1:21" ht="16" x14ac:dyDescent="0.2">
      <c r="A34" s="3">
        <v>21</v>
      </c>
      <c r="B34" s="3" t="s">
        <v>51</v>
      </c>
      <c r="C34" s="3">
        <v>688</v>
      </c>
      <c r="D34" s="5">
        <f t="shared" si="5"/>
        <v>7215</v>
      </c>
      <c r="E34">
        <v>0</v>
      </c>
      <c r="F34">
        <v>4.233333</v>
      </c>
      <c r="G34" s="6">
        <v>9.2266666666666666</v>
      </c>
      <c r="H34">
        <v>0</v>
      </c>
      <c r="I34">
        <f t="shared" si="0"/>
        <v>1.8701688144695527E-4</v>
      </c>
      <c r="J34">
        <f t="shared" si="6"/>
        <v>4.4997959924075737E-5</v>
      </c>
      <c r="K34">
        <f t="shared" si="1"/>
        <v>0.15298539683177215</v>
      </c>
      <c r="L34">
        <f t="shared" si="4"/>
        <v>1.2918604219710916E-2</v>
      </c>
      <c r="M34">
        <f t="shared" si="2"/>
        <v>0.11663058601040409</v>
      </c>
      <c r="N34">
        <f t="shared" si="2"/>
        <v>9.8556298588866539E-3</v>
      </c>
      <c r="O34">
        <f>C34*LN(N34)</f>
        <v>-3178.3621503250915</v>
      </c>
      <c r="P34">
        <f t="shared" si="3"/>
        <v>6997.835160624245</v>
      </c>
      <c r="Q34">
        <f t="shared" si="3"/>
        <v>591.33779153319927</v>
      </c>
      <c r="R34">
        <f>R33+(A34^$B$3-A33^$B$3)*T34</f>
        <v>591656825.36736083</v>
      </c>
      <c r="S34">
        <f>S33+(A34^$C$3-A33^$C$3)*U34</f>
        <v>1844.2490036162812</v>
      </c>
      <c r="T34">
        <f t="array" ref="T34">EXP((SUMPRODUCT(TRANSPOSE(B$5:B$6),E34:F34))+SUMPRODUCT(TRANSPOSE($B$7:$B$8),G34:H34))</f>
        <v>1.739930181094905</v>
      </c>
      <c r="U34">
        <f t="array" ref="U34">EXP(SUMPRODUCT(TRANSPOSE(C$5:C$6),E34:F34)+SUMPRODUCT(TRANSPOSE($B$7:$B$8),G34:H34))</f>
        <v>1.8586271882541903</v>
      </c>
    </row>
    <row r="35" spans="1:21" ht="16" x14ac:dyDescent="0.2">
      <c r="A35" s="3">
        <v>22</v>
      </c>
      <c r="B35" s="3" t="s">
        <v>52</v>
      </c>
      <c r="C35" s="3">
        <v>656</v>
      </c>
      <c r="D35" s="5">
        <f t="shared" si="5"/>
        <v>7871</v>
      </c>
      <c r="E35">
        <v>0</v>
      </c>
      <c r="F35">
        <v>4.4000000000000004</v>
      </c>
      <c r="G35" s="6">
        <v>9.1</v>
      </c>
      <c r="H35">
        <v>0</v>
      </c>
      <c r="I35">
        <f t="shared" si="0"/>
        <v>2.4479493696460963E-4</v>
      </c>
      <c r="J35">
        <f t="shared" si="6"/>
        <v>5.7778055517654359E-5</v>
      </c>
      <c r="K35">
        <f t="shared" si="1"/>
        <v>0.16640101921706252</v>
      </c>
      <c r="L35">
        <f t="shared" si="4"/>
        <v>1.3415622385290371E-2</v>
      </c>
      <c r="M35">
        <f t="shared" si="2"/>
        <v>0.12686802087991028</v>
      </c>
      <c r="N35">
        <f t="shared" si="2"/>
        <v>1.0237434869506193E-2</v>
      </c>
      <c r="O35">
        <f>C35*LN(N35)</f>
        <v>-3005.5979498051765</v>
      </c>
      <c r="P35">
        <f t="shared" si="3"/>
        <v>7612.0812527946173</v>
      </c>
      <c r="Q35">
        <f t="shared" si="3"/>
        <v>614.24609217037153</v>
      </c>
      <c r="R35">
        <f>R34+(A35^$B$3-A34^$B$3)*T35</f>
        <v>774469503.76302004</v>
      </c>
      <c r="S35">
        <f>S34+(A35^$C$3-A34^$C$3)*U35</f>
        <v>2021.5957804371055</v>
      </c>
      <c r="T35">
        <f t="array" ref="T35">EXP((SUMPRODUCT(TRANSPOSE(B$5:B$6),E35:F35))+SUMPRODUCT(TRANSPOSE($B$7:$B$8),G35:H35))</f>
        <v>1.7265867628964957</v>
      </c>
      <c r="U35">
        <f t="array" ref="U35">EXP(SUMPRODUCT(TRANSPOSE(C$5:C$6),E35:F35)+SUMPRODUCT(TRANSPOSE($B$7:$B$8),G35:H35))</f>
        <v>1.8491717002008128</v>
      </c>
    </row>
    <row r="36" spans="1:21" ht="16" x14ac:dyDescent="0.2">
      <c r="A36" s="3">
        <v>23</v>
      </c>
      <c r="B36" s="3" t="s">
        <v>53</v>
      </c>
      <c r="C36" s="3">
        <v>684</v>
      </c>
      <c r="D36" s="5">
        <f t="shared" si="5"/>
        <v>8555</v>
      </c>
      <c r="E36">
        <v>0</v>
      </c>
      <c r="F36">
        <v>4.8333329999999997</v>
      </c>
      <c r="G36" s="6">
        <v>8.8566666666666656</v>
      </c>
      <c r="H36">
        <v>1</v>
      </c>
      <c r="I36">
        <f t="shared" si="0"/>
        <v>3.2482217393958734E-4</v>
      </c>
      <c r="J36">
        <f t="shared" si="6"/>
        <v>8.0027236974977711E-5</v>
      </c>
      <c r="K36">
        <f t="shared" si="1"/>
        <v>0.18160449875308926</v>
      </c>
      <c r="L36">
        <f t="shared" si="4"/>
        <v>1.5203479536026743E-2</v>
      </c>
      <c r="M36">
        <f t="shared" si="2"/>
        <v>0.13847322766280473</v>
      </c>
      <c r="N36">
        <f t="shared" si="2"/>
        <v>1.1605206782894451E-2</v>
      </c>
      <c r="O36">
        <f>C36*LN(N36)</f>
        <v>-3048.1101719525436</v>
      </c>
      <c r="P36">
        <f t="shared" si="3"/>
        <v>8308.3936597682841</v>
      </c>
      <c r="Q36">
        <f t="shared" si="3"/>
        <v>696.31240697366707</v>
      </c>
      <c r="R36">
        <f>R35+(A36^$B$3-A35^$B$3)*T36</f>
        <v>1027697545.111037</v>
      </c>
      <c r="S36">
        <f>S35+(A36^$C$3-A35^$C$3)*U36</f>
        <v>2226.0626490105542</v>
      </c>
      <c r="T36">
        <f t="array" ref="T36">EXP((SUMPRODUCT(TRANSPOSE(B$5:B$6),E36:F36))+SUMPRODUCT(TRANSPOSE($B$7:$B$8),G36:H36))</f>
        <v>1.8699907807885645</v>
      </c>
      <c r="U36">
        <f t="array" ref="U36">EXP(SUMPRODUCT(TRANSPOSE(C$5:C$6),E36:F36)+SUMPRODUCT(TRANSPOSE($B$7:$B$8),G36:H36))</f>
        <v>2.0163320021311755</v>
      </c>
    </row>
    <row r="37" spans="1:21" ht="16" x14ac:dyDescent="0.2">
      <c r="A37" s="3">
        <v>24</v>
      </c>
      <c r="B37" s="3" t="s">
        <v>54</v>
      </c>
      <c r="C37" s="3">
        <v>692</v>
      </c>
      <c r="D37" s="5">
        <f t="shared" si="5"/>
        <v>9247</v>
      </c>
      <c r="E37">
        <v>0</v>
      </c>
      <c r="F37">
        <v>5.5</v>
      </c>
      <c r="G37" s="6">
        <v>8.5133333333333336</v>
      </c>
      <c r="H37">
        <v>1</v>
      </c>
      <c r="I37">
        <f t="shared" si="0"/>
        <v>4.2397608026267797E-4</v>
      </c>
      <c r="J37">
        <f t="shared" si="6"/>
        <v>9.9153906323090624E-5</v>
      </c>
      <c r="K37">
        <f t="shared" si="1"/>
        <v>0.19717643671195184</v>
      </c>
      <c r="L37">
        <f t="shared" si="4"/>
        <v>1.5571937958862581E-2</v>
      </c>
      <c r="M37">
        <f t="shared" si="2"/>
        <v>0.15036377752519126</v>
      </c>
      <c r="N37">
        <f t="shared" si="2"/>
        <v>1.189054986238652E-2</v>
      </c>
      <c r="O37">
        <f>C37*LN(N37)</f>
        <v>-3066.951835905948</v>
      </c>
      <c r="P37">
        <f t="shared" si="3"/>
        <v>9021.8266515114756</v>
      </c>
      <c r="Q37">
        <f t="shared" si="3"/>
        <v>713.43299174319122</v>
      </c>
      <c r="R37">
        <f>R36+(A37^$B$3-A36^$B$3)*T37</f>
        <v>1341476325.8674216</v>
      </c>
      <c r="S37">
        <f>S36+(A37^$C$3-A36^$C$3)*U37</f>
        <v>2439.4635519489079</v>
      </c>
      <c r="T37">
        <f t="array" ref="T37">EXP((SUMPRODUCT(TRANSPOSE(B$5:B$6),E37:F37))+SUMPRODUCT(TRANSPOSE($B$7:$B$8),G37:H37))</f>
        <v>1.8312074692993967</v>
      </c>
      <c r="U37">
        <f t="array" ref="U37">EXP(SUMPRODUCT(TRANSPOSE(C$5:C$6),E37:F37)+SUMPRODUCT(TRANSPOSE($B$7:$B$8),G37:H37))</f>
        <v>1.9951409855543984</v>
      </c>
    </row>
    <row r="38" spans="1:21" ht="16" x14ac:dyDescent="0.2">
      <c r="A38" s="3">
        <v>25</v>
      </c>
      <c r="B38" s="3" t="s">
        <v>55</v>
      </c>
      <c r="C38" s="3">
        <v>619</v>
      </c>
      <c r="D38" s="5">
        <f t="shared" si="5"/>
        <v>9866</v>
      </c>
      <c r="E38">
        <v>0</v>
      </c>
      <c r="F38">
        <v>5.7</v>
      </c>
      <c r="G38" s="6">
        <v>9.3133333333333326</v>
      </c>
      <c r="H38">
        <v>0</v>
      </c>
      <c r="I38">
        <f t="shared" si="0"/>
        <v>5.4255620781495928E-4</v>
      </c>
      <c r="J38">
        <f t="shared" si="6"/>
        <v>1.1858012755228131E-4</v>
      </c>
      <c r="K38">
        <f t="shared" si="1"/>
        <v>0.21256873673727938</v>
      </c>
      <c r="L38">
        <f t="shared" si="4"/>
        <v>1.5392300025327543E-2</v>
      </c>
      <c r="M38">
        <f t="shared" si="2"/>
        <v>0.16212205212693315</v>
      </c>
      <c r="N38">
        <f t="shared" si="2"/>
        <v>1.1758274601741872E-2</v>
      </c>
      <c r="O38">
        <f>C38*LN(N38)</f>
        <v>-2750.3396021202889</v>
      </c>
      <c r="P38">
        <f t="shared" si="3"/>
        <v>9727.3231276159895</v>
      </c>
      <c r="Q38">
        <f t="shared" si="3"/>
        <v>705.49647610451234</v>
      </c>
      <c r="R38">
        <f>R37+(A38^$B$3-A37^$B$3)*T38</f>
        <v>1716772369.9969869</v>
      </c>
      <c r="S38">
        <f>S37+(A38^$C$3-A37^$C$3)*U38</f>
        <v>2654.5128794367706</v>
      </c>
      <c r="T38">
        <f t="array" ref="T38">EXP((SUMPRODUCT(TRANSPOSE(B$5:B$6),E38:F38))+SUMPRODUCT(TRANSPOSE($B$7:$B$8),G38:H38))</f>
        <v>1.7479495099773892</v>
      </c>
      <c r="U38">
        <f t="array" ref="U38">EXP(SUMPRODUCT(TRANSPOSE(C$5:C$6),E38:F38)+SUMPRODUCT(TRANSPOSE($B$7:$B$8),G38:H38))</f>
        <v>1.9103764718737659</v>
      </c>
    </row>
    <row r="39" spans="1:21" ht="16" x14ac:dyDescent="0.2">
      <c r="A39" s="3">
        <v>26</v>
      </c>
      <c r="B39" s="3" t="s">
        <v>56</v>
      </c>
      <c r="C39" s="3">
        <v>642</v>
      </c>
      <c r="D39" s="5">
        <f t="shared" si="5"/>
        <v>10508</v>
      </c>
      <c r="E39">
        <v>1</v>
      </c>
      <c r="F39">
        <v>5.8333329999999997</v>
      </c>
      <c r="G39" s="6">
        <v>9.41</v>
      </c>
      <c r="H39">
        <v>0</v>
      </c>
      <c r="I39">
        <f t="shared" si="0"/>
        <v>6.6358695010981794E-4</v>
      </c>
      <c r="J39">
        <f t="shared" si="6"/>
        <v>1.2103074229485866E-4</v>
      </c>
      <c r="K39">
        <f t="shared" si="1"/>
        <v>0.22720007006159759</v>
      </c>
      <c r="L39">
        <f t="shared" si="4"/>
        <v>1.4631333324318208E-2</v>
      </c>
      <c r="M39">
        <f t="shared" si="2"/>
        <v>0.17330099737291071</v>
      </c>
      <c r="N39">
        <f t="shared" si="2"/>
        <v>1.117894524597756E-2</v>
      </c>
      <c r="O39">
        <f>C39*LN(N39)</f>
        <v>-2884.970267847892</v>
      </c>
      <c r="P39">
        <f t="shared" si="3"/>
        <v>10398.059842374643</v>
      </c>
      <c r="Q39">
        <f t="shared" si="3"/>
        <v>670.73671475865365</v>
      </c>
      <c r="R39">
        <f>R38+(A39^$B$3-A38^$B$3)*T39</f>
        <v>2099871321.4978163</v>
      </c>
      <c r="S39">
        <f>S38+(A39^$C$3-A38^$C$3)*U39</f>
        <v>2862.8665391837835</v>
      </c>
      <c r="T39">
        <f t="array" ref="T39">EXP((SUMPRODUCT(TRANSPOSE(B$5:B$6),E39:F39))+SUMPRODUCT(TRANSPOSE($B$7:$B$8),G39:H39))</f>
        <v>1.436883310138805</v>
      </c>
      <c r="U39">
        <f t="array" ref="U39">EXP(SUMPRODUCT(TRANSPOSE(C$5:C$6),E39:F39)+SUMPRODUCT(TRANSPOSE($B$7:$B$8),G39:H39))</f>
        <v>1.762274614209417</v>
      </c>
    </row>
    <row r="40" spans="1:21" ht="16" x14ac:dyDescent="0.2">
      <c r="A40" s="3">
        <v>27</v>
      </c>
      <c r="B40" s="3" t="s">
        <v>57</v>
      </c>
      <c r="C40" s="3">
        <v>722</v>
      </c>
      <c r="D40" s="5">
        <f t="shared" si="5"/>
        <v>11230</v>
      </c>
      <c r="E40">
        <v>1</v>
      </c>
      <c r="F40">
        <v>5.733333</v>
      </c>
      <c r="G40" s="6">
        <v>8.7266666666666648</v>
      </c>
      <c r="H40">
        <v>1</v>
      </c>
      <c r="I40">
        <f t="shared" si="0"/>
        <v>8.2080623780500517E-4</v>
      </c>
      <c r="J40">
        <f t="shared" si="6"/>
        <v>1.5721928769518723E-4</v>
      </c>
      <c r="K40">
        <f t="shared" si="1"/>
        <v>0.24304034192948498</v>
      </c>
      <c r="L40">
        <f t="shared" si="4"/>
        <v>1.584027186788739E-2</v>
      </c>
      <c r="M40">
        <f t="shared" si="2"/>
        <v>0.18540985265222029</v>
      </c>
      <c r="N40">
        <f t="shared" si="2"/>
        <v>1.2108855279309598E-2</v>
      </c>
      <c r="O40">
        <f>C40*LN(N40)</f>
        <v>-3186.7767785067408</v>
      </c>
      <c r="P40">
        <f t="shared" si="3"/>
        <v>11124.591159133217</v>
      </c>
      <c r="Q40">
        <f t="shared" si="3"/>
        <v>726.53131675857583</v>
      </c>
      <c r="R40">
        <f>R39+(A40^$B$3-A39^$B$3)*T40</f>
        <v>2597588774.3834715</v>
      </c>
      <c r="S40">
        <f>S39+(A40^$C$3-A39^$C$3)*U40</f>
        <v>3092.9335515706771</v>
      </c>
      <c r="T40">
        <f t="array" ref="T40">EXP((SUMPRODUCT(TRANSPOSE(B$5:B$6),E40:F40))+SUMPRODUCT(TRANSPOSE($B$7:$B$8),G40:H40))</f>
        <v>1.5158737511924514</v>
      </c>
      <c r="U40">
        <f t="array" ref="U40">EXP(SUMPRODUCT(TRANSPOSE(C$5:C$6),E40:F40)+SUMPRODUCT(TRANSPOSE($B$7:$B$8),G40:H40))</f>
        <v>1.8562569759077292</v>
      </c>
    </row>
    <row r="41" spans="1:21" ht="16" x14ac:dyDescent="0.2">
      <c r="A41" s="3">
        <v>28</v>
      </c>
      <c r="B41" s="3" t="s">
        <v>58</v>
      </c>
      <c r="C41" s="3">
        <v>804</v>
      </c>
      <c r="D41" s="5">
        <f t="shared" si="5"/>
        <v>12034</v>
      </c>
      <c r="E41">
        <v>0</v>
      </c>
      <c r="F41">
        <v>5.8666669999999996</v>
      </c>
      <c r="G41" s="6">
        <v>8.3833333333333329</v>
      </c>
      <c r="H41">
        <v>1</v>
      </c>
      <c r="I41">
        <f t="shared" si="0"/>
        <v>1.0510091010271783E-3</v>
      </c>
      <c r="J41">
        <f t="shared" si="6"/>
        <v>2.3020286322217309E-4</v>
      </c>
      <c r="K41">
        <f t="shared" si="1"/>
        <v>0.26043013360420308</v>
      </c>
      <c r="L41">
        <f t="shared" si="4"/>
        <v>1.7389791674718102E-2</v>
      </c>
      <c r="M41">
        <f t="shared" si="2"/>
        <v>0.19871692037909805</v>
      </c>
      <c r="N41">
        <f t="shared" si="2"/>
        <v>1.3307067726877772E-2</v>
      </c>
      <c r="O41">
        <f>C41*LN(N41)</f>
        <v>-3472.8458214000666</v>
      </c>
      <c r="P41">
        <f t="shared" si="3"/>
        <v>11923.015222745884</v>
      </c>
      <c r="Q41">
        <f t="shared" si="3"/>
        <v>798.42406361266637</v>
      </c>
      <c r="R41">
        <f>R40+(A41^$B$3-A40^$B$3)*T41</f>
        <v>3326498592.0449638</v>
      </c>
      <c r="S41">
        <f>S40+(A41^$C$3-A40^$C$3)*U41</f>
        <v>3351.1207018458044</v>
      </c>
      <c r="T41">
        <f t="array" ref="T41">EXP((SUMPRODUCT(TRANSPOSE(B$5:B$6),E41:F41))+SUMPRODUCT(TRANSPOSE($B$7:$B$8),G41:H41))</f>
        <v>1.8166455428928876</v>
      </c>
      <c r="U41">
        <f t="array" ref="U41">EXP(SUMPRODUCT(TRANSPOSE(C$5:C$6),E41:F41)+SUMPRODUCT(TRANSPOSE($B$7:$B$8),G41:H41))</f>
        <v>1.9906212766972646</v>
      </c>
    </row>
    <row r="42" spans="1:21" ht="16" x14ac:dyDescent="0.2">
      <c r="A42" s="3">
        <v>29</v>
      </c>
      <c r="B42" s="3" t="s">
        <v>59</v>
      </c>
      <c r="C42" s="3">
        <v>687</v>
      </c>
      <c r="D42" s="5">
        <f t="shared" si="5"/>
        <v>12721</v>
      </c>
      <c r="E42">
        <v>0</v>
      </c>
      <c r="F42">
        <v>5.8666669999999996</v>
      </c>
      <c r="G42" s="6">
        <v>7.996666666666667</v>
      </c>
      <c r="H42">
        <v>0</v>
      </c>
      <c r="I42">
        <f t="shared" si="0"/>
        <v>1.2991926347993843E-3</v>
      </c>
      <c r="J42">
        <f t="shared" si="6"/>
        <v>2.4818353377220603E-4</v>
      </c>
      <c r="K42">
        <f t="shared" si="1"/>
        <v>0.27621972348817148</v>
      </c>
      <c r="L42">
        <f t="shared" si="4"/>
        <v>1.5789589883968391E-2</v>
      </c>
      <c r="M42">
        <f t="shared" si="2"/>
        <v>0.21080879509132791</v>
      </c>
      <c r="N42">
        <f t="shared" si="2"/>
        <v>1.2091874712229831E-2</v>
      </c>
      <c r="O42">
        <f>C42*LN(N42)</f>
        <v>-3033.2572140078214</v>
      </c>
      <c r="P42">
        <f t="shared" si="3"/>
        <v>12648.527705479675</v>
      </c>
      <c r="Q42">
        <f t="shared" si="3"/>
        <v>725.51248273378985</v>
      </c>
      <c r="R42">
        <f>R41+(A42^$B$3-A41^$B$3)*T42</f>
        <v>4112534340.5358481</v>
      </c>
      <c r="S42">
        <f>S41+(A42^$C$3-A41^$C$3)*U42</f>
        <v>3590.8671435038013</v>
      </c>
      <c r="T42">
        <f t="array" ref="T42">EXP((SUMPRODUCT(TRANSPOSE(B$5:B$6),E42:F42))+SUMPRODUCT(TRANSPOSE($B$7:$B$8),G42:H42))</f>
        <v>1.6145918893758635</v>
      </c>
      <c r="U42">
        <f t="array" ref="U42">EXP(SUMPRODUCT(TRANSPOSE(C$5:C$6),E42:F42)+SUMPRODUCT(TRANSPOSE($B$7:$B$8),G42:H42))</f>
        <v>1.7692174352605312</v>
      </c>
    </row>
    <row r="43" spans="1:21" ht="16" x14ac:dyDescent="0.2">
      <c r="A43" s="3">
        <v>30</v>
      </c>
      <c r="B43" s="3" t="s">
        <v>60</v>
      </c>
      <c r="C43" s="3">
        <v>701</v>
      </c>
      <c r="D43" s="5">
        <f t="shared" si="5"/>
        <v>13422</v>
      </c>
      <c r="E43">
        <v>0</v>
      </c>
      <c r="F43">
        <v>6.1333330000000004</v>
      </c>
      <c r="G43" s="6">
        <v>8.9266666666666659</v>
      </c>
      <c r="H43">
        <v>0</v>
      </c>
      <c r="I43">
        <f t="shared" si="0"/>
        <v>1.615422978065606E-3</v>
      </c>
      <c r="J43">
        <f t="shared" si="6"/>
        <v>3.1623034326622168E-4</v>
      </c>
      <c r="K43">
        <f t="shared" si="1"/>
        <v>0.29331737745865638</v>
      </c>
      <c r="L43">
        <f t="shared" si="4"/>
        <v>1.7097653970484905E-2</v>
      </c>
      <c r="M43">
        <f t="shared" si="2"/>
        <v>0.22391370069969593</v>
      </c>
      <c r="N43">
        <f t="shared" si="2"/>
        <v>1.310490560836804E-2</v>
      </c>
      <c r="O43">
        <f>C43*LN(N43)</f>
        <v>-3038.6728201111182</v>
      </c>
      <c r="P43">
        <f t="shared" si="3"/>
        <v>13434.822041981755</v>
      </c>
      <c r="Q43">
        <f t="shared" si="3"/>
        <v>786.29433650208239</v>
      </c>
      <c r="R43">
        <f>R42+(A43^$B$3-A42^$B$3)*T43</f>
        <v>5114374115.9048977</v>
      </c>
      <c r="S43">
        <f>S42+(A43^$C$3-A42^$C$3)*U43</f>
        <v>3856.450075330486</v>
      </c>
      <c r="T43">
        <f t="array" ref="T43">EXP((SUMPRODUCT(TRANSPOSE(B$5:B$6),E43:F43))+SUMPRODUCT(TRANSPOSE($B$7:$B$8),G43:H43))</f>
        <v>1.7074049537476583</v>
      </c>
      <c r="U43">
        <f t="array" ref="U43">EXP(SUMPRODUCT(TRANSPOSE(C$5:C$6),E43:F43)+SUMPRODUCT(TRANSPOSE($B$7:$B$8),G43:H43))</f>
        <v>1.8787126532099476</v>
      </c>
    </row>
    <row r="44" spans="1:21" ht="16" x14ac:dyDescent="0.2">
      <c r="A44" s="3">
        <v>31</v>
      </c>
      <c r="B44" s="3" t="s">
        <v>61</v>
      </c>
      <c r="C44" s="3">
        <v>746</v>
      </c>
      <c r="D44" s="5">
        <f t="shared" si="5"/>
        <v>14168</v>
      </c>
      <c r="E44">
        <v>1</v>
      </c>
      <c r="F44">
        <v>6.1333330000000004</v>
      </c>
      <c r="G44" s="6">
        <v>8.93</v>
      </c>
      <c r="H44">
        <v>1</v>
      </c>
      <c r="I44">
        <f t="shared" si="0"/>
        <v>1.9556820411821274E-3</v>
      </c>
      <c r="J44">
        <f t="shared" si="6"/>
        <v>3.4025906311652143E-4</v>
      </c>
      <c r="K44">
        <f t="shared" si="1"/>
        <v>0.31080713699419804</v>
      </c>
      <c r="L44">
        <f t="shared" si="4"/>
        <v>1.748975953554166E-2</v>
      </c>
      <c r="M44">
        <f t="shared" si="2"/>
        <v>0.23732313657239074</v>
      </c>
      <c r="N44">
        <f t="shared" si="2"/>
        <v>1.3409435872694794E-2</v>
      </c>
      <c r="O44">
        <f>C44*LN(N44)</f>
        <v>-3216.6003010732743</v>
      </c>
      <c r="P44">
        <f t="shared" si="3"/>
        <v>14239.388194343444</v>
      </c>
      <c r="Q44">
        <f t="shared" si="3"/>
        <v>804.56615236168761</v>
      </c>
      <c r="R44">
        <f>R43+(A44^$B$3-A43^$B$3)*T44</f>
        <v>6192700743.0591288</v>
      </c>
      <c r="S44">
        <f>S43+(A44^$C$3-A43^$C$3)*U44</f>
        <v>4134.8613352661287</v>
      </c>
      <c r="T44">
        <f t="array" ref="T44">EXP((SUMPRODUCT(TRANSPOSE(B$5:B$6),E44:F44))+SUMPRODUCT(TRANSPOSE($B$7:$B$8),G44:H44))</f>
        <v>1.5342897953901984</v>
      </c>
      <c r="U44">
        <f t="array" ref="U44">EXP(SUMPRODUCT(TRANSPOSE(C$5:C$6),E44:F44)+SUMPRODUCT(TRANSPOSE($B$7:$B$8),G44:H44))</f>
        <v>1.8905603183405268</v>
      </c>
    </row>
    <row r="45" spans="1:21" ht="16" x14ac:dyDescent="0.2">
      <c r="A45" s="3">
        <v>32</v>
      </c>
      <c r="B45" s="3" t="s">
        <v>62</v>
      </c>
      <c r="C45" s="3">
        <v>759</v>
      </c>
      <c r="D45" s="5">
        <f t="shared" si="5"/>
        <v>14927</v>
      </c>
      <c r="E45">
        <v>0</v>
      </c>
      <c r="F45">
        <v>5.8333329999999997</v>
      </c>
      <c r="G45" s="6">
        <v>9.1966666666666654</v>
      </c>
      <c r="H45">
        <v>1</v>
      </c>
      <c r="I45">
        <f t="shared" si="0"/>
        <v>2.4593181323420144E-3</v>
      </c>
      <c r="J45">
        <f t="shared" si="6"/>
        <v>5.0363609115988694E-4</v>
      </c>
      <c r="K45">
        <f t="shared" si="1"/>
        <v>0.33038269787623409</v>
      </c>
      <c r="L45">
        <f t="shared" si="4"/>
        <v>1.9575560882036047E-2</v>
      </c>
      <c r="M45">
        <f t="shared" si="2"/>
        <v>0.25236097776134453</v>
      </c>
      <c r="N45">
        <f t="shared" si="2"/>
        <v>1.5037841188953748E-2</v>
      </c>
      <c r="O45">
        <f>C45*LN(N45)</f>
        <v>-3185.6638011272116</v>
      </c>
      <c r="P45">
        <f t="shared" si="3"/>
        <v>15141.658665680672</v>
      </c>
      <c r="Q45">
        <f t="shared" si="3"/>
        <v>902.27047133722488</v>
      </c>
      <c r="R45">
        <f>R44+(A45^$B$3-A44^$B$3)*T45</f>
        <v>7789480773.0226793</v>
      </c>
      <c r="S45">
        <f>S44+(A45^$C$3-A44^$C$3)*U45</f>
        <v>4454.9869886416518</v>
      </c>
      <c r="T45">
        <f t="array" ref="T45">EXP((SUMPRODUCT(TRANSPOSE(B$5:B$6),E45:F45))+SUMPRODUCT(TRANSPOSE($B$7:$B$8),G45:H45))</f>
        <v>1.9078659784787666</v>
      </c>
      <c r="U45">
        <f t="array" ref="U45">EXP(SUMPRODUCT(TRANSPOSE(C$5:C$6),E45:F45)+SUMPRODUCT(TRANSPOSE($B$7:$B$8),G45:H45))</f>
        <v>2.0894916030524544</v>
      </c>
    </row>
    <row r="46" spans="1:21" ht="16" x14ac:dyDescent="0.2">
      <c r="A46" s="3">
        <v>33</v>
      </c>
      <c r="B46" s="3" t="s">
        <v>63</v>
      </c>
      <c r="C46" s="3">
        <v>785</v>
      </c>
      <c r="D46" s="5">
        <f t="shared" si="5"/>
        <v>15712</v>
      </c>
      <c r="E46">
        <v>1</v>
      </c>
      <c r="F46">
        <v>5.7</v>
      </c>
      <c r="G46" s="6">
        <v>9.8000000000000007</v>
      </c>
      <c r="H46">
        <v>0</v>
      </c>
      <c r="I46">
        <f t="shared" si="0"/>
        <v>2.9190300746947395E-3</v>
      </c>
      <c r="J46">
        <f t="shared" si="6"/>
        <v>4.5971194235272517E-4</v>
      </c>
      <c r="K46">
        <f t="shared" si="1"/>
        <v>0.34743743020546436</v>
      </c>
      <c r="L46">
        <f t="shared" si="4"/>
        <v>1.7054732329230271E-2</v>
      </c>
      <c r="M46">
        <f t="shared" si="2"/>
        <v>0.26546731203204943</v>
      </c>
      <c r="N46">
        <f t="shared" si="2"/>
        <v>1.3106334270704944E-2</v>
      </c>
      <c r="O46">
        <f>C46*LN(N46)</f>
        <v>-3402.7078123164442</v>
      </c>
      <c r="P46">
        <f t="shared" si="3"/>
        <v>15928.038721922965</v>
      </c>
      <c r="Q46">
        <f t="shared" si="3"/>
        <v>786.38005624229663</v>
      </c>
      <c r="R46">
        <f>R45+(A46^$B$3-A45^$B$3)*T46</f>
        <v>9247718403.7508965</v>
      </c>
      <c r="S46">
        <f>S45+(A46^$C$3-A45^$C$3)*U46</f>
        <v>4741.617000566649</v>
      </c>
      <c r="T46">
        <f t="array" ref="T46">EXP((SUMPRODUCT(TRANSPOSE(B$5:B$6),E46:F46))+SUMPRODUCT(TRANSPOSE($B$7:$B$8),G46:H46))</f>
        <v>1.471112496478582</v>
      </c>
      <c r="U46">
        <f t="array" ref="U46">EXP(SUMPRODUCT(TRANSPOSE(C$5:C$6),E46:F46)+SUMPRODUCT(TRANSPOSE($B$7:$B$8),G46:H46))</f>
        <v>1.8005089309054676</v>
      </c>
    </row>
    <row r="47" spans="1:21" ht="16" x14ac:dyDescent="0.2">
      <c r="A47" s="3">
        <v>34</v>
      </c>
      <c r="B47" s="3" t="s">
        <v>64</v>
      </c>
      <c r="C47" s="3">
        <v>851</v>
      </c>
      <c r="D47" s="5">
        <f t="shared" si="5"/>
        <v>16563</v>
      </c>
      <c r="E47">
        <v>0</v>
      </c>
      <c r="F47">
        <v>5.6</v>
      </c>
      <c r="G47" s="6">
        <v>9.3333333333333321</v>
      </c>
      <c r="H47">
        <v>0</v>
      </c>
      <c r="I47">
        <f t="shared" si="0"/>
        <v>3.5630868380818193E-3</v>
      </c>
      <c r="J47">
        <f t="shared" si="6"/>
        <v>6.4405676338707973E-4</v>
      </c>
      <c r="K47">
        <f t="shared" si="1"/>
        <v>0.36571001791758306</v>
      </c>
      <c r="L47">
        <f t="shared" si="4"/>
        <v>1.8272587712118704E-2</v>
      </c>
      <c r="M47">
        <f t="shared" si="2"/>
        <v>0.2795456019518216</v>
      </c>
      <c r="N47">
        <f t="shared" si="2"/>
        <v>1.4078289919772209E-2</v>
      </c>
      <c r="O47">
        <f>C47*LN(N47)</f>
        <v>-3627.9163030517543</v>
      </c>
      <c r="P47">
        <f t="shared" ref="P47:Q78" si="7">M47*($O$3/1000)</f>
        <v>16772.736117109296</v>
      </c>
      <c r="Q47">
        <f t="shared" si="7"/>
        <v>844.69739518633253</v>
      </c>
      <c r="R47">
        <f>R46+(A47^$B$3-A46^$B$3)*T47</f>
        <v>11291866218.705967</v>
      </c>
      <c r="S47">
        <f>S46+(A47^$C$3-A46^$C$3)*U47</f>
        <v>5057.1551016837866</v>
      </c>
      <c r="T47">
        <f t="array" ref="T47">EXP((SUMPRODUCT(TRANSPOSE(B$5:B$6),E47:F47))+SUMPRODUCT(TRANSPOSE($B$7:$B$8),G47:H47))</f>
        <v>1.7501301018990618</v>
      </c>
      <c r="U47">
        <f t="array" ref="U47">EXP(SUMPRODUCT(TRANSPOSE(C$5:C$6),E47:F47)+SUMPRODUCT(TRANSPOSE($B$7:$B$8),G47:H47))</f>
        <v>1.9097802278129588</v>
      </c>
    </row>
    <row r="48" spans="1:21" ht="16" x14ac:dyDescent="0.2">
      <c r="A48" s="3">
        <v>35</v>
      </c>
      <c r="B48" s="3" t="s">
        <v>65</v>
      </c>
      <c r="C48" s="3">
        <v>897</v>
      </c>
      <c r="D48" s="5">
        <f t="shared" si="5"/>
        <v>17460</v>
      </c>
      <c r="E48">
        <v>1</v>
      </c>
      <c r="F48">
        <v>5.4333330000000002</v>
      </c>
      <c r="G48" s="6">
        <v>9.56</v>
      </c>
      <c r="H48">
        <v>1</v>
      </c>
      <c r="I48">
        <f t="shared" si="0"/>
        <v>4.2505268845036692E-3</v>
      </c>
      <c r="J48">
        <f t="shared" si="6"/>
        <v>6.8744004642184997E-4</v>
      </c>
      <c r="K48">
        <f t="shared" si="1"/>
        <v>0.38442812160723916</v>
      </c>
      <c r="L48">
        <f t="shared" si="4"/>
        <v>1.8718103689656096E-2</v>
      </c>
      <c r="M48">
        <f t="shared" si="2"/>
        <v>0.29397372975333935</v>
      </c>
      <c r="N48">
        <f t="shared" si="2"/>
        <v>1.442812780151773E-2</v>
      </c>
      <c r="O48">
        <f>C48*LN(N48)</f>
        <v>-3802.002365314208</v>
      </c>
      <c r="P48">
        <f t="shared" si="7"/>
        <v>17638.423785200361</v>
      </c>
      <c r="Q48">
        <f t="shared" si="7"/>
        <v>865.68766809106376</v>
      </c>
      <c r="R48">
        <f>R47+(A48^$B$3-A47^$B$3)*T48</f>
        <v>13475196658.661043</v>
      </c>
      <c r="S48">
        <f>S47+(A48^$C$3-A47^$C$3)*U48</f>
        <v>5389.9620778239414</v>
      </c>
      <c r="T48">
        <f t="array" ref="T48">EXP((SUMPRODUCT(TRANSPOSE(B$5:B$6),E48:F48))+SUMPRODUCT(TRANSPOSE($B$7:$B$8),G48:H48))</f>
        <v>1.5940898015033658</v>
      </c>
      <c r="U48">
        <f t="array" ref="U48">EXP(SUMPRODUCT(TRANSPOSE(C$5:C$6),E48:F48)+SUMPRODUCT(TRANSPOSE($B$7:$B$8),G48:H48))</f>
        <v>1.9429283827312429</v>
      </c>
    </row>
    <row r="49" spans="1:21" ht="16" x14ac:dyDescent="0.2">
      <c r="A49" s="3">
        <v>36</v>
      </c>
      <c r="B49" s="3" t="s">
        <v>66</v>
      </c>
      <c r="C49" s="3">
        <v>907</v>
      </c>
      <c r="D49" s="5">
        <f t="shared" si="5"/>
        <v>18367</v>
      </c>
      <c r="E49">
        <v>0</v>
      </c>
      <c r="F49">
        <v>5.4333330000000002</v>
      </c>
      <c r="G49" s="6">
        <v>9.3866666666666667</v>
      </c>
      <c r="H49">
        <v>1</v>
      </c>
      <c r="I49">
        <f t="shared" si="0"/>
        <v>5.2213331720400991E-3</v>
      </c>
      <c r="J49">
        <f t="shared" si="6"/>
        <v>9.7080628753642983E-4</v>
      </c>
      <c r="K49">
        <f t="shared" si="1"/>
        <v>0.40473327589856478</v>
      </c>
      <c r="L49">
        <f t="shared" si="4"/>
        <v>2.0305154291325622E-2</v>
      </c>
      <c r="M49">
        <f t="shared" si="2"/>
        <v>0.30967872686851716</v>
      </c>
      <c r="N49">
        <f t="shared" si="2"/>
        <v>1.5704997115177793E-2</v>
      </c>
      <c r="O49">
        <f>C49*LN(N49)</f>
        <v>-3767.475131019472</v>
      </c>
      <c r="P49">
        <f t="shared" si="7"/>
        <v>18580.723612111029</v>
      </c>
      <c r="Q49">
        <f t="shared" si="7"/>
        <v>942.29982691066755</v>
      </c>
      <c r="R49">
        <f>R48+(A49^$B$3-A48^$B$3)*T49</f>
        <v>16561131577.825087</v>
      </c>
      <c r="S49">
        <f>S48+(A49^$C$3-A48^$C$3)*U49</f>
        <v>5762.6372033808893</v>
      </c>
      <c r="T49">
        <f t="array" ref="T49">EXP((SUMPRODUCT(TRANSPOSE(B$5:B$6),E49:F49))+SUMPRODUCT(TRANSPOSE($B$7:$B$8),G49:H49))</f>
        <v>1.9301477535194838</v>
      </c>
      <c r="U49">
        <f t="array" ref="U49">EXP(SUMPRODUCT(TRANSPOSE(C$5:C$6),E49:F49)+SUMPRODUCT(TRANSPOSE($B$7:$B$8),G49:H49))</f>
        <v>2.1007542299082624</v>
      </c>
    </row>
    <row r="50" spans="1:21" ht="16" x14ac:dyDescent="0.2">
      <c r="A50" s="3">
        <v>37</v>
      </c>
      <c r="B50" s="3" t="s">
        <v>67</v>
      </c>
      <c r="C50" s="3">
        <v>801</v>
      </c>
      <c r="D50" s="5">
        <f t="shared" si="5"/>
        <v>19168</v>
      </c>
      <c r="E50">
        <v>1</v>
      </c>
      <c r="F50">
        <v>5.3</v>
      </c>
      <c r="G50" s="6">
        <v>9.4066666666666663</v>
      </c>
      <c r="H50">
        <v>0</v>
      </c>
      <c r="I50">
        <f t="shared" si="0"/>
        <v>6.0605895583737412E-3</v>
      </c>
      <c r="J50">
        <f t="shared" si="6"/>
        <v>8.3925638633364219E-4</v>
      </c>
      <c r="K50">
        <f t="shared" si="1"/>
        <v>0.42167406893516568</v>
      </c>
      <c r="L50">
        <f t="shared" si="4"/>
        <v>1.6940793036600899E-2</v>
      </c>
      <c r="M50">
        <f t="shared" si="2"/>
        <v>0.32278853479229097</v>
      </c>
      <c r="N50">
        <f t="shared" si="2"/>
        <v>1.3109807923773828E-2</v>
      </c>
      <c r="O50">
        <f>C50*LN(N50)</f>
        <v>-3471.8501005821454</v>
      </c>
      <c r="P50">
        <f t="shared" si="7"/>
        <v>19367.312087537459</v>
      </c>
      <c r="Q50">
        <f t="shared" si="7"/>
        <v>786.58847542642968</v>
      </c>
      <c r="R50">
        <f>R49+(A50^$B$3-A49^$B$3)*T50</f>
        <v>19231385325.830505</v>
      </c>
      <c r="S50">
        <f>S49+(A50^$C$3-A49^$C$3)*U50</f>
        <v>6083.4306983562255</v>
      </c>
      <c r="T50">
        <f t="array" ref="T50">EXP((SUMPRODUCT(TRANSPOSE(B$5:B$6),E50:F50))+SUMPRODUCT(TRANSPOSE($B$7:$B$8),G50:H50))</f>
        <v>1.4369192067880312</v>
      </c>
      <c r="U50">
        <f t="array" ref="U50">EXP(SUMPRODUCT(TRANSPOSE(C$5:C$6),E50:F50)+SUMPRODUCT(TRANSPOSE($B$7:$B$8),G50:H50))</f>
        <v>1.7477272978652938</v>
      </c>
    </row>
    <row r="51" spans="1:21" ht="16" x14ac:dyDescent="0.2">
      <c r="A51" s="3">
        <v>38</v>
      </c>
      <c r="B51" s="3" t="s">
        <v>68</v>
      </c>
      <c r="C51" s="3">
        <v>799</v>
      </c>
      <c r="D51" s="5">
        <f t="shared" si="5"/>
        <v>19967</v>
      </c>
      <c r="E51">
        <v>0</v>
      </c>
      <c r="F51">
        <v>5.0999999999999996</v>
      </c>
      <c r="G51" s="6">
        <v>9.02</v>
      </c>
      <c r="H51">
        <v>0</v>
      </c>
      <c r="I51">
        <f t="shared" si="0"/>
        <v>7.2208154987098983E-3</v>
      </c>
      <c r="J51">
        <f t="shared" si="6"/>
        <v>1.160225940336157E-3</v>
      </c>
      <c r="K51">
        <f t="shared" si="1"/>
        <v>0.43975330914459754</v>
      </c>
      <c r="L51">
        <f t="shared" si="4"/>
        <v>1.8079240209431857E-2</v>
      </c>
      <c r="M51">
        <f t="shared" si="2"/>
        <v>0.33684229015537193</v>
      </c>
      <c r="N51">
        <f t="shared" si="2"/>
        <v>1.4053755363080961E-2</v>
      </c>
      <c r="O51">
        <f>C51*LN(N51)</f>
        <v>-3407.6276409973393</v>
      </c>
      <c r="P51">
        <f t="shared" si="7"/>
        <v>20210.537409322314</v>
      </c>
      <c r="Q51">
        <f t="shared" si="7"/>
        <v>843.22532178485767</v>
      </c>
      <c r="R51">
        <f>R50+(A51^$B$3-A50^$B$3)*T51</f>
        <v>22926661090.700195</v>
      </c>
      <c r="S51">
        <f>S50+(A51^$C$3-A50^$C$3)*U51</f>
        <v>6436.324543592028</v>
      </c>
      <c r="T51">
        <f t="array" ref="T51">EXP((SUMPRODUCT(TRANSPOSE(B$5:B$6),E51:F51))+SUMPRODUCT(TRANSPOSE($B$7:$B$8),G51:H51))</f>
        <v>1.717779686354624</v>
      </c>
      <c r="U51">
        <f t="array" ref="U51">EXP(SUMPRODUCT(TRANSPOSE(C$5:C$6),E51:F51)+SUMPRODUCT(TRANSPOSE($B$7:$B$8),G51:H51))</f>
        <v>1.8599249755393386</v>
      </c>
    </row>
    <row r="52" spans="1:21" ht="16" x14ac:dyDescent="0.2">
      <c r="A52" s="3">
        <v>39</v>
      </c>
      <c r="B52" s="3" t="s">
        <v>69</v>
      </c>
      <c r="C52" s="3">
        <v>900</v>
      </c>
      <c r="D52" s="5">
        <f t="shared" si="5"/>
        <v>20867</v>
      </c>
      <c r="E52">
        <v>0</v>
      </c>
      <c r="F52">
        <v>4.9666670000000002</v>
      </c>
      <c r="G52" s="6">
        <v>8.75</v>
      </c>
      <c r="H52">
        <v>1</v>
      </c>
      <c r="I52">
        <f t="shared" si="0"/>
        <v>8.6659400548471099E-3</v>
      </c>
      <c r="J52">
        <f t="shared" si="6"/>
        <v>1.4451245561372117E-3</v>
      </c>
      <c r="K52">
        <f t="shared" si="1"/>
        <v>0.45924111680828461</v>
      </c>
      <c r="L52">
        <f t="shared" si="4"/>
        <v>1.9487807663687073E-2</v>
      </c>
      <c r="M52">
        <f t="shared" si="2"/>
        <v>0.35203726217971448</v>
      </c>
      <c r="N52">
        <f t="shared" si="2"/>
        <v>1.5194972024342506E-2</v>
      </c>
      <c r="O52">
        <f>C52*LN(N52)</f>
        <v>-3768.1116243520373</v>
      </c>
      <c r="P52">
        <f t="shared" si="7"/>
        <v>21122.235730782868</v>
      </c>
      <c r="Q52">
        <f t="shared" si="7"/>
        <v>911.69832146055035</v>
      </c>
      <c r="R52">
        <f>R51+(A52^$B$3-A51^$B$3)*T52</f>
        <v>27535503986.743</v>
      </c>
      <c r="S52">
        <f>S51+(A52^$C$3-A51^$C$3)*U52</f>
        <v>6829.7088744980911</v>
      </c>
      <c r="T52">
        <f t="array" ref="T52">EXP((SUMPRODUCT(TRANSPOSE(B$5:B$6),E52:F52))+SUMPRODUCT(TRANSPOSE($B$7:$B$8),G52:H52))</f>
        <v>1.8579124640245122</v>
      </c>
      <c r="U52">
        <f t="array" ref="U52">EXP(SUMPRODUCT(TRANSPOSE(C$5:C$6),E52:F52)+SUMPRODUCT(TRANSPOSE($B$7:$B$8),G52:H52))</f>
        <v>2.0074767414290355</v>
      </c>
    </row>
    <row r="53" spans="1:21" ht="16" x14ac:dyDescent="0.2">
      <c r="A53" s="3">
        <v>40</v>
      </c>
      <c r="B53" s="3" t="s">
        <v>70</v>
      </c>
      <c r="C53" s="3">
        <v>897</v>
      </c>
      <c r="D53" s="5">
        <f t="shared" si="5"/>
        <v>21764</v>
      </c>
      <c r="E53">
        <v>0</v>
      </c>
      <c r="F53">
        <v>4.9666670000000002</v>
      </c>
      <c r="G53" s="6">
        <v>8.2433333333333341</v>
      </c>
      <c r="H53">
        <v>1</v>
      </c>
      <c r="I53">
        <f t="shared" si="0"/>
        <v>1.0273887305574991E-2</v>
      </c>
      <c r="J53">
        <f t="shared" si="6"/>
        <v>1.6079472507278814E-3</v>
      </c>
      <c r="K53">
        <f t="shared" si="1"/>
        <v>0.47806793864494457</v>
      </c>
      <c r="L53">
        <f t="shared" si="4"/>
        <v>1.8826821836659957E-2</v>
      </c>
      <c r="M53">
        <f t="shared" si="2"/>
        <v>0.36676725440121793</v>
      </c>
      <c r="N53">
        <f t="shared" si="2"/>
        <v>1.4729992221503488E-2</v>
      </c>
      <c r="O53">
        <f>C53*LN(N53)</f>
        <v>-3783.4290101917782</v>
      </c>
      <c r="P53">
        <f t="shared" si="7"/>
        <v>22006.035264073074</v>
      </c>
      <c r="Q53">
        <f t="shared" si="7"/>
        <v>883.7995332902093</v>
      </c>
      <c r="R53">
        <f>R52+(A53^$B$3-A52^$B$3)*T53</f>
        <v>32671702435.247169</v>
      </c>
      <c r="S53">
        <f>S52+(A53^$C$3-A52^$C$3)*U53</f>
        <v>7223.462303037164</v>
      </c>
      <c r="T53">
        <f t="array" ref="T53">EXP((SUMPRODUCT(TRANSPOSE(B$5:B$6),E53:F53))+SUMPRODUCT(TRANSPOSE($B$7:$B$8),G53:H53))</f>
        <v>1.8020802438411145</v>
      </c>
      <c r="U53">
        <f t="array" ref="U53">EXP(SUMPRODUCT(TRANSPOSE(C$5:C$6),E53:F53)+SUMPRODUCT(TRANSPOSE($B$7:$B$8),G53:H53))</f>
        <v>1.9471499576807154</v>
      </c>
    </row>
    <row r="54" spans="1:21" ht="16" x14ac:dyDescent="0.2">
      <c r="A54" s="3">
        <v>41</v>
      </c>
      <c r="B54" s="3" t="s">
        <v>71</v>
      </c>
      <c r="C54" s="3">
        <v>794</v>
      </c>
      <c r="D54" s="5">
        <f t="shared" si="5"/>
        <v>22558</v>
      </c>
      <c r="E54">
        <v>0</v>
      </c>
      <c r="F54">
        <v>4.733333</v>
      </c>
      <c r="G54" s="6">
        <v>8.8933333333333344</v>
      </c>
      <c r="H54">
        <v>0</v>
      </c>
      <c r="I54">
        <f t="shared" si="0"/>
        <v>1.2012742640285401E-2</v>
      </c>
      <c r="J54">
        <f t="shared" si="6"/>
        <v>1.7388553347104097E-3</v>
      </c>
      <c r="K54">
        <f t="shared" si="1"/>
        <v>0.49573954570324319</v>
      </c>
      <c r="L54">
        <f t="shared" si="4"/>
        <v>1.7671607058298622E-2</v>
      </c>
      <c r="M54">
        <f t="shared" si="2"/>
        <v>0.38064803478345371</v>
      </c>
      <c r="N54">
        <f t="shared" si="2"/>
        <v>1.3880780382235801E-2</v>
      </c>
      <c r="O54">
        <f>C54*LN(N54)</f>
        <v>-3396.1365809720728</v>
      </c>
      <c r="P54">
        <f t="shared" si="7"/>
        <v>22838.882087007223</v>
      </c>
      <c r="Q54">
        <f t="shared" si="7"/>
        <v>832.84682293414801</v>
      </c>
      <c r="R54">
        <f>R53+(A54^$B$3-A53^$B$3)*T54</f>
        <v>38235659596.963768</v>
      </c>
      <c r="S54">
        <f>S53+(A54^$C$3-A53^$C$3)*U54</f>
        <v>7606.2072884506742</v>
      </c>
      <c r="T54">
        <f t="array" ref="T54">EXP((SUMPRODUCT(TRANSPOSE(B$5:B$6),E54:F54))+SUMPRODUCT(TRANSPOSE($B$7:$B$8),G54:H54))</f>
        <v>1.7049909429765595</v>
      </c>
      <c r="U54">
        <f t="array" ref="U54">EXP(SUMPRODUCT(TRANSPOSE(C$5:C$6),E54:F54)+SUMPRODUCT(TRANSPOSE($B$7:$B$8),G54:H54))</f>
        <v>1.8355559846469285</v>
      </c>
    </row>
    <row r="55" spans="1:21" ht="16" x14ac:dyDescent="0.2">
      <c r="A55" s="3">
        <v>42</v>
      </c>
      <c r="B55" s="3" t="s">
        <v>72</v>
      </c>
      <c r="C55" s="3">
        <v>824</v>
      </c>
      <c r="D55" s="5">
        <f t="shared" si="5"/>
        <v>23382</v>
      </c>
      <c r="E55">
        <v>0</v>
      </c>
      <c r="F55">
        <v>4.6333330000000004</v>
      </c>
      <c r="G55" s="6">
        <v>8.379999999999999</v>
      </c>
      <c r="H55">
        <v>0</v>
      </c>
      <c r="I55">
        <f t="shared" si="0"/>
        <v>1.3933157389691808E-2</v>
      </c>
      <c r="J55">
        <f t="shared" si="6"/>
        <v>1.9204147494064072E-3</v>
      </c>
      <c r="K55">
        <f t="shared" si="1"/>
        <v>0.51277028404450309</v>
      </c>
      <c r="L55">
        <f t="shared" si="4"/>
        <v>1.7030738341259899E-2</v>
      </c>
      <c r="M55">
        <f t="shared" si="2"/>
        <v>0.39408362404126079</v>
      </c>
      <c r="N55">
        <f t="shared" si="2"/>
        <v>1.3435589257807074E-2</v>
      </c>
      <c r="O55">
        <f>C55*LN(N55)</f>
        <v>-3551.3148986495344</v>
      </c>
      <c r="P55">
        <f t="shared" si="7"/>
        <v>23645.017442475648</v>
      </c>
      <c r="Q55">
        <f t="shared" si="7"/>
        <v>806.13535546842445</v>
      </c>
      <c r="R55">
        <f>R54+(A55^$B$3-A54^$B$3)*T55</f>
        <v>44392206614.85067</v>
      </c>
      <c r="S55">
        <f>S54+(A55^$C$3-A54^$C$3)*U55</f>
        <v>7987.991081569191</v>
      </c>
      <c r="T55">
        <f t="array" ref="T55">EXP((SUMPRODUCT(TRANSPOSE(B$5:B$6),E55:F55))+SUMPRODUCT(TRANSPOSE($B$7:$B$8),G55:H55))</f>
        <v>1.653160336811232</v>
      </c>
      <c r="U55">
        <f t="array" ref="U55">EXP(SUMPRODUCT(TRANSPOSE(C$5:C$6),E55:F55)+SUMPRODUCT(TRANSPOSE($B$7:$B$8),G55:H55))</f>
        <v>1.7769839975719841</v>
      </c>
    </row>
    <row r="56" spans="1:21" ht="16" x14ac:dyDescent="0.2">
      <c r="A56" s="3">
        <v>43</v>
      </c>
      <c r="B56" s="3" t="s">
        <v>73</v>
      </c>
      <c r="C56" s="3">
        <v>958</v>
      </c>
      <c r="D56" s="5">
        <f t="shared" si="5"/>
        <v>24340</v>
      </c>
      <c r="E56">
        <v>0</v>
      </c>
      <c r="F56">
        <v>4.6333330000000004</v>
      </c>
      <c r="G56" s="6">
        <v>8.4033333333333324</v>
      </c>
      <c r="H56">
        <v>1</v>
      </c>
      <c r="I56">
        <f t="shared" si="0"/>
        <v>1.6332669921724219E-2</v>
      </c>
      <c r="J56">
        <f t="shared" si="6"/>
        <v>2.3995125320324107E-3</v>
      </c>
      <c r="K56">
        <f t="shared" si="1"/>
        <v>0.53137829729921315</v>
      </c>
      <c r="L56">
        <f t="shared" si="4"/>
        <v>1.8608013254710065E-2</v>
      </c>
      <c r="M56">
        <f t="shared" si="2"/>
        <v>0.40883520257681666</v>
      </c>
      <c r="N56">
        <f t="shared" si="2"/>
        <v>1.4751578535555837E-2</v>
      </c>
      <c r="O56">
        <f>C56*LN(N56)</f>
        <v>-4039.3161648951177</v>
      </c>
      <c r="P56">
        <f t="shared" si="7"/>
        <v>24530.112154609</v>
      </c>
      <c r="Q56">
        <f t="shared" si="7"/>
        <v>885.09471213335019</v>
      </c>
      <c r="R56">
        <f>R55+(A56^$B$3-A55^$B$3)*T56</f>
        <v>52101905626.404083</v>
      </c>
      <c r="S56">
        <f>S55+(A56^$C$3-A55^$C$3)*U56</f>
        <v>8420.7093279758374</v>
      </c>
      <c r="T56">
        <f t="array" ref="T56">EXP((SUMPRODUCT(TRANSPOSE(B$5:B$6),E56:F56))+SUMPRODUCT(TRANSPOSE($B$7:$B$8),G56:H56))</f>
        <v>1.8197844859236361</v>
      </c>
      <c r="U56">
        <f t="array" ref="U56">EXP(SUMPRODUCT(TRANSPOSE(C$5:C$6),E56:F56)+SUMPRODUCT(TRANSPOSE($B$7:$B$8),G56:H56))</f>
        <v>1.9560884921504789</v>
      </c>
    </row>
    <row r="57" spans="1:21" ht="16" x14ac:dyDescent="0.2">
      <c r="A57" s="3">
        <v>44</v>
      </c>
      <c r="B57" s="3" t="s">
        <v>74</v>
      </c>
      <c r="C57" s="3">
        <v>940</v>
      </c>
      <c r="D57" s="5">
        <f t="shared" si="5"/>
        <v>25280</v>
      </c>
      <c r="E57">
        <v>0</v>
      </c>
      <c r="F57">
        <v>4.4333330000000002</v>
      </c>
      <c r="G57" s="6">
        <v>9.2466666666666661</v>
      </c>
      <c r="H57">
        <v>1</v>
      </c>
      <c r="I57">
        <f t="shared" si="0"/>
        <v>1.918844331163061E-2</v>
      </c>
      <c r="J57">
        <f t="shared" si="6"/>
        <v>2.8557733899063908E-3</v>
      </c>
      <c r="K57">
        <f t="shared" si="1"/>
        <v>0.55066409815307471</v>
      </c>
      <c r="L57">
        <f t="shared" si="4"/>
        <v>1.9285800853861557E-2</v>
      </c>
      <c r="M57">
        <f t="shared" si="2"/>
        <v>0.42421186159006341</v>
      </c>
      <c r="N57">
        <f t="shared" si="2"/>
        <v>1.5376659013246771E-2</v>
      </c>
      <c r="O57">
        <f>C57*LN(N57)</f>
        <v>-3924.4102937414891</v>
      </c>
      <c r="P57">
        <f t="shared" si="7"/>
        <v>25452.711695403803</v>
      </c>
      <c r="Q57">
        <f t="shared" si="7"/>
        <v>922.59954079480622</v>
      </c>
      <c r="R57">
        <f>R56+(A57^$B$3-A56^$B$3)*T57</f>
        <v>61302666875.393585</v>
      </c>
      <c r="S57">
        <f>S56+(A57^$C$3-A56^$C$3)*U57</f>
        <v>8887.725421495943</v>
      </c>
      <c r="T57">
        <f t="array" ref="T57">EXP((SUMPRODUCT(TRANSPOSE(B$5:B$6),E57:F57))+SUMPRODUCT(TRANSPOSE($B$7:$B$8),G57:H57))</f>
        <v>1.9147534637236345</v>
      </c>
      <c r="U57">
        <f t="array" ref="U57">EXP(SUMPRODUCT(TRANSPOSE(C$5:C$6),E57:F57)+SUMPRODUCT(TRANSPOSE($B$7:$B$8),G57:H57))</f>
        <v>2.0517638129322684</v>
      </c>
    </row>
    <row r="58" spans="1:21" ht="16" x14ac:dyDescent="0.2">
      <c r="A58" s="3">
        <v>45</v>
      </c>
      <c r="B58" s="3" t="s">
        <v>75</v>
      </c>
      <c r="C58" s="3">
        <v>890</v>
      </c>
      <c r="D58" s="5">
        <f t="shared" si="5"/>
        <v>26170</v>
      </c>
      <c r="E58">
        <v>0</v>
      </c>
      <c r="F58">
        <v>4.5</v>
      </c>
      <c r="G58" s="6">
        <v>9.2200000000000006</v>
      </c>
      <c r="H58">
        <v>0</v>
      </c>
      <c r="I58">
        <f t="shared" si="0"/>
        <v>2.2113016153370135E-2</v>
      </c>
      <c r="J58">
        <f t="shared" si="6"/>
        <v>2.9245728417395256E-3</v>
      </c>
      <c r="K58">
        <f t="shared" si="1"/>
        <v>0.56797492679889716</v>
      </c>
      <c r="L58">
        <f t="shared" si="4"/>
        <v>1.7310828645822451E-2</v>
      </c>
      <c r="M58">
        <f t="shared" si="2"/>
        <v>0.43809981619523652</v>
      </c>
      <c r="N58">
        <f t="shared" si="2"/>
        <v>1.3887954605173111E-2</v>
      </c>
      <c r="O58">
        <f>C58*LN(N58)</f>
        <v>-3806.2927168385299</v>
      </c>
      <c r="P58">
        <f t="shared" si="7"/>
        <v>26285.988971714192</v>
      </c>
      <c r="Q58">
        <f t="shared" si="7"/>
        <v>833.27727631038658</v>
      </c>
      <c r="R58">
        <f>R57+(A58^$B$3-A57^$B$3)*T58</f>
        <v>70753500494.577759</v>
      </c>
      <c r="S58">
        <f>S57+(A58^$C$3-A57^$C$3)*U58</f>
        <v>9324.326689796575</v>
      </c>
      <c r="T58">
        <f t="array" ref="T58">EXP((SUMPRODUCT(TRANSPOSE(B$5:B$6),E58:F58))+SUMPRODUCT(TRANSPOSE($B$7:$B$8),G58:H58))</f>
        <v>1.7390355117885212</v>
      </c>
      <c r="U58">
        <f t="array" ref="U58">EXP(SUMPRODUCT(TRANSPOSE(C$5:C$6),E58:F58)+SUMPRODUCT(TRANSPOSE($B$7:$B$8),G58:H58))</f>
        <v>1.8654100009340575</v>
      </c>
    </row>
    <row r="59" spans="1:21" ht="16" x14ac:dyDescent="0.2">
      <c r="A59" s="3">
        <v>46</v>
      </c>
      <c r="B59" s="3" t="s">
        <v>76</v>
      </c>
      <c r="C59" s="3">
        <v>850</v>
      </c>
      <c r="D59" s="5">
        <f t="shared" si="5"/>
        <v>27020</v>
      </c>
      <c r="E59">
        <v>0</v>
      </c>
      <c r="F59">
        <v>4.5</v>
      </c>
      <c r="G59" s="6">
        <v>8.69</v>
      </c>
      <c r="H59">
        <v>0</v>
      </c>
      <c r="I59">
        <f t="shared" si="0"/>
        <v>2.5297785999645273E-2</v>
      </c>
      <c r="J59">
        <f t="shared" si="6"/>
        <v>3.1847698462751373E-3</v>
      </c>
      <c r="K59">
        <f t="shared" si="1"/>
        <v>0.58454251717290306</v>
      </c>
      <c r="L59">
        <f t="shared" si="4"/>
        <v>1.6567590374005903E-2</v>
      </c>
      <c r="M59">
        <f t="shared" si="2"/>
        <v>0.4514832765496693</v>
      </c>
      <c r="N59">
        <f t="shared" si="2"/>
        <v>1.3383460354432762E-2</v>
      </c>
      <c r="O59">
        <f>C59*LN(N59)</f>
        <v>-3666.675290864584</v>
      </c>
      <c r="P59">
        <f t="shared" si="7"/>
        <v>27088.996592980158</v>
      </c>
      <c r="Q59">
        <f t="shared" si="7"/>
        <v>803.00762126596578</v>
      </c>
      <c r="R59">
        <f>R58+(A59^$B$3-A58^$B$3)*T59</f>
        <v>81078072512.535736</v>
      </c>
      <c r="S59">
        <f>S58+(A59^$C$3-A58^$C$3)*U59</f>
        <v>9758.8977366679101</v>
      </c>
      <c r="T59">
        <f t="array" ref="T59">EXP((SUMPRODUCT(TRANSPOSE(B$5:B$6),E59:F59))+SUMPRODUCT(TRANSPOSE($B$7:$B$8),G59:H59))</f>
        <v>1.6844071597396348</v>
      </c>
      <c r="U59">
        <f t="array" ref="U59">EXP(SUMPRODUCT(TRANSPOSE(C$5:C$6),E59:F59)+SUMPRODUCT(TRANSPOSE($B$7:$B$8),G59:H59))</f>
        <v>1.8068118449126576</v>
      </c>
    </row>
    <row r="60" spans="1:21" ht="16" x14ac:dyDescent="0.2">
      <c r="A60" s="3">
        <v>47</v>
      </c>
      <c r="B60" s="3" t="s">
        <v>77</v>
      </c>
      <c r="C60" s="3">
        <v>904</v>
      </c>
      <c r="D60" s="5">
        <f t="shared" si="5"/>
        <v>27924</v>
      </c>
      <c r="E60">
        <v>0</v>
      </c>
      <c r="F60">
        <v>4.6666670000000003</v>
      </c>
      <c r="G60" s="6">
        <v>8.5733333333333341</v>
      </c>
      <c r="H60">
        <v>1</v>
      </c>
      <c r="I60">
        <f t="shared" si="0"/>
        <v>2.9193670414946027E-2</v>
      </c>
      <c r="J60">
        <f t="shared" si="6"/>
        <v>3.8958844153007544E-3</v>
      </c>
      <c r="K60">
        <f t="shared" si="1"/>
        <v>0.60240497377132474</v>
      </c>
      <c r="L60">
        <f t="shared" si="4"/>
        <v>1.7862456598421672E-2</v>
      </c>
      <c r="M60">
        <f t="shared" si="2"/>
        <v>0.4660227130368475</v>
      </c>
      <c r="N60">
        <f t="shared" si="2"/>
        <v>1.4539436487178262E-2</v>
      </c>
      <c r="O60">
        <f>C60*LN(N60)</f>
        <v>-3824.7250695556986</v>
      </c>
      <c r="P60">
        <f t="shared" si="7"/>
        <v>27961.36278221085</v>
      </c>
      <c r="Q60">
        <f t="shared" si="7"/>
        <v>872.3661892306958</v>
      </c>
      <c r="R60">
        <f>R59+(A60^$B$3-A59^$B$3)*T60</f>
        <v>93754952337.860992</v>
      </c>
      <c r="S60">
        <f>S59+(A60^$C$3-A59^$C$3)*U60</f>
        <v>10247.304680503075</v>
      </c>
      <c r="T60">
        <f t="array" ref="T60">EXP((SUMPRODUCT(TRANSPOSE(B$5:B$6),E60:F60))+SUMPRODUCT(TRANSPOSE($B$7:$B$8),G60:H60))</f>
        <v>1.8384843265073225</v>
      </c>
      <c r="U60">
        <f t="array" ref="U60">EXP(SUMPRODUCT(TRANSPOSE(C$5:C$6),E60:F60)+SUMPRODUCT(TRANSPOSE($B$7:$B$8),G60:H60))</f>
        <v>1.9772161497216185</v>
      </c>
    </row>
    <row r="61" spans="1:21" ht="16" x14ac:dyDescent="0.2">
      <c r="A61" s="3">
        <v>48</v>
      </c>
      <c r="B61" s="3" t="s">
        <v>78</v>
      </c>
      <c r="C61" s="3">
        <v>790</v>
      </c>
      <c r="D61" s="5">
        <f t="shared" si="5"/>
        <v>28714</v>
      </c>
      <c r="E61">
        <v>0</v>
      </c>
      <c r="F61">
        <v>4.8</v>
      </c>
      <c r="G61" s="6">
        <v>7.75</v>
      </c>
      <c r="H61">
        <v>1</v>
      </c>
      <c r="I61">
        <f t="shared" si="0"/>
        <v>3.3336061211809209E-2</v>
      </c>
      <c r="J61">
        <f t="shared" si="6"/>
        <v>4.1423907968631823E-3</v>
      </c>
      <c r="K61">
        <f t="shared" si="1"/>
        <v>0.61914370231768712</v>
      </c>
      <c r="L61">
        <f t="shared" si="4"/>
        <v>1.673872854636238E-2</v>
      </c>
      <c r="M61">
        <f t="shared" si="2"/>
        <v>0.4797644367977274</v>
      </c>
      <c r="N61">
        <f t="shared" si="2"/>
        <v>1.3741723760879863E-2</v>
      </c>
      <c r="O61">
        <f>C61*LN(N61)</f>
        <v>-3386.9816500670936</v>
      </c>
      <c r="P61">
        <f t="shared" si="7"/>
        <v>28785.866207863644</v>
      </c>
      <c r="Q61">
        <f t="shared" si="7"/>
        <v>824.50342565279186</v>
      </c>
      <c r="R61">
        <f>R60+(A61^$B$3-A60^$B$3)*T61</f>
        <v>107291088652.8958</v>
      </c>
      <c r="S61">
        <f>S60+(A61^$C$3-A60^$C$3)*U61</f>
        <v>10725.340418616179</v>
      </c>
      <c r="T61">
        <f t="array" ref="T61">EXP((SUMPRODUCT(TRANSPOSE(B$5:B$6),E61:F61))+SUMPRODUCT(TRANSPOSE($B$7:$B$8),G61:H61))</f>
        <v>1.7494532858979641</v>
      </c>
      <c r="U61">
        <f t="array" ref="U61">EXP(SUMPRODUCT(TRANSPOSE(C$5:C$6),E61:F61)+SUMPRODUCT(TRANSPOSE($B$7:$B$8),G61:H61))</f>
        <v>1.8853815694223548</v>
      </c>
    </row>
    <row r="62" spans="1:21" ht="16" x14ac:dyDescent="0.2">
      <c r="A62" s="3">
        <v>49</v>
      </c>
      <c r="B62" s="3" t="s">
        <v>79</v>
      </c>
      <c r="C62" s="3">
        <v>730</v>
      </c>
      <c r="D62" s="5">
        <f t="shared" si="5"/>
        <v>29444</v>
      </c>
      <c r="E62">
        <v>0</v>
      </c>
      <c r="F62">
        <v>5</v>
      </c>
      <c r="G62" s="6">
        <v>7.2899999999999991</v>
      </c>
      <c r="H62">
        <v>0</v>
      </c>
      <c r="I62">
        <f t="shared" si="0"/>
        <v>3.7421119398441394E-2</v>
      </c>
      <c r="J62">
        <f t="shared" si="6"/>
        <v>4.0850581866321845E-3</v>
      </c>
      <c r="K62">
        <f t="shared" si="1"/>
        <v>0.63377051833264919</v>
      </c>
      <c r="L62">
        <f t="shared" si="4"/>
        <v>1.4626816014962074E-2</v>
      </c>
      <c r="M62">
        <f t="shared" si="2"/>
        <v>0.491883087400869</v>
      </c>
      <c r="N62">
        <f t="shared" si="2"/>
        <v>1.2118650603141599E-2</v>
      </c>
      <c r="O62">
        <f>C62*LN(N62)</f>
        <v>-3221.4970378670582</v>
      </c>
      <c r="P62">
        <f t="shared" si="7"/>
        <v>29512.985244052139</v>
      </c>
      <c r="Q62">
        <f t="shared" si="7"/>
        <v>727.1190361884959</v>
      </c>
      <c r="R62">
        <f>R61+(A62^$B$3-A61^$B$3)*T62</f>
        <v>120698047956.96381</v>
      </c>
      <c r="S62">
        <f>S61+(A62^$C$3-A61^$C$3)*U62</f>
        <v>11160.601250427699</v>
      </c>
      <c r="T62">
        <f t="array" ref="T62">EXP((SUMPRODUCT(TRANSPOSE(B$5:B$6),E62:F62))+SUMPRODUCT(TRANSPOSE($B$7:$B$8),G62:H62))</f>
        <v>1.5478904939402274</v>
      </c>
      <c r="U62">
        <f t="array" ref="U62">EXP(SUMPRODUCT(TRANSPOSE(C$5:C$6),E62:F62)+SUMPRODUCT(TRANSPOSE($B$7:$B$8),G62:H62))</f>
        <v>1.6733669140434753</v>
      </c>
    </row>
    <row r="63" spans="1:21" ht="16" x14ac:dyDescent="0.2">
      <c r="A63" s="3">
        <v>50</v>
      </c>
      <c r="B63" s="3" t="s">
        <v>80</v>
      </c>
      <c r="C63" s="3">
        <v>752</v>
      </c>
      <c r="D63" s="5">
        <f t="shared" si="5"/>
        <v>30196</v>
      </c>
      <c r="E63">
        <v>0</v>
      </c>
      <c r="F63">
        <v>5.3333329999999997</v>
      </c>
      <c r="G63" s="6">
        <v>5.96</v>
      </c>
      <c r="H63">
        <v>0</v>
      </c>
      <c r="I63">
        <f t="shared" si="0"/>
        <v>4.1613326524777006E-2</v>
      </c>
      <c r="J63">
        <f t="shared" si="6"/>
        <v>4.192207126335612E-3</v>
      </c>
      <c r="K63">
        <f t="shared" si="1"/>
        <v>0.64716188582476963</v>
      </c>
      <c r="L63">
        <f t="shared" si="4"/>
        <v>1.3391367492120443E-2</v>
      </c>
      <c r="M63">
        <f t="shared" si="2"/>
        <v>0.503085729234234</v>
      </c>
      <c r="N63">
        <f t="shared" si="2"/>
        <v>1.1202641833365036E-2</v>
      </c>
      <c r="O63">
        <f>C63*LN(N63)</f>
        <v>-3377.687449188712</v>
      </c>
      <c r="P63">
        <f t="shared" si="7"/>
        <v>30185.143754054039</v>
      </c>
      <c r="Q63">
        <f t="shared" si="7"/>
        <v>672.15851000190219</v>
      </c>
      <c r="R63">
        <f>R62+(A63^$B$3-A62^$B$3)*T63</f>
        <v>134517244777.23528</v>
      </c>
      <c r="S63">
        <f>S62+(A63^$C$3-A62^$C$3)*U63</f>
        <v>11574.631110666871</v>
      </c>
      <c r="T63">
        <f t="array" ref="T63">EXP((SUMPRODUCT(TRANSPOSE(B$5:B$6),E63:F63))+SUMPRODUCT(TRANSPOSE($B$7:$B$8),G63:H63))</f>
        <v>1.4285477730808471</v>
      </c>
      <c r="U63">
        <f t="array" ref="U63">EXP(SUMPRODUCT(TRANSPOSE(C$5:C$6),E63:F63)+SUMPRODUCT(TRANSPOSE($B$7:$B$8),G63:H63))</f>
        <v>1.552395733956393</v>
      </c>
    </row>
    <row r="64" spans="1:21" ht="16" x14ac:dyDescent="0.2">
      <c r="A64" s="3">
        <v>51</v>
      </c>
      <c r="B64" s="3" t="s">
        <v>81</v>
      </c>
      <c r="C64" s="3">
        <v>825</v>
      </c>
      <c r="D64" s="5">
        <f t="shared" si="5"/>
        <v>31021</v>
      </c>
      <c r="E64">
        <v>0</v>
      </c>
      <c r="F64">
        <v>6</v>
      </c>
      <c r="G64" s="6">
        <v>6.4833333333333325</v>
      </c>
      <c r="H64">
        <v>1</v>
      </c>
      <c r="I64">
        <f t="shared" si="0"/>
        <v>4.6884995687215714E-2</v>
      </c>
      <c r="J64">
        <f t="shared" si="6"/>
        <v>5.271669162438708E-3</v>
      </c>
      <c r="K64">
        <f t="shared" si="1"/>
        <v>0.66226476934345846</v>
      </c>
      <c r="L64">
        <f t="shared" si="4"/>
        <v>1.5102883518688826E-2</v>
      </c>
      <c r="M64">
        <f t="shared" si="2"/>
        <v>0.51584950458841228</v>
      </c>
      <c r="N64">
        <f t="shared" si="2"/>
        <v>1.2763775354178275E-2</v>
      </c>
      <c r="O64">
        <f>C64*LN(N64)</f>
        <v>-3597.9439408074654</v>
      </c>
      <c r="P64">
        <f t="shared" si="7"/>
        <v>30950.970275304735</v>
      </c>
      <c r="Q64">
        <f t="shared" si="7"/>
        <v>765.82652125069649</v>
      </c>
      <c r="R64">
        <f>R63+(A64^$B$3-A63^$B$3)*T64</f>
        <v>151982713744.52081</v>
      </c>
      <c r="S64">
        <f>S63+(A64^$C$3-A63^$C$3)*U64</f>
        <v>12060.878993589333</v>
      </c>
      <c r="T64">
        <f t="array" ref="T64">EXP((SUMPRODUCT(TRANSPOSE(B$5:B$6),E64:F64))+SUMPRODUCT(TRANSPOSE($B$7:$B$8),G64:H64))</f>
        <v>1.6201453568695054</v>
      </c>
      <c r="U64">
        <f t="array" ref="U64">EXP(SUMPRODUCT(TRANSPOSE(C$5:C$6),E64:F64)+SUMPRODUCT(TRANSPOSE($B$7:$B$8),G64:H64))</f>
        <v>1.7789965839733217</v>
      </c>
    </row>
    <row r="65" spans="1:21" ht="16" x14ac:dyDescent="0.2">
      <c r="A65" s="3">
        <v>52</v>
      </c>
      <c r="B65" s="3" t="s">
        <v>82</v>
      </c>
      <c r="C65" s="3">
        <v>659</v>
      </c>
      <c r="D65" s="5">
        <f t="shared" si="5"/>
        <v>31680</v>
      </c>
      <c r="E65">
        <v>0</v>
      </c>
      <c r="F65">
        <v>6.8666669999999996</v>
      </c>
      <c r="G65" s="6">
        <v>5.7666666666666666</v>
      </c>
      <c r="H65">
        <v>1</v>
      </c>
      <c r="I65">
        <f t="shared" si="0"/>
        <v>5.2465006920918045E-2</v>
      </c>
      <c r="J65">
        <f t="shared" si="6"/>
        <v>5.5800112337023311E-3</v>
      </c>
      <c r="K65">
        <f t="shared" si="1"/>
        <v>0.67663664124444534</v>
      </c>
      <c r="L65">
        <f t="shared" si="4"/>
        <v>1.4371871900986877E-2</v>
      </c>
      <c r="M65">
        <f t="shared" si="2"/>
        <v>0.52812955829452779</v>
      </c>
      <c r="N65">
        <f t="shared" si="2"/>
        <v>1.2280053706115523E-2</v>
      </c>
      <c r="O65">
        <f>C65*LN(N65)</f>
        <v>-2899.4543496721381</v>
      </c>
      <c r="P65">
        <f t="shared" si="7"/>
        <v>31687.773497671667</v>
      </c>
      <c r="Q65">
        <f t="shared" si="7"/>
        <v>736.80322236693132</v>
      </c>
      <c r="R65">
        <f>R64+(A65^$B$3-A64^$B$3)*T65</f>
        <v>170577608044.56042</v>
      </c>
      <c r="S65">
        <f>S64+(A65^$C$3-A64^$C$3)*U65</f>
        <v>12544.234920574585</v>
      </c>
      <c r="T65">
        <f t="array" ref="T65">EXP((SUMPRODUCT(TRANSPOSE(B$5:B$6),E65:F65))+SUMPRODUCT(TRANSPOSE($B$7:$B$8),G65:H65))</f>
        <v>1.5511411541744335</v>
      </c>
      <c r="U65">
        <f t="array" ref="U65">EXP(SUMPRODUCT(TRANSPOSE(C$5:C$6),E65:F65)+SUMPRODUCT(TRANSPOSE($B$7:$B$8),G65:H65))</f>
        <v>1.7263941412015864</v>
      </c>
    </row>
    <row r="66" spans="1:21" ht="16" x14ac:dyDescent="0.2">
      <c r="A66" s="3">
        <v>53</v>
      </c>
      <c r="B66" s="3" t="s">
        <v>83</v>
      </c>
      <c r="C66" s="3">
        <v>653</v>
      </c>
      <c r="D66" s="5">
        <f t="shared" si="5"/>
        <v>32333</v>
      </c>
      <c r="E66">
        <v>0</v>
      </c>
      <c r="F66">
        <v>8.2666660000000007</v>
      </c>
      <c r="G66" s="6">
        <v>5.8266666666666671</v>
      </c>
      <c r="H66">
        <v>0</v>
      </c>
      <c r="I66">
        <f t="shared" si="0"/>
        <v>5.8081430426130787E-2</v>
      </c>
      <c r="J66">
        <f t="shared" si="6"/>
        <v>5.616423505212742E-3</v>
      </c>
      <c r="K66">
        <f t="shared" si="1"/>
        <v>0.68978820961845422</v>
      </c>
      <c r="L66">
        <f t="shared" si="4"/>
        <v>1.3151568374008882E-2</v>
      </c>
      <c r="M66">
        <f t="shared" si="2"/>
        <v>0.53948831468776992</v>
      </c>
      <c r="N66">
        <f t="shared" si="2"/>
        <v>1.1358756393242178E-2</v>
      </c>
      <c r="O66">
        <f>C66*LN(N66)</f>
        <v>-2923.9814227022234</v>
      </c>
      <c r="P66">
        <f t="shared" si="7"/>
        <v>32369.298881266197</v>
      </c>
      <c r="Q66">
        <f t="shared" si="7"/>
        <v>681.52538359453069</v>
      </c>
      <c r="R66">
        <f>R65+(A66^$B$3-A65^$B$3)*T66</f>
        <v>189407175032.46484</v>
      </c>
      <c r="S66">
        <f>S65+(A66^$C$3-A65^$C$3)*U66</f>
        <v>13005.77145294175</v>
      </c>
      <c r="T66">
        <f t="array" ref="T66">EXP((SUMPRODUCT(TRANSPOSE(B$5:B$6),E66:F66))+SUMPRODUCT(TRANSPOSE($B$7:$B$8),G66:H66))</f>
        <v>1.4153650811222043</v>
      </c>
      <c r="U66">
        <f t="array" ref="U66">EXP(SUMPRODUCT(TRANSPOSE(C$5:C$6),E66:F66)+SUMPRODUCT(TRANSPOSE($B$7:$B$8),G66:H66))</f>
        <v>1.6100351869305052</v>
      </c>
    </row>
    <row r="67" spans="1:21" ht="16" x14ac:dyDescent="0.2">
      <c r="A67" s="3">
        <v>54</v>
      </c>
      <c r="B67" s="3" t="s">
        <v>84</v>
      </c>
      <c r="C67" s="3">
        <v>731</v>
      </c>
      <c r="D67" s="5">
        <f t="shared" si="5"/>
        <v>33064</v>
      </c>
      <c r="E67">
        <v>0</v>
      </c>
      <c r="F67">
        <v>9.3000000000000007</v>
      </c>
      <c r="G67" s="6">
        <v>6.82</v>
      </c>
      <c r="H67">
        <v>0</v>
      </c>
      <c r="I67">
        <f t="shared" si="0"/>
        <v>6.4639203483215391E-2</v>
      </c>
      <c r="J67">
        <f t="shared" si="6"/>
        <v>6.5577730570846038E-3</v>
      </c>
      <c r="K67">
        <f t="shared" si="1"/>
        <v>0.70368261094186146</v>
      </c>
      <c r="L67">
        <f t="shared" si="4"/>
        <v>1.3894401323407246E-2</v>
      </c>
      <c r="M67">
        <f t="shared" si="2"/>
        <v>0.55163713642600376</v>
      </c>
      <c r="N67">
        <f t="shared" si="2"/>
        <v>1.2148821738233815E-2</v>
      </c>
      <c r="O67">
        <f>C67*LN(N67)</f>
        <v>-3224.0923789180238</v>
      </c>
      <c r="P67">
        <f t="shared" si="7"/>
        <v>33098.228185560227</v>
      </c>
      <c r="Q67">
        <f t="shared" si="7"/>
        <v>728.92930429402895</v>
      </c>
      <c r="R67">
        <f>R66+(A67^$B$3-A66^$B$3)*T67</f>
        <v>211538419187.72797</v>
      </c>
      <c r="S67">
        <f>S66+(A67^$C$3-A66^$C$3)*U67</f>
        <v>13515.151031937761</v>
      </c>
      <c r="T67">
        <f t="array" ref="T67">EXP((SUMPRODUCT(TRANSPOSE(B$5:B$6),E67:F67))+SUMPRODUCT(TRANSPOSE($B$7:$B$8),G67:H67))</f>
        <v>1.5019577707481004</v>
      </c>
      <c r="U67">
        <f t="array" ref="U67">EXP(SUMPRODUCT(TRANSPOSE(C$5:C$6),E67:F67)+SUMPRODUCT(TRANSPOSE($B$7:$B$8),G67:H67))</f>
        <v>1.7362828650248852</v>
      </c>
    </row>
    <row r="68" spans="1:21" ht="16" x14ac:dyDescent="0.2">
      <c r="A68" s="3">
        <v>55</v>
      </c>
      <c r="B68" s="3" t="s">
        <v>85</v>
      </c>
      <c r="C68" s="3">
        <v>887</v>
      </c>
      <c r="D68" s="5">
        <f t="shared" si="5"/>
        <v>33951</v>
      </c>
      <c r="E68">
        <v>0</v>
      </c>
      <c r="F68">
        <v>9.6333330000000004</v>
      </c>
      <c r="G68" s="6">
        <v>6.839999999999999</v>
      </c>
      <c r="H68">
        <v>1</v>
      </c>
      <c r="I68">
        <f t="shared" si="0"/>
        <v>7.2553866164408065E-2</v>
      </c>
      <c r="J68">
        <f t="shared" si="6"/>
        <v>7.9146626811926746E-3</v>
      </c>
      <c r="K68">
        <f t="shared" si="1"/>
        <v>0.71865542436494678</v>
      </c>
      <c r="L68">
        <f t="shared" si="4"/>
        <v>1.4972813423085318E-2</v>
      </c>
      <c r="M68">
        <f t="shared" si="2"/>
        <v>0.56493062749597511</v>
      </c>
      <c r="N68">
        <f t="shared" si="2"/>
        <v>1.3293491069971198E-2</v>
      </c>
      <c r="O68">
        <f>C68*LN(N68)</f>
        <v>-3832.2664312653073</v>
      </c>
      <c r="P68">
        <f t="shared" si="7"/>
        <v>33895.837649758505</v>
      </c>
      <c r="Q68">
        <f t="shared" si="7"/>
        <v>797.60946419827189</v>
      </c>
      <c r="R68">
        <f>R67+(A68^$B$3-A67^$B$3)*T68</f>
        <v>238461018979.14709</v>
      </c>
      <c r="S68">
        <f>S67+(A68^$C$3-A67^$C$3)*U68</f>
        <v>14091.544436640885</v>
      </c>
      <c r="T68">
        <f t="array" ref="T68">EXP((SUMPRODUCT(TRANSPOSE(B$5:B$6),E68:F68))+SUMPRODUCT(TRANSPOSE($B$7:$B$8),G68:H68))</f>
        <v>1.6527769882962826</v>
      </c>
      <c r="U68">
        <f t="array" ref="U68">EXP(SUMPRODUCT(TRANSPOSE(C$5:C$6),E68:F68)+SUMPRODUCT(TRANSPOSE($B$7:$B$8),G68:H68))</f>
        <v>1.9205859260880662</v>
      </c>
    </row>
    <row r="69" spans="1:21" ht="16" x14ac:dyDescent="0.2">
      <c r="A69" s="3">
        <v>56</v>
      </c>
      <c r="B69" s="3" t="s">
        <v>86</v>
      </c>
      <c r="C69" s="3">
        <v>847</v>
      </c>
      <c r="D69" s="5">
        <f t="shared" si="5"/>
        <v>34798</v>
      </c>
      <c r="E69">
        <v>0</v>
      </c>
      <c r="F69">
        <v>9.9333329999999993</v>
      </c>
      <c r="G69" s="6">
        <v>7.0166666666666675</v>
      </c>
      <c r="H69">
        <v>1</v>
      </c>
      <c r="I69">
        <f t="shared" si="0"/>
        <v>8.1299139886710226E-2</v>
      </c>
      <c r="J69">
        <f t="shared" si="6"/>
        <v>8.7452737223021604E-3</v>
      </c>
      <c r="K69">
        <f t="shared" si="1"/>
        <v>0.73339972818569377</v>
      </c>
      <c r="L69">
        <f t="shared" si="4"/>
        <v>1.4744303820746985E-2</v>
      </c>
      <c r="M69">
        <f t="shared" si="2"/>
        <v>0.57824760201904524</v>
      </c>
      <c r="N69">
        <f t="shared" si="2"/>
        <v>1.3316974523070157E-2</v>
      </c>
      <c r="O69">
        <f>C69*LN(N69)</f>
        <v>-3657.9522636079405</v>
      </c>
      <c r="P69">
        <f t="shared" si="7"/>
        <v>34694.856121142715</v>
      </c>
      <c r="Q69">
        <f t="shared" si="7"/>
        <v>799.01847138420942</v>
      </c>
      <c r="R69">
        <f>R68+(A69^$B$3-A68^$B$3)*T69</f>
        <v>268483404020.35648</v>
      </c>
      <c r="S69">
        <f>S68+(A69^$C$3-A68^$C$3)*U69</f>
        <v>14689.956347171295</v>
      </c>
      <c r="T69">
        <f t="array" ref="T69">EXP((SUMPRODUCT(TRANSPOSE(B$5:B$6),E69:F69))+SUMPRODUCT(TRANSPOSE($B$7:$B$8),G69:H69))</f>
        <v>1.6702426681233549</v>
      </c>
      <c r="U69">
        <f t="array" ref="U69">EXP(SUMPRODUCT(TRANSPOSE(C$5:C$6),E69:F69)+SUMPRODUCT(TRANSPOSE($B$7:$B$8),G69:H69))</f>
        <v>1.94997981231368</v>
      </c>
    </row>
    <row r="70" spans="1:21" ht="16" x14ac:dyDescent="0.2">
      <c r="A70" s="3">
        <v>57</v>
      </c>
      <c r="B70" s="3" t="s">
        <v>87</v>
      </c>
      <c r="C70" s="3">
        <v>833</v>
      </c>
      <c r="D70" s="5">
        <f t="shared" si="5"/>
        <v>35631</v>
      </c>
      <c r="E70">
        <v>0</v>
      </c>
      <c r="F70">
        <v>9.8333329999999997</v>
      </c>
      <c r="G70" s="6">
        <v>7.3866666666666658</v>
      </c>
      <c r="H70">
        <v>0</v>
      </c>
      <c r="I70">
        <f t="shared" si="0"/>
        <v>9.0173103938253063E-2</v>
      </c>
      <c r="J70">
        <f t="shared" si="6"/>
        <v>8.8739640515428375E-3</v>
      </c>
      <c r="K70">
        <f t="shared" si="1"/>
        <v>0.7466814056234965</v>
      </c>
      <c r="L70">
        <f t="shared" si="4"/>
        <v>1.328167743780273E-2</v>
      </c>
      <c r="M70">
        <f t="shared" si="2"/>
        <v>0.59048056685685579</v>
      </c>
      <c r="N70">
        <f t="shared" si="2"/>
        <v>1.2232964837810605E-2</v>
      </c>
      <c r="O70">
        <f>C70*LN(N70)</f>
        <v>-3668.216239099253</v>
      </c>
      <c r="P70">
        <f t="shared" si="7"/>
        <v>35428.834011411345</v>
      </c>
      <c r="Q70">
        <f t="shared" si="7"/>
        <v>733.97789026863632</v>
      </c>
      <c r="R70">
        <f>R69+(A70^$B$3-A69^$B$3)*T70</f>
        <v>299247562578.16095</v>
      </c>
      <c r="S70">
        <f>S69+(A70^$C$3-A69^$C$3)*U70</f>
        <v>15258.070445450108</v>
      </c>
      <c r="T70">
        <f t="array" ref="T70">EXP((SUMPRODUCT(TRANSPOSE(B$5:B$6),E70:F70))+SUMPRODUCT(TRANSPOSE($B$7:$B$8),G70:H70))</f>
        <v>1.5537460186269689</v>
      </c>
      <c r="U70">
        <f t="array" ref="U70">EXP(SUMPRODUCT(TRANSPOSE(C$5:C$6),E70:F70)+SUMPRODUCT(TRANSPOSE($B$7:$B$8),G70:H70))</f>
        <v>1.8111463757039226</v>
      </c>
    </row>
    <row r="71" spans="1:21" ht="16" x14ac:dyDescent="0.2">
      <c r="A71" s="3">
        <v>58</v>
      </c>
      <c r="B71" s="3" t="s">
        <v>88</v>
      </c>
      <c r="C71" s="3">
        <v>747</v>
      </c>
      <c r="D71" s="5">
        <f t="shared" si="5"/>
        <v>36378</v>
      </c>
      <c r="E71">
        <v>0</v>
      </c>
      <c r="F71">
        <v>9.6333330000000004</v>
      </c>
      <c r="G71" s="6">
        <v>7.3933333333333335</v>
      </c>
      <c r="H71">
        <v>0</v>
      </c>
      <c r="I71">
        <f t="shared" si="0"/>
        <v>9.9835156582509521E-2</v>
      </c>
      <c r="J71">
        <f t="shared" si="6"/>
        <v>9.662052644256458E-3</v>
      </c>
      <c r="K71">
        <f t="shared" si="1"/>
        <v>0.75953535731328903</v>
      </c>
      <c r="L71">
        <f t="shared" si="4"/>
        <v>1.2853951689792531E-2</v>
      </c>
      <c r="M71">
        <f t="shared" si="2"/>
        <v>0.60257508061282272</v>
      </c>
      <c r="N71">
        <f t="shared" si="2"/>
        <v>1.2094513755966962E-2</v>
      </c>
      <c r="O71">
        <f>C71*LN(N71)</f>
        <v>-3298.0074933350852</v>
      </c>
      <c r="P71">
        <f t="shared" si="7"/>
        <v>36154.50483676936</v>
      </c>
      <c r="Q71">
        <f t="shared" si="7"/>
        <v>725.67082535801774</v>
      </c>
      <c r="R71">
        <f>R70+(A71^$B$3-A70^$B$3)*T71</f>
        <v>333094459038.05023</v>
      </c>
      <c r="S71">
        <f>S70+(A71^$C$3-A70^$C$3)*U71</f>
        <v>15837.015923647969</v>
      </c>
      <c r="T71">
        <f t="array" ref="T71">EXP((SUMPRODUCT(TRANSPOSE(B$5:B$6),E71:F71))+SUMPRODUCT(TRANSPOSE($B$7:$B$8),G71:H71))</f>
        <v>1.5545015026672455</v>
      </c>
      <c r="U71">
        <f t="array" ref="U71">EXP(SUMPRODUCT(TRANSPOSE(C$5:C$6),E71:F71)+SUMPRODUCT(TRANSPOSE($B$7:$B$8),G71:H71))</f>
        <v>1.8063862996925155</v>
      </c>
    </row>
    <row r="72" spans="1:21" ht="16" x14ac:dyDescent="0.2">
      <c r="A72" s="3">
        <v>59</v>
      </c>
      <c r="B72" s="3" t="s">
        <v>89</v>
      </c>
      <c r="C72" s="3">
        <v>819</v>
      </c>
      <c r="D72" s="5">
        <f t="shared" si="5"/>
        <v>37197</v>
      </c>
      <c r="E72">
        <v>0</v>
      </c>
      <c r="F72">
        <v>9.466666</v>
      </c>
      <c r="G72" s="6">
        <v>6.83</v>
      </c>
      <c r="H72">
        <v>1</v>
      </c>
      <c r="I72">
        <f t="shared" si="0"/>
        <v>0.11097507318816557</v>
      </c>
      <c r="J72">
        <f t="shared" si="6"/>
        <v>1.1139916605656053E-2</v>
      </c>
      <c r="K72">
        <f t="shared" si="1"/>
        <v>0.77271573008379668</v>
      </c>
      <c r="L72">
        <f t="shared" si="4"/>
        <v>1.3180372770507653E-2</v>
      </c>
      <c r="M72">
        <f t="shared" si="2"/>
        <v>0.6152699744280784</v>
      </c>
      <c r="N72">
        <f t="shared" si="2"/>
        <v>1.2694893815255705E-2</v>
      </c>
      <c r="O72">
        <f>C72*LN(N72)</f>
        <v>-3576.2088956605785</v>
      </c>
      <c r="P72">
        <f t="shared" si="7"/>
        <v>36916.198465684705</v>
      </c>
      <c r="Q72">
        <f t="shared" si="7"/>
        <v>761.69362891534229</v>
      </c>
      <c r="R72">
        <f>R71+(A72^$B$3-A71^$B$3)*T72</f>
        <v>372582214888.30518</v>
      </c>
      <c r="S72">
        <f>S71+(A72^$C$3-A71^$C$3)*U72</f>
        <v>16463.753020536289</v>
      </c>
      <c r="T72">
        <f t="array" ref="T72">EXP((SUMPRODUCT(TRANSPOSE(B$5:B$6),E72:F72))+SUMPRODUCT(TRANSPOSE($B$7:$B$8),G72:H72))</f>
        <v>1.6518984893557307</v>
      </c>
      <c r="U72">
        <f t="array" ref="U72">EXP(SUMPRODUCT(TRANSPOSE(C$5:C$6),E72:F72)+SUMPRODUCT(TRANSPOSE($B$7:$B$8),G72:H72))</f>
        <v>1.9145842127278399</v>
      </c>
    </row>
    <row r="73" spans="1:21" ht="16" x14ac:dyDescent="0.2">
      <c r="A73" s="3">
        <v>60</v>
      </c>
      <c r="B73" s="3" t="s">
        <v>90</v>
      </c>
      <c r="C73" s="3">
        <v>653</v>
      </c>
      <c r="D73" s="5">
        <f t="shared" si="5"/>
        <v>37850</v>
      </c>
      <c r="E73">
        <v>0</v>
      </c>
      <c r="F73">
        <v>9.5</v>
      </c>
      <c r="G73" s="6">
        <v>7.1266666666666669</v>
      </c>
      <c r="H73">
        <v>1</v>
      </c>
      <c r="I73">
        <f t="shared" si="0"/>
        <v>0.12323970156961006</v>
      </c>
      <c r="J73">
        <f t="shared" si="6"/>
        <v>1.2264628381444487E-2</v>
      </c>
      <c r="K73">
        <f t="shared" si="1"/>
        <v>0.78565624507147991</v>
      </c>
      <c r="L73">
        <f t="shared" si="4"/>
        <v>1.2940514987683227E-2</v>
      </c>
      <c r="M73">
        <f t="shared" si="2"/>
        <v>0.62804967796138311</v>
      </c>
      <c r="N73">
        <f t="shared" si="2"/>
        <v>1.2779703533304626E-2</v>
      </c>
      <c r="O73">
        <f>C73*LN(N73)</f>
        <v>-2847.0127592897543</v>
      </c>
      <c r="P73">
        <f t="shared" si="7"/>
        <v>37682.980677682986</v>
      </c>
      <c r="Q73">
        <f t="shared" si="7"/>
        <v>766.7822119982776</v>
      </c>
      <c r="R73">
        <f>R72+(A73^$B$3-A72^$B$3)*T73</f>
        <v>416645756308.95514</v>
      </c>
      <c r="S73">
        <f>S72+(A73^$C$3-A72^$C$3)*U73</f>
        <v>17115.519560004079</v>
      </c>
      <c r="T73">
        <f t="array" ref="T73">EXP((SUMPRODUCT(TRANSPOSE(B$5:B$6),E73:F73))+SUMPRODUCT(TRANSPOSE($B$7:$B$8),G73:H73))</f>
        <v>1.6816519305950079</v>
      </c>
      <c r="U73">
        <f t="array" ref="U73">EXP(SUMPRODUCT(TRANSPOSE(C$5:C$6),E73:F73)+SUMPRODUCT(TRANSPOSE($B$7:$B$8),G73:H73))</f>
        <v>1.9500821416196696</v>
      </c>
    </row>
    <row r="74" spans="1:21" ht="16" x14ac:dyDescent="0.2">
      <c r="A74" s="3">
        <v>61</v>
      </c>
      <c r="B74" s="3" t="s">
        <v>91</v>
      </c>
      <c r="C74" s="3">
        <v>681</v>
      </c>
      <c r="D74" s="5">
        <f t="shared" si="5"/>
        <v>38531</v>
      </c>
      <c r="E74">
        <v>1</v>
      </c>
      <c r="F74">
        <v>9.033334</v>
      </c>
      <c r="G74" s="6">
        <v>7.3066666666666666</v>
      </c>
      <c r="H74">
        <v>0</v>
      </c>
      <c r="I74">
        <f t="shared" si="0"/>
        <v>0.13320116708809471</v>
      </c>
      <c r="J74">
        <f t="shared" si="6"/>
        <v>9.9614655184846468E-3</v>
      </c>
      <c r="K74">
        <f t="shared" si="1"/>
        <v>0.79611057600611579</v>
      </c>
      <c r="L74">
        <f t="shared" si="4"/>
        <v>1.045433093463588E-2</v>
      </c>
      <c r="M74">
        <f t="shared" si="2"/>
        <v>0.638386743065253</v>
      </c>
      <c r="N74">
        <f t="shared" si="2"/>
        <v>1.0337065103869884E-2</v>
      </c>
      <c r="O74">
        <f>C74*LN(N74)</f>
        <v>-3113.5451359969156</v>
      </c>
      <c r="P74">
        <f t="shared" si="7"/>
        <v>38303.204583915183</v>
      </c>
      <c r="Q74">
        <f t="shared" si="7"/>
        <v>620.22390623219303</v>
      </c>
      <c r="R74">
        <f>R73+(A74^$B$3-A73^$B$3)*T74</f>
        <v>452900673714.55035</v>
      </c>
      <c r="S74">
        <f>S73+(A74^$C$3-A73^$C$3)*U74</f>
        <v>17671.497218908888</v>
      </c>
      <c r="T74">
        <f t="array" ref="T74">EXP((SUMPRODUCT(TRANSPOSE(B$5:B$6),E74:F74))+SUMPRODUCT(TRANSPOSE($B$7:$B$8),G74:H74))</f>
        <v>1.2642231448512515</v>
      </c>
      <c r="U74">
        <f t="array" ref="U74">EXP(SUMPRODUCT(TRANSPOSE(C$5:C$6),E74:F74)+SUMPRODUCT(TRANSPOSE($B$7:$B$8),G74:H74))</f>
        <v>1.6298229659526682</v>
      </c>
    </row>
    <row r="75" spans="1:21" ht="16" x14ac:dyDescent="0.2">
      <c r="A75" s="3">
        <v>62</v>
      </c>
      <c r="B75" s="3" t="s">
        <v>92</v>
      </c>
      <c r="C75" s="3">
        <v>572</v>
      </c>
      <c r="D75" s="5">
        <f t="shared" si="5"/>
        <v>39103</v>
      </c>
      <c r="E75">
        <v>1</v>
      </c>
      <c r="F75">
        <v>9.0666670000000007</v>
      </c>
      <c r="G75" s="6">
        <v>7.1866666666666656</v>
      </c>
      <c r="H75">
        <v>0</v>
      </c>
      <c r="I75">
        <f t="shared" si="0"/>
        <v>0.14387821404776491</v>
      </c>
      <c r="J75">
        <f t="shared" si="6"/>
        <v>1.06770469596702E-2</v>
      </c>
      <c r="K75">
        <f t="shared" si="1"/>
        <v>0.80618531029564755</v>
      </c>
      <c r="L75">
        <f t="shared" si="4"/>
        <v>1.0074734289531762E-2</v>
      </c>
      <c r="M75">
        <f t="shared" si="2"/>
        <v>0.64860478360701934</v>
      </c>
      <c r="N75">
        <f t="shared" si="2"/>
        <v>1.0218040541766338E-2</v>
      </c>
      <c r="O75">
        <f>C75*LN(N75)</f>
        <v>-2621.8194519089247</v>
      </c>
      <c r="P75">
        <f t="shared" si="7"/>
        <v>38916.287016421164</v>
      </c>
      <c r="Q75">
        <f t="shared" si="7"/>
        <v>613.08243250598025</v>
      </c>
      <c r="R75">
        <f>R74+(A75^$B$3-A74^$B$3)*T75</f>
        <v>492235726928.41541</v>
      </c>
      <c r="S75">
        <f>S74+(A75^$C$3-A74^$C$3)*U75</f>
        <v>18234.967052663324</v>
      </c>
      <c r="T75">
        <f t="array" ref="T75">EXP((SUMPRODUCT(TRANSPOSE(B$5:B$6),E75:F75))+SUMPRODUCT(TRANSPOSE($B$7:$B$8),G75:H75))</f>
        <v>1.2551024763360854</v>
      </c>
      <c r="U75">
        <f t="array" ref="U75">EXP(SUMPRODUCT(TRANSPOSE(C$5:C$6),E75:F75)+SUMPRODUCT(TRANSPOSE($B$7:$B$8),G75:H75))</f>
        <v>1.6189057045726911</v>
      </c>
    </row>
    <row r="76" spans="1:21" ht="16" x14ac:dyDescent="0.2">
      <c r="A76" s="3">
        <v>63</v>
      </c>
      <c r="B76" s="3" t="s">
        <v>93</v>
      </c>
      <c r="C76" s="3">
        <v>656</v>
      </c>
      <c r="D76" s="5">
        <f t="shared" si="5"/>
        <v>39759</v>
      </c>
      <c r="E76">
        <v>0</v>
      </c>
      <c r="F76">
        <v>9</v>
      </c>
      <c r="G76" s="6">
        <v>5.9666666666666668</v>
      </c>
      <c r="H76">
        <v>1</v>
      </c>
      <c r="I76">
        <f t="shared" si="0"/>
        <v>0.15822321624328917</v>
      </c>
      <c r="J76">
        <f t="shared" si="6"/>
        <v>1.4345002195524259E-2</v>
      </c>
      <c r="K76">
        <f t="shared" si="1"/>
        <v>0.81703722531250045</v>
      </c>
      <c r="L76">
        <f t="shared" si="4"/>
        <v>1.0851915016852898E-2</v>
      </c>
      <c r="M76">
        <f t="shared" si="2"/>
        <v>0.66028779724942321</v>
      </c>
      <c r="N76">
        <f t="shared" si="2"/>
        <v>1.1683013642403955E-2</v>
      </c>
      <c r="O76">
        <f>C76*LN(N76)</f>
        <v>-2918.9502723021051</v>
      </c>
      <c r="P76">
        <f t="shared" si="7"/>
        <v>39617.267834965394</v>
      </c>
      <c r="Q76">
        <f t="shared" si="7"/>
        <v>700.98081854423731</v>
      </c>
      <c r="R76">
        <f>R75+(A76^$B$3-A75^$B$3)*T76</f>
        <v>545880330782.64081</v>
      </c>
      <c r="S76">
        <f>S75+(A76^$C$3-A75^$C$3)*U76</f>
        <v>18875.677926946202</v>
      </c>
      <c r="T76">
        <f t="array" ref="T76">EXP((SUMPRODUCT(TRANSPOSE(B$5:B$6),E76:F76))+SUMPRODUCT(TRANSPOSE($B$7:$B$8),G76:H76))</f>
        <v>1.5685194728408136</v>
      </c>
      <c r="U76">
        <f t="array" ref="U76">EXP(SUMPRODUCT(TRANSPOSE(C$5:C$6),E76:F76)+SUMPRODUCT(TRANSPOSE($B$7:$B$8),G76:H76))</f>
        <v>1.8047689692619544</v>
      </c>
    </row>
    <row r="77" spans="1:21" ht="16" x14ac:dyDescent="0.2">
      <c r="A77" s="3">
        <v>64</v>
      </c>
      <c r="B77" s="3" t="s">
        <v>94</v>
      </c>
      <c r="C77" s="3">
        <v>667</v>
      </c>
      <c r="D77" s="5">
        <f t="shared" si="5"/>
        <v>40426</v>
      </c>
      <c r="E77">
        <v>0</v>
      </c>
      <c r="F77">
        <v>8.6333330000000004</v>
      </c>
      <c r="G77" s="6">
        <v>6.4799999999999995</v>
      </c>
      <c r="H77">
        <v>1</v>
      </c>
      <c r="I77">
        <f t="shared" si="0"/>
        <v>0.17405632084936629</v>
      </c>
      <c r="J77">
        <f t="shared" si="6"/>
        <v>1.583310460607712E-2</v>
      </c>
      <c r="K77">
        <f t="shared" si="1"/>
        <v>0.82773670814815059</v>
      </c>
      <c r="L77">
        <f t="shared" si="4"/>
        <v>1.0699482835650143E-2</v>
      </c>
      <c r="M77">
        <f t="shared" si="2"/>
        <v>0.67220870565485369</v>
      </c>
      <c r="N77">
        <f t="shared" si="2"/>
        <v>1.1920908405430419E-2</v>
      </c>
      <c r="O77">
        <f>C77*LN(N77)</f>
        <v>-2954.4507616301739</v>
      </c>
      <c r="P77">
        <f t="shared" si="7"/>
        <v>40332.522339291223</v>
      </c>
      <c r="Q77">
        <f t="shared" si="7"/>
        <v>715.25450432582511</v>
      </c>
      <c r="R77">
        <f>R76+(A77^$B$3-A76^$B$3)*T77</f>
        <v>606185206088.50354</v>
      </c>
      <c r="S77">
        <f>S76+(A77^$C$3-A76^$C$3)*U77</f>
        <v>19545.759309256264</v>
      </c>
      <c r="T77">
        <f t="array" ref="T77">EXP((SUMPRODUCT(TRANSPOSE(B$5:B$6),E77:F77))+SUMPRODUCT(TRANSPOSE($B$7:$B$8),G77:H77))</f>
        <v>1.6180159135434837</v>
      </c>
      <c r="U77">
        <f t="array" ref="U77">EXP(SUMPRODUCT(TRANSPOSE(C$5:C$6),E77:F77)+SUMPRODUCT(TRANSPOSE($B$7:$B$8),G77:H77))</f>
        <v>1.8511093919204329</v>
      </c>
    </row>
    <row r="78" spans="1:21" ht="16" x14ac:dyDescent="0.2">
      <c r="A78" s="3">
        <v>65</v>
      </c>
      <c r="B78" s="3" t="s">
        <v>95</v>
      </c>
      <c r="C78" s="3">
        <v>673</v>
      </c>
      <c r="D78" s="5">
        <f t="shared" si="5"/>
        <v>41099</v>
      </c>
      <c r="E78">
        <v>0</v>
      </c>
      <c r="F78">
        <v>8.2666660000000007</v>
      </c>
      <c r="G78" s="6">
        <v>7.55</v>
      </c>
      <c r="H78">
        <v>0</v>
      </c>
      <c r="I78">
        <f t="shared" si="0"/>
        <v>0.19044762172383656</v>
      </c>
      <c r="J78">
        <f t="shared" si="6"/>
        <v>1.6391300874470272E-2</v>
      </c>
      <c r="K78">
        <f t="shared" si="1"/>
        <v>0.83764926857479827</v>
      </c>
      <c r="L78">
        <f t="shared" si="4"/>
        <v>9.9125604266476763E-3</v>
      </c>
      <c r="M78">
        <f t="shared" si="2"/>
        <v>0.68366273126861854</v>
      </c>
      <c r="N78">
        <f t="shared" si="2"/>
        <v>1.1454025613764893E-2</v>
      </c>
      <c r="O78">
        <f>C78*LN(N78)</f>
        <v>-3007.9156413717351</v>
      </c>
      <c r="P78">
        <f t="shared" si="7"/>
        <v>41019.763876117111</v>
      </c>
      <c r="Q78">
        <f t="shared" si="7"/>
        <v>687.2415368258936</v>
      </c>
      <c r="R78">
        <f>R77+(A78^$B$3-A77^$B$3)*T78</f>
        <v>669873500399.82202</v>
      </c>
      <c r="S78">
        <f>S77+(A78^$C$3-A77^$C$3)*U78</f>
        <v>20204.819321201776</v>
      </c>
      <c r="T78">
        <f t="array" ref="T78">EXP((SUMPRODUCT(TRANSPOSE(B$5:B$6),E78:F78))+SUMPRODUCT(TRANSPOSE($B$7:$B$8),G78:H78))</f>
        <v>1.5701448885690388</v>
      </c>
      <c r="U78">
        <f t="array" ref="U78">EXP(SUMPRODUCT(TRANSPOSE(C$5:C$6),E78:F78)+SUMPRODUCT(TRANSPOSE($B$7:$B$8),G78:H78))</f>
        <v>1.7861034957643978</v>
      </c>
    </row>
    <row r="79" spans="1:21" ht="16" x14ac:dyDescent="0.2">
      <c r="A79" s="3">
        <v>66</v>
      </c>
      <c r="B79" s="3" t="s">
        <v>96</v>
      </c>
      <c r="C79" s="3">
        <v>665</v>
      </c>
      <c r="D79" s="5">
        <f t="shared" si="5"/>
        <v>41764</v>
      </c>
      <c r="E79">
        <v>1</v>
      </c>
      <c r="F79">
        <v>8.1999999999999993</v>
      </c>
      <c r="G79" s="6">
        <v>7.63</v>
      </c>
      <c r="H79">
        <v>0</v>
      </c>
      <c r="I79">
        <f t="shared" ref="I79:I97" si="8">1-($B$2/($B$2+R79))^$B$1</f>
        <v>0.20479836490739212</v>
      </c>
      <c r="J79">
        <f t="shared" si="6"/>
        <v>1.4350743183555559E-2</v>
      </c>
      <c r="K79">
        <f t="shared" ref="K79:K97" si="9">1-($C$2/($C$2+S79))^$C$1</f>
        <v>0.8464119964476271</v>
      </c>
      <c r="L79">
        <f t="shared" si="4"/>
        <v>8.7627278728288349E-3</v>
      </c>
      <c r="M79">
        <f t="shared" ref="M79:N97" si="10">$B$4*I79+(1-$B$4)*K79</f>
        <v>0.6937549970564072</v>
      </c>
      <c r="N79">
        <f t="shared" si="10"/>
        <v>1.0092265787788553E-2</v>
      </c>
      <c r="O79">
        <f>C79*LN(N79)</f>
        <v>-3056.3306315244986</v>
      </c>
      <c r="P79">
        <f t="shared" ref="P79:Q97" si="11">M79*($O$3/1000)</f>
        <v>41625.299823384434</v>
      </c>
      <c r="Q79">
        <f t="shared" si="11"/>
        <v>605.53594726731319</v>
      </c>
      <c r="R79">
        <f>R78+(A79^$B$3-A78^$B$3)*T79</f>
        <v>726724491963.96973</v>
      </c>
      <c r="S79">
        <f>S78+(A79^$C$3-A78^$C$3)*U79</f>
        <v>20821.870589726277</v>
      </c>
      <c r="T79">
        <f t="array" ref="T79">EXP((SUMPRODUCT(TRANSPOSE(B$5:B$6),E79:F79))+SUMPRODUCT(TRANSPOSE($B$7:$B$8),G79:H79))</f>
        <v>1.2895352386885324</v>
      </c>
      <c r="U79">
        <f t="array" ref="U79">EXP(SUMPRODUCT(TRANSPOSE(C$5:C$6),E79:F79)+SUMPRODUCT(TRANSPOSE($B$7:$B$8),G79:H79))</f>
        <v>1.6409981145606896</v>
      </c>
    </row>
    <row r="80" spans="1:21" ht="16" x14ac:dyDescent="0.2">
      <c r="A80" s="3">
        <v>67</v>
      </c>
      <c r="B80" s="3" t="s">
        <v>97</v>
      </c>
      <c r="C80" s="3">
        <v>739</v>
      </c>
      <c r="D80" s="5">
        <f t="shared" si="5"/>
        <v>42503</v>
      </c>
      <c r="E80">
        <v>0</v>
      </c>
      <c r="F80">
        <v>8.033334</v>
      </c>
      <c r="G80" s="6">
        <v>7.4966666666666653</v>
      </c>
      <c r="H80">
        <v>1</v>
      </c>
      <c r="I80">
        <f t="shared" si="8"/>
        <v>0.22512442619768702</v>
      </c>
      <c r="J80">
        <f t="shared" si="6"/>
        <v>2.0326061290294906E-2</v>
      </c>
      <c r="K80">
        <f t="shared" si="9"/>
        <v>0.85639001461572994</v>
      </c>
      <c r="L80">
        <f t="shared" ref="L80:L97" si="12">K80-K79</f>
        <v>9.9780181681028424E-3</v>
      </c>
      <c r="M80">
        <f t="shared" si="10"/>
        <v>0.70619509073997644</v>
      </c>
      <c r="N80">
        <f t="shared" si="10"/>
        <v>1.2440093683569395E-2</v>
      </c>
      <c r="O80">
        <f>C80*LN(N80)</f>
        <v>-3241.8678583799056</v>
      </c>
      <c r="P80">
        <f t="shared" si="11"/>
        <v>42371.705444398583</v>
      </c>
      <c r="Q80">
        <f t="shared" si="11"/>
        <v>746.40562101416367</v>
      </c>
      <c r="R80">
        <f>R79+(A80^$B$3-A79^$B$3)*T80</f>
        <v>809066997952.8938</v>
      </c>
      <c r="S80">
        <f>S79+(A80^$C$3-A79^$C$3)*U80</f>
        <v>21568.927192529201</v>
      </c>
      <c r="T80">
        <f t="array" ref="T80">EXP((SUMPRODUCT(TRANSPOSE(B$5:B$6),E80:F80))+SUMPRODUCT(TRANSPOSE($B$7:$B$8),G80:H80))</f>
        <v>1.7206102031458512</v>
      </c>
      <c r="U80">
        <f t="array" ref="U80">EXP(SUMPRODUCT(TRANSPOSE(C$5:C$6),E80:F80)+SUMPRODUCT(TRANSPOSE($B$7:$B$8),G80:H80))</f>
        <v>1.9501574791458198</v>
      </c>
    </row>
    <row r="81" spans="1:21" ht="16" x14ac:dyDescent="0.2">
      <c r="A81" s="3">
        <v>68</v>
      </c>
      <c r="B81" s="3" t="s">
        <v>98</v>
      </c>
      <c r="C81" s="3">
        <v>662</v>
      </c>
      <c r="D81" s="5">
        <f t="shared" ref="D81:D97" si="13">C81+D80</f>
        <v>43165</v>
      </c>
      <c r="E81">
        <v>0</v>
      </c>
      <c r="F81">
        <v>7.8</v>
      </c>
      <c r="G81" s="6">
        <v>7.94</v>
      </c>
      <c r="H81">
        <v>1</v>
      </c>
      <c r="I81">
        <f t="shared" si="8"/>
        <v>0.24713642280225023</v>
      </c>
      <c r="J81">
        <f t="shared" si="6"/>
        <v>2.2011996604563211E-2</v>
      </c>
      <c r="K81">
        <f t="shared" si="9"/>
        <v>0.86610068825805142</v>
      </c>
      <c r="L81">
        <f t="shared" si="12"/>
        <v>9.7106736423214768E-3</v>
      </c>
      <c r="M81">
        <f t="shared" si="10"/>
        <v>0.71883257727972683</v>
      </c>
      <c r="N81">
        <f t="shared" si="10"/>
        <v>1.2637486539750348E-2</v>
      </c>
      <c r="O81">
        <f>C81*LN(N81)</f>
        <v>-2893.6600969478436</v>
      </c>
      <c r="P81">
        <f t="shared" si="11"/>
        <v>43129.954636783608</v>
      </c>
      <c r="Q81">
        <f t="shared" si="11"/>
        <v>758.24919238502093</v>
      </c>
      <c r="R81">
        <f>R80+(A81^$B$3-A80^$B$3)*T81</f>
        <v>900766427225.46887</v>
      </c>
      <c r="S81">
        <f>S80+(A81^$C$3-A80^$C$3)*U81</f>
        <v>22347.611836451732</v>
      </c>
      <c r="T81">
        <f t="array" ref="T81">EXP((SUMPRODUCT(TRANSPOSE(B$5:B$6),E81:F81))+SUMPRODUCT(TRANSPOSE($B$7:$B$8),G81:H81))</f>
        <v>1.7673400276212363</v>
      </c>
      <c r="U81">
        <f t="array" ref="U81">EXP(SUMPRODUCT(TRANSPOSE(C$5:C$6),E81:F81)+SUMPRODUCT(TRANSPOSE($B$7:$B$8),G81:H81))</f>
        <v>1.9958485710992275</v>
      </c>
    </row>
    <row r="82" spans="1:21" ht="16" x14ac:dyDescent="0.2">
      <c r="A82" s="3">
        <v>69</v>
      </c>
      <c r="B82" s="3" t="s">
        <v>99</v>
      </c>
      <c r="C82" s="3">
        <v>654</v>
      </c>
      <c r="D82" s="5">
        <f t="shared" si="13"/>
        <v>43819</v>
      </c>
      <c r="E82">
        <v>0</v>
      </c>
      <c r="F82">
        <v>7.733333</v>
      </c>
      <c r="G82" s="6">
        <v>7.6666666666666661</v>
      </c>
      <c r="H82">
        <v>0</v>
      </c>
      <c r="I82">
        <f t="shared" si="8"/>
        <v>0.26785831612502264</v>
      </c>
      <c r="J82">
        <f t="shared" si="6"/>
        <v>2.0721893322772411E-2</v>
      </c>
      <c r="K82">
        <f t="shared" si="9"/>
        <v>0.87436723288962992</v>
      </c>
      <c r="L82">
        <f t="shared" si="12"/>
        <v>8.2665446315784985E-3</v>
      </c>
      <c r="M82">
        <f t="shared" si="10"/>
        <v>0.73006258163862536</v>
      </c>
      <c r="N82">
        <f t="shared" si="10"/>
        <v>1.1230004358898499E-2</v>
      </c>
      <c r="O82">
        <f>C82*LN(N82)</f>
        <v>-2935.9146438430507</v>
      </c>
      <c r="P82">
        <f t="shared" si="11"/>
        <v>43803.754898317522</v>
      </c>
      <c r="Q82">
        <f t="shared" si="11"/>
        <v>673.80026153390997</v>
      </c>
      <c r="R82">
        <f>R81+(A82^$B$3-A81^$B$3)*T82</f>
        <v>989630102265.27063</v>
      </c>
      <c r="S82">
        <f>S81+(A82^$C$3-A81^$C$3)*U82</f>
        <v>23056.393429870823</v>
      </c>
      <c r="T82">
        <f t="array" ref="T82">EXP((SUMPRODUCT(TRANSPOSE(B$5:B$6),E82:F82))+SUMPRODUCT(TRANSPOSE($B$7:$B$8),G82:H82))</f>
        <v>1.5815721289593543</v>
      </c>
      <c r="U82">
        <f t="array" ref="U82">EXP(SUMPRODUCT(TRANSPOSE(C$5:C$6),E82:F82)+SUMPRODUCT(TRANSPOSE($B$7:$B$8),G82:H82))</f>
        <v>1.7842065469714476</v>
      </c>
    </row>
    <row r="83" spans="1:21" ht="16" x14ac:dyDescent="0.2">
      <c r="A83" s="3">
        <v>70</v>
      </c>
      <c r="B83" s="3" t="s">
        <v>100</v>
      </c>
      <c r="C83" s="3">
        <v>624</v>
      </c>
      <c r="D83" s="5">
        <f t="shared" si="13"/>
        <v>44443</v>
      </c>
      <c r="E83">
        <v>0</v>
      </c>
      <c r="F83">
        <v>7.5333329999999998</v>
      </c>
      <c r="G83" s="6">
        <v>8.1666666666666679</v>
      </c>
      <c r="H83">
        <v>0</v>
      </c>
      <c r="I83">
        <f t="shared" si="8"/>
        <v>0.29027349430669214</v>
      </c>
      <c r="J83">
        <f t="shared" si="6"/>
        <v>2.2415178181669493E-2</v>
      </c>
      <c r="K83">
        <f t="shared" si="9"/>
        <v>0.88246715800387043</v>
      </c>
      <c r="L83">
        <f t="shared" si="12"/>
        <v>8.0999251142405138E-3</v>
      </c>
      <c r="M83">
        <f t="shared" si="10"/>
        <v>0.74156848734831193</v>
      </c>
      <c r="N83">
        <f t="shared" si="10"/>
        <v>1.150590570968649E-2</v>
      </c>
      <c r="O83">
        <f>C83*LN(N83)</f>
        <v>-2786.0943773249928</v>
      </c>
      <c r="P83">
        <f t="shared" si="11"/>
        <v>44494.109240898717</v>
      </c>
      <c r="Q83">
        <f t="shared" si="11"/>
        <v>690.35434258118937</v>
      </c>
      <c r="R83">
        <f>R82+(A83^$B$3-A82^$B$3)*T83</f>
        <v>1088696259784.1536</v>
      </c>
      <c r="S83">
        <f>S82+(A83^$C$3-A82^$C$3)*U83</f>
        <v>23797.689451907721</v>
      </c>
      <c r="T83">
        <f t="array" ref="T83">EXP((SUMPRODUCT(TRANSPOSE(B$5:B$6),E83:F83))+SUMPRODUCT(TRANSPOSE($B$7:$B$8),G83:H83))</f>
        <v>1.6300560177933803</v>
      </c>
      <c r="U83">
        <f t="array" ref="U83">EXP(SUMPRODUCT(TRANSPOSE(C$5:C$6),E83:F83)+SUMPRODUCT(TRANSPOSE($B$7:$B$8),G83:H83))</f>
        <v>1.8331779180188088</v>
      </c>
    </row>
    <row r="84" spans="1:21" ht="16" x14ac:dyDescent="0.2">
      <c r="A84" s="3">
        <v>71</v>
      </c>
      <c r="B84" s="3" t="s">
        <v>101</v>
      </c>
      <c r="C84" s="3">
        <v>734</v>
      </c>
      <c r="D84" s="5">
        <f t="shared" si="13"/>
        <v>45177</v>
      </c>
      <c r="E84">
        <v>0</v>
      </c>
      <c r="F84">
        <v>7.266667</v>
      </c>
      <c r="G84" s="6">
        <v>8.1566666666666663</v>
      </c>
      <c r="H84">
        <v>1</v>
      </c>
      <c r="I84">
        <f t="shared" si="8"/>
        <v>0.31597444793651808</v>
      </c>
      <c r="J84">
        <f t="shared" ref="J84:J97" si="14">I84-I83</f>
        <v>2.570095362982594E-2</v>
      </c>
      <c r="K84">
        <f t="shared" si="9"/>
        <v>0.89087297820953482</v>
      </c>
      <c r="L84">
        <f t="shared" si="12"/>
        <v>8.4058202056643827E-3</v>
      </c>
      <c r="M84">
        <f t="shared" si="10"/>
        <v>0.75408928118111895</v>
      </c>
      <c r="N84">
        <f t="shared" si="10"/>
        <v>1.2520793832807048E-2</v>
      </c>
      <c r="O84">
        <f>C84*LN(N84)</f>
        <v>-3215.187550445642</v>
      </c>
      <c r="P84">
        <f t="shared" si="11"/>
        <v>45245.356870867137</v>
      </c>
      <c r="Q84">
        <f t="shared" si="11"/>
        <v>751.24762996842287</v>
      </c>
      <c r="R84">
        <f>R83+(A84^$B$3-A83^$B$3)*T84</f>
        <v>1206296482310.7588</v>
      </c>
      <c r="S84">
        <f>S83+(A84^$C$3-A83^$C$3)*U84</f>
        <v>24623.115113393971</v>
      </c>
      <c r="T84">
        <f t="array" ref="T84">EXP((SUMPRODUCT(TRANSPOSE(B$5:B$6),E84:F84))+SUMPRODUCT(TRANSPOSE($B$7:$B$8),G84:H84))</f>
        <v>1.7909552738654637</v>
      </c>
      <c r="U84">
        <f t="array" ref="U84">EXP(SUMPRODUCT(TRANSPOSE(C$5:C$6),E84:F84)+SUMPRODUCT(TRANSPOSE($B$7:$B$8),G84:H84))</f>
        <v>2.0057714659934125</v>
      </c>
    </row>
    <row r="85" spans="1:21" ht="16" x14ac:dyDescent="0.2">
      <c r="A85" s="3">
        <v>72</v>
      </c>
      <c r="B85" s="3" t="s">
        <v>102</v>
      </c>
      <c r="C85" s="3">
        <v>654</v>
      </c>
      <c r="D85" s="5">
        <f t="shared" si="13"/>
        <v>45831</v>
      </c>
      <c r="E85">
        <v>0</v>
      </c>
      <c r="F85">
        <v>6.9333330000000002</v>
      </c>
      <c r="G85" s="6">
        <v>7.6933333333333334</v>
      </c>
      <c r="H85">
        <v>1</v>
      </c>
      <c r="I85">
        <f t="shared" si="8"/>
        <v>0.34193149145489343</v>
      </c>
      <c r="J85">
        <f t="shared" si="14"/>
        <v>2.5957043518375356E-2</v>
      </c>
      <c r="K85">
        <f t="shared" si="9"/>
        <v>0.89856018410260929</v>
      </c>
      <c r="L85">
        <f t="shared" si="12"/>
        <v>7.687205893074478E-3</v>
      </c>
      <c r="M85">
        <f t="shared" si="10"/>
        <v>0.76612336883315479</v>
      </c>
      <c r="N85">
        <f t="shared" si="10"/>
        <v>1.20340876520359E-2</v>
      </c>
      <c r="O85">
        <f>C85*LN(N85)</f>
        <v>-2890.6878601064068</v>
      </c>
      <c r="P85">
        <f t="shared" si="11"/>
        <v>45967.402129989285</v>
      </c>
      <c r="Q85">
        <f t="shared" si="11"/>
        <v>722.04525912215399</v>
      </c>
      <c r="R85">
        <f>R84+(A85^$B$3-A84^$B$3)*T85</f>
        <v>1329743052564.0161</v>
      </c>
      <c r="S85">
        <f>S84+(A85^$C$3-A84^$C$3)*U85</f>
        <v>25435.696713154364</v>
      </c>
      <c r="T85">
        <f t="array" ref="T85">EXP((SUMPRODUCT(TRANSPOSE(B$5:B$6),E85:F85))+SUMPRODUCT(TRANSPOSE($B$7:$B$8),G85:H85))</f>
        <v>1.7419199970222883</v>
      </c>
      <c r="U85">
        <f t="array" ref="U85">EXP(SUMPRODUCT(TRANSPOSE(C$5:C$6),E85:F85)+SUMPRODUCT(TRANSPOSE($B$7:$B$8),G85:H85))</f>
        <v>1.940743674080937</v>
      </c>
    </row>
    <row r="86" spans="1:21" ht="16" x14ac:dyDescent="0.2">
      <c r="A86" s="3">
        <v>73</v>
      </c>
      <c r="B86" s="3" t="s">
        <v>103</v>
      </c>
      <c r="C86" s="3">
        <v>639</v>
      </c>
      <c r="D86" s="5">
        <f t="shared" si="13"/>
        <v>46470</v>
      </c>
      <c r="E86">
        <v>0</v>
      </c>
      <c r="F86">
        <v>6.6666670000000003</v>
      </c>
      <c r="G86" s="6">
        <v>8.0933333333333337</v>
      </c>
      <c r="H86">
        <v>0</v>
      </c>
      <c r="I86">
        <f t="shared" si="8"/>
        <v>0.36700051226910524</v>
      </c>
      <c r="J86">
        <f t="shared" si="14"/>
        <v>2.5069020814211807E-2</v>
      </c>
      <c r="K86">
        <f t="shared" si="9"/>
        <v>0.90531959696822406</v>
      </c>
      <c r="L86">
        <f t="shared" si="12"/>
        <v>6.7594128656147667E-3</v>
      </c>
      <c r="M86">
        <f t="shared" si="10"/>
        <v>0.77723912587860355</v>
      </c>
      <c r="N86">
        <f t="shared" si="10"/>
        <v>1.1115757045448758E-2</v>
      </c>
      <c r="O86">
        <f>C86*LN(N86)</f>
        <v>-2875.1112475018545</v>
      </c>
      <c r="P86">
        <f t="shared" si="11"/>
        <v>46634.347552716215</v>
      </c>
      <c r="Q86">
        <f t="shared" si="11"/>
        <v>666.94542272692547</v>
      </c>
      <c r="R86">
        <f>R85+(A86^$B$3-A85^$B$3)*T86</f>
        <v>1453783147711.6008</v>
      </c>
      <c r="S86">
        <f>S85+(A86^$C$3-A85^$C$3)*U86</f>
        <v>26202.838049888498</v>
      </c>
      <c r="T86">
        <f t="array" ref="T86">EXP((SUMPRODUCT(TRANSPOSE(B$5:B$6),E86:F86))+SUMPRODUCT(TRANSPOSE($B$7:$B$8),G86:H86))</f>
        <v>1.623468622422036</v>
      </c>
      <c r="U86">
        <f t="array" ref="U86">EXP(SUMPRODUCT(TRANSPOSE(C$5:C$6),E86:F86)+SUMPRODUCT(TRANSPOSE($B$7:$B$8),G86:H86))</f>
        <v>1.8012686664760889</v>
      </c>
    </row>
    <row r="87" spans="1:21" ht="16" x14ac:dyDescent="0.2">
      <c r="A87" s="3">
        <v>74</v>
      </c>
      <c r="B87" s="3" t="s">
        <v>104</v>
      </c>
      <c r="C87" s="3">
        <v>656</v>
      </c>
      <c r="D87" s="5">
        <f t="shared" si="13"/>
        <v>47126</v>
      </c>
      <c r="E87">
        <v>0</v>
      </c>
      <c r="F87">
        <v>6.2</v>
      </c>
      <c r="G87" s="6">
        <v>8.2833333333333332</v>
      </c>
      <c r="H87">
        <v>0</v>
      </c>
      <c r="I87">
        <f t="shared" si="8"/>
        <v>0.39320756328755513</v>
      </c>
      <c r="J87">
        <f t="shared" si="14"/>
        <v>2.6207051018449889E-2</v>
      </c>
      <c r="K87">
        <f t="shared" si="9"/>
        <v>0.91175856204221761</v>
      </c>
      <c r="L87">
        <f t="shared" si="12"/>
        <v>6.4389650739935522E-3</v>
      </c>
      <c r="M87">
        <f t="shared" si="10"/>
        <v>0.78838144595573856</v>
      </c>
      <c r="N87">
        <f t="shared" si="10"/>
        <v>1.11423200771349E-2</v>
      </c>
      <c r="O87">
        <f>C87*LN(N87)</f>
        <v>-2950.035149269218</v>
      </c>
      <c r="P87">
        <f t="shared" si="11"/>
        <v>47302.886757344313</v>
      </c>
      <c r="Q87">
        <f t="shared" si="11"/>
        <v>668.53920462809401</v>
      </c>
      <c r="R87">
        <f>R86+(A87^$B$3-A86^$B$3)*T87</f>
        <v>1588939653143.1316</v>
      </c>
      <c r="S87">
        <f>S86+(A87^$C$3-A86^$C$3)*U87</f>
        <v>26986.389730771189</v>
      </c>
      <c r="T87">
        <f t="array" ref="T87">EXP((SUMPRODUCT(TRANSPOSE(B$5:B$6),E87:F87))+SUMPRODUCT(TRANSPOSE($B$7:$B$8),G87:H87))</f>
        <v>1.6424752909081715</v>
      </c>
      <c r="U87">
        <f t="array" ref="U87">EXP(SUMPRODUCT(TRANSPOSE(C$5:C$6),E87:F87)+SUMPRODUCT(TRANSPOSE($B$7:$B$8),G87:H87))</f>
        <v>1.8091476661856813</v>
      </c>
    </row>
    <row r="88" spans="1:21" ht="16" x14ac:dyDescent="0.2">
      <c r="A88" s="3">
        <v>75</v>
      </c>
      <c r="B88" s="3" t="s">
        <v>105</v>
      </c>
      <c r="C88" s="3">
        <v>691</v>
      </c>
      <c r="D88" s="5">
        <f t="shared" si="13"/>
        <v>47817</v>
      </c>
      <c r="E88">
        <v>1</v>
      </c>
      <c r="F88">
        <v>6.1</v>
      </c>
      <c r="G88" s="6">
        <v>8.2966666666666669</v>
      </c>
      <c r="H88">
        <v>1</v>
      </c>
      <c r="I88">
        <f t="shared" si="8"/>
        <v>0.41750730537913483</v>
      </c>
      <c r="J88">
        <f t="shared" si="14"/>
        <v>2.4299742091579701E-2</v>
      </c>
      <c r="K88">
        <f t="shared" si="9"/>
        <v>0.91788776206539824</v>
      </c>
      <c r="L88">
        <f t="shared" si="12"/>
        <v>6.1292000231806254E-3</v>
      </c>
      <c r="M88">
        <f t="shared" si="10"/>
        <v>0.79883390267596732</v>
      </c>
      <c r="N88">
        <f t="shared" si="10"/>
        <v>1.045245672022882E-2</v>
      </c>
      <c r="O88">
        <f>C88*LN(N88)</f>
        <v>-3151.5945006313045</v>
      </c>
      <c r="P88">
        <f t="shared" si="11"/>
        <v>47930.03416055804</v>
      </c>
      <c r="Q88">
        <f t="shared" si="11"/>
        <v>627.14740321372915</v>
      </c>
      <c r="R88">
        <f>R87+(A88^$B$3-A87^$B$3)*T88</f>
        <v>1719698863263.6289</v>
      </c>
      <c r="S88">
        <f>S87+(A88^$C$3-A87^$C$3)*U88</f>
        <v>27787.327647567305</v>
      </c>
      <c r="T88">
        <f t="array" ref="T88">EXP((SUMPRODUCT(TRANSPOSE(B$5:B$6),E88:F88))+SUMPRODUCT(TRANSPOSE($B$7:$B$8),G88:H88))</f>
        <v>1.4768949987594613</v>
      </c>
      <c r="U88">
        <f t="array" ref="U88">EXP(SUMPRODUCT(TRANSPOSE(C$5:C$6),E88:F88)+SUMPRODUCT(TRANSPOSE($B$7:$B$8),G88:H88))</f>
        <v>1.8188927449106345</v>
      </c>
    </row>
    <row r="89" spans="1:21" ht="16" x14ac:dyDescent="0.2">
      <c r="A89" s="3">
        <v>76</v>
      </c>
      <c r="B89" s="3" t="s">
        <v>106</v>
      </c>
      <c r="C89" s="3">
        <v>615</v>
      </c>
      <c r="D89" s="5">
        <f t="shared" si="13"/>
        <v>48432</v>
      </c>
      <c r="E89">
        <v>1</v>
      </c>
      <c r="F89">
        <v>5.7</v>
      </c>
      <c r="G89" s="6">
        <v>8.9766666666666648</v>
      </c>
      <c r="H89">
        <v>1</v>
      </c>
      <c r="I89">
        <f t="shared" si="8"/>
        <v>0.44354563584793705</v>
      </c>
      <c r="J89">
        <f t="shared" si="14"/>
        <v>2.6038330468802218E-2</v>
      </c>
      <c r="K89">
        <f t="shared" si="9"/>
        <v>0.92387957201556437</v>
      </c>
      <c r="L89">
        <f t="shared" si="12"/>
        <v>5.9918099501661271E-3</v>
      </c>
      <c r="M89">
        <f t="shared" si="10"/>
        <v>0.8095953146423237</v>
      </c>
      <c r="N89">
        <f t="shared" si="10"/>
        <v>1.0761411966356462E-2</v>
      </c>
      <c r="O89">
        <f>C89*LN(N89)</f>
        <v>-2787.0499331693718</v>
      </c>
      <c r="P89">
        <f t="shared" si="11"/>
        <v>48575.718878539425</v>
      </c>
      <c r="Q89">
        <f t="shared" si="11"/>
        <v>645.68471798138773</v>
      </c>
      <c r="R89">
        <f>R88+(A89^$B$3-A88^$B$3)*T89</f>
        <v>1866149417406.7441</v>
      </c>
      <c r="S89">
        <f>S88+(A89^$C$3-A88^$C$3)*U89</f>
        <v>28630.372840572833</v>
      </c>
      <c r="T89">
        <f t="array" ref="T89">EXP((SUMPRODUCT(TRANSPOSE(B$5:B$6),E89:F89))+SUMPRODUCT(TRANSPOSE($B$7:$B$8),G89:H89))</f>
        <v>1.5388898755518881</v>
      </c>
      <c r="U89">
        <f t="array" ref="U89">EXP(SUMPRODUCT(TRANSPOSE(C$5:C$6),E89:F89)+SUMPRODUCT(TRANSPOSE($B$7:$B$8),G89:H89))</f>
        <v>1.8834623261264083</v>
      </c>
    </row>
    <row r="90" spans="1:21" ht="16" x14ac:dyDescent="0.2">
      <c r="A90" s="3">
        <v>77</v>
      </c>
      <c r="B90" s="3" t="s">
        <v>107</v>
      </c>
      <c r="C90" s="3">
        <v>554</v>
      </c>
      <c r="D90" s="5">
        <f t="shared" si="13"/>
        <v>48986</v>
      </c>
      <c r="E90">
        <v>1</v>
      </c>
      <c r="F90">
        <v>5.5333329999999998</v>
      </c>
      <c r="G90" s="6">
        <v>9.5500000000000007</v>
      </c>
      <c r="H90">
        <v>0</v>
      </c>
      <c r="I90">
        <f t="shared" si="8"/>
        <v>0.46866998741832866</v>
      </c>
      <c r="J90">
        <f t="shared" si="14"/>
        <v>2.5124351570391612E-2</v>
      </c>
      <c r="K90">
        <f t="shared" si="9"/>
        <v>0.92919060474143644</v>
      </c>
      <c r="L90">
        <f t="shared" si="12"/>
        <v>5.311032725872078E-3</v>
      </c>
      <c r="M90">
        <f t="shared" si="10"/>
        <v>0.81962046448494885</v>
      </c>
      <c r="N90">
        <f t="shared" si="10"/>
        <v>1.0025149842625064E-2</v>
      </c>
      <c r="O90">
        <f>C90*LN(N90)</f>
        <v>-2549.8727308892903</v>
      </c>
      <c r="P90">
        <f t="shared" si="11"/>
        <v>49177.227869096932</v>
      </c>
      <c r="Q90">
        <f t="shared" si="11"/>
        <v>601.50899055750381</v>
      </c>
      <c r="R90">
        <f>R89+(A90^$B$3-A89^$B$3)*T90</f>
        <v>2014254451159.8206</v>
      </c>
      <c r="S90">
        <f>S89+(A90^$C$3-A89^$C$3)*U90</f>
        <v>29435.124325101242</v>
      </c>
      <c r="T90">
        <f t="array" ref="T90">EXP((SUMPRODUCT(TRANSPOSE(B$5:B$6),E90:F90))+SUMPRODUCT(TRANSPOSE($B$7:$B$8),G90:H90))</f>
        <v>1.4492327360398487</v>
      </c>
      <c r="U90">
        <f t="array" ref="U90">EXP(SUMPRODUCT(TRANSPOSE(C$5:C$6),E90:F90)+SUMPRODUCT(TRANSPOSE($B$7:$B$8),G90:H90))</f>
        <v>1.7691276235767901</v>
      </c>
    </row>
    <row r="91" spans="1:21" ht="16" x14ac:dyDescent="0.2">
      <c r="A91" s="3">
        <v>78</v>
      </c>
      <c r="B91" s="3" t="s">
        <v>108</v>
      </c>
      <c r="C91" s="3">
        <v>638</v>
      </c>
      <c r="D91" s="5">
        <f t="shared" si="13"/>
        <v>49624</v>
      </c>
      <c r="E91">
        <v>0</v>
      </c>
      <c r="F91">
        <v>5.4</v>
      </c>
      <c r="G91" s="6">
        <v>9.4233333333333356</v>
      </c>
      <c r="H91">
        <v>0</v>
      </c>
      <c r="I91">
        <f t="shared" si="8"/>
        <v>0.49967273571051452</v>
      </c>
      <c r="J91">
        <f t="shared" si="14"/>
        <v>3.1002748292185855E-2</v>
      </c>
      <c r="K91">
        <f t="shared" si="9"/>
        <v>0.93460291820078334</v>
      </c>
      <c r="L91">
        <f t="shared" si="12"/>
        <v>5.4123134593468958E-3</v>
      </c>
      <c r="M91">
        <f t="shared" si="10"/>
        <v>0.83112142507188214</v>
      </c>
      <c r="N91">
        <f t="shared" si="10"/>
        <v>1.1500960586933326E-2</v>
      </c>
      <c r="O91">
        <f>C91*LN(N91)</f>
        <v>-2848.8771699581612</v>
      </c>
      <c r="P91">
        <f t="shared" si="11"/>
        <v>49867.285504312931</v>
      </c>
      <c r="Q91">
        <f t="shared" si="11"/>
        <v>690.05763521599954</v>
      </c>
      <c r="R91">
        <f>R90+(A91^$B$3-A90^$B$3)*T91</f>
        <v>2207201845495.2358</v>
      </c>
      <c r="S91">
        <f>S90+(A91^$C$3-A90^$C$3)*U91</f>
        <v>30319.914387133595</v>
      </c>
      <c r="T91">
        <f t="array" ref="T91">EXP((SUMPRODUCT(TRANSPOSE(B$5:B$6),E91:F91))+SUMPRODUCT(TRANSPOSE($B$7:$B$8),G91:H91))</f>
        <v>1.7597902736042357</v>
      </c>
      <c r="U91">
        <f t="array" ref="U91">EXP(SUMPRODUCT(TRANSPOSE(C$5:C$6),E91:F91)+SUMPRODUCT(TRANSPOSE($B$7:$B$8),G91:H91))</f>
        <v>1.9143437877953984</v>
      </c>
    </row>
    <row r="92" spans="1:21" ht="16" x14ac:dyDescent="0.2">
      <c r="A92" s="3">
        <v>79</v>
      </c>
      <c r="B92" s="3" t="s">
        <v>109</v>
      </c>
      <c r="C92" s="3">
        <v>751</v>
      </c>
      <c r="D92" s="5">
        <f t="shared" si="13"/>
        <v>50375</v>
      </c>
      <c r="E92">
        <v>0</v>
      </c>
      <c r="F92">
        <v>5.0999999999999996</v>
      </c>
      <c r="G92" s="6">
        <v>9.0733333333333341</v>
      </c>
      <c r="H92">
        <v>1</v>
      </c>
      <c r="I92">
        <f t="shared" si="8"/>
        <v>0.53315871380935098</v>
      </c>
      <c r="J92">
        <f t="shared" si="14"/>
        <v>3.3485978098836466E-2</v>
      </c>
      <c r="K92">
        <f t="shared" si="9"/>
        <v>0.94002436448155602</v>
      </c>
      <c r="L92">
        <f t="shared" si="12"/>
        <v>5.4214462807726793E-3</v>
      </c>
      <c r="M92">
        <f t="shared" si="10"/>
        <v>0.84322017215497791</v>
      </c>
      <c r="N92">
        <f t="shared" si="10"/>
        <v>1.2098747083095759E-2</v>
      </c>
      <c r="O92">
        <f>C92*LN(N92)</f>
        <v>-3315.4046873228754</v>
      </c>
      <c r="P92">
        <f t="shared" si="11"/>
        <v>50593.210329298672</v>
      </c>
      <c r="Q92">
        <f t="shared" si="11"/>
        <v>725.92482498574554</v>
      </c>
      <c r="R92">
        <f>R91+(A92^$B$3-A91^$B$3)*T92</f>
        <v>2429834976127.6958</v>
      </c>
      <c r="S92">
        <f>S91+(A92^$C$3-A91^$C$3)*U92</f>
        <v>31282.932168246294</v>
      </c>
      <c r="T92">
        <f t="array" ref="T92">EXP((SUMPRODUCT(TRANSPOSE(B$5:B$6),E92:F92))+SUMPRODUCT(TRANSPOSE($B$7:$B$8),G92:H92))</f>
        <v>1.8943361622627815</v>
      </c>
      <c r="U92">
        <f t="array" ref="U92">EXP(SUMPRODUCT(TRANSPOSE(C$5:C$6),E92:F92)+SUMPRODUCT(TRANSPOSE($B$7:$B$8),G92:H92))</f>
        <v>2.0510913991170123</v>
      </c>
    </row>
    <row r="93" spans="1:21" ht="16" x14ac:dyDescent="0.2">
      <c r="A93" s="3">
        <v>80</v>
      </c>
      <c r="B93" s="3" t="s">
        <v>110</v>
      </c>
      <c r="C93" s="3">
        <v>830</v>
      </c>
      <c r="D93" s="5">
        <f t="shared" si="13"/>
        <v>51205</v>
      </c>
      <c r="E93">
        <v>0</v>
      </c>
      <c r="F93">
        <v>5</v>
      </c>
      <c r="G93" s="6">
        <v>9.129999999999999</v>
      </c>
      <c r="H93">
        <v>1</v>
      </c>
      <c r="I93">
        <f t="shared" si="8"/>
        <v>0.56660035950511012</v>
      </c>
      <c r="J93">
        <f t="shared" si="14"/>
        <v>3.3441645695759137E-2</v>
      </c>
      <c r="K93">
        <f t="shared" si="9"/>
        <v>0.94507966592889625</v>
      </c>
      <c r="L93">
        <f t="shared" si="12"/>
        <v>5.0553014473402325E-3</v>
      </c>
      <c r="M93">
        <f t="shared" si="10"/>
        <v>0.85502934216687354</v>
      </c>
      <c r="N93">
        <f t="shared" si="10"/>
        <v>1.1809170011895662E-2</v>
      </c>
      <c r="O93">
        <f>C93*LN(N93)</f>
        <v>-3684.2695116173622</v>
      </c>
      <c r="P93">
        <f t="shared" si="11"/>
        <v>51301.760530012412</v>
      </c>
      <c r="Q93">
        <f t="shared" si="11"/>
        <v>708.55020071373974</v>
      </c>
      <c r="R93">
        <f>R92+(A93^$B$3-A92^$B$3)*T93</f>
        <v>2669091217037.9575</v>
      </c>
      <c r="S93">
        <f>S92+(A93^$C$3-A92^$C$3)*U93</f>
        <v>32262.873884247223</v>
      </c>
      <c r="T93">
        <f t="array" ref="T93">EXP((SUMPRODUCT(TRANSPOSE(B$5:B$6),E93:F93))+SUMPRODUCT(TRANSPOSE($B$7:$B$8),G93:H93))</f>
        <v>1.9008920904551427</v>
      </c>
      <c r="U93">
        <f t="array" ref="U93">EXP(SUMPRODUCT(TRANSPOSE(C$5:C$6),E93:F93)+SUMPRODUCT(TRANSPOSE($B$7:$B$8),G93:H93))</f>
        <v>2.0549838272069683</v>
      </c>
    </row>
    <row r="94" spans="1:21" ht="16" x14ac:dyDescent="0.2">
      <c r="A94" s="3">
        <v>81</v>
      </c>
      <c r="B94" s="3" t="s">
        <v>111</v>
      </c>
      <c r="C94" s="3">
        <v>657</v>
      </c>
      <c r="D94" s="5">
        <f t="shared" si="13"/>
        <v>51862</v>
      </c>
      <c r="E94">
        <v>0</v>
      </c>
      <c r="F94">
        <v>4.9333330000000002</v>
      </c>
      <c r="G94" s="6">
        <v>9.1566666666666663</v>
      </c>
      <c r="H94">
        <v>0</v>
      </c>
      <c r="I94">
        <f t="shared" si="8"/>
        <v>0.59685221874490946</v>
      </c>
      <c r="J94">
        <f t="shared" si="14"/>
        <v>3.0251859239799339E-2</v>
      </c>
      <c r="K94">
        <f t="shared" si="9"/>
        <v>0.94937235519940999</v>
      </c>
      <c r="L94">
        <f t="shared" si="12"/>
        <v>4.2926892705137387E-3</v>
      </c>
      <c r="M94">
        <f t="shared" si="10"/>
        <v>0.86549841049075116</v>
      </c>
      <c r="N94">
        <f t="shared" si="10"/>
        <v>1.0469068323877569E-2</v>
      </c>
      <c r="O94">
        <f>C94*LN(N94)</f>
        <v>-2995.4799698889133</v>
      </c>
      <c r="P94">
        <f t="shared" si="11"/>
        <v>51929.904629445067</v>
      </c>
      <c r="Q94">
        <f t="shared" si="11"/>
        <v>628.14409943265412</v>
      </c>
      <c r="R94">
        <f>R93+(A94^$B$3-A93^$B$3)*T94</f>
        <v>2902372106115.3442</v>
      </c>
      <c r="S94">
        <f>S93+(A94^$C$3-A93^$C$3)*U94</f>
        <v>33168.652593591898</v>
      </c>
      <c r="T94">
        <f t="array" ref="T94">EXP((SUMPRODUCT(TRANSPOSE(B$5:B$6),E94:F94))+SUMPRODUCT(TRANSPOSE($B$7:$B$8),G94:H94))</f>
        <v>1.7320978096215729</v>
      </c>
      <c r="U94">
        <f t="array" ref="U94">EXP(SUMPRODUCT(TRANSPOSE(C$5:C$6),E94:F94)+SUMPRODUCT(TRANSPOSE($B$7:$B$8),G94:H94))</f>
        <v>1.8705615757660505</v>
      </c>
    </row>
    <row r="95" spans="1:21" ht="16" x14ac:dyDescent="0.2">
      <c r="A95" s="3">
        <v>82</v>
      </c>
      <c r="B95" s="3" t="s">
        <v>112</v>
      </c>
      <c r="C95" s="3">
        <v>527</v>
      </c>
      <c r="D95" s="5">
        <f t="shared" si="13"/>
        <v>52389</v>
      </c>
      <c r="E95">
        <v>1</v>
      </c>
      <c r="F95">
        <v>4.8666669999999996</v>
      </c>
      <c r="G95" s="6">
        <v>9.2399999999999984</v>
      </c>
      <c r="H95">
        <v>0</v>
      </c>
      <c r="I95">
        <f t="shared" si="8"/>
        <v>0.62163874219092974</v>
      </c>
      <c r="J95">
        <f t="shared" si="14"/>
        <v>2.4786523446020281E-2</v>
      </c>
      <c r="K95">
        <f t="shared" si="9"/>
        <v>0.95307400343228121</v>
      </c>
      <c r="L95">
        <f t="shared" si="12"/>
        <v>3.7016482328712241E-3</v>
      </c>
      <c r="M95">
        <f t="shared" si="10"/>
        <v>0.8742167130220212</v>
      </c>
      <c r="N95">
        <f t="shared" si="10"/>
        <v>8.7183025312701171E-3</v>
      </c>
      <c r="O95">
        <f>C95*LN(N95)</f>
        <v>-2499.2082914720513</v>
      </c>
      <c r="P95">
        <f t="shared" si="11"/>
        <v>52453.002781321273</v>
      </c>
      <c r="Q95">
        <f t="shared" si="11"/>
        <v>523.098151876207</v>
      </c>
      <c r="R95">
        <f>R94+(A95^$B$3-A94^$B$3)*T95</f>
        <v>3107251282710.8799</v>
      </c>
      <c r="S95">
        <f>S94+(A95^$C$3-A94^$C$3)*U95</f>
        <v>34013.711157805708</v>
      </c>
      <c r="T95">
        <f t="array" ref="T95">EXP((SUMPRODUCT(TRANSPOSE(B$5:B$6),E95:F95))+SUMPRODUCT(TRANSPOSE($B$7:$B$8),G95:H95))</f>
        <v>1.4228302033073044</v>
      </c>
      <c r="U95">
        <f t="array" ref="U95">EXP(SUMPRODUCT(TRANSPOSE(C$5:C$6),E95:F95)+SUMPRODUCT(TRANSPOSE($B$7:$B$8),G95:H95))</f>
        <v>1.7189397278812095</v>
      </c>
    </row>
    <row r="96" spans="1:21" ht="16" x14ac:dyDescent="0.2">
      <c r="A96" s="3">
        <v>83</v>
      </c>
      <c r="B96" s="3" t="s">
        <v>113</v>
      </c>
      <c r="C96" s="3">
        <v>736</v>
      </c>
      <c r="D96" s="5">
        <f t="shared" si="13"/>
        <v>53125</v>
      </c>
      <c r="E96">
        <v>0</v>
      </c>
      <c r="F96">
        <v>4.9000000000000004</v>
      </c>
      <c r="G96" s="6">
        <v>9.0333333333333332</v>
      </c>
      <c r="H96">
        <v>1</v>
      </c>
      <c r="I96">
        <f t="shared" si="8"/>
        <v>0.65416574698592356</v>
      </c>
      <c r="J96">
        <f t="shared" si="14"/>
        <v>3.2527004794993819E-2</v>
      </c>
      <c r="K96">
        <f t="shared" si="9"/>
        <v>0.95717535384584074</v>
      </c>
      <c r="L96">
        <f t="shared" si="12"/>
        <v>4.1013504135595236E-3</v>
      </c>
      <c r="M96">
        <f t="shared" si="10"/>
        <v>0.88508128492946447</v>
      </c>
      <c r="N96">
        <f t="shared" si="10"/>
        <v>1.0864571907443145E-2</v>
      </c>
      <c r="O96">
        <f>C96*LN(N96)</f>
        <v>-3328.3745773956571</v>
      </c>
      <c r="P96">
        <f t="shared" si="11"/>
        <v>53104.877095767872</v>
      </c>
      <c r="Q96">
        <f t="shared" si="11"/>
        <v>651.87431444658864</v>
      </c>
      <c r="R96">
        <f>R95+(A96^$B$3-A95^$B$3)*T96</f>
        <v>3397972224506.1924</v>
      </c>
      <c r="S96">
        <f>S95+(A96^$C$3-A95^$C$3)*U96</f>
        <v>35031.701400016864</v>
      </c>
      <c r="T96">
        <f t="array" ref="T96">EXP((SUMPRODUCT(TRANSPOSE(B$5:B$6),E96:F96))+SUMPRODUCT(TRANSPOSE($B$7:$B$8),G96:H96))</f>
        <v>1.8899384869144633</v>
      </c>
      <c r="U96">
        <f t="array" ref="U96">EXP(SUMPRODUCT(TRANSPOSE(C$5:C$6),E96:F96)+SUMPRODUCT(TRANSPOSE($B$7:$B$8),G96:H96))</f>
        <v>2.0399597331174184</v>
      </c>
    </row>
    <row r="97" spans="1:21" ht="16" x14ac:dyDescent="0.2">
      <c r="A97" s="3">
        <v>84</v>
      </c>
      <c r="B97" s="3" t="s">
        <v>114</v>
      </c>
      <c r="C97" s="3">
        <v>694</v>
      </c>
      <c r="D97" s="5">
        <f t="shared" si="13"/>
        <v>53819</v>
      </c>
      <c r="E97">
        <v>0</v>
      </c>
      <c r="F97">
        <v>4.7</v>
      </c>
      <c r="G97" s="6">
        <v>9.3066666666666666</v>
      </c>
      <c r="H97">
        <v>1</v>
      </c>
      <c r="I97">
        <f t="shared" si="8"/>
        <v>0.68624677719850846</v>
      </c>
      <c r="J97">
        <f t="shared" si="14"/>
        <v>3.2081030212584905E-2</v>
      </c>
      <c r="K97">
        <f t="shared" si="9"/>
        <v>0.96102012240105561</v>
      </c>
      <c r="L97">
        <f t="shared" si="12"/>
        <v>3.8447685552148725E-3</v>
      </c>
      <c r="M97">
        <f t="shared" si="10"/>
        <v>0.89564421339704259</v>
      </c>
      <c r="N97">
        <f t="shared" si="10"/>
        <v>1.0562928467578203E-2</v>
      </c>
      <c r="O97">
        <f>C97*LN(N97)</f>
        <v>-3157.9808771677713</v>
      </c>
      <c r="P97">
        <f t="shared" si="11"/>
        <v>53738.652803822559</v>
      </c>
      <c r="Q97">
        <f t="shared" si="11"/>
        <v>633.77570805469213</v>
      </c>
      <c r="R97">
        <f>R96+(A97^$B$3-A96^$B$3)*T97</f>
        <v>3713472724810.2158</v>
      </c>
      <c r="S97">
        <f>S96+(A97^$C$3-A96^$C$3)*U97</f>
        <v>36078.812026061161</v>
      </c>
      <c r="T97">
        <f t="array" ref="T97">EXP((SUMPRODUCT(TRANSPOSE(B$5:B$6),E97:F97))+SUMPRODUCT(TRANSPOSE($B$7:$B$8),G97:H97))</f>
        <v>1.9214675818615909</v>
      </c>
      <c r="U97">
        <f t="array" ref="U97">EXP(SUMPRODUCT(TRANSPOSE(C$5:C$6),E97:F97)+SUMPRODUCT(TRANSPOSE($B$7:$B$8),G97:H97))</f>
        <v>2.0675353783890351</v>
      </c>
    </row>
    <row r="98" spans="1:21" x14ac:dyDescent="0.2">
      <c r="A98" t="s">
        <v>115</v>
      </c>
      <c r="O98">
        <f>(Q3-D97)*LN(1-M97)</f>
        <v>-13968.745963210677</v>
      </c>
    </row>
  </sheetData>
  <mergeCells count="3">
    <mergeCell ref="I11:J11"/>
    <mergeCell ref="K11:L11"/>
    <mergeCell ref="M11:N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workbookViewId="0">
      <selection activeCell="P3" sqref="P3"/>
    </sheetView>
  </sheetViews>
  <sheetFormatPr baseColWidth="10" defaultColWidth="8.83203125" defaultRowHeight="15" x14ac:dyDescent="0.2"/>
  <cols>
    <col min="2" max="2" width="12.1640625" bestFit="1" customWidth="1"/>
    <col min="13" max="14" width="11.83203125" bestFit="1" customWidth="1"/>
    <col min="15" max="16" width="12" bestFit="1" customWidth="1"/>
  </cols>
  <sheetData>
    <row r="1" spans="1:17" x14ac:dyDescent="0.2">
      <c r="A1" t="s">
        <v>0</v>
      </c>
      <c r="B1">
        <v>623.33621213173683</v>
      </c>
    </row>
    <row r="2" spans="1:17" x14ac:dyDescent="0.2">
      <c r="A2" t="s">
        <v>1</v>
      </c>
      <c r="B2">
        <v>21549146.917620208</v>
      </c>
    </row>
    <row r="3" spans="1:17" x14ac:dyDescent="0.2">
      <c r="A3" t="s">
        <v>2</v>
      </c>
      <c r="B3">
        <v>2.2952635226285696</v>
      </c>
      <c r="L3">
        <v>60000000</v>
      </c>
      <c r="M3" t="s">
        <v>4</v>
      </c>
      <c r="N3">
        <f>L3/1000</f>
        <v>60000</v>
      </c>
      <c r="P3">
        <f t="array" ref="P3">CORREL(C15:C98,N15:N98)</f>
        <v>0.95446685201406445</v>
      </c>
    </row>
    <row r="4" spans="1:17" x14ac:dyDescent="0.2">
      <c r="A4" t="s">
        <v>116</v>
      </c>
      <c r="B4">
        <v>0.1293516399115911</v>
      </c>
      <c r="K4" t="s">
        <v>7</v>
      </c>
      <c r="L4">
        <f>SUM(L15:L99)</f>
        <v>-254352.42385409473</v>
      </c>
    </row>
    <row r="5" spans="1:17" x14ac:dyDescent="0.2">
      <c r="A5" t="s">
        <v>9</v>
      </c>
      <c r="B5">
        <v>-6.378867215560538E-3</v>
      </c>
    </row>
    <row r="6" spans="1:17" x14ac:dyDescent="0.2">
      <c r="A6" t="s">
        <v>119</v>
      </c>
      <c r="B6">
        <v>-0.16017100465321407</v>
      </c>
    </row>
    <row r="7" spans="1:17" x14ac:dyDescent="0.2">
      <c r="A7" t="s">
        <v>8</v>
      </c>
      <c r="B7">
        <v>-0.10288844930331827</v>
      </c>
    </row>
    <row r="8" spans="1:17" x14ac:dyDescent="0.2">
      <c r="A8" t="s">
        <v>10</v>
      </c>
      <c r="B8">
        <v>9.736454391749641E-2</v>
      </c>
    </row>
    <row r="12" spans="1:17" x14ac:dyDescent="0.2">
      <c r="J12" s="1" t="s">
        <v>11</v>
      </c>
      <c r="K12" s="1"/>
    </row>
    <row r="13" spans="1:17" x14ac:dyDescent="0.2">
      <c r="J13" s="2"/>
      <c r="K13" s="2"/>
    </row>
    <row r="14" spans="1:17" x14ac:dyDescent="0.2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117</v>
      </c>
      <c r="F14" t="s">
        <v>19</v>
      </c>
      <c r="G14" s="3" t="s">
        <v>120</v>
      </c>
      <c r="H14" s="3" t="s">
        <v>18</v>
      </c>
      <c r="I14" s="3" t="s">
        <v>20</v>
      </c>
      <c r="J14" s="4" t="s">
        <v>21</v>
      </c>
      <c r="K14" s="4" t="s">
        <v>22</v>
      </c>
      <c r="L14" s="3" t="s">
        <v>7</v>
      </c>
      <c r="M14" s="3" t="s">
        <v>25</v>
      </c>
      <c r="N14" s="3" t="s">
        <v>26</v>
      </c>
      <c r="O14" s="3" t="s">
        <v>121</v>
      </c>
      <c r="P14" s="3" t="s">
        <v>122</v>
      </c>
      <c r="Q14" s="3"/>
    </row>
    <row r="15" spans="1:17" ht="16" x14ac:dyDescent="0.2">
      <c r="A15" s="3">
        <v>1</v>
      </c>
      <c r="B15" s="3" t="s">
        <v>31</v>
      </c>
      <c r="C15" s="3">
        <v>2</v>
      </c>
      <c r="D15" s="5">
        <f xml:space="preserve"> C15</f>
        <v>2</v>
      </c>
      <c r="E15" s="6">
        <v>9.0500000000000007</v>
      </c>
      <c r="F15">
        <v>5.5333329999999998</v>
      </c>
      <c r="G15">
        <v>3</v>
      </c>
      <c r="H15">
        <v>0</v>
      </c>
      <c r="I15">
        <v>0</v>
      </c>
      <c r="J15">
        <f>1-($B$2/($B$2+O15))^$B$1</f>
        <v>5.5675759581430562E-5</v>
      </c>
      <c r="K15">
        <f>J15</f>
        <v>5.5675759581430562E-5</v>
      </c>
      <c r="L15">
        <f>C15*LN(K15)</f>
        <v>-19.591931403561791</v>
      </c>
      <c r="M15">
        <f>J15*($L$3/1000)</f>
        <v>3.3405455748858337</v>
      </c>
      <c r="N15">
        <f>K15*($L$3/1000)</f>
        <v>3.3405455748858337</v>
      </c>
      <c r="O15">
        <f t="array" ref="O15">A15^$B$3*P15</f>
        <v>1.9248016640586512</v>
      </c>
      <c r="P15">
        <f t="array" ref="P15">EXP((SUMPRODUCT(TRANSPOSE(B$4:B$6),E15:G15))+SUMPRODUCT(TRANSPOSE($B$7:$B$8),H15:I15))</f>
        <v>1.9248016640586512</v>
      </c>
    </row>
    <row r="16" spans="1:17" ht="16" x14ac:dyDescent="0.2">
      <c r="A16" s="3">
        <v>2</v>
      </c>
      <c r="B16" s="3" t="s">
        <v>32</v>
      </c>
      <c r="C16" s="3">
        <v>29</v>
      </c>
      <c r="D16" s="5">
        <f>C16+D15</f>
        <v>31</v>
      </c>
      <c r="E16" s="6">
        <v>9.15</v>
      </c>
      <c r="F16">
        <v>5.5</v>
      </c>
      <c r="G16">
        <v>1.4137931034482758</v>
      </c>
      <c r="H16">
        <v>0</v>
      </c>
      <c r="I16">
        <v>0</v>
      </c>
      <c r="J16">
        <f>1-($B$2/($B$2+O16))^$B$1</f>
        <v>3.3988881588364883E-4</v>
      </c>
      <c r="K16">
        <f>J16-J15</f>
        <v>2.8421305630221827E-4</v>
      </c>
      <c r="L16">
        <f t="shared" ref="L16:L79" si="0">C16*LN(K16)</f>
        <v>-236.80780568160219</v>
      </c>
      <c r="M16">
        <f t="shared" ref="M16:N79" si="1">J16*($L$3/1000)</f>
        <v>20.39332895301893</v>
      </c>
      <c r="N16">
        <f t="shared" si="1"/>
        <v>17.052783378133096</v>
      </c>
      <c r="O16">
        <f t="array" ref="O16">O15+(A16^$B$3-A15^$B$3)*P16</f>
        <v>11.752182675988699</v>
      </c>
      <c r="P16">
        <f t="array" ref="P16">EXP((SUMPRODUCT(TRANSPOSE(B$4:B$6),E16:G16))+SUMPRODUCT(TRANSPOSE($B$7:$B$8),H16:I16))</f>
        <v>2.5144021806222887</v>
      </c>
    </row>
    <row r="17" spans="1:16" ht="16" x14ac:dyDescent="0.2">
      <c r="A17" s="3">
        <v>3</v>
      </c>
      <c r="B17" s="3" t="s">
        <v>33</v>
      </c>
      <c r="C17" s="3">
        <v>70</v>
      </c>
      <c r="D17" s="5">
        <f>C17+D16</f>
        <v>101</v>
      </c>
      <c r="E17" s="6">
        <v>9.4899999999999984</v>
      </c>
      <c r="F17">
        <v>5.266667</v>
      </c>
      <c r="G17">
        <v>0.48571428571428571</v>
      </c>
      <c r="H17">
        <v>0</v>
      </c>
      <c r="I17">
        <v>1</v>
      </c>
      <c r="J17">
        <f>1-($B$2/($B$2+O17))^$B$1</f>
        <v>1.0733677076864012E-3</v>
      </c>
      <c r="K17">
        <f>J17-J16</f>
        <v>7.3347889180275239E-4</v>
      </c>
      <c r="L17">
        <f t="shared" si="0"/>
        <v>-505.23982167122386</v>
      </c>
      <c r="M17">
        <f t="shared" si="1"/>
        <v>64.402062461184073</v>
      </c>
      <c r="N17">
        <f t="shared" si="1"/>
        <v>44.008733508165143</v>
      </c>
      <c r="O17">
        <f>O16+(A17^$B$3-A16^$B$3)*P17</f>
        <v>37.126995652738117</v>
      </c>
      <c r="P17">
        <f t="array" ref="P17">EXP((SUMPRODUCT(TRANSPOSE(B$4:B$6),E17:G17))+SUMPRODUCT(TRANSPOSE($B$7:$B$8),H17:I17))</f>
        <v>3.3653059900064148</v>
      </c>
    </row>
    <row r="18" spans="1:16" ht="16" x14ac:dyDescent="0.2">
      <c r="A18" s="3">
        <v>4</v>
      </c>
      <c r="B18" s="3" t="s">
        <v>34</v>
      </c>
      <c r="C18" s="3">
        <v>104</v>
      </c>
      <c r="D18" s="5">
        <f t="shared" ref="D18:D81" si="2">C18+D17</f>
        <v>205</v>
      </c>
      <c r="E18" s="6">
        <v>9.7533333333333339</v>
      </c>
      <c r="F18">
        <v>5.3333329999999997</v>
      </c>
      <c r="G18">
        <v>0.27884615384615385</v>
      </c>
      <c r="H18">
        <v>0</v>
      </c>
      <c r="I18">
        <v>1</v>
      </c>
      <c r="J18">
        <f>1-($B$2/($B$2+O18))^$B$1</f>
        <v>2.2831131986752462E-3</v>
      </c>
      <c r="K18">
        <f>J18-J17</f>
        <v>1.209745490988845E-3</v>
      </c>
      <c r="L18">
        <f t="shared" si="0"/>
        <v>-698.60390907043154</v>
      </c>
      <c r="M18">
        <f t="shared" si="1"/>
        <v>136.98679192051478</v>
      </c>
      <c r="N18">
        <f t="shared" si="1"/>
        <v>72.584729459330703</v>
      </c>
      <c r="O18">
        <f>O17+(A18^$B$3-A17^$B$3)*P18</f>
        <v>79.019123762887205</v>
      </c>
      <c r="P18">
        <f t="array" ref="P18">EXP((SUMPRODUCT(TRANSPOSE(B$4:B$6),E18:G18))+SUMPRODUCT(TRANSPOSE($B$7:$B$8),H18:I18))</f>
        <v>3.5976847499693725</v>
      </c>
    </row>
    <row r="19" spans="1:16" ht="16" x14ac:dyDescent="0.2">
      <c r="A19" s="3">
        <v>5</v>
      </c>
      <c r="B19" s="3" t="s">
        <v>35</v>
      </c>
      <c r="C19" s="3">
        <v>133</v>
      </c>
      <c r="D19" s="5">
        <f t="shared" si="2"/>
        <v>338</v>
      </c>
      <c r="E19" s="6">
        <v>9.9033333333333342</v>
      </c>
      <c r="F19">
        <v>5.233333</v>
      </c>
      <c r="G19">
        <v>0.25563909774436089</v>
      </c>
      <c r="H19">
        <v>0</v>
      </c>
      <c r="I19">
        <v>0</v>
      </c>
      <c r="J19">
        <f>1-($B$2/($B$2+O19))^$B$1</f>
        <v>3.8364728065168885E-3</v>
      </c>
      <c r="K19">
        <f>J19-J18</f>
        <v>1.5533596078416423E-3</v>
      </c>
      <c r="L19">
        <f t="shared" si="0"/>
        <v>-860.15558222991933</v>
      </c>
      <c r="M19">
        <f t="shared" si="1"/>
        <v>230.18836839101331</v>
      </c>
      <c r="N19">
        <f t="shared" si="1"/>
        <v>93.201576470498537</v>
      </c>
      <c r="O19">
        <f>O18+(A19^$B$3-A18^$B$3)*P19</f>
        <v>132.88489025042983</v>
      </c>
      <c r="P19">
        <f t="array" ref="P19">EXP((SUMPRODUCT(TRANSPOSE(B$4:B$6),E19:G19))+SUMPRODUCT(TRANSPOSE($B$7:$B$8),H19:I19))</f>
        <v>3.3423819110518762</v>
      </c>
    </row>
    <row r="20" spans="1:16" ht="16" x14ac:dyDescent="0.2">
      <c r="A20" s="3">
        <v>6</v>
      </c>
      <c r="B20" s="3" t="s">
        <v>36</v>
      </c>
      <c r="C20" s="3">
        <v>167</v>
      </c>
      <c r="D20" s="5">
        <f t="shared" si="2"/>
        <v>505</v>
      </c>
      <c r="E20" s="6">
        <v>10.303333333333335</v>
      </c>
      <c r="F20">
        <v>5</v>
      </c>
      <c r="G20">
        <v>0.32335329341317365</v>
      </c>
      <c r="H20">
        <v>0</v>
      </c>
      <c r="I20">
        <v>0</v>
      </c>
      <c r="J20">
        <f>1-($B$2/($B$2+O20))^$B$1</f>
        <v>5.9337265017140872E-3</v>
      </c>
      <c r="K20">
        <f>J20-J19</f>
        <v>2.0972536951971987E-3</v>
      </c>
      <c r="L20">
        <f t="shared" si="0"/>
        <v>-1029.9101345705092</v>
      </c>
      <c r="M20">
        <f t="shared" si="1"/>
        <v>356.02359010284522</v>
      </c>
      <c r="N20">
        <f t="shared" si="1"/>
        <v>125.83522171183192</v>
      </c>
      <c r="O20">
        <f>O19+(A20^$B$3-A19^$B$3)*P20</f>
        <v>205.74486840001168</v>
      </c>
      <c r="P20">
        <f t="array" ref="P20">EXP((SUMPRODUCT(TRANSPOSE(B$4:B$6),E20:G20))+SUMPRODUCT(TRANSPOSE($B$7:$B$8),H20:I20))</f>
        <v>3.4870876558682791</v>
      </c>
    </row>
    <row r="21" spans="1:16" ht="16" x14ac:dyDescent="0.2">
      <c r="A21" s="3">
        <v>7</v>
      </c>
      <c r="B21" s="3" t="s">
        <v>37</v>
      </c>
      <c r="C21" s="3">
        <v>221</v>
      </c>
      <c r="D21" s="5">
        <f t="shared" si="2"/>
        <v>726</v>
      </c>
      <c r="E21" s="6">
        <v>10.583333333333332</v>
      </c>
      <c r="F21">
        <v>4.8666669999999996</v>
      </c>
      <c r="G21">
        <v>0.12669683257918551</v>
      </c>
      <c r="H21">
        <v>0</v>
      </c>
      <c r="I21">
        <v>1</v>
      </c>
      <c r="J21">
        <f>1-($B$2/($B$2+O21))^$B$1</f>
        <v>8.9991579020409773E-3</v>
      </c>
      <c r="K21">
        <f t="shared" ref="K21:K84" si="3">J21-J20</f>
        <v>3.0654314003268901E-3</v>
      </c>
      <c r="L21">
        <f t="shared" si="0"/>
        <v>-1279.0523001454428</v>
      </c>
      <c r="M21">
        <f t="shared" si="1"/>
        <v>539.9494741224587</v>
      </c>
      <c r="N21">
        <f t="shared" si="1"/>
        <v>183.92588401961342</v>
      </c>
      <c r="O21">
        <f>O20+(A21^$B$3-A20^$B$3)*P21</f>
        <v>312.51743799719588</v>
      </c>
      <c r="P21">
        <f t="array" ref="P21">EXP((SUMPRODUCT(TRANSPOSE(B$4:B$6),E21:G21))+SUMPRODUCT(TRANSPOSE($B$7:$B$8),H21:I21))</f>
        <v>4.1164826984810716</v>
      </c>
    </row>
    <row r="22" spans="1:16" ht="16" x14ac:dyDescent="0.2">
      <c r="A22" s="3">
        <v>8</v>
      </c>
      <c r="B22" s="3" t="s">
        <v>38</v>
      </c>
      <c r="C22" s="3">
        <v>249</v>
      </c>
      <c r="D22" s="5">
        <f t="shared" si="2"/>
        <v>975</v>
      </c>
      <c r="E22" s="6">
        <v>10.496666666666666</v>
      </c>
      <c r="F22">
        <v>4.6666670000000003</v>
      </c>
      <c r="G22">
        <v>-0.18072289156626506</v>
      </c>
      <c r="H22">
        <v>0</v>
      </c>
      <c r="I22">
        <v>1</v>
      </c>
      <c r="J22">
        <f>1-($B$2/($B$2+O22))^$B$1</f>
        <v>1.2823055036199849E-2</v>
      </c>
      <c r="K22">
        <f t="shared" si="3"/>
        <v>3.8238971341588712E-3</v>
      </c>
      <c r="L22">
        <f t="shared" si="0"/>
        <v>-1386.0548108702451</v>
      </c>
      <c r="M22">
        <f t="shared" si="1"/>
        <v>769.38330217199086</v>
      </c>
      <c r="N22">
        <f t="shared" si="1"/>
        <v>229.43382804953228</v>
      </c>
      <c r="O22">
        <f>O21+(A22^$B$3-A21^$B$3)*P22</f>
        <v>446.172923033345</v>
      </c>
      <c r="P22">
        <f t="array" ref="P22">EXP((SUMPRODUCT(TRANSPOSE(B$4:B$6),E22:G22))+SUMPRODUCT(TRANSPOSE($B$7:$B$8),H22:I22))</f>
        <v>4.2815029685611519</v>
      </c>
    </row>
    <row r="23" spans="1:16" ht="16" x14ac:dyDescent="0.2">
      <c r="A23" s="3">
        <v>9</v>
      </c>
      <c r="B23" s="3" t="s">
        <v>39</v>
      </c>
      <c r="C23" s="3">
        <v>204</v>
      </c>
      <c r="D23" s="5">
        <f t="shared" si="2"/>
        <v>1179</v>
      </c>
      <c r="E23" s="6">
        <v>10.783333333333333</v>
      </c>
      <c r="F23">
        <v>4.6333330000000004</v>
      </c>
      <c r="G23">
        <v>0.15686274509803921</v>
      </c>
      <c r="H23">
        <v>0</v>
      </c>
      <c r="I23">
        <v>0</v>
      </c>
      <c r="J23">
        <f>1-($B$2/($B$2+O23))^$B$1</f>
        <v>1.6818747200301076E-2</v>
      </c>
      <c r="K23">
        <f t="shared" si="3"/>
        <v>3.9956921641012277E-3</v>
      </c>
      <c r="L23">
        <f t="shared" si="0"/>
        <v>-1126.5978452634879</v>
      </c>
      <c r="M23">
        <f t="shared" si="1"/>
        <v>1009.1248320180646</v>
      </c>
      <c r="N23">
        <f t="shared" si="1"/>
        <v>239.74152984607366</v>
      </c>
      <c r="O23">
        <f>O22+(A23^$B$3-A22^$B$3)*P23</f>
        <v>586.38827199488469</v>
      </c>
      <c r="P23">
        <f t="array" ref="P23">EXP((SUMPRODUCT(TRANSPOSE(B$4:B$6),E23:G23))+SUMPRODUCT(TRANSPOSE($B$7:$B$8),H23:I23))</f>
        <v>3.8196606016378305</v>
      </c>
    </row>
    <row r="24" spans="1:16" ht="16" x14ac:dyDescent="0.2">
      <c r="A24" s="3">
        <v>10</v>
      </c>
      <c r="B24" s="3" t="s">
        <v>40</v>
      </c>
      <c r="C24" s="3">
        <v>236</v>
      </c>
      <c r="D24" s="5">
        <f t="shared" si="2"/>
        <v>1415</v>
      </c>
      <c r="E24" s="6">
        <v>10.693333333333332</v>
      </c>
      <c r="F24">
        <v>4.4000000000000004</v>
      </c>
      <c r="G24">
        <v>0.13135593220338984</v>
      </c>
      <c r="H24">
        <v>0</v>
      </c>
      <c r="I24">
        <v>0</v>
      </c>
      <c r="J24">
        <f>1-($B$2/($B$2+O24))^$B$1</f>
        <v>2.1385530118946505E-2</v>
      </c>
      <c r="K24">
        <f t="shared" si="3"/>
        <v>4.566782918645429E-3</v>
      </c>
      <c r="L24">
        <f t="shared" si="0"/>
        <v>-1271.7913217265893</v>
      </c>
      <c r="M24">
        <f t="shared" si="1"/>
        <v>1283.1318071367903</v>
      </c>
      <c r="N24">
        <f t="shared" si="1"/>
        <v>274.00697511872573</v>
      </c>
      <c r="O24">
        <f>O23+(A24^$B$3-A23^$B$3)*P24</f>
        <v>747.34477540346893</v>
      </c>
      <c r="P24">
        <f t="array" ref="P24">EXP((SUMPRODUCT(TRANSPOSE(B$4:B$6),E24:G24))+SUMPRODUCT(TRANSPOSE($B$7:$B$8),H24:I24))</f>
        <v>3.7965538565444876</v>
      </c>
    </row>
    <row r="25" spans="1:16" ht="16" x14ac:dyDescent="0.2">
      <c r="A25" s="3">
        <v>11</v>
      </c>
      <c r="B25" s="3" t="s">
        <v>41</v>
      </c>
      <c r="C25" s="3">
        <v>267</v>
      </c>
      <c r="D25" s="5">
        <f t="shared" si="2"/>
        <v>1682</v>
      </c>
      <c r="E25" s="6">
        <v>10.35</v>
      </c>
      <c r="F25">
        <v>4.5333329999999998</v>
      </c>
      <c r="G25">
        <v>0.47940074906367042</v>
      </c>
      <c r="H25">
        <v>0</v>
      </c>
      <c r="I25">
        <v>1</v>
      </c>
      <c r="J25">
        <f>1-($B$2/($B$2+O25))^$B$1</f>
        <v>2.6539628153518069E-2</v>
      </c>
      <c r="K25">
        <f t="shared" si="3"/>
        <v>5.1540980345715637E-3</v>
      </c>
      <c r="L25">
        <f t="shared" si="0"/>
        <v>-1406.5461599465868</v>
      </c>
      <c r="M25">
        <f t="shared" si="1"/>
        <v>1592.3776892110841</v>
      </c>
      <c r="N25">
        <f t="shared" si="1"/>
        <v>309.24588207429383</v>
      </c>
      <c r="O25">
        <f>O24+(A25^$B$3-A24^$B$3)*P25</f>
        <v>929.90738752279185</v>
      </c>
      <c r="P25">
        <f t="array" ref="P25">EXP((SUMPRODUCT(TRANSPOSE(B$4:B$6),E25:G25))+SUMPRODUCT(TRANSPOSE($B$7:$B$8),H25:I25))</f>
        <v>3.7827467082257931</v>
      </c>
    </row>
    <row r="26" spans="1:16" ht="16" x14ac:dyDescent="0.2">
      <c r="A26" s="3">
        <v>12</v>
      </c>
      <c r="B26" s="3" t="s">
        <v>42</v>
      </c>
      <c r="C26" s="3">
        <v>395</v>
      </c>
      <c r="D26" s="5">
        <f t="shared" si="2"/>
        <v>2077</v>
      </c>
      <c r="E26" s="6">
        <v>10.02</v>
      </c>
      <c r="F26">
        <v>4.4333330000000002</v>
      </c>
      <c r="G26">
        <v>1.2658227848101266E-2</v>
      </c>
      <c r="H26">
        <v>0</v>
      </c>
      <c r="I26">
        <v>1</v>
      </c>
      <c r="J26">
        <f>1-($B$2/($B$2+O26))^$B$1</f>
        <v>3.2496781366794125E-2</v>
      </c>
      <c r="K26">
        <f t="shared" si="3"/>
        <v>5.9571532132760563E-3</v>
      </c>
      <c r="L26">
        <f t="shared" si="0"/>
        <v>-2023.6492115138592</v>
      </c>
      <c r="M26">
        <f t="shared" si="1"/>
        <v>1949.8068820076476</v>
      </c>
      <c r="N26">
        <f t="shared" si="1"/>
        <v>357.42919279656337</v>
      </c>
      <c r="O26">
        <f>O25+(A26^$B$3-A25^$B$3)*P26</f>
        <v>1142.1249608218538</v>
      </c>
      <c r="P26">
        <f t="array" ref="P26">EXP((SUMPRODUCT(TRANSPOSE(B$4:B$6),E26:G26))+SUMPRODUCT(TRANSPOSE($B$7:$B$8),H26:I26))</f>
        <v>3.9085280770156703</v>
      </c>
    </row>
    <row r="27" spans="1:16" ht="16" x14ac:dyDescent="0.2">
      <c r="A27" s="3">
        <v>13</v>
      </c>
      <c r="B27" s="3" t="s">
        <v>43</v>
      </c>
      <c r="C27" s="3">
        <v>400</v>
      </c>
      <c r="D27" s="5">
        <f t="shared" si="2"/>
        <v>2477</v>
      </c>
      <c r="E27" s="6">
        <v>10.59</v>
      </c>
      <c r="F27">
        <v>4.3</v>
      </c>
      <c r="G27">
        <v>3.5000000000000003E-2</v>
      </c>
      <c r="H27">
        <v>0</v>
      </c>
      <c r="I27">
        <v>0</v>
      </c>
      <c r="J27">
        <f>1-($B$2/($B$2+O27))^$B$1</f>
        <v>3.8919258763672304E-2</v>
      </c>
      <c r="K27">
        <f t="shared" si="3"/>
        <v>6.422477396878179E-3</v>
      </c>
      <c r="L27">
        <f t="shared" si="0"/>
        <v>-2019.1805393405782</v>
      </c>
      <c r="M27">
        <f t="shared" si="1"/>
        <v>2335.1555258203384</v>
      </c>
      <c r="N27">
        <f t="shared" si="1"/>
        <v>385.34864381269074</v>
      </c>
      <c r="O27">
        <f>O26+(A27^$B$3-A26^$B$3)*P27</f>
        <v>1372.3903672852271</v>
      </c>
      <c r="P27">
        <f t="array" ref="P27">EXP((SUMPRODUCT(TRANSPOSE(B$4:B$6),E27:G27))+SUMPRODUCT(TRANSPOSE($B$7:$B$8),H27:I27))</f>
        <v>3.8068373496798942</v>
      </c>
    </row>
    <row r="28" spans="1:16" ht="16" x14ac:dyDescent="0.2">
      <c r="A28" s="3">
        <v>14</v>
      </c>
      <c r="B28" s="3" t="s">
        <v>44</v>
      </c>
      <c r="C28" s="3">
        <v>414</v>
      </c>
      <c r="D28" s="5">
        <f t="shared" si="2"/>
        <v>2891</v>
      </c>
      <c r="E28" s="6">
        <v>10.623333333333333</v>
      </c>
      <c r="F28">
        <v>4.266667</v>
      </c>
      <c r="G28">
        <v>0.20772946859903382</v>
      </c>
      <c r="H28">
        <v>0</v>
      </c>
      <c r="I28">
        <v>0</v>
      </c>
      <c r="J28">
        <f>1-($B$2/($B$2+O28))^$B$1</f>
        <v>4.5804611442548882E-2</v>
      </c>
      <c r="K28">
        <f t="shared" si="3"/>
        <v>6.8853526788765773E-3</v>
      </c>
      <c r="L28">
        <f t="shared" si="0"/>
        <v>-2061.0405944845534</v>
      </c>
      <c r="M28">
        <f t="shared" si="1"/>
        <v>2748.2766865529329</v>
      </c>
      <c r="N28">
        <f t="shared" si="1"/>
        <v>413.12116073259466</v>
      </c>
      <c r="O28">
        <f>O27+(A28^$B$3-A27^$B$3)*P28</f>
        <v>1620.9694310798511</v>
      </c>
      <c r="P28">
        <f t="array" ref="P28">EXP((SUMPRODUCT(TRANSPOSE(B$4:B$6),E28:G28))+SUMPRODUCT(TRANSPOSE($B$7:$B$8),H28:I28))</f>
        <v>3.7197514370917166</v>
      </c>
    </row>
    <row r="29" spans="1:16" ht="16" x14ac:dyDescent="0.2">
      <c r="A29" s="3">
        <v>15</v>
      </c>
      <c r="B29" s="3" t="s">
        <v>45</v>
      </c>
      <c r="C29" s="3">
        <v>500</v>
      </c>
      <c r="D29" s="5">
        <f t="shared" si="2"/>
        <v>3391</v>
      </c>
      <c r="E29" s="6">
        <v>10.59</v>
      </c>
      <c r="F29">
        <v>4.233333</v>
      </c>
      <c r="G29">
        <v>0.16</v>
      </c>
      <c r="H29">
        <v>0</v>
      </c>
      <c r="I29">
        <v>1</v>
      </c>
      <c r="J29">
        <f>1-($B$2/($B$2+O29))^$B$1</f>
        <v>5.4093237947112072E-2</v>
      </c>
      <c r="K29">
        <f t="shared" si="3"/>
        <v>8.2886265045631902E-3</v>
      </c>
      <c r="L29">
        <f t="shared" si="0"/>
        <v>-2396.4355022775649</v>
      </c>
      <c r="M29">
        <f t="shared" si="1"/>
        <v>3245.5942768267241</v>
      </c>
      <c r="N29">
        <f t="shared" si="1"/>
        <v>497.31759027379144</v>
      </c>
      <c r="O29">
        <f>O28+(A29^$B$3-A28^$B$3)*P29</f>
        <v>1922.6044790286564</v>
      </c>
      <c r="P29">
        <f t="array" ref="P29">EXP((SUMPRODUCT(TRANSPOSE(B$4:B$6),E29:G29))+SUMPRODUCT(TRANSPOSE($B$7:$B$8),H29:I29))</f>
        <v>4.1147051569106363</v>
      </c>
    </row>
    <row r="30" spans="1:16" ht="16" x14ac:dyDescent="0.2">
      <c r="A30" s="3">
        <v>16</v>
      </c>
      <c r="B30" s="3" t="s">
        <v>46</v>
      </c>
      <c r="C30" s="3">
        <v>580</v>
      </c>
      <c r="D30" s="5">
        <f t="shared" si="2"/>
        <v>3971</v>
      </c>
      <c r="E30" s="6">
        <v>10.526666666666667</v>
      </c>
      <c r="F30">
        <v>4.0666669999999998</v>
      </c>
      <c r="G30">
        <v>8.6206896551724137E-3</v>
      </c>
      <c r="H30">
        <v>0</v>
      </c>
      <c r="I30">
        <v>1</v>
      </c>
      <c r="J30">
        <f>1-($B$2/($B$2+O30))^$B$1</f>
        <v>6.3201310434658597E-2</v>
      </c>
      <c r="K30">
        <f t="shared" si="3"/>
        <v>9.1080724875465258E-3</v>
      </c>
      <c r="L30">
        <f t="shared" si="0"/>
        <v>-2725.1846198438052</v>
      </c>
      <c r="M30">
        <f t="shared" si="1"/>
        <v>3792.0786260795157</v>
      </c>
      <c r="N30">
        <f t="shared" si="1"/>
        <v>546.4843492527915</v>
      </c>
      <c r="O30">
        <f>O29+(A30^$B$3-A29^$B$3)*P30</f>
        <v>2257.128511208713</v>
      </c>
      <c r="P30">
        <f t="array" ref="P30">EXP((SUMPRODUCT(TRANSPOSE(B$4:B$6),E30:G30))+SUMPRODUCT(TRANSPOSE($B$7:$B$8),H30:I30))</f>
        <v>4.1857446731058543</v>
      </c>
    </row>
    <row r="31" spans="1:16" ht="16" x14ac:dyDescent="0.2">
      <c r="A31" s="3">
        <v>17</v>
      </c>
      <c r="B31" s="3" t="s">
        <v>47</v>
      </c>
      <c r="C31" s="3">
        <v>585</v>
      </c>
      <c r="D31" s="5">
        <f t="shared" si="2"/>
        <v>4556</v>
      </c>
      <c r="E31" s="6">
        <v>11.013333333333332</v>
      </c>
      <c r="F31">
        <v>4.0333329999999998</v>
      </c>
      <c r="G31">
        <v>5.6410256410256411E-2</v>
      </c>
      <c r="H31">
        <v>0</v>
      </c>
      <c r="I31">
        <v>0</v>
      </c>
      <c r="J31">
        <f>1-($B$2/($B$2+O31))^$B$1</f>
        <v>7.2579571414311372E-2</v>
      </c>
      <c r="K31">
        <f t="shared" si="3"/>
        <v>9.3782609796527749E-3</v>
      </c>
      <c r="L31">
        <f t="shared" si="0"/>
        <v>-2731.5761439198882</v>
      </c>
      <c r="M31">
        <f t="shared" si="1"/>
        <v>4354.7742848586822</v>
      </c>
      <c r="N31">
        <f t="shared" si="1"/>
        <v>562.69565877916648</v>
      </c>
      <c r="O31">
        <f>O30+(A31^$B$3-A30^$B$3)*P31</f>
        <v>2604.9975143461193</v>
      </c>
      <c r="P31">
        <f t="array" ref="P31">EXP((SUMPRODUCT(TRANSPOSE(B$4:B$6),E31:G31))+SUMPRODUCT(TRANSPOSE($B$7:$B$8),H31:I31))</f>
        <v>4.0141649551083045</v>
      </c>
    </row>
    <row r="32" spans="1:16" ht="16" x14ac:dyDescent="0.2">
      <c r="A32" s="3">
        <v>18</v>
      </c>
      <c r="B32" s="3" t="s">
        <v>48</v>
      </c>
      <c r="C32" s="3">
        <v>618</v>
      </c>
      <c r="D32" s="5">
        <f t="shared" si="2"/>
        <v>5174</v>
      </c>
      <c r="E32" s="6">
        <v>10.876666666666667</v>
      </c>
      <c r="F32">
        <v>3.9333330000000002</v>
      </c>
      <c r="G32">
        <v>4.8543689320388349E-2</v>
      </c>
      <c r="H32">
        <v>0</v>
      </c>
      <c r="I32">
        <v>0</v>
      </c>
      <c r="J32">
        <f>1-($B$2/($B$2+O32))^$B$1</f>
        <v>8.2439025866619109E-2</v>
      </c>
      <c r="K32">
        <f t="shared" si="3"/>
        <v>9.8594544523077365E-3</v>
      </c>
      <c r="L32">
        <f t="shared" si="0"/>
        <v>-2854.7425047103438</v>
      </c>
      <c r="M32">
        <f t="shared" si="1"/>
        <v>4946.3415519971468</v>
      </c>
      <c r="N32">
        <f t="shared" si="1"/>
        <v>591.56726713846422</v>
      </c>
      <c r="O32">
        <f>O31+(A32^$B$3-A31^$B$3)*P32</f>
        <v>2974.5353977276641</v>
      </c>
      <c r="P32">
        <f t="array" ref="P32">EXP((SUMPRODUCT(TRANSPOSE(B$4:B$6),E32:G32))+SUMPRODUCT(TRANSPOSE($B$7:$B$8),H32:I32))</f>
        <v>3.9513179033986279</v>
      </c>
    </row>
    <row r="33" spans="1:16" ht="16" x14ac:dyDescent="0.2">
      <c r="A33" s="3">
        <v>19</v>
      </c>
      <c r="B33" s="3" t="s">
        <v>49</v>
      </c>
      <c r="C33" s="3">
        <v>648</v>
      </c>
      <c r="D33" s="5">
        <f t="shared" si="2"/>
        <v>5822</v>
      </c>
      <c r="E33" s="6">
        <v>10.746666666666666</v>
      </c>
      <c r="F33">
        <v>4</v>
      </c>
      <c r="G33">
        <v>8.7962962962962965E-2</v>
      </c>
      <c r="H33">
        <v>0</v>
      </c>
      <c r="I33">
        <v>1</v>
      </c>
      <c r="J33">
        <f>1-($B$2/($B$2+O33))^$B$1</f>
        <v>9.371494357501664E-2</v>
      </c>
      <c r="K33">
        <f t="shared" si="3"/>
        <v>1.1275917708397531E-2</v>
      </c>
      <c r="L33">
        <f t="shared" si="0"/>
        <v>-2906.3357303973753</v>
      </c>
      <c r="M33">
        <f t="shared" si="1"/>
        <v>5622.8966145009981</v>
      </c>
      <c r="N33">
        <f t="shared" si="1"/>
        <v>676.5550625038519</v>
      </c>
      <c r="O33">
        <f>O32+(A33^$B$3-A32^$B$3)*P33</f>
        <v>3402.0699610847014</v>
      </c>
      <c r="P33">
        <f t="array" ref="P33">EXP((SUMPRODUCT(TRANSPOSE(B$4:B$6),E33:G33))+SUMPRODUCT(TRANSPOSE($B$7:$B$8),H33:I33))</f>
        <v>4.2539965927333636</v>
      </c>
    </row>
    <row r="34" spans="1:16" ht="16" x14ac:dyDescent="0.2">
      <c r="A34" s="3">
        <v>20</v>
      </c>
      <c r="B34" s="3" t="s">
        <v>50</v>
      </c>
      <c r="C34" s="3">
        <v>705</v>
      </c>
      <c r="D34" s="5">
        <f t="shared" si="2"/>
        <v>6527</v>
      </c>
      <c r="E34" s="6">
        <v>10.393333333333333</v>
      </c>
      <c r="F34">
        <v>3.9</v>
      </c>
      <c r="G34">
        <v>-2.4113475177304965E-2</v>
      </c>
      <c r="H34">
        <v>0</v>
      </c>
      <c r="I34">
        <v>1</v>
      </c>
      <c r="J34">
        <f>1-($B$2/($B$2+O34))^$B$1</f>
        <v>0.10531596620330674</v>
      </c>
      <c r="K34">
        <f t="shared" si="3"/>
        <v>1.1601022628290103E-2</v>
      </c>
      <c r="L34">
        <f t="shared" si="0"/>
        <v>-3141.9467291367005</v>
      </c>
      <c r="M34">
        <f t="shared" si="1"/>
        <v>6318.9579721984046</v>
      </c>
      <c r="N34">
        <f t="shared" si="1"/>
        <v>696.06135769740615</v>
      </c>
      <c r="O34">
        <f>O33+(A34^$B$3-A33^$B$3)*P34</f>
        <v>3847.5279876177137</v>
      </c>
      <c r="P34">
        <f t="array" ref="P34">EXP((SUMPRODUCT(TRANSPOSE(B$4:B$6),E34:G34))+SUMPRODUCT(TRANSPOSE($B$7:$B$8),H34:I34))</f>
        <v>4.1401994049994526</v>
      </c>
    </row>
    <row r="35" spans="1:16" ht="16" x14ac:dyDescent="0.2">
      <c r="A35" s="3">
        <v>21</v>
      </c>
      <c r="B35" s="3" t="s">
        <v>51</v>
      </c>
      <c r="C35" s="3">
        <v>688</v>
      </c>
      <c r="D35" s="5">
        <f t="shared" si="2"/>
        <v>7215</v>
      </c>
      <c r="E35" s="6">
        <v>9.2266666666666666</v>
      </c>
      <c r="F35">
        <v>4.233333</v>
      </c>
      <c r="G35">
        <v>-4.6511627906976744E-2</v>
      </c>
      <c r="H35">
        <v>0</v>
      </c>
      <c r="I35">
        <v>0</v>
      </c>
      <c r="J35">
        <f>1-($B$2/($B$2+O35))^$B$1</f>
        <v>0.11487245393919499</v>
      </c>
      <c r="K35">
        <f t="shared" si="3"/>
        <v>9.5564877358882416E-3</v>
      </c>
      <c r="L35">
        <f t="shared" si="0"/>
        <v>-3199.5680876142069</v>
      </c>
      <c r="M35">
        <f t="shared" si="1"/>
        <v>6892.3472363516994</v>
      </c>
      <c r="N35">
        <f t="shared" si="1"/>
        <v>573.38926415329445</v>
      </c>
      <c r="O35">
        <f>O34+(A35^$B$3-A34^$B$3)*P35</f>
        <v>4218.8472238899258</v>
      </c>
      <c r="P35">
        <f t="array" ref="P35">EXP((SUMPRODUCT(TRANSPOSE(B$4:B$6),E35:G35))+SUMPRODUCT(TRANSPOSE($B$7:$B$8),H35:I35))</f>
        <v>3.2346813079687671</v>
      </c>
    </row>
    <row r="36" spans="1:16" ht="16" x14ac:dyDescent="0.2">
      <c r="A36" s="3">
        <v>22</v>
      </c>
      <c r="B36" s="3" t="s">
        <v>52</v>
      </c>
      <c r="C36" s="3">
        <v>656</v>
      </c>
      <c r="D36" s="5">
        <f t="shared" si="2"/>
        <v>7871</v>
      </c>
      <c r="E36" s="6">
        <v>9.1</v>
      </c>
      <c r="F36">
        <v>4.4000000000000004</v>
      </c>
      <c r="G36">
        <v>4.2682926829268296E-2</v>
      </c>
      <c r="H36">
        <v>0</v>
      </c>
      <c r="I36">
        <v>0</v>
      </c>
      <c r="J36">
        <f>1-($B$2/($B$2+O36))^$B$1</f>
        <v>0.1246125833021291</v>
      </c>
      <c r="K36">
        <f t="shared" si="3"/>
        <v>9.7401293629341135E-3</v>
      </c>
      <c r="L36">
        <f t="shared" si="0"/>
        <v>-3038.2645771491157</v>
      </c>
      <c r="M36">
        <f t="shared" si="1"/>
        <v>7476.7549981277461</v>
      </c>
      <c r="N36">
        <f t="shared" si="1"/>
        <v>584.40776177604675</v>
      </c>
      <c r="O36">
        <f>O35+(A36^$B$3-A35^$B$3)*P36</f>
        <v>4601.4569691104762</v>
      </c>
      <c r="P36">
        <f t="array" ref="P36">EXP((SUMPRODUCT(TRANSPOSE(B$4:B$6),E36:G36))+SUMPRODUCT(TRANSPOSE($B$7:$B$8),H36:I36))</f>
        <v>3.133643359314457</v>
      </c>
    </row>
    <row r="37" spans="1:16" ht="16" x14ac:dyDescent="0.2">
      <c r="A37" s="3">
        <v>23</v>
      </c>
      <c r="B37" s="3" t="s">
        <v>53</v>
      </c>
      <c r="C37" s="3">
        <v>684</v>
      </c>
      <c r="D37" s="5">
        <f t="shared" si="2"/>
        <v>8555</v>
      </c>
      <c r="E37" s="6">
        <v>8.8566666666666656</v>
      </c>
      <c r="F37">
        <v>4.8333329999999997</v>
      </c>
      <c r="G37">
        <v>1.1695906432748537E-2</v>
      </c>
      <c r="H37">
        <v>0</v>
      </c>
      <c r="I37">
        <v>1</v>
      </c>
      <c r="J37">
        <f>1-($B$2/($B$2+O37))^$B$1</f>
        <v>0.13554129684860927</v>
      </c>
      <c r="K37">
        <f t="shared" si="3"/>
        <v>1.0928713546480173E-2</v>
      </c>
      <c r="L37">
        <f t="shared" si="0"/>
        <v>-3089.1913911969164</v>
      </c>
      <c r="M37">
        <f t="shared" si="1"/>
        <v>8132.4778109165563</v>
      </c>
      <c r="N37">
        <f t="shared" si="1"/>
        <v>655.72281278881042</v>
      </c>
      <c r="O37">
        <f>O36+(A37^$B$3-A36^$B$3)*P37</f>
        <v>5035.8658936721531</v>
      </c>
      <c r="P37">
        <f t="array" ref="P37">EXP((SUMPRODUCT(TRANSPOSE(B$4:B$6),E37:G37))+SUMPRODUCT(TRANSPOSE($B$7:$B$8),H37:I37))</f>
        <v>3.3544384081920957</v>
      </c>
    </row>
    <row r="38" spans="1:16" ht="16" x14ac:dyDescent="0.2">
      <c r="A38" s="3">
        <v>24</v>
      </c>
      <c r="B38" s="3" t="s">
        <v>54</v>
      </c>
      <c r="C38" s="3">
        <v>692</v>
      </c>
      <c r="D38" s="5">
        <f t="shared" si="2"/>
        <v>9247</v>
      </c>
      <c r="E38" s="6">
        <v>8.5133333333333336</v>
      </c>
      <c r="F38">
        <v>5.5</v>
      </c>
      <c r="G38">
        <v>-0.10549132947976879</v>
      </c>
      <c r="H38">
        <v>0</v>
      </c>
      <c r="I38">
        <v>1</v>
      </c>
      <c r="J38">
        <f>1-($B$2/($B$2+O38))^$B$1</f>
        <v>0.14662051553661148</v>
      </c>
      <c r="K38">
        <f t="shared" si="3"/>
        <v>1.1079218688002213E-2</v>
      </c>
      <c r="L38">
        <f t="shared" si="0"/>
        <v>-3115.8574080454405</v>
      </c>
      <c r="M38">
        <f t="shared" si="1"/>
        <v>8797.2309321966895</v>
      </c>
      <c r="N38">
        <f t="shared" si="1"/>
        <v>664.75312128013275</v>
      </c>
      <c r="O38">
        <f>O37+(A38^$B$3-A37^$B$3)*P38</f>
        <v>5481.908758835134</v>
      </c>
      <c r="P38">
        <f t="array" ref="P38">EXP((SUMPRODUCT(TRANSPOSE(B$4:B$6),E38:G38))+SUMPRODUCT(TRANSPOSE($B$7:$B$8),H38:I38))</f>
        <v>3.2556470885798001</v>
      </c>
    </row>
    <row r="39" spans="1:16" ht="16" x14ac:dyDescent="0.2">
      <c r="A39" s="3">
        <v>25</v>
      </c>
      <c r="B39" s="3" t="s">
        <v>55</v>
      </c>
      <c r="C39" s="3">
        <v>619</v>
      </c>
      <c r="D39" s="5">
        <f t="shared" si="2"/>
        <v>9866</v>
      </c>
      <c r="E39" s="6">
        <v>9.3133333333333326</v>
      </c>
      <c r="F39">
        <v>5.7</v>
      </c>
      <c r="G39">
        <v>3.7156704361873988E-2</v>
      </c>
      <c r="H39">
        <v>0</v>
      </c>
      <c r="I39">
        <v>0</v>
      </c>
      <c r="J39">
        <f>1-($B$2/($B$2+O39))^$B$1</f>
        <v>0.15795537716773111</v>
      </c>
      <c r="K39">
        <f t="shared" si="3"/>
        <v>1.133486163111963E-2</v>
      </c>
      <c r="L39">
        <f t="shared" si="0"/>
        <v>-2773.0408932365935</v>
      </c>
      <c r="M39">
        <f t="shared" si="1"/>
        <v>9477.3226300638671</v>
      </c>
      <c r="N39">
        <f t="shared" si="1"/>
        <v>680.0916978671778</v>
      </c>
      <c r="O39">
        <f>O38+(A39^$B$3-A38^$B$3)*P39</f>
        <v>5944.2867824072437</v>
      </c>
      <c r="P39">
        <f t="array" ref="P39">EXP((SUMPRODUCT(TRANSPOSE(B$4:B$6),E39:G39))+SUMPRODUCT(TRANSPOSE($B$7:$B$8),H39:I39))</f>
        <v>3.19754705297568</v>
      </c>
    </row>
    <row r="40" spans="1:16" ht="16" x14ac:dyDescent="0.2">
      <c r="A40" s="3">
        <v>26</v>
      </c>
      <c r="B40" s="3" t="s">
        <v>56</v>
      </c>
      <c r="C40" s="3">
        <v>642</v>
      </c>
      <c r="D40" s="5">
        <f t="shared" si="2"/>
        <v>10508</v>
      </c>
      <c r="E40" s="6">
        <v>9.41</v>
      </c>
      <c r="F40">
        <v>5.8333329999999997</v>
      </c>
      <c r="G40">
        <v>0.12461059190031153</v>
      </c>
      <c r="H40">
        <v>1</v>
      </c>
      <c r="I40">
        <v>0</v>
      </c>
      <c r="J40">
        <f>1-($B$2/($B$2+O40))^$B$1</f>
        <v>0.16856128217237176</v>
      </c>
      <c r="K40">
        <f t="shared" si="3"/>
        <v>1.0605905004640648E-2</v>
      </c>
      <c r="L40">
        <f t="shared" si="0"/>
        <v>-2918.7530772349614</v>
      </c>
      <c r="M40">
        <f t="shared" si="1"/>
        <v>10113.676930342306</v>
      </c>
      <c r="N40">
        <f t="shared" si="1"/>
        <v>636.35430027843881</v>
      </c>
      <c r="O40">
        <f>O39+(A40^$B$3-A39^$B$3)*P40</f>
        <v>6382.6095935382928</v>
      </c>
      <c r="P40">
        <f t="array" ref="P40">EXP((SUMPRODUCT(TRANSPOSE(B$4:B$6),E40:G40))+SUMPRODUCT(TRANSPOSE($B$7:$B$8),H40:I40))</f>
        <v>2.878131854196559</v>
      </c>
    </row>
    <row r="41" spans="1:16" ht="16" x14ac:dyDescent="0.2">
      <c r="A41" s="3">
        <v>27</v>
      </c>
      <c r="B41" s="3" t="s">
        <v>57</v>
      </c>
      <c r="C41" s="3">
        <v>722</v>
      </c>
      <c r="D41" s="5">
        <f t="shared" si="2"/>
        <v>11230</v>
      </c>
      <c r="E41" s="6">
        <v>8.7266666666666648</v>
      </c>
      <c r="F41">
        <v>5.733333</v>
      </c>
      <c r="G41">
        <v>0.11357340720221606</v>
      </c>
      <c r="H41">
        <v>1</v>
      </c>
      <c r="I41">
        <v>1</v>
      </c>
      <c r="J41">
        <f>1-($B$2/($B$2+O41))^$B$1</f>
        <v>0.17968987452279561</v>
      </c>
      <c r="K41">
        <f t="shared" si="3"/>
        <v>1.1128592350423849E-2</v>
      </c>
      <c r="L41">
        <f t="shared" si="0"/>
        <v>-3247.7275436983737</v>
      </c>
      <c r="M41">
        <f t="shared" si="1"/>
        <v>10781.392471367737</v>
      </c>
      <c r="N41">
        <f t="shared" si="1"/>
        <v>667.71554102543098</v>
      </c>
      <c r="O41">
        <f>O40+(A41^$B$3-A40^$B$3)*P41</f>
        <v>6848.5966168183368</v>
      </c>
      <c r="P41">
        <f t="array" ref="P41">EXP((SUMPRODUCT(TRANSPOSE(B$4:B$6),E41:G41))+SUMPRODUCT(TRANSPOSE($B$7:$B$8),H41:I41))</f>
        <v>2.911072011761298</v>
      </c>
    </row>
    <row r="42" spans="1:16" ht="16" x14ac:dyDescent="0.2">
      <c r="A42" s="3">
        <v>28</v>
      </c>
      <c r="B42" s="3" t="s">
        <v>58</v>
      </c>
      <c r="C42" s="3">
        <v>804</v>
      </c>
      <c r="D42" s="5">
        <f t="shared" si="2"/>
        <v>12034</v>
      </c>
      <c r="E42" s="6">
        <v>8.3833333333333329</v>
      </c>
      <c r="F42">
        <v>5.8666669999999996</v>
      </c>
      <c r="G42">
        <v>-0.1455223880597015</v>
      </c>
      <c r="H42">
        <v>0</v>
      </c>
      <c r="I42">
        <v>1</v>
      </c>
      <c r="J42">
        <f>1-($B$2/($B$2+O42))^$B$1</f>
        <v>0.19239566322305746</v>
      </c>
      <c r="K42">
        <f t="shared" si="3"/>
        <v>1.2705788700261844E-2</v>
      </c>
      <c r="L42">
        <f t="shared" si="0"/>
        <v>-3510.0208593000389</v>
      </c>
      <c r="M42">
        <f t="shared" si="1"/>
        <v>11543.739793383447</v>
      </c>
      <c r="N42">
        <f t="shared" si="1"/>
        <v>762.34732201571069</v>
      </c>
      <c r="O42">
        <f>O41+(A42^$B$3-A41^$B$3)*P42</f>
        <v>7388.4303593560126</v>
      </c>
      <c r="P42">
        <f t="array" ref="P42">EXP((SUMPRODUCT(TRANSPOSE(B$4:B$6),E42:G42))+SUMPRODUCT(TRANSPOSE($B$7:$B$8),H42:I42))</f>
        <v>3.2144241747423958</v>
      </c>
    </row>
    <row r="43" spans="1:16" ht="16" x14ac:dyDescent="0.2">
      <c r="A43" s="3">
        <v>29</v>
      </c>
      <c r="B43" s="3" t="s">
        <v>59</v>
      </c>
      <c r="C43" s="3">
        <v>687</v>
      </c>
      <c r="D43" s="5">
        <f t="shared" si="2"/>
        <v>12721</v>
      </c>
      <c r="E43" s="6">
        <v>7.996666666666667</v>
      </c>
      <c r="F43">
        <v>5.8666669999999996</v>
      </c>
      <c r="G43">
        <v>2.0378457059679767E-2</v>
      </c>
      <c r="H43">
        <v>0</v>
      </c>
      <c r="I43">
        <v>0</v>
      </c>
      <c r="J43">
        <f>1-($B$2/($B$2+O43))^$B$1</f>
        <v>0.20341517279439947</v>
      </c>
      <c r="K43">
        <f t="shared" si="3"/>
        <v>1.1019509571342012E-2</v>
      </c>
      <c r="L43">
        <f t="shared" si="0"/>
        <v>-3097.056442092141</v>
      </c>
      <c r="M43">
        <f t="shared" si="1"/>
        <v>12204.910367663968</v>
      </c>
      <c r="N43">
        <f t="shared" si="1"/>
        <v>661.17057428052078</v>
      </c>
      <c r="O43">
        <f>O42+(A43^$B$3-A42^$B$3)*P43</f>
        <v>7863.5521004794073</v>
      </c>
      <c r="P43">
        <f t="array" ref="P43">EXP((SUMPRODUCT(TRANSPOSE(B$4:B$6),E43:G43))+SUMPRODUCT(TRANSPOSE($B$7:$B$8),H43:I43))</f>
        <v>2.7011975708381288</v>
      </c>
    </row>
    <row r="44" spans="1:16" ht="16" x14ac:dyDescent="0.2">
      <c r="A44" s="3">
        <v>30</v>
      </c>
      <c r="B44" s="3" t="s">
        <v>60</v>
      </c>
      <c r="C44" s="3">
        <v>701</v>
      </c>
      <c r="D44" s="5">
        <f t="shared" si="2"/>
        <v>13422</v>
      </c>
      <c r="E44" s="6">
        <v>8.9266666666666659</v>
      </c>
      <c r="F44">
        <v>6.1333330000000004</v>
      </c>
      <c r="G44">
        <v>6.4194008559201141E-2</v>
      </c>
      <c r="H44">
        <v>0</v>
      </c>
      <c r="I44">
        <v>0</v>
      </c>
      <c r="J44">
        <f>1-($B$2/($B$2+O44))^$B$1</f>
        <v>0.21610742244461101</v>
      </c>
      <c r="K44">
        <f t="shared" si="3"/>
        <v>1.269224965021154E-2</v>
      </c>
      <c r="L44">
        <f t="shared" si="0"/>
        <v>-3061.1013786325971</v>
      </c>
      <c r="M44">
        <f t="shared" si="1"/>
        <v>12966.445346676661</v>
      </c>
      <c r="N44">
        <f t="shared" si="1"/>
        <v>761.53497901269236</v>
      </c>
      <c r="O44">
        <f>O43+(A44^$B$3-A43^$B$3)*P44</f>
        <v>8419.0231345639659</v>
      </c>
      <c r="P44">
        <f t="array" ref="P44">EXP((SUMPRODUCT(TRANSPOSE(B$4:B$6),E44:G44))+SUMPRODUCT(TRANSPOSE($B$7:$B$8),H44:I44))</f>
        <v>3.020049544265111</v>
      </c>
    </row>
    <row r="45" spans="1:16" ht="16" x14ac:dyDescent="0.2">
      <c r="A45" s="3">
        <v>31</v>
      </c>
      <c r="B45" s="3" t="s">
        <v>61</v>
      </c>
      <c r="C45" s="3">
        <v>746</v>
      </c>
      <c r="D45" s="5">
        <f t="shared" si="2"/>
        <v>14168</v>
      </c>
      <c r="E45" s="6">
        <v>8.93</v>
      </c>
      <c r="F45">
        <v>6.1333330000000004</v>
      </c>
      <c r="G45">
        <v>1.7426273458445041E-2</v>
      </c>
      <c r="H45">
        <v>1</v>
      </c>
      <c r="I45">
        <v>1</v>
      </c>
      <c r="J45">
        <f>1-($B$2/($B$2+O45))^$B$1</f>
        <v>0.22917464078395955</v>
      </c>
      <c r="K45">
        <f t="shared" si="3"/>
        <v>1.3067218339348541E-2</v>
      </c>
      <c r="L45">
        <f t="shared" si="0"/>
        <v>-3235.8858570151319</v>
      </c>
      <c r="M45">
        <f t="shared" si="1"/>
        <v>13750.478447037573</v>
      </c>
      <c r="N45">
        <f t="shared" si="1"/>
        <v>784.0331003609125</v>
      </c>
      <c r="O45">
        <f>O44+(A45^$B$3-A44^$B$3)*P45</f>
        <v>9000.3963010656225</v>
      </c>
      <c r="P45">
        <f t="array" ref="P45">EXP((SUMPRODUCT(TRANSPOSE(B$4:B$6),E45:G45))+SUMPRODUCT(TRANSPOSE($B$7:$B$8),H45:I45))</f>
        <v>3.0273006216416318</v>
      </c>
    </row>
    <row r="46" spans="1:16" ht="16" x14ac:dyDescent="0.2">
      <c r="A46" s="3">
        <v>32</v>
      </c>
      <c r="B46" s="3" t="s">
        <v>62</v>
      </c>
      <c r="C46" s="3">
        <v>759</v>
      </c>
      <c r="D46" s="5">
        <f t="shared" si="2"/>
        <v>14927</v>
      </c>
      <c r="E46" s="6">
        <v>9.1966666666666654</v>
      </c>
      <c r="F46">
        <v>5.8333329999999997</v>
      </c>
      <c r="G46">
        <v>3.4255599472990776E-2</v>
      </c>
      <c r="H46">
        <v>0</v>
      </c>
      <c r="I46">
        <v>1</v>
      </c>
      <c r="J46">
        <f>1-($B$2/($B$2+O46))^$B$1</f>
        <v>0.24450777967242776</v>
      </c>
      <c r="K46">
        <f t="shared" si="3"/>
        <v>1.5333138888468212E-2</v>
      </c>
      <c r="L46">
        <f t="shared" si="0"/>
        <v>-3170.9037889931669</v>
      </c>
      <c r="M46">
        <f t="shared" si="1"/>
        <v>14670.466780345665</v>
      </c>
      <c r="N46">
        <f t="shared" si="1"/>
        <v>919.98833330809271</v>
      </c>
      <c r="O46">
        <f>O45+(A46^$B$3-A45^$B$3)*P46</f>
        <v>9695.3035567051065</v>
      </c>
      <c r="P46">
        <f t="array" ref="P46">EXP((SUMPRODUCT(TRANSPOSE(B$4:B$6),E46:G46))+SUMPRODUCT(TRANSPOSE($B$7:$B$8),H46:I46))</f>
        <v>3.4704062032306333</v>
      </c>
    </row>
    <row r="47" spans="1:16" ht="16" x14ac:dyDescent="0.2">
      <c r="A47" s="3">
        <v>33</v>
      </c>
      <c r="B47" s="3" t="s">
        <v>63</v>
      </c>
      <c r="C47" s="3">
        <v>785</v>
      </c>
      <c r="D47" s="5">
        <f t="shared" si="2"/>
        <v>15712</v>
      </c>
      <c r="E47" s="6">
        <v>9.8000000000000007</v>
      </c>
      <c r="F47">
        <v>5.7</v>
      </c>
      <c r="G47">
        <v>8.4076433121019103E-2</v>
      </c>
      <c r="H47">
        <v>1</v>
      </c>
      <c r="I47">
        <v>0</v>
      </c>
      <c r="J47">
        <f>1-($B$2/($B$2+O47))^$B$1</f>
        <v>0.25826940690389788</v>
      </c>
      <c r="K47">
        <f t="shared" si="3"/>
        <v>1.3761627231470119E-2</v>
      </c>
      <c r="L47">
        <f t="shared" si="0"/>
        <v>-3364.4088883637633</v>
      </c>
      <c r="M47">
        <f t="shared" si="1"/>
        <v>15496.164414233874</v>
      </c>
      <c r="N47">
        <f t="shared" si="1"/>
        <v>825.69763388820718</v>
      </c>
      <c r="O47">
        <f>O46+(A47^$B$3-A46^$B$3)*P47</f>
        <v>10331.124839156677</v>
      </c>
      <c r="P47">
        <f t="array" ref="P47">EXP((SUMPRODUCT(TRANSPOSE(B$4:B$6),E47:G47))+SUMPRODUCT(TRANSPOSE($B$7:$B$8),H47:I47))</f>
        <v>3.0493592053547207</v>
      </c>
    </row>
    <row r="48" spans="1:16" ht="16" x14ac:dyDescent="0.2">
      <c r="A48" s="3">
        <v>34</v>
      </c>
      <c r="B48" s="3" t="s">
        <v>64</v>
      </c>
      <c r="C48" s="3">
        <v>851</v>
      </c>
      <c r="D48" s="5">
        <f t="shared" si="2"/>
        <v>16563</v>
      </c>
      <c r="E48" s="6">
        <v>9.3333333333333321</v>
      </c>
      <c r="F48">
        <v>5.6</v>
      </c>
      <c r="G48">
        <v>5.4054054054054057E-2</v>
      </c>
      <c r="H48">
        <v>0</v>
      </c>
      <c r="I48">
        <v>0</v>
      </c>
      <c r="J48">
        <f>1-($B$2/($B$2+O48))^$B$1</f>
        <v>0.27299899982246434</v>
      </c>
      <c r="K48">
        <f t="shared" si="3"/>
        <v>1.4729592918566459E-2</v>
      </c>
      <c r="L48">
        <f t="shared" si="0"/>
        <v>-3589.4300790231428</v>
      </c>
      <c r="M48">
        <f t="shared" si="1"/>
        <v>16379.93998934786</v>
      </c>
      <c r="N48">
        <f t="shared" si="1"/>
        <v>883.77557511398754</v>
      </c>
      <c r="O48">
        <f>O47+(A48^$B$3-A47^$B$3)*P48</f>
        <v>11024.89519051207</v>
      </c>
      <c r="P48">
        <f t="array" ref="P48">EXP((SUMPRODUCT(TRANSPOSE(B$4:B$6),E48:G48))+SUMPRODUCT(TRANSPOSE($B$7:$B$8),H48:I48))</f>
        <v>3.1992052639909034</v>
      </c>
    </row>
    <row r="49" spans="1:16" ht="16" x14ac:dyDescent="0.2">
      <c r="A49" s="3">
        <v>35</v>
      </c>
      <c r="B49" s="3" t="s">
        <v>65</v>
      </c>
      <c r="C49" s="3">
        <v>897</v>
      </c>
      <c r="D49" s="5">
        <f t="shared" si="2"/>
        <v>17460</v>
      </c>
      <c r="E49" s="6">
        <v>9.56</v>
      </c>
      <c r="F49">
        <v>5.4333330000000002</v>
      </c>
      <c r="G49">
        <v>1.1148272017837236E-2</v>
      </c>
      <c r="H49">
        <v>1</v>
      </c>
      <c r="I49">
        <v>1</v>
      </c>
      <c r="J49">
        <f>1-($B$2/($B$2+O49))^$B$1</f>
        <v>0.28846855103915925</v>
      </c>
      <c r="K49">
        <f t="shared" si="3"/>
        <v>1.546955121669491E-2</v>
      </c>
      <c r="L49">
        <f t="shared" si="0"/>
        <v>-3739.4868173808272</v>
      </c>
      <c r="M49">
        <f t="shared" si="1"/>
        <v>17308.113062349556</v>
      </c>
      <c r="N49">
        <f t="shared" si="1"/>
        <v>928.17307300169455</v>
      </c>
      <c r="O49">
        <f>O48+(A49^$B$3-A48^$B$3)*P49</f>
        <v>11768.842439032263</v>
      </c>
      <c r="P49">
        <f t="array" ref="P49">EXP((SUMPRODUCT(TRANSPOSE(B$4:B$6),E49:G49))+SUMPRODUCT(TRANSPOSE($B$7:$B$8),H49:I49))</f>
        <v>3.3023476759662738</v>
      </c>
    </row>
    <row r="50" spans="1:16" ht="16" x14ac:dyDescent="0.2">
      <c r="A50" s="3">
        <v>36</v>
      </c>
      <c r="B50" s="3" t="s">
        <v>66</v>
      </c>
      <c r="C50" s="3">
        <v>907</v>
      </c>
      <c r="D50" s="5">
        <f t="shared" si="2"/>
        <v>18367</v>
      </c>
      <c r="E50" s="6">
        <v>9.3866666666666667</v>
      </c>
      <c r="F50">
        <v>5.4333330000000002</v>
      </c>
      <c r="G50">
        <v>-0.11686879823594266</v>
      </c>
      <c r="H50">
        <v>0</v>
      </c>
      <c r="I50">
        <v>1</v>
      </c>
      <c r="J50">
        <f>1-($B$2/($B$2+O50))^$B$1</f>
        <v>0.30582085429448991</v>
      </c>
      <c r="K50">
        <f t="shared" si="3"/>
        <v>1.7352303255330659E-2</v>
      </c>
      <c r="L50">
        <f t="shared" si="0"/>
        <v>-3677.0052362408455</v>
      </c>
      <c r="M50">
        <f t="shared" si="1"/>
        <v>18349.251257669395</v>
      </c>
      <c r="N50">
        <f t="shared" si="1"/>
        <v>1041.1381953198395</v>
      </c>
      <c r="O50">
        <f>O49+(A50^$B$3-A49^$B$3)*P50</f>
        <v>12622.85982711603</v>
      </c>
      <c r="P50">
        <f t="array" ref="P50">EXP((SUMPRODUCT(TRANSPOSE(B$4:B$6),E50:G50))+SUMPRODUCT(TRANSPOSE($B$7:$B$8),H50:I50))</f>
        <v>3.6532082482044648</v>
      </c>
    </row>
    <row r="51" spans="1:16" ht="16" x14ac:dyDescent="0.2">
      <c r="A51" s="3">
        <v>37</v>
      </c>
      <c r="B51" s="3" t="s">
        <v>67</v>
      </c>
      <c r="C51" s="3">
        <v>801</v>
      </c>
      <c r="D51" s="5">
        <f t="shared" si="2"/>
        <v>19168</v>
      </c>
      <c r="E51" s="6">
        <v>9.4066666666666663</v>
      </c>
      <c r="F51">
        <v>5.3</v>
      </c>
      <c r="G51">
        <v>-2.4968789013732834E-3</v>
      </c>
      <c r="H51">
        <v>1</v>
      </c>
      <c r="I51">
        <v>0</v>
      </c>
      <c r="J51">
        <f>1-($B$2/($B$2+O51))^$B$1</f>
        <v>0.32000129414547773</v>
      </c>
      <c r="K51">
        <f t="shared" si="3"/>
        <v>1.4180439850987825E-2</v>
      </c>
      <c r="L51">
        <f t="shared" si="0"/>
        <v>-3408.9692831381863</v>
      </c>
      <c r="M51">
        <f t="shared" si="1"/>
        <v>19200.077648728664</v>
      </c>
      <c r="N51">
        <f t="shared" si="1"/>
        <v>850.82639105926944</v>
      </c>
      <c r="O51">
        <f>O50+(A51^$B$3-A50^$B$3)*P51</f>
        <v>13336.79932000127</v>
      </c>
      <c r="P51">
        <f t="array" ref="P51">EXP((SUMPRODUCT(TRANSPOSE(B$4:B$6),E51:G51))+SUMPRODUCT(TRANSPOSE($B$7:$B$8),H51:I51))</f>
        <v>2.9460675332605031</v>
      </c>
    </row>
    <row r="52" spans="1:16" ht="16" x14ac:dyDescent="0.2">
      <c r="A52" s="3">
        <v>38</v>
      </c>
      <c r="B52" s="3" t="s">
        <v>68</v>
      </c>
      <c r="C52" s="3">
        <v>799</v>
      </c>
      <c r="D52" s="5">
        <f t="shared" si="2"/>
        <v>19967</v>
      </c>
      <c r="E52" s="6">
        <v>9.02</v>
      </c>
      <c r="F52">
        <v>5.0999999999999996</v>
      </c>
      <c r="G52">
        <v>0.12640801001251564</v>
      </c>
      <c r="H52">
        <v>0</v>
      </c>
      <c r="I52">
        <v>0</v>
      </c>
      <c r="J52">
        <f>1-($B$2/($B$2+O52))^$B$1</f>
        <v>0.33486572770354428</v>
      </c>
      <c r="K52">
        <f t="shared" si="3"/>
        <v>1.4864433558066548E-2</v>
      </c>
      <c r="L52">
        <f t="shared" si="0"/>
        <v>-3362.8183592753203</v>
      </c>
      <c r="M52">
        <f t="shared" si="1"/>
        <v>20091.943662212656</v>
      </c>
      <c r="N52">
        <f t="shared" si="1"/>
        <v>891.8660134839929</v>
      </c>
      <c r="O52">
        <f>O51+(A52^$B$3-A51^$B$3)*P52</f>
        <v>14101.365255814018</v>
      </c>
      <c r="P52">
        <f t="array" ref="P52">EXP((SUMPRODUCT(TRANSPOSE(B$4:B$6),E52:G52))+SUMPRODUCT(TRANSPOSE($B$7:$B$8),H52:I52))</f>
        <v>3.0464368788094731</v>
      </c>
    </row>
    <row r="53" spans="1:16" ht="16" x14ac:dyDescent="0.2">
      <c r="A53" s="3">
        <v>39</v>
      </c>
      <c r="B53" s="3" t="s">
        <v>69</v>
      </c>
      <c r="C53" s="3">
        <v>900</v>
      </c>
      <c r="D53" s="5">
        <f t="shared" si="2"/>
        <v>20867</v>
      </c>
      <c r="E53" s="6">
        <v>8.75</v>
      </c>
      <c r="F53">
        <v>4.9666670000000002</v>
      </c>
      <c r="G53">
        <v>-3.3333333333333335E-3</v>
      </c>
      <c r="H53">
        <v>0</v>
      </c>
      <c r="I53">
        <v>1</v>
      </c>
      <c r="J53">
        <f>1-($B$2/($B$2+O53))^$B$1</f>
        <v>0.35120562407768008</v>
      </c>
      <c r="K53">
        <f t="shared" si="3"/>
        <v>1.6339896374135798E-2</v>
      </c>
      <c r="L53">
        <f t="shared" si="0"/>
        <v>-3702.7309782802895</v>
      </c>
      <c r="M53">
        <f t="shared" si="1"/>
        <v>21072.337444660803</v>
      </c>
      <c r="N53">
        <f t="shared" si="1"/>
        <v>980.39378244814793</v>
      </c>
      <c r="O53">
        <f>O52+(A53^$B$3-A52^$B$3)*P53</f>
        <v>14961.824673340416</v>
      </c>
      <c r="P53">
        <f t="array" ref="P53">EXP((SUMPRODUCT(TRANSPOSE(B$4:B$6),E53:G53))+SUMPRODUCT(TRANSPOSE($B$7:$B$8),H53:I53))</f>
        <v>3.3136277532945453</v>
      </c>
    </row>
    <row r="54" spans="1:16" ht="16" x14ac:dyDescent="0.2">
      <c r="A54" s="3">
        <v>40</v>
      </c>
      <c r="B54" s="3" t="s">
        <v>70</v>
      </c>
      <c r="C54" s="3">
        <v>897</v>
      </c>
      <c r="D54" s="5">
        <f t="shared" si="2"/>
        <v>21764</v>
      </c>
      <c r="E54" s="6">
        <v>8.2433333333333341</v>
      </c>
      <c r="F54">
        <v>4.9666670000000002</v>
      </c>
      <c r="G54">
        <v>-0.11482720178372352</v>
      </c>
      <c r="H54">
        <v>0</v>
      </c>
      <c r="I54">
        <v>1</v>
      </c>
      <c r="J54">
        <f>1-($B$2/($B$2+O54))^$B$1</f>
        <v>0.36691736861722435</v>
      </c>
      <c r="K54">
        <f t="shared" si="3"/>
        <v>1.571174453954427E-2</v>
      </c>
      <c r="L54">
        <f t="shared" si="0"/>
        <v>-3725.5520674381128</v>
      </c>
      <c r="M54">
        <f t="shared" si="1"/>
        <v>22015.042117033459</v>
      </c>
      <c r="N54">
        <f t="shared" si="1"/>
        <v>942.7046723726562</v>
      </c>
      <c r="O54">
        <f>O53+(A54^$B$3-A53^$B$3)*P54</f>
        <v>15809.925511197451</v>
      </c>
      <c r="P54">
        <f t="array" ref="P54">EXP((SUMPRODUCT(TRANSPOSE(B$4:B$6),E54:G54))+SUMPRODUCT(TRANSPOSE($B$7:$B$8),H54:I54))</f>
        <v>3.1593411464345724</v>
      </c>
    </row>
    <row r="55" spans="1:16" ht="16" x14ac:dyDescent="0.2">
      <c r="A55" s="3">
        <v>41</v>
      </c>
      <c r="B55" s="3" t="s">
        <v>71</v>
      </c>
      <c r="C55" s="3">
        <v>794</v>
      </c>
      <c r="D55" s="5">
        <f t="shared" si="2"/>
        <v>22558</v>
      </c>
      <c r="E55" s="6">
        <v>8.8933333333333344</v>
      </c>
      <c r="F55">
        <v>4.733333</v>
      </c>
      <c r="G55">
        <v>3.7783375314861464E-2</v>
      </c>
      <c r="H55">
        <v>0</v>
      </c>
      <c r="I55">
        <v>0</v>
      </c>
      <c r="J55">
        <f>1-($B$2/($B$2+O55))^$B$1</f>
        <v>0.38218970733215818</v>
      </c>
      <c r="K55">
        <f t="shared" si="3"/>
        <v>1.5272338714933831E-2</v>
      </c>
      <c r="L55">
        <f t="shared" si="0"/>
        <v>-3320.2793391040723</v>
      </c>
      <c r="M55">
        <f t="shared" si="1"/>
        <v>22931.38243992949</v>
      </c>
      <c r="N55">
        <f t="shared" si="1"/>
        <v>916.34032289602987</v>
      </c>
      <c r="O55">
        <f>O54+(A55^$B$3-A54^$B$3)*P55</f>
        <v>16654.760186000021</v>
      </c>
      <c r="P55">
        <f t="array" ref="P55">EXP((SUMPRODUCT(TRANSPOSE(B$4:B$6),E55:G55))+SUMPRODUCT(TRANSPOSE($B$7:$B$8),H55:I55))</f>
        <v>3.046892281514531</v>
      </c>
    </row>
    <row r="56" spans="1:16" ht="16" x14ac:dyDescent="0.2">
      <c r="A56" s="3">
        <v>42</v>
      </c>
      <c r="B56" s="3" t="s">
        <v>72</v>
      </c>
      <c r="C56" s="3">
        <v>824</v>
      </c>
      <c r="D56" s="5">
        <f t="shared" si="2"/>
        <v>23382</v>
      </c>
      <c r="E56" s="6">
        <v>8.379999999999999</v>
      </c>
      <c r="F56">
        <v>4.6333330000000004</v>
      </c>
      <c r="G56">
        <v>0.16262135922330098</v>
      </c>
      <c r="H56">
        <v>0</v>
      </c>
      <c r="I56">
        <v>0</v>
      </c>
      <c r="J56">
        <f>1-($B$2/($B$2+O56))^$B$1</f>
        <v>0.39631634343183475</v>
      </c>
      <c r="K56">
        <f t="shared" si="3"/>
        <v>1.4126636099676571E-2</v>
      </c>
      <c r="L56">
        <f t="shared" si="0"/>
        <v>-3509.9871791596584</v>
      </c>
      <c r="M56">
        <f t="shared" si="1"/>
        <v>23778.980605910085</v>
      </c>
      <c r="N56">
        <f t="shared" si="1"/>
        <v>847.59816598059422</v>
      </c>
      <c r="O56">
        <f>O55+(A56^$B$3-A55^$B$3)*P56</f>
        <v>17455.051502462891</v>
      </c>
      <c r="P56">
        <f t="array" ref="P56">EXP((SUMPRODUCT(TRANSPOSE(B$4:B$6),E56:G56))+SUMPRODUCT(TRANSPOSE($B$7:$B$8),H56:I56))</f>
        <v>2.7964873171246323</v>
      </c>
    </row>
    <row r="57" spans="1:16" ht="16" x14ac:dyDescent="0.2">
      <c r="A57" s="3">
        <v>43</v>
      </c>
      <c r="B57" s="3" t="s">
        <v>73</v>
      </c>
      <c r="C57" s="3">
        <v>958</v>
      </c>
      <c r="D57" s="5">
        <f t="shared" si="2"/>
        <v>24340</v>
      </c>
      <c r="E57" s="6">
        <v>8.4033333333333324</v>
      </c>
      <c r="F57">
        <v>4.6333330000000004</v>
      </c>
      <c r="G57">
        <v>-1.8789144050104383E-2</v>
      </c>
      <c r="H57">
        <v>0</v>
      </c>
      <c r="I57">
        <v>1</v>
      </c>
      <c r="J57">
        <f>1-($B$2/($B$2+O57))^$B$1</f>
        <v>0.41248652888695647</v>
      </c>
      <c r="K57">
        <f t="shared" si="3"/>
        <v>1.6170185455121722E-2</v>
      </c>
      <c r="L57">
        <f t="shared" si="0"/>
        <v>-3951.3535186451645</v>
      </c>
      <c r="M57">
        <f t="shared" si="1"/>
        <v>24749.191733217387</v>
      </c>
      <c r="N57">
        <f t="shared" si="1"/>
        <v>970.21112730730329</v>
      </c>
      <c r="O57">
        <f>O56+(A57^$B$3-A56^$B$3)*P57</f>
        <v>18394.465141889414</v>
      </c>
      <c r="P57">
        <f t="array" ref="P57">EXP((SUMPRODUCT(TRANSPOSE(B$4:B$6),E57:G57))+SUMPRODUCT(TRANSPOSE($B$7:$B$8),H57:I57))</f>
        <v>3.182934440788769</v>
      </c>
    </row>
    <row r="58" spans="1:16" ht="16" x14ac:dyDescent="0.2">
      <c r="A58" s="3">
        <v>44</v>
      </c>
      <c r="B58" s="3" t="s">
        <v>74</v>
      </c>
      <c r="C58" s="3">
        <v>940</v>
      </c>
      <c r="D58" s="5">
        <f t="shared" si="2"/>
        <v>25280</v>
      </c>
      <c r="E58" s="6">
        <v>9.2466666666666661</v>
      </c>
      <c r="F58">
        <v>4.4333330000000002</v>
      </c>
      <c r="G58">
        <v>-5.3191489361702128E-2</v>
      </c>
      <c r="H58">
        <v>0</v>
      </c>
      <c r="I58">
        <v>1</v>
      </c>
      <c r="J58">
        <f>1-($B$2/($B$2+O58))^$B$1</f>
        <v>0.43065784213908953</v>
      </c>
      <c r="K58">
        <f t="shared" si="3"/>
        <v>1.8171313252133059E-2</v>
      </c>
      <c r="L58">
        <f t="shared" si="0"/>
        <v>-3767.4364559388591</v>
      </c>
      <c r="M58">
        <f t="shared" si="1"/>
        <v>25839.470528345373</v>
      </c>
      <c r="N58">
        <f t="shared" si="1"/>
        <v>1090.2787951279836</v>
      </c>
      <c r="O58">
        <f>O57+(A58^$B$3-A57^$B$3)*P58</f>
        <v>19481.546616925603</v>
      </c>
      <c r="P58">
        <f t="array" ref="P58">EXP((SUMPRODUCT(TRANSPOSE(B$4:B$6),E58:G58))+SUMPRODUCT(TRANSPOSE($B$7:$B$8),H58:I58))</f>
        <v>3.57396681910279</v>
      </c>
    </row>
    <row r="59" spans="1:16" ht="16" x14ac:dyDescent="0.2">
      <c r="A59" s="3">
        <v>45</v>
      </c>
      <c r="B59" s="3" t="s">
        <v>75</v>
      </c>
      <c r="C59" s="3">
        <v>890</v>
      </c>
      <c r="D59" s="5">
        <f t="shared" si="2"/>
        <v>26170</v>
      </c>
      <c r="E59" s="6">
        <v>9.2200000000000006</v>
      </c>
      <c r="F59">
        <v>4.5</v>
      </c>
      <c r="G59">
        <v>-4.49438202247191E-2</v>
      </c>
      <c r="H59">
        <v>0</v>
      </c>
      <c r="I59">
        <v>0</v>
      </c>
      <c r="J59">
        <f>1-($B$2/($B$2+O59))^$B$1</f>
        <v>0.44704272601676853</v>
      </c>
      <c r="K59">
        <f t="shared" si="3"/>
        <v>1.6384883877679002E-2</v>
      </c>
      <c r="L59">
        <f t="shared" si="0"/>
        <v>-3659.1425147314453</v>
      </c>
      <c r="M59">
        <f t="shared" si="1"/>
        <v>26822.563561006111</v>
      </c>
      <c r="N59">
        <f t="shared" si="1"/>
        <v>983.09303266074016</v>
      </c>
      <c r="O59">
        <f>O58+(A59^$B$3-A58^$B$3)*P59</f>
        <v>20491.975665591643</v>
      </c>
      <c r="P59">
        <f t="array" ref="P59">EXP((SUMPRODUCT(TRANSPOSE(B$4:B$6),E59:G59))+SUMPRODUCT(TRANSPOSE($B$7:$B$8),H59:I59))</f>
        <v>3.2255901132232268</v>
      </c>
    </row>
    <row r="60" spans="1:16" ht="16" x14ac:dyDescent="0.2">
      <c r="A60" s="3">
        <v>46</v>
      </c>
      <c r="B60" s="3" t="s">
        <v>76</v>
      </c>
      <c r="C60" s="3">
        <v>850</v>
      </c>
      <c r="D60" s="5">
        <f t="shared" si="2"/>
        <v>27020</v>
      </c>
      <c r="E60" s="6">
        <v>8.69</v>
      </c>
      <c r="F60">
        <v>4.5</v>
      </c>
      <c r="G60">
        <v>6.3529411764705876E-2</v>
      </c>
      <c r="H60">
        <v>0</v>
      </c>
      <c r="I60">
        <v>0</v>
      </c>
      <c r="J60">
        <f>1-($B$2/($B$2+O60))^$B$1</f>
        <v>0.46208364453964723</v>
      </c>
      <c r="K60">
        <f t="shared" si="3"/>
        <v>1.5040918522878699E-2</v>
      </c>
      <c r="L60">
        <f t="shared" si="0"/>
        <v>-3567.433756776546</v>
      </c>
      <c r="M60">
        <f t="shared" si="1"/>
        <v>27725.018672378836</v>
      </c>
      <c r="N60">
        <f t="shared" si="1"/>
        <v>902.45511137272194</v>
      </c>
      <c r="O60">
        <f>O59+(A60^$B$3-A59^$B$3)*P60</f>
        <v>21446.281454177475</v>
      </c>
      <c r="P60">
        <f t="array" ref="P60">EXP((SUMPRODUCT(TRANSPOSE(B$4:B$6),E60:G60))+SUMPRODUCT(TRANSPOSE($B$7:$B$8),H60:I60))</f>
        <v>2.959988190565888</v>
      </c>
    </row>
    <row r="61" spans="1:16" ht="16" x14ac:dyDescent="0.2">
      <c r="A61" s="3">
        <v>47</v>
      </c>
      <c r="B61" s="3" t="s">
        <v>77</v>
      </c>
      <c r="C61" s="3">
        <v>904</v>
      </c>
      <c r="D61" s="5">
        <f t="shared" si="2"/>
        <v>27924</v>
      </c>
      <c r="E61" s="6">
        <v>8.5733333333333341</v>
      </c>
      <c r="F61">
        <v>4.6666670000000003</v>
      </c>
      <c r="G61">
        <v>-0.12610619469026549</v>
      </c>
      <c r="H61">
        <v>0</v>
      </c>
      <c r="I61">
        <v>1</v>
      </c>
      <c r="J61">
        <f>1-($B$2/($B$2+O61))^$B$1</f>
        <v>0.47887451463570496</v>
      </c>
      <c r="K61">
        <f t="shared" si="3"/>
        <v>1.6790870096057731E-2</v>
      </c>
      <c r="L61">
        <f t="shared" si="0"/>
        <v>-3694.5756682089591</v>
      </c>
      <c r="M61">
        <f t="shared" si="1"/>
        <v>28732.470878142296</v>
      </c>
      <c r="N61">
        <f t="shared" si="1"/>
        <v>1007.4522057634638</v>
      </c>
      <c r="O61">
        <f>O60+(A61^$B$3-A60^$B$3)*P61</f>
        <v>22543.712523045349</v>
      </c>
      <c r="P61">
        <f t="array" ref="P61">EXP((SUMPRODUCT(TRANSPOSE(B$4:B$6),E61:G61))+SUMPRODUCT(TRANSPOSE($B$7:$B$8),H61:I61))</f>
        <v>3.3094095071969485</v>
      </c>
    </row>
    <row r="62" spans="1:16" ht="16" x14ac:dyDescent="0.2">
      <c r="A62" s="3">
        <v>48</v>
      </c>
      <c r="B62" s="3" t="s">
        <v>78</v>
      </c>
      <c r="C62" s="3">
        <v>790</v>
      </c>
      <c r="D62" s="5">
        <f t="shared" si="2"/>
        <v>28714</v>
      </c>
      <c r="E62" s="6">
        <v>7.75</v>
      </c>
      <c r="F62">
        <v>4.8</v>
      </c>
      <c r="G62">
        <v>-7.5949367088607597E-2</v>
      </c>
      <c r="H62">
        <v>0</v>
      </c>
      <c r="I62">
        <v>1</v>
      </c>
      <c r="J62">
        <f>1-($B$2/($B$2+O62))^$B$1</f>
        <v>0.49379264514794063</v>
      </c>
      <c r="K62">
        <f t="shared" si="3"/>
        <v>1.4918130512235672E-2</v>
      </c>
      <c r="L62">
        <f t="shared" si="0"/>
        <v>-3322.0906143481939</v>
      </c>
      <c r="M62">
        <f t="shared" si="1"/>
        <v>29627.558708876437</v>
      </c>
      <c r="N62">
        <f t="shared" si="1"/>
        <v>895.08783073414031</v>
      </c>
      <c r="O62">
        <f>O61+(A62^$B$3-A61^$B$3)*P62</f>
        <v>23548.873683966707</v>
      </c>
      <c r="P62">
        <f t="array" ref="P62">EXP((SUMPRODUCT(TRANSPOSE(B$4:B$6),E62:G62))+SUMPRODUCT(TRANSPOSE($B$7:$B$8),H62:I62))</f>
        <v>2.9487639337236908</v>
      </c>
    </row>
    <row r="63" spans="1:16" ht="16" x14ac:dyDescent="0.2">
      <c r="A63" s="3">
        <v>49</v>
      </c>
      <c r="B63" s="3" t="s">
        <v>79</v>
      </c>
      <c r="C63" s="3">
        <v>730</v>
      </c>
      <c r="D63" s="5">
        <f t="shared" si="2"/>
        <v>29444</v>
      </c>
      <c r="E63" s="6">
        <v>7.2899999999999991</v>
      </c>
      <c r="F63">
        <v>5</v>
      </c>
      <c r="G63">
        <v>3.0136986301369864E-2</v>
      </c>
      <c r="H63">
        <v>0</v>
      </c>
      <c r="I63">
        <v>0</v>
      </c>
      <c r="J63">
        <f>1-($B$2/($B$2+O63))^$B$1</f>
        <v>0.50631270221343661</v>
      </c>
      <c r="K63">
        <f t="shared" si="3"/>
        <v>1.2520057065495971E-2</v>
      </c>
      <c r="L63">
        <f t="shared" si="0"/>
        <v>-3197.7090494227346</v>
      </c>
      <c r="M63">
        <f t="shared" si="1"/>
        <v>30378.762132806198</v>
      </c>
      <c r="N63">
        <f t="shared" si="1"/>
        <v>751.20342392975829</v>
      </c>
      <c r="O63">
        <f>O62+(A63^$B$3-A62^$B$3)*P63</f>
        <v>24415.627061892192</v>
      </c>
      <c r="P63">
        <f t="array" ref="P63">EXP((SUMPRODUCT(TRANSPOSE(B$4:B$6),E63:G63))+SUMPRODUCT(TRANSPOSE($B$7:$B$8),H63:I63))</f>
        <v>2.4750288375907319</v>
      </c>
    </row>
    <row r="64" spans="1:16" ht="16" x14ac:dyDescent="0.2">
      <c r="A64" s="3">
        <v>50</v>
      </c>
      <c r="B64" s="3" t="s">
        <v>80</v>
      </c>
      <c r="C64" s="3">
        <v>752</v>
      </c>
      <c r="D64" s="5">
        <f t="shared" si="2"/>
        <v>30196</v>
      </c>
      <c r="E64" s="6">
        <v>5.96</v>
      </c>
      <c r="F64">
        <v>5.3333329999999997</v>
      </c>
      <c r="G64">
        <v>9.7074468085106377E-2</v>
      </c>
      <c r="H64">
        <v>0</v>
      </c>
      <c r="I64">
        <v>0</v>
      </c>
      <c r="J64">
        <f>1-($B$2/($B$2+O64))^$B$1</f>
        <v>0.51675252939499394</v>
      </c>
      <c r="K64">
        <f t="shared" si="3"/>
        <v>1.0439827181557337E-2</v>
      </c>
      <c r="L64">
        <f t="shared" si="0"/>
        <v>-3430.7196921168093</v>
      </c>
      <c r="M64">
        <f t="shared" si="1"/>
        <v>31005.151763699636</v>
      </c>
      <c r="N64">
        <f t="shared" si="1"/>
        <v>626.3896308934402</v>
      </c>
      <c r="O64">
        <f>O63+(A64^$B$3-A63^$B$3)*P64</f>
        <v>25155.370681416945</v>
      </c>
      <c r="P64">
        <f t="array" ref="P64">EXP((SUMPRODUCT(TRANSPOSE(B$4:B$6),E64:G64))+SUMPRODUCT(TRANSPOSE($B$7:$B$8),H64:I64))</f>
        <v>2.0572427919572194</v>
      </c>
    </row>
    <row r="65" spans="1:16" ht="16" x14ac:dyDescent="0.2">
      <c r="A65" s="3">
        <v>51</v>
      </c>
      <c r="B65" s="3" t="s">
        <v>81</v>
      </c>
      <c r="C65" s="3">
        <v>825</v>
      </c>
      <c r="D65" s="5">
        <f t="shared" si="2"/>
        <v>31021</v>
      </c>
      <c r="E65" s="6">
        <v>6.4833333333333325</v>
      </c>
      <c r="F65">
        <v>6</v>
      </c>
      <c r="G65">
        <v>-0.2012121212121212</v>
      </c>
      <c r="H65">
        <v>0</v>
      </c>
      <c r="I65">
        <v>1</v>
      </c>
      <c r="J65">
        <f>1-($B$2/($B$2+O65))^$B$1</f>
        <v>0.5296353195484389</v>
      </c>
      <c r="K65">
        <f t="shared" si="3"/>
        <v>1.2882790153444956E-2</v>
      </c>
      <c r="L65">
        <f t="shared" si="0"/>
        <v>-3590.286937830343</v>
      </c>
      <c r="M65">
        <f t="shared" si="1"/>
        <v>31778.119172906336</v>
      </c>
      <c r="N65">
        <f t="shared" si="1"/>
        <v>772.96740920669743</v>
      </c>
      <c r="O65">
        <f>O64+(A65^$B$3-A64^$B$3)*P65</f>
        <v>26090.600595317257</v>
      </c>
      <c r="P65">
        <f t="array" ref="P65">EXP((SUMPRODUCT(TRANSPOSE(B$4:B$6),E65:G65))+SUMPRODUCT(TRANSPOSE($B$7:$B$8),H65:I65))</f>
        <v>2.534381155156832</v>
      </c>
    </row>
    <row r="66" spans="1:16" ht="16" x14ac:dyDescent="0.2">
      <c r="A66" s="3">
        <v>52</v>
      </c>
      <c r="B66" s="3" t="s">
        <v>82</v>
      </c>
      <c r="C66" s="3">
        <v>659</v>
      </c>
      <c r="D66" s="5">
        <f t="shared" si="2"/>
        <v>31680</v>
      </c>
      <c r="E66" s="6">
        <v>5.7666666666666666</v>
      </c>
      <c r="F66">
        <v>6.8666669999999996</v>
      </c>
      <c r="G66">
        <v>-9.104704097116844E-3</v>
      </c>
      <c r="H66">
        <v>0</v>
      </c>
      <c r="I66">
        <v>1</v>
      </c>
      <c r="J66">
        <f>1-($B$2/($B$2+O66))^$B$1</f>
        <v>0.54095510900139088</v>
      </c>
      <c r="K66">
        <f t="shared" si="3"/>
        <v>1.1319789452951978E-2</v>
      </c>
      <c r="L66">
        <f t="shared" si="0"/>
        <v>-2953.1126491161863</v>
      </c>
      <c r="M66">
        <f t="shared" si="1"/>
        <v>32457.306540083453</v>
      </c>
      <c r="N66">
        <f t="shared" si="1"/>
        <v>679.18736717711874</v>
      </c>
      <c r="O66">
        <f>O65+(A66^$B$3-A65^$B$3)*P66</f>
        <v>26933.788550793572</v>
      </c>
      <c r="P66">
        <f t="array" ref="P66">EXP((SUMPRODUCT(TRANSPOSE(B$4:B$6),E66:G66))+SUMPRODUCT(TRANSPOSE($B$7:$B$8),H66:I66))</f>
        <v>2.227654162384054</v>
      </c>
    </row>
    <row r="67" spans="1:16" ht="16" x14ac:dyDescent="0.2">
      <c r="A67" s="3">
        <v>53</v>
      </c>
      <c r="B67" s="3" t="s">
        <v>83</v>
      </c>
      <c r="C67" s="3">
        <v>653</v>
      </c>
      <c r="D67" s="5">
        <f t="shared" si="2"/>
        <v>32333</v>
      </c>
      <c r="E67" s="6">
        <v>5.8266666666666671</v>
      </c>
      <c r="F67">
        <v>8.2666660000000007</v>
      </c>
      <c r="G67">
        <v>0.11944869831546708</v>
      </c>
      <c r="H67">
        <v>0</v>
      </c>
      <c r="I67">
        <v>0</v>
      </c>
      <c r="J67">
        <f>1-($B$2/($B$2+O67))^$B$1</f>
        <v>0.55101977867726859</v>
      </c>
      <c r="K67">
        <f t="shared" si="3"/>
        <v>1.0064669675877713E-2</v>
      </c>
      <c r="L67">
        <f t="shared" si="0"/>
        <v>-3002.9667978046637</v>
      </c>
      <c r="M67">
        <f t="shared" si="1"/>
        <v>33061.186720636113</v>
      </c>
      <c r="N67">
        <f t="shared" si="1"/>
        <v>603.88018055266275</v>
      </c>
      <c r="O67">
        <f>O66+(A67^$B$3-A66^$B$3)*P67</f>
        <v>27701.163065555636</v>
      </c>
      <c r="P67">
        <f t="array" ref="P67">EXP((SUMPRODUCT(TRANSPOSE(B$4:B$6),E67:G67))+SUMPRODUCT(TRANSPOSE($B$7:$B$8),H67:I67))</f>
        <v>1.9774827664567858</v>
      </c>
    </row>
    <row r="68" spans="1:16" ht="16" x14ac:dyDescent="0.2">
      <c r="A68" s="3">
        <v>54</v>
      </c>
      <c r="B68" s="3" t="s">
        <v>84</v>
      </c>
      <c r="C68" s="3">
        <v>731</v>
      </c>
      <c r="D68" s="5">
        <f t="shared" si="2"/>
        <v>33064</v>
      </c>
      <c r="E68" s="6">
        <v>6.82</v>
      </c>
      <c r="F68">
        <v>9.3000000000000007</v>
      </c>
      <c r="G68">
        <v>0.213406292749658</v>
      </c>
      <c r="H68">
        <v>0</v>
      </c>
      <c r="I68">
        <v>0</v>
      </c>
      <c r="J68">
        <f>1-($B$2/($B$2+O68))^$B$1</f>
        <v>0.56222705760629821</v>
      </c>
      <c r="K68">
        <f t="shared" si="3"/>
        <v>1.1207278929029618E-2</v>
      </c>
      <c r="L68">
        <f t="shared" si="0"/>
        <v>-3283.0612112092813</v>
      </c>
      <c r="M68">
        <f t="shared" si="1"/>
        <v>33733.623456377893</v>
      </c>
      <c r="N68">
        <f t="shared" si="1"/>
        <v>672.43673574177706</v>
      </c>
      <c r="O68">
        <f>O67+(A68^$B$3-A67^$B$3)*P68</f>
        <v>28576.197225667558</v>
      </c>
      <c r="P68">
        <f t="array" ref="P68">EXP((SUMPRODUCT(TRANSPOSE(B$4:B$6),E68:G68))+SUMPRODUCT(TRANSPOSE($B$7:$B$8),H68:I68))</f>
        <v>2.2004749397799133</v>
      </c>
    </row>
    <row r="69" spans="1:16" ht="16" x14ac:dyDescent="0.2">
      <c r="A69" s="3">
        <v>55</v>
      </c>
      <c r="B69" s="3" t="s">
        <v>85</v>
      </c>
      <c r="C69" s="3">
        <v>887</v>
      </c>
      <c r="D69" s="5">
        <f t="shared" si="2"/>
        <v>33951</v>
      </c>
      <c r="E69" s="6">
        <v>6.839999999999999</v>
      </c>
      <c r="F69">
        <v>9.6333330000000004</v>
      </c>
      <c r="G69">
        <v>-4.5095828635851182E-2</v>
      </c>
      <c r="H69">
        <v>0</v>
      </c>
      <c r="I69">
        <v>1</v>
      </c>
      <c r="J69">
        <f>1-($B$2/($B$2+O69))^$B$1</f>
        <v>0.57506272289126459</v>
      </c>
      <c r="K69">
        <f t="shared" si="3"/>
        <v>1.283566528496638E-2</v>
      </c>
      <c r="L69">
        <f t="shared" si="0"/>
        <v>-3863.3530098917922</v>
      </c>
      <c r="M69">
        <f t="shared" si="1"/>
        <v>34503.763373475878</v>
      </c>
      <c r="N69">
        <f t="shared" si="1"/>
        <v>770.13991709798279</v>
      </c>
      <c r="O69">
        <f>O68+(A69^$B$3-A68^$B$3)*P69</f>
        <v>29606.36772885012</v>
      </c>
      <c r="P69">
        <f t="array" ref="P69">EXP((SUMPRODUCT(TRANSPOSE(B$4:B$6),E69:G69))+SUMPRODUCT(TRANSPOSE($B$7:$B$8),H69:I69))</f>
        <v>2.5292000147666185</v>
      </c>
    </row>
    <row r="70" spans="1:16" ht="16" x14ac:dyDescent="0.2">
      <c r="A70" s="3">
        <v>56</v>
      </c>
      <c r="B70" s="3" t="s">
        <v>86</v>
      </c>
      <c r="C70" s="3">
        <v>847</v>
      </c>
      <c r="D70" s="5">
        <f t="shared" si="2"/>
        <v>34798</v>
      </c>
      <c r="E70" s="6">
        <v>7.0166666666666675</v>
      </c>
      <c r="F70">
        <v>9.9333329999999993</v>
      </c>
      <c r="G70">
        <v>-1.6528925619834711E-2</v>
      </c>
      <c r="H70">
        <v>0</v>
      </c>
      <c r="I70">
        <v>1</v>
      </c>
      <c r="J70">
        <f>1-($B$2/($B$2+O70))^$B$1</f>
        <v>0.58802095954903444</v>
      </c>
      <c r="K70">
        <f t="shared" si="3"/>
        <v>1.295823665776985E-2</v>
      </c>
      <c r="L70">
        <f t="shared" si="0"/>
        <v>-3681.0820380484579</v>
      </c>
      <c r="M70">
        <f t="shared" si="1"/>
        <v>35281.257572942064</v>
      </c>
      <c r="N70">
        <f t="shared" si="1"/>
        <v>777.49419946619105</v>
      </c>
      <c r="O70">
        <f>O69+(A70^$B$3-A69^$B$3)*P70</f>
        <v>30678.487627358823</v>
      </c>
      <c r="P70">
        <f t="array" ref="P70">EXP((SUMPRODUCT(TRANSPOSE(B$4:B$6),E70:G70))+SUMPRODUCT(TRANSPOSE($B$7:$B$8),H70:I70))</f>
        <v>2.5709254371641914</v>
      </c>
    </row>
    <row r="71" spans="1:16" ht="16" x14ac:dyDescent="0.2">
      <c r="A71" s="3">
        <v>57</v>
      </c>
      <c r="B71" s="3" t="s">
        <v>87</v>
      </c>
      <c r="C71" s="3">
        <v>833</v>
      </c>
      <c r="D71" s="5">
        <f t="shared" si="2"/>
        <v>35631</v>
      </c>
      <c r="E71" s="6">
        <v>7.3866666666666658</v>
      </c>
      <c r="F71">
        <v>9.8333329999999997</v>
      </c>
      <c r="G71">
        <v>-0.10324129651860744</v>
      </c>
      <c r="H71">
        <v>0</v>
      </c>
      <c r="I71">
        <v>0</v>
      </c>
      <c r="J71">
        <f>1-($B$2/($B$2+O71))^$B$1</f>
        <v>0.60043772630990833</v>
      </c>
      <c r="K71">
        <f t="shared" si="3"/>
        <v>1.2416766760873887E-2</v>
      </c>
      <c r="L71">
        <f t="shared" si="0"/>
        <v>-3655.7933987950873</v>
      </c>
      <c r="M71">
        <f t="shared" si="1"/>
        <v>36026.263578594502</v>
      </c>
      <c r="N71">
        <f t="shared" si="1"/>
        <v>745.00600565243326</v>
      </c>
      <c r="O71">
        <f>O70+(A71^$B$3-A70^$B$3)*P71</f>
        <v>31737.98042208203</v>
      </c>
      <c r="P71">
        <f t="array" ref="P71">EXP((SUMPRODUCT(TRANSPOSE(B$4:B$6),E71:G71))+SUMPRODUCT(TRANSPOSE($B$7:$B$8),H71:I71))</f>
        <v>2.4825547808597812</v>
      </c>
    </row>
    <row r="72" spans="1:16" ht="16" x14ac:dyDescent="0.2">
      <c r="A72" s="3">
        <v>58</v>
      </c>
      <c r="B72" s="3" t="s">
        <v>88</v>
      </c>
      <c r="C72" s="3">
        <v>747</v>
      </c>
      <c r="D72" s="5">
        <f t="shared" si="2"/>
        <v>36378</v>
      </c>
      <c r="E72" s="6">
        <v>7.3933333333333335</v>
      </c>
      <c r="F72">
        <v>9.6333330000000004</v>
      </c>
      <c r="G72">
        <v>9.6385542168674704E-2</v>
      </c>
      <c r="H72">
        <v>0</v>
      </c>
      <c r="I72">
        <v>0</v>
      </c>
      <c r="J72">
        <f>1-($B$2/($B$2+O72))^$B$1</f>
        <v>0.61239563169786082</v>
      </c>
      <c r="K72">
        <f t="shared" si="3"/>
        <v>1.1957905387952494E-2</v>
      </c>
      <c r="L72">
        <f t="shared" si="0"/>
        <v>-3306.4929223963377</v>
      </c>
      <c r="M72">
        <f t="shared" si="1"/>
        <v>36743.737901871653</v>
      </c>
      <c r="N72">
        <f t="shared" si="1"/>
        <v>717.47432327714967</v>
      </c>
      <c r="O72">
        <f>O71+(A72^$B$3-A71^$B$3)*P72</f>
        <v>32789.964855069804</v>
      </c>
      <c r="P72">
        <f t="array" ref="P72">EXP((SUMPRODUCT(TRANSPOSE(B$4:B$6),E72:G72))+SUMPRODUCT(TRANSPOSE($B$7:$B$8),H72:I72))</f>
        <v>2.4095785818421782</v>
      </c>
    </row>
    <row r="73" spans="1:16" ht="16" x14ac:dyDescent="0.2">
      <c r="A73" s="3">
        <v>59</v>
      </c>
      <c r="B73" s="3" t="s">
        <v>89</v>
      </c>
      <c r="C73" s="3">
        <v>819</v>
      </c>
      <c r="D73" s="5">
        <f t="shared" si="2"/>
        <v>37197</v>
      </c>
      <c r="E73" s="6">
        <v>6.83</v>
      </c>
      <c r="F73">
        <v>9.466666</v>
      </c>
      <c r="G73">
        <v>-0.20268620268620269</v>
      </c>
      <c r="H73">
        <v>0</v>
      </c>
      <c r="I73">
        <v>1</v>
      </c>
      <c r="J73">
        <f>1-($B$2/($B$2+O73))^$B$1</f>
        <v>0.62514183331085937</v>
      </c>
      <c r="K73">
        <f t="shared" si="3"/>
        <v>1.2746201612998553E-2</v>
      </c>
      <c r="L73">
        <f t="shared" si="0"/>
        <v>-3572.9054888997043</v>
      </c>
      <c r="M73">
        <f t="shared" si="1"/>
        <v>37508.509998651563</v>
      </c>
      <c r="N73">
        <f t="shared" si="1"/>
        <v>764.77209677991323</v>
      </c>
      <c r="O73">
        <f>O72+(A73^$B$3-A72^$B$3)*P73</f>
        <v>33947.708593731943</v>
      </c>
      <c r="P73">
        <f t="array" ref="P73">EXP((SUMPRODUCT(TRANSPOSE(B$4:B$6),E73:G73))+SUMPRODUCT(TRANSPOSE($B$7:$B$8),H73:I73))</f>
        <v>2.5932556442391328</v>
      </c>
    </row>
    <row r="74" spans="1:16" ht="16" x14ac:dyDescent="0.2">
      <c r="A74" s="3">
        <v>60</v>
      </c>
      <c r="B74" s="3" t="s">
        <v>90</v>
      </c>
      <c r="C74" s="3">
        <v>653</v>
      </c>
      <c r="D74" s="5">
        <f t="shared" si="2"/>
        <v>37850</v>
      </c>
      <c r="E74" s="6">
        <v>7.1266666666666669</v>
      </c>
      <c r="F74">
        <v>9.5</v>
      </c>
      <c r="G74">
        <v>4.2879019908116385E-2</v>
      </c>
      <c r="H74">
        <v>0</v>
      </c>
      <c r="I74">
        <v>1</v>
      </c>
      <c r="J74">
        <f>1-($B$2/($B$2+O74))^$B$1</f>
        <v>0.63772269482901822</v>
      </c>
      <c r="K74">
        <f t="shared" si="3"/>
        <v>1.2580861518158848E-2</v>
      </c>
      <c r="L74">
        <f t="shared" si="0"/>
        <v>-2857.2527911219299</v>
      </c>
      <c r="M74">
        <f t="shared" si="1"/>
        <v>38263.36168974109</v>
      </c>
      <c r="N74">
        <f t="shared" si="1"/>
        <v>754.85169108953085</v>
      </c>
      <c r="O74">
        <f>O73+(A74^$B$3-A73^$B$3)*P74</f>
        <v>35129.765788386903</v>
      </c>
      <c r="P74">
        <f t="array" ref="P74">EXP((SUMPRODUCT(TRANSPOSE(B$4:B$6),E74:G74))+SUMPRODUCT(TRANSPOSE($B$7:$B$8),H74:I74))</f>
        <v>2.5902213881511655</v>
      </c>
    </row>
    <row r="75" spans="1:16" ht="16" x14ac:dyDescent="0.2">
      <c r="A75" s="3">
        <v>61</v>
      </c>
      <c r="B75" s="3" t="s">
        <v>91</v>
      </c>
      <c r="C75" s="3">
        <v>681</v>
      </c>
      <c r="D75" s="5">
        <f t="shared" si="2"/>
        <v>38531</v>
      </c>
      <c r="E75" s="6">
        <v>7.3066666666666666</v>
      </c>
      <c r="F75">
        <v>9.033334</v>
      </c>
      <c r="G75">
        <v>-0.16005873715124816</v>
      </c>
      <c r="H75">
        <v>1</v>
      </c>
      <c r="I75">
        <v>0</v>
      </c>
      <c r="J75">
        <f>1-($B$2/($B$2+O75))^$B$1</f>
        <v>0.64852766536631479</v>
      </c>
      <c r="K75">
        <f t="shared" si="3"/>
        <v>1.0804970537296565E-2</v>
      </c>
      <c r="L75">
        <f t="shared" si="0"/>
        <v>-3083.397079754835</v>
      </c>
      <c r="M75">
        <f t="shared" si="1"/>
        <v>38911.659921978884</v>
      </c>
      <c r="N75">
        <f t="shared" si="1"/>
        <v>648.29823223779397</v>
      </c>
      <c r="O75">
        <f>O74+(A75^$B$3-A74^$B$3)*P75</f>
        <v>36178.26123672496</v>
      </c>
      <c r="P75">
        <f t="array" ref="P75">EXP((SUMPRODUCT(TRANSPOSE(B$4:B$6),E75:G75))+SUMPRODUCT(TRANSPOSE($B$7:$B$8),H75:I75))</f>
        <v>2.2484817191441877</v>
      </c>
    </row>
    <row r="76" spans="1:16" ht="16" x14ac:dyDescent="0.2">
      <c r="A76" s="3">
        <v>62</v>
      </c>
      <c r="B76" s="3" t="s">
        <v>92</v>
      </c>
      <c r="C76" s="3">
        <v>572</v>
      </c>
      <c r="D76" s="5">
        <f t="shared" si="2"/>
        <v>39103</v>
      </c>
      <c r="E76" s="6">
        <v>7.1866666666666656</v>
      </c>
      <c r="F76">
        <v>9.0666670000000007</v>
      </c>
      <c r="G76">
        <v>0.14685314685314685</v>
      </c>
      <c r="H76">
        <v>1</v>
      </c>
      <c r="I76">
        <v>0</v>
      </c>
      <c r="J76">
        <f>1-($B$2/($B$2+O76))^$B$1</f>
        <v>0.65856854751079941</v>
      </c>
      <c r="K76">
        <f t="shared" si="3"/>
        <v>1.004088214448462E-2</v>
      </c>
      <c r="L76">
        <f t="shared" si="0"/>
        <v>-2631.8236547927922</v>
      </c>
      <c r="M76">
        <f t="shared" si="1"/>
        <v>39514.112850647965</v>
      </c>
      <c r="N76">
        <f t="shared" si="1"/>
        <v>602.45292866907721</v>
      </c>
      <c r="O76">
        <f>O75+(A76^$B$3-A75^$B$3)*P76</f>
        <v>37181.965264976585</v>
      </c>
      <c r="P76">
        <f t="array" ref="P76">EXP((SUMPRODUCT(TRANSPOSE(B$4:B$6),E76:G76))+SUMPRODUCT(TRANSPOSE($B$7:$B$8),H76:I76))</f>
        <v>2.1072040807494057</v>
      </c>
    </row>
    <row r="77" spans="1:16" ht="16" x14ac:dyDescent="0.2">
      <c r="A77" s="3">
        <v>63</v>
      </c>
      <c r="B77" s="3" t="s">
        <v>93</v>
      </c>
      <c r="C77" s="3">
        <v>656</v>
      </c>
      <c r="D77" s="5">
        <f t="shared" si="2"/>
        <v>39759</v>
      </c>
      <c r="E77" s="6">
        <v>5.9666666666666668</v>
      </c>
      <c r="F77">
        <v>9</v>
      </c>
      <c r="G77">
        <v>1.676829268292683E-2</v>
      </c>
      <c r="H77">
        <v>0</v>
      </c>
      <c r="I77">
        <v>1</v>
      </c>
      <c r="J77">
        <f>1-($B$2/($B$2+O77))^$B$1</f>
        <v>0.66916963916321803</v>
      </c>
      <c r="K77">
        <f t="shared" si="3"/>
        <v>1.0601091652418626E-2</v>
      </c>
      <c r="L77">
        <f t="shared" si="0"/>
        <v>-2982.69968289077</v>
      </c>
      <c r="M77">
        <f t="shared" si="1"/>
        <v>40150.178349793081</v>
      </c>
      <c r="N77">
        <f t="shared" si="1"/>
        <v>636.06549914511754</v>
      </c>
      <c r="O77">
        <f>O76+(A77^$B$3-A76^$B$3)*P77</f>
        <v>38274.274397658504</v>
      </c>
      <c r="P77">
        <f t="array" ref="P77">EXP((SUMPRODUCT(TRANSPOSE(B$4:B$6),E77:G77))+SUMPRODUCT(TRANSPOSE($B$7:$B$8),H77:I77))</f>
        <v>2.2458118077174811</v>
      </c>
    </row>
    <row r="78" spans="1:16" ht="16" x14ac:dyDescent="0.2">
      <c r="A78" s="3">
        <v>64</v>
      </c>
      <c r="B78" s="3" t="s">
        <v>94</v>
      </c>
      <c r="C78" s="3">
        <v>667</v>
      </c>
      <c r="D78" s="5">
        <f t="shared" si="2"/>
        <v>40426</v>
      </c>
      <c r="E78" s="6">
        <v>6.4799999999999995</v>
      </c>
      <c r="F78">
        <v>8.6333330000000004</v>
      </c>
      <c r="G78">
        <v>8.9955022488755615E-3</v>
      </c>
      <c r="H78">
        <v>0</v>
      </c>
      <c r="I78">
        <v>1</v>
      </c>
      <c r="J78">
        <f>1-($B$2/($B$2+O78))^$B$1</f>
        <v>0.68039776418592623</v>
      </c>
      <c r="K78">
        <f t="shared" si="3"/>
        <v>1.1228125022708202E-2</v>
      </c>
      <c r="L78">
        <f t="shared" si="0"/>
        <v>-2994.3854349218477</v>
      </c>
      <c r="M78">
        <f t="shared" si="1"/>
        <v>40823.865851155577</v>
      </c>
      <c r="N78">
        <f t="shared" si="1"/>
        <v>673.68750136249207</v>
      </c>
      <c r="O78">
        <f>O77+(A78^$B$3-A77^$B$3)*P78</f>
        <v>39470.101847860118</v>
      </c>
      <c r="P78">
        <f t="array" ref="P78">EXP((SUMPRODUCT(TRANSPOSE(B$4:B$6),E78:G78))+SUMPRODUCT(TRANSPOSE($B$7:$B$8),H78:I78))</f>
        <v>2.4086139728905378</v>
      </c>
    </row>
    <row r="79" spans="1:16" ht="16" x14ac:dyDescent="0.2">
      <c r="A79" s="3">
        <v>65</v>
      </c>
      <c r="B79" s="3" t="s">
        <v>95</v>
      </c>
      <c r="C79" s="3">
        <v>673</v>
      </c>
      <c r="D79" s="5">
        <f t="shared" si="2"/>
        <v>41099</v>
      </c>
      <c r="E79" s="6">
        <v>7.55</v>
      </c>
      <c r="F79">
        <v>8.2666660000000007</v>
      </c>
      <c r="G79">
        <v>-1.188707280832095E-2</v>
      </c>
      <c r="H79">
        <v>0</v>
      </c>
      <c r="I79">
        <v>0</v>
      </c>
      <c r="J79">
        <f>1-($B$2/($B$2+O79))^$B$1</f>
        <v>0.69198162299019539</v>
      </c>
      <c r="K79">
        <f t="shared" si="3"/>
        <v>1.1583858804269154E-2</v>
      </c>
      <c r="L79">
        <f t="shared" si="0"/>
        <v>-3000.3299915184107</v>
      </c>
      <c r="M79">
        <f t="shared" si="1"/>
        <v>41518.897379411726</v>
      </c>
      <c r="N79">
        <f t="shared" si="1"/>
        <v>695.03152825614927</v>
      </c>
      <c r="O79">
        <f>O78+(A79^$B$3-A78^$B$3)*P79</f>
        <v>40748.748952353482</v>
      </c>
      <c r="P79">
        <f t="array" ref="P79">EXP((SUMPRODUCT(TRANSPOSE(B$4:B$6),E79:G79))+SUMPRODUCT(TRANSPOSE($B$7:$B$8),H79:I79))</f>
        <v>2.5238282131135574</v>
      </c>
    </row>
    <row r="80" spans="1:16" ht="16" x14ac:dyDescent="0.2">
      <c r="A80" s="3">
        <v>66</v>
      </c>
      <c r="B80" s="3" t="s">
        <v>96</v>
      </c>
      <c r="C80" s="3">
        <v>665</v>
      </c>
      <c r="D80" s="5">
        <f t="shared" si="2"/>
        <v>41764</v>
      </c>
      <c r="E80" s="6">
        <v>7.63</v>
      </c>
      <c r="F80">
        <v>8.1999999999999993</v>
      </c>
      <c r="G80">
        <v>0.11127819548872181</v>
      </c>
      <c r="H80">
        <v>1</v>
      </c>
      <c r="I80">
        <v>0</v>
      </c>
      <c r="J80">
        <f>1-($B$2/($B$2+O80))^$B$1</f>
        <v>0.70218109059318723</v>
      </c>
      <c r="K80">
        <f t="shared" si="3"/>
        <v>1.0199467602991841E-2</v>
      </c>
      <c r="L80">
        <f t="shared" ref="L80:L98" si="4">C80*LN(K80)</f>
        <v>-3049.3041376331166</v>
      </c>
      <c r="M80">
        <f t="shared" ref="M80:N98" si="5">J80*($L$3/1000)</f>
        <v>42130.865435591237</v>
      </c>
      <c r="N80">
        <f t="shared" si="5"/>
        <v>611.96805617951043</v>
      </c>
      <c r="O80">
        <f>O79+(A80^$B$3-A79^$B$3)*P80</f>
        <v>41915.108509156715</v>
      </c>
      <c r="P80">
        <f t="array" ref="P80">EXP((SUMPRODUCT(TRANSPOSE(B$4:B$6),E80:G80))+SUMPRODUCT(TRANSPOSE($B$7:$B$8),H80:I80))</f>
        <v>2.2567693776466959</v>
      </c>
    </row>
    <row r="81" spans="1:16" ht="16" x14ac:dyDescent="0.2">
      <c r="A81" s="3">
        <v>67</v>
      </c>
      <c r="B81" s="3" t="s">
        <v>97</v>
      </c>
      <c r="C81" s="3">
        <v>739</v>
      </c>
      <c r="D81" s="5">
        <f t="shared" si="2"/>
        <v>42503</v>
      </c>
      <c r="E81" s="6">
        <v>7.4966666666666653</v>
      </c>
      <c r="F81">
        <v>8.033334</v>
      </c>
      <c r="G81">
        <v>-0.10419485791610285</v>
      </c>
      <c r="H81">
        <v>0</v>
      </c>
      <c r="I81">
        <v>1</v>
      </c>
      <c r="J81">
        <f>1-($B$2/($B$2+O81))^$B$1</f>
        <v>0.71463841968222541</v>
      </c>
      <c r="K81">
        <f t="shared" si="3"/>
        <v>1.2457329089038183E-2</v>
      </c>
      <c r="L81">
        <f t="shared" si="4"/>
        <v>-3240.8447029479271</v>
      </c>
      <c r="M81">
        <f t="shared" si="5"/>
        <v>42878.305180933523</v>
      </c>
      <c r="N81">
        <f t="shared" si="5"/>
        <v>747.43974534229096</v>
      </c>
      <c r="O81">
        <f>O80+(A81^$B$3-A80^$B$3)*P81</f>
        <v>43395.186319940483</v>
      </c>
      <c r="P81">
        <f t="array" ref="P81">EXP((SUMPRODUCT(TRANSPOSE(B$4:B$6),E81:G81))+SUMPRODUCT(TRANSPOSE($B$7:$B$8),H81:I81))</f>
        <v>2.8081224571512302</v>
      </c>
    </row>
    <row r="82" spans="1:16" ht="16" x14ac:dyDescent="0.2">
      <c r="A82" s="3">
        <v>68</v>
      </c>
      <c r="B82" s="3" t="s">
        <v>98</v>
      </c>
      <c r="C82" s="3">
        <v>662</v>
      </c>
      <c r="D82" s="5">
        <f t="shared" ref="D82:D98" si="6">C82+D81</f>
        <v>43165</v>
      </c>
      <c r="E82" s="6">
        <v>7.94</v>
      </c>
      <c r="F82">
        <v>7.8</v>
      </c>
      <c r="G82">
        <v>-1.2084592145015106E-2</v>
      </c>
      <c r="H82">
        <v>0</v>
      </c>
      <c r="I82">
        <v>1</v>
      </c>
      <c r="J82">
        <f>1-($B$2/($B$2+O82))^$B$1</f>
        <v>0.7273375877105186</v>
      </c>
      <c r="K82">
        <f t="shared" si="3"/>
        <v>1.2699168028293184E-2</v>
      </c>
      <c r="L82">
        <f t="shared" si="4"/>
        <v>-2890.4368437772832</v>
      </c>
      <c r="M82">
        <f t="shared" si="5"/>
        <v>43640.255262631115</v>
      </c>
      <c r="N82">
        <f t="shared" si="5"/>
        <v>761.95008169759103</v>
      </c>
      <c r="O82">
        <f>O81+(A82^$B$3-A81^$B$3)*P82</f>
        <v>44972.160779144731</v>
      </c>
      <c r="P82">
        <f t="array" ref="P82">EXP((SUMPRODUCT(TRANSPOSE(B$4:B$6),E82:G82))+SUMPRODUCT(TRANSPOSE($B$7:$B$8),H82:I82))</f>
        <v>2.9346758428047974</v>
      </c>
    </row>
    <row r="83" spans="1:16" ht="16" x14ac:dyDescent="0.2">
      <c r="A83" s="3">
        <v>69</v>
      </c>
      <c r="B83" s="3" t="s">
        <v>99</v>
      </c>
      <c r="C83" s="3">
        <v>654</v>
      </c>
      <c r="D83" s="5">
        <f t="shared" si="6"/>
        <v>43819</v>
      </c>
      <c r="E83" s="6">
        <v>7.6666666666666661</v>
      </c>
      <c r="F83">
        <v>7.733333</v>
      </c>
      <c r="G83">
        <v>-4.5871559633027525E-2</v>
      </c>
      <c r="H83">
        <v>0</v>
      </c>
      <c r="I83">
        <v>0</v>
      </c>
      <c r="J83">
        <f>1-($B$2/($B$2+O83))^$B$1</f>
        <v>0.73825567180110707</v>
      </c>
      <c r="K83">
        <f t="shared" si="3"/>
        <v>1.0918084090588476E-2</v>
      </c>
      <c r="L83">
        <f t="shared" si="4"/>
        <v>-2954.336941959426</v>
      </c>
      <c r="M83">
        <f t="shared" si="5"/>
        <v>44295.340308066421</v>
      </c>
      <c r="N83">
        <f t="shared" si="5"/>
        <v>655.08504543530853</v>
      </c>
      <c r="O83">
        <f>O82+(A83^$B$3-A82^$B$3)*P83</f>
        <v>46387.929487794478</v>
      </c>
      <c r="P83">
        <f t="array" ref="P83">EXP((SUMPRODUCT(TRANSPOSE(B$4:B$6),E83:G83))+SUMPRODUCT(TRANSPOSE($B$7:$B$8),H83:I83))</f>
        <v>2.5849684308264815</v>
      </c>
    </row>
    <row r="84" spans="1:16" ht="16" x14ac:dyDescent="0.2">
      <c r="A84" s="3">
        <v>70</v>
      </c>
      <c r="B84" s="3" t="s">
        <v>100</v>
      </c>
      <c r="C84" s="3">
        <v>624</v>
      </c>
      <c r="D84" s="5">
        <f t="shared" si="6"/>
        <v>44443</v>
      </c>
      <c r="E84" s="6">
        <v>8.1666666666666679</v>
      </c>
      <c r="F84">
        <v>7.5333329999999998</v>
      </c>
      <c r="G84">
        <v>0.17628205128205129</v>
      </c>
      <c r="H84">
        <v>0</v>
      </c>
      <c r="I84">
        <v>0</v>
      </c>
      <c r="J84">
        <f>1-($B$2/($B$2+O84))^$B$1</f>
        <v>0.74925250844812274</v>
      </c>
      <c r="K84">
        <f t="shared" si="3"/>
        <v>1.0996836647015673E-2</v>
      </c>
      <c r="L84">
        <f t="shared" si="4"/>
        <v>-2814.3321180537559</v>
      </c>
      <c r="M84">
        <f t="shared" si="5"/>
        <v>44955.150506887367</v>
      </c>
      <c r="N84">
        <f t="shared" si="5"/>
        <v>659.8101988209404</v>
      </c>
      <c r="O84">
        <f>O83+(A84^$B$3-A83^$B$3)*P84</f>
        <v>47875.008547917678</v>
      </c>
      <c r="P84">
        <f t="array" ref="P84">EXP((SUMPRODUCT(TRANSPOSE(B$4:B$6),E84:G84))+SUMPRODUCT(TRANSPOSE($B$7:$B$8),H84:I84))</f>
        <v>2.6646755937675812</v>
      </c>
    </row>
    <row r="85" spans="1:16" ht="16" x14ac:dyDescent="0.2">
      <c r="A85" s="3">
        <v>71</v>
      </c>
      <c r="B85" s="3" t="s">
        <v>101</v>
      </c>
      <c r="C85" s="3">
        <v>734</v>
      </c>
      <c r="D85" s="5">
        <f t="shared" si="6"/>
        <v>45177</v>
      </c>
      <c r="E85" s="6">
        <v>8.1566666666666663</v>
      </c>
      <c r="F85">
        <v>7.266667</v>
      </c>
      <c r="G85">
        <v>-0.10899182561307902</v>
      </c>
      <c r="H85">
        <v>0</v>
      </c>
      <c r="I85">
        <v>1</v>
      </c>
      <c r="J85">
        <f>1-($B$2/($B$2+O85))^$B$1</f>
        <v>0.76159240391071581</v>
      </c>
      <c r="K85">
        <f t="shared" ref="K85:K98" si="7">J85-J84</f>
        <v>1.2339895462593065E-2</v>
      </c>
      <c r="L85">
        <f t="shared" si="4"/>
        <v>-3225.8696152642156</v>
      </c>
      <c r="M85">
        <f t="shared" si="5"/>
        <v>45695.544234642948</v>
      </c>
      <c r="N85">
        <f t="shared" si="5"/>
        <v>740.39372775558388</v>
      </c>
      <c r="O85">
        <f>O84+(A85^$B$3-A84^$B$3)*P85</f>
        <v>49623.550862910619</v>
      </c>
      <c r="P85">
        <f t="array" ref="P85">EXP((SUMPRODUCT(TRANSPOSE(B$4:B$6),E85:G85))+SUMPRODUCT(TRANSPOSE($B$7:$B$8),H85:I85))</f>
        <v>3.0757444815547048</v>
      </c>
    </row>
    <row r="86" spans="1:16" ht="16" x14ac:dyDescent="0.2">
      <c r="A86" s="3">
        <v>72</v>
      </c>
      <c r="B86" s="3" t="s">
        <v>102</v>
      </c>
      <c r="C86" s="3">
        <v>654</v>
      </c>
      <c r="D86" s="5">
        <f t="shared" si="6"/>
        <v>45831</v>
      </c>
      <c r="E86" s="6">
        <v>7.6933333333333334</v>
      </c>
      <c r="F86">
        <v>6.9333330000000002</v>
      </c>
      <c r="G86">
        <v>-2.2935779816513763E-2</v>
      </c>
      <c r="H86">
        <v>0</v>
      </c>
      <c r="I86">
        <v>1</v>
      </c>
      <c r="J86">
        <f>1-($B$2/($B$2+O86))^$B$1</f>
        <v>0.77272913818876487</v>
      </c>
      <c r="K86">
        <f t="shared" si="7"/>
        <v>1.1136734278049065E-2</v>
      </c>
      <c r="L86">
        <f t="shared" si="4"/>
        <v>-2941.3690811163287</v>
      </c>
      <c r="M86">
        <f t="shared" si="5"/>
        <v>46363.748291325894</v>
      </c>
      <c r="N86">
        <f t="shared" si="5"/>
        <v>668.20405668294393</v>
      </c>
      <c r="O86">
        <f>O85+(A86^$B$3-A85^$B$3)*P86</f>
        <v>51281.258194568647</v>
      </c>
      <c r="P86">
        <f t="array" ref="P86">EXP((SUMPRODUCT(TRANSPOSE(B$4:B$6),E86:G86))+SUMPRODUCT(TRANSPOSE($B$7:$B$8),H86:I86))</f>
        <v>2.8632480529976312</v>
      </c>
    </row>
    <row r="87" spans="1:16" ht="16" x14ac:dyDescent="0.2">
      <c r="A87" s="3">
        <v>73</v>
      </c>
      <c r="B87" s="3" t="s">
        <v>103</v>
      </c>
      <c r="C87" s="3">
        <v>639</v>
      </c>
      <c r="D87" s="5">
        <f t="shared" si="6"/>
        <v>46470</v>
      </c>
      <c r="E87" s="6">
        <v>8.0933333333333337</v>
      </c>
      <c r="F87">
        <v>6.6666670000000003</v>
      </c>
      <c r="G87">
        <v>2.6604068857589983E-2</v>
      </c>
      <c r="H87">
        <v>0</v>
      </c>
      <c r="I87">
        <v>0</v>
      </c>
      <c r="J87">
        <f>1-($B$2/($B$2+O87))^$B$1</f>
        <v>0.78299946245060537</v>
      </c>
      <c r="K87">
        <f t="shared" si="7"/>
        <v>1.0270324261840491E-2</v>
      </c>
      <c r="L87">
        <f t="shared" si="4"/>
        <v>-2925.6593796994698</v>
      </c>
      <c r="M87">
        <f t="shared" si="5"/>
        <v>46979.967747036324</v>
      </c>
      <c r="N87">
        <f t="shared" si="5"/>
        <v>616.21945571042943</v>
      </c>
      <c r="O87">
        <f>O86+(A87^$B$3-A86^$B$3)*P87</f>
        <v>52883.762808306761</v>
      </c>
      <c r="P87">
        <f t="array" ref="P87">EXP((SUMPRODUCT(TRANSPOSE(B$4:B$6),E87:G87))+SUMPRODUCT(TRANSPOSE($B$7:$B$8),H87:I87))</f>
        <v>2.7185508293946836</v>
      </c>
    </row>
    <row r="88" spans="1:16" ht="16" x14ac:dyDescent="0.2">
      <c r="A88" s="3">
        <v>74</v>
      </c>
      <c r="B88" s="3" t="s">
        <v>104</v>
      </c>
      <c r="C88" s="3">
        <v>656</v>
      </c>
      <c r="D88" s="5">
        <f t="shared" si="6"/>
        <v>47126</v>
      </c>
      <c r="E88" s="6">
        <v>8.2833333333333332</v>
      </c>
      <c r="F88">
        <v>6.2</v>
      </c>
      <c r="G88">
        <v>5.3353658536585365E-2</v>
      </c>
      <c r="H88">
        <v>0</v>
      </c>
      <c r="I88">
        <v>0</v>
      </c>
      <c r="J88">
        <f>1-($B$2/($B$2+O88))^$B$1</f>
        <v>0.79320565090508854</v>
      </c>
      <c r="K88">
        <f t="shared" si="7"/>
        <v>1.0206188454483178E-2</v>
      </c>
      <c r="L88">
        <f t="shared" si="4"/>
        <v>-3007.6032366265531</v>
      </c>
      <c r="M88">
        <f t="shared" si="5"/>
        <v>47592.33905430531</v>
      </c>
      <c r="N88">
        <f t="shared" si="5"/>
        <v>612.37130726899068</v>
      </c>
      <c r="O88">
        <f>O87+(A88^$B$3-A87^$B$3)*P88</f>
        <v>54553.356719852098</v>
      </c>
      <c r="P88">
        <f t="array" ref="P88">EXP((SUMPRODUCT(TRANSPOSE(B$4:B$6),E88:G88))+SUMPRODUCT(TRANSPOSE($B$7:$B$8),H88:I88))</f>
        <v>2.7825508106035746</v>
      </c>
    </row>
    <row r="89" spans="1:16" ht="16" x14ac:dyDescent="0.2">
      <c r="A89" s="3">
        <v>75</v>
      </c>
      <c r="B89" s="3" t="s">
        <v>105</v>
      </c>
      <c r="C89" s="3">
        <v>691</v>
      </c>
      <c r="D89" s="5">
        <f t="shared" si="6"/>
        <v>47817</v>
      </c>
      <c r="E89" s="6">
        <v>8.2966666666666669</v>
      </c>
      <c r="F89">
        <v>6.1</v>
      </c>
      <c r="G89">
        <v>-0.10998552821997105</v>
      </c>
      <c r="H89">
        <v>1</v>
      </c>
      <c r="I89">
        <v>1</v>
      </c>
      <c r="J89">
        <f>1-($B$2/($B$2+O89))^$B$1</f>
        <v>0.80332307819591353</v>
      </c>
      <c r="K89">
        <f t="shared" si="7"/>
        <v>1.0117427290824987E-2</v>
      </c>
      <c r="L89">
        <f t="shared" si="4"/>
        <v>-3174.1056445920876</v>
      </c>
      <c r="M89">
        <f t="shared" si="5"/>
        <v>48199.384691754814</v>
      </c>
      <c r="N89">
        <f t="shared" si="5"/>
        <v>607.04563744949928</v>
      </c>
      <c r="O89">
        <f>O88+(A89^$B$3-A88^$B$3)*P89</f>
        <v>56291.965167386086</v>
      </c>
      <c r="P89">
        <f t="array" ref="P89">EXP((SUMPRODUCT(TRANSPOSE(B$4:B$6),E89:G89))+SUMPRODUCT(TRANSPOSE($B$7:$B$8),H89:I89))</f>
        <v>2.8472936205241948</v>
      </c>
    </row>
    <row r="90" spans="1:16" ht="16" x14ac:dyDescent="0.2">
      <c r="A90" s="3">
        <v>76</v>
      </c>
      <c r="B90" s="3" t="s">
        <v>106</v>
      </c>
      <c r="C90" s="3">
        <v>615</v>
      </c>
      <c r="D90" s="5">
        <f t="shared" si="6"/>
        <v>48432</v>
      </c>
      <c r="E90" s="6">
        <v>8.9766666666666648</v>
      </c>
      <c r="F90">
        <v>5.7</v>
      </c>
      <c r="G90">
        <v>-9.9186991869918695E-2</v>
      </c>
      <c r="H90">
        <v>1</v>
      </c>
      <c r="I90">
        <v>1</v>
      </c>
      <c r="J90">
        <f>1-($B$2/($B$2+O90))^$B$1</f>
        <v>0.81399146091234553</v>
      </c>
      <c r="K90">
        <f t="shared" si="7"/>
        <v>1.0668382716432001E-2</v>
      </c>
      <c r="L90">
        <f t="shared" si="4"/>
        <v>-2792.3895408467306</v>
      </c>
      <c r="M90">
        <f t="shared" si="5"/>
        <v>48839.487654740733</v>
      </c>
      <c r="N90">
        <f t="shared" si="5"/>
        <v>640.10296298592004</v>
      </c>
      <c r="O90">
        <f>O89+(A90^$B$3-A89^$B$3)*P90</f>
        <v>58225.087453724467</v>
      </c>
      <c r="P90">
        <f t="array" ref="P90">EXP((SUMPRODUCT(TRANSPOSE(B$4:B$6),E90:G90))+SUMPRODUCT(TRANSPOSE($B$7:$B$8),H90:I90))</f>
        <v>3.1116402100489169</v>
      </c>
    </row>
    <row r="91" spans="1:16" ht="16" x14ac:dyDescent="0.2">
      <c r="A91" s="3">
        <v>77</v>
      </c>
      <c r="B91" s="3" t="s">
        <v>107</v>
      </c>
      <c r="C91" s="3">
        <v>554</v>
      </c>
      <c r="D91" s="5">
        <f t="shared" si="6"/>
        <v>48986</v>
      </c>
      <c r="E91" s="6">
        <v>9.5500000000000007</v>
      </c>
      <c r="F91">
        <v>5.5333329999999998</v>
      </c>
      <c r="G91">
        <v>0.15162454873646208</v>
      </c>
      <c r="H91">
        <v>1</v>
      </c>
      <c r="I91">
        <v>0</v>
      </c>
      <c r="J91">
        <f>1-($B$2/($B$2+O91))^$B$1</f>
        <v>0.82364556436167091</v>
      </c>
      <c r="K91">
        <f t="shared" si="7"/>
        <v>9.6541034493253797E-3</v>
      </c>
      <c r="L91">
        <f t="shared" si="4"/>
        <v>-2570.766213262526</v>
      </c>
      <c r="M91">
        <f t="shared" si="5"/>
        <v>49418.733861700253</v>
      </c>
      <c r="N91">
        <f t="shared" si="5"/>
        <v>579.24620695952274</v>
      </c>
      <c r="O91">
        <f>O90+(A91^$B$3-A90^$B$3)*P91</f>
        <v>60072.649668243343</v>
      </c>
      <c r="P91">
        <f t="array" ref="P91">EXP((SUMPRODUCT(TRANSPOSE(B$4:B$6),E91:G91))+SUMPRODUCT(TRANSPOSE($B$7:$B$8),H91:I91))</f>
        <v>2.9236635172465455</v>
      </c>
    </row>
    <row r="92" spans="1:16" ht="16" x14ac:dyDescent="0.2">
      <c r="A92" s="3">
        <v>78</v>
      </c>
      <c r="B92" s="3" t="s">
        <v>108</v>
      </c>
      <c r="C92" s="3">
        <v>638</v>
      </c>
      <c r="D92" s="5">
        <f t="shared" si="6"/>
        <v>49624</v>
      </c>
      <c r="E92" s="6">
        <v>9.4233333333333356</v>
      </c>
      <c r="F92">
        <v>5.4</v>
      </c>
      <c r="G92">
        <v>0.17711598746081506</v>
      </c>
      <c r="H92">
        <v>0</v>
      </c>
      <c r="I92">
        <v>0</v>
      </c>
      <c r="J92">
        <f>1-($B$2/($B$2+O92))^$B$1</f>
        <v>0.83373322500652203</v>
      </c>
      <c r="K92">
        <f t="shared" si="7"/>
        <v>1.0087660644851115E-2</v>
      </c>
      <c r="L92">
        <f t="shared" si="4"/>
        <v>-2932.5302003978068</v>
      </c>
      <c r="M92">
        <f t="shared" si="5"/>
        <v>50023.99350039132</v>
      </c>
      <c r="N92">
        <f t="shared" si="5"/>
        <v>605.25963869106693</v>
      </c>
      <c r="O92">
        <f>O91+(A92^$B$3-A91^$B$3)*P92</f>
        <v>62114.712014964076</v>
      </c>
      <c r="P92">
        <f t="array" ref="P92">EXP((SUMPRODUCT(TRANSPOSE(B$4:B$6),E92:G92))+SUMPRODUCT(TRANSPOSE($B$7:$B$8),H92:I92))</f>
        <v>3.1775450172418678</v>
      </c>
    </row>
    <row r="93" spans="1:16" ht="16" x14ac:dyDescent="0.2">
      <c r="A93" s="3">
        <v>79</v>
      </c>
      <c r="B93" s="3" t="s">
        <v>109</v>
      </c>
      <c r="C93" s="3">
        <v>751</v>
      </c>
      <c r="D93" s="5">
        <f t="shared" si="6"/>
        <v>50375</v>
      </c>
      <c r="E93" s="6">
        <v>9.0733333333333341</v>
      </c>
      <c r="F93">
        <v>5.0999999999999996</v>
      </c>
      <c r="G93">
        <v>0.1051930758988016</v>
      </c>
      <c r="H93">
        <v>0</v>
      </c>
      <c r="I93">
        <v>1</v>
      </c>
      <c r="J93">
        <f>1-($B$2/($B$2+O93))^$B$1</f>
        <v>0.84403124197360035</v>
      </c>
      <c r="K93">
        <f t="shared" si="7"/>
        <v>1.0298016967078327E-2</v>
      </c>
      <c r="L93">
        <f t="shared" si="4"/>
        <v>-3436.4287512425976</v>
      </c>
      <c r="M93">
        <f t="shared" si="5"/>
        <v>50641.874518416022</v>
      </c>
      <c r="N93">
        <f t="shared" si="5"/>
        <v>617.88101802469964</v>
      </c>
      <c r="O93">
        <f>O92+(A93^$B$3-A92^$B$3)*P93</f>
        <v>64331.571281688288</v>
      </c>
      <c r="P93">
        <f t="array" ref="P93">EXP((SUMPRODUCT(TRANSPOSE(B$4:B$6),E93:G93))+SUMPRODUCT(TRANSPOSE($B$7:$B$8),H93:I93))</f>
        <v>3.3927268772006474</v>
      </c>
    </row>
    <row r="94" spans="1:16" ht="16" x14ac:dyDescent="0.2">
      <c r="A94" s="3">
        <v>80</v>
      </c>
      <c r="B94" s="3" t="s">
        <v>110</v>
      </c>
      <c r="C94" s="3">
        <v>830</v>
      </c>
      <c r="D94" s="5">
        <f t="shared" si="6"/>
        <v>51205</v>
      </c>
      <c r="E94" s="6">
        <v>9.129999999999999</v>
      </c>
      <c r="F94">
        <v>5</v>
      </c>
      <c r="G94">
        <v>-0.20843373493975903</v>
      </c>
      <c r="H94">
        <v>0</v>
      </c>
      <c r="I94">
        <v>1</v>
      </c>
      <c r="J94">
        <f>1-($B$2/($B$2+O94))^$B$1</f>
        <v>0.85441309729693105</v>
      </c>
      <c r="K94">
        <f t="shared" si="7"/>
        <v>1.0381855323330691E-2</v>
      </c>
      <c r="L94">
        <f t="shared" si="4"/>
        <v>-3791.1874119193399</v>
      </c>
      <c r="M94">
        <f t="shared" si="5"/>
        <v>51264.785837815863</v>
      </c>
      <c r="N94">
        <f t="shared" si="5"/>
        <v>622.91131939984143</v>
      </c>
      <c r="O94">
        <f>O93+(A94^$B$3-A93^$B$3)*P94</f>
        <v>66720.127471954722</v>
      </c>
      <c r="P94">
        <f t="array" ref="P94">EXP((SUMPRODUCT(TRANSPOSE(B$4:B$6),E94:G94))+SUMPRODUCT(TRANSPOSE($B$7:$B$8),H94:I94))</f>
        <v>3.5960489215828133</v>
      </c>
    </row>
    <row r="95" spans="1:16" ht="16" x14ac:dyDescent="0.2">
      <c r="A95" s="3">
        <v>81</v>
      </c>
      <c r="B95" s="3" t="s">
        <v>111</v>
      </c>
      <c r="C95" s="3">
        <v>657</v>
      </c>
      <c r="D95" s="5">
        <f t="shared" si="6"/>
        <v>51862</v>
      </c>
      <c r="E95" s="6">
        <v>9.1566666666666663</v>
      </c>
      <c r="F95">
        <v>4.9333330000000002</v>
      </c>
      <c r="G95">
        <v>-0.19786910197869101</v>
      </c>
      <c r="H95">
        <v>0</v>
      </c>
      <c r="I95">
        <v>0</v>
      </c>
      <c r="J95">
        <f>1-($B$2/($B$2+O95))^$B$1</f>
        <v>0.86339013528236341</v>
      </c>
      <c r="K95">
        <f t="shared" si="7"/>
        <v>8.9770379854323679E-3</v>
      </c>
      <c r="L95">
        <f t="shared" si="4"/>
        <v>-3096.497039997153</v>
      </c>
      <c r="M95">
        <f t="shared" si="5"/>
        <v>51803.408116941806</v>
      </c>
      <c r="N95">
        <f t="shared" si="5"/>
        <v>538.6222791259421</v>
      </c>
      <c r="O95">
        <f>O94+(A95^$B$3-A94^$B$3)*P95</f>
        <v>68927.268370116508</v>
      </c>
      <c r="P95">
        <f t="array" ref="P95">EXP((SUMPRODUCT(TRANSPOSE(B$4:B$6),E95:G95))+SUMPRODUCT(TRANSPOSE($B$7:$B$8),H95:I95))</f>
        <v>3.2695542681166931</v>
      </c>
    </row>
    <row r="96" spans="1:16" ht="16" x14ac:dyDescent="0.2">
      <c r="A96" s="3">
        <v>82</v>
      </c>
      <c r="B96" s="3" t="s">
        <v>112</v>
      </c>
      <c r="C96" s="3">
        <v>527</v>
      </c>
      <c r="D96" s="5">
        <f t="shared" si="6"/>
        <v>52389</v>
      </c>
      <c r="E96" s="6">
        <v>9.2399999999999984</v>
      </c>
      <c r="F96">
        <v>4.8666669999999996</v>
      </c>
      <c r="G96">
        <v>0.396584440227704</v>
      </c>
      <c r="H96">
        <v>1</v>
      </c>
      <c r="I96">
        <v>0</v>
      </c>
      <c r="J96">
        <f>1-($B$2/($B$2+O96))^$B$1</f>
        <v>0.87052488880369339</v>
      </c>
      <c r="K96">
        <f t="shared" si="7"/>
        <v>7.1347535213299729E-3</v>
      </c>
      <c r="L96">
        <f t="shared" si="4"/>
        <v>-2604.8437813205846</v>
      </c>
      <c r="M96">
        <f t="shared" si="5"/>
        <v>52231.493328221601</v>
      </c>
      <c r="N96">
        <f t="shared" si="5"/>
        <v>428.08521127979839</v>
      </c>
      <c r="O96">
        <f>O95+(A96^$B$3-A95^$B$3)*P96</f>
        <v>70787.667227251164</v>
      </c>
      <c r="P96">
        <f t="array" ref="P96">EXP((SUMPRODUCT(TRANSPOSE(B$4:B$6),E96:G96))+SUMPRODUCT(TRANSPOSE($B$7:$B$8),H96:I96))</f>
        <v>2.7121876297155292</v>
      </c>
    </row>
    <row r="97" spans="1:16" ht="16" x14ac:dyDescent="0.2">
      <c r="A97" s="3">
        <v>83</v>
      </c>
      <c r="B97" s="3" t="s">
        <v>113</v>
      </c>
      <c r="C97" s="3">
        <v>736</v>
      </c>
      <c r="D97" s="5">
        <f t="shared" si="6"/>
        <v>53125</v>
      </c>
      <c r="E97" s="6">
        <v>9.0333333333333332</v>
      </c>
      <c r="F97">
        <v>4.9000000000000004</v>
      </c>
      <c r="G97">
        <v>-5.7065217391304345E-2</v>
      </c>
      <c r="H97">
        <v>0</v>
      </c>
      <c r="I97">
        <v>1</v>
      </c>
      <c r="J97">
        <f>1-($B$2/($B$2+O97))^$B$1</f>
        <v>0.87924005047739096</v>
      </c>
      <c r="K97">
        <f t="shared" si="7"/>
        <v>8.715161673697569E-3</v>
      </c>
      <c r="L97">
        <f t="shared" si="4"/>
        <v>-3490.6206120517977</v>
      </c>
      <c r="M97">
        <f t="shared" si="5"/>
        <v>52754.403028643457</v>
      </c>
      <c r="N97">
        <f t="shared" si="5"/>
        <v>522.90970042185415</v>
      </c>
      <c r="O97">
        <f>O96+(A97^$B$3-A96^$B$3)*P97</f>
        <v>73204.737448230793</v>
      </c>
      <c r="P97">
        <f t="array" ref="P97">EXP((SUMPRODUCT(TRANSPOSE(B$4:B$6),E97:G97))+SUMPRODUCT(TRANSPOSE($B$7:$B$8),H97:I97))</f>
        <v>3.4685088254466541</v>
      </c>
    </row>
    <row r="98" spans="1:16" ht="16" x14ac:dyDescent="0.2">
      <c r="A98" s="3">
        <v>84</v>
      </c>
      <c r="B98" s="3" t="s">
        <v>114</v>
      </c>
      <c r="C98" s="3">
        <v>694</v>
      </c>
      <c r="D98" s="5">
        <f t="shared" si="6"/>
        <v>53819</v>
      </c>
      <c r="E98" s="6">
        <v>9.3066666666666666</v>
      </c>
      <c r="F98">
        <v>4.7</v>
      </c>
      <c r="G98">
        <v>-4.468894252293891E-2</v>
      </c>
      <c r="H98">
        <v>0</v>
      </c>
      <c r="I98">
        <v>1</v>
      </c>
      <c r="J98">
        <f>1-($B$2/($B$2+O98))^$B$1</f>
        <v>0.88777142652475516</v>
      </c>
      <c r="K98">
        <f t="shared" si="7"/>
        <v>8.5313760473642031E-3</v>
      </c>
      <c r="L98">
        <f t="shared" si="4"/>
        <v>-3306.2192006748623</v>
      </c>
      <c r="M98">
        <f t="shared" si="5"/>
        <v>53266.285591485306</v>
      </c>
      <c r="N98">
        <f t="shared" si="5"/>
        <v>511.88256284185218</v>
      </c>
      <c r="O98">
        <f>O97+(A98^$B$3-A97^$B$3)*P98</f>
        <v>75746.382272015922</v>
      </c>
      <c r="P98">
        <f t="array" ref="P98">EXP((SUMPRODUCT(TRANSPOSE(B$4:B$6),E98:G98))+SUMPRODUCT(TRANSPOSE($B$7:$B$8),H98:I98))</f>
        <v>3.590797548808109</v>
      </c>
    </row>
    <row r="99" spans="1:16" x14ac:dyDescent="0.2">
      <c r="A99" t="s">
        <v>115</v>
      </c>
      <c r="L99">
        <f>(N3-D98)*LN(1-J98)</f>
        <v>-13519.192311712914</v>
      </c>
    </row>
  </sheetData>
  <mergeCells count="1">
    <mergeCell ref="J12:K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workbookViewId="0">
      <selection activeCell="C1" sqref="C1:C3"/>
    </sheetView>
  </sheetViews>
  <sheetFormatPr baseColWidth="10" defaultColWidth="8.83203125" defaultRowHeight="15" x14ac:dyDescent="0.2"/>
  <cols>
    <col min="19" max="19" width="12" bestFit="1" customWidth="1"/>
    <col min="21" max="22" width="12" bestFit="1" customWidth="1"/>
  </cols>
  <sheetData>
    <row r="1" spans="1:23" x14ac:dyDescent="0.2">
      <c r="A1" t="s">
        <v>0</v>
      </c>
      <c r="B1">
        <v>62.975793869292211</v>
      </c>
      <c r="C1">
        <v>1598.1878926797299</v>
      </c>
    </row>
    <row r="2" spans="1:23" x14ac:dyDescent="0.2">
      <c r="A2" t="s">
        <v>1</v>
      </c>
      <c r="B2">
        <v>22419990543768.875</v>
      </c>
      <c r="C2">
        <v>12002870.050007388</v>
      </c>
    </row>
    <row r="3" spans="1:23" x14ac:dyDescent="0.2">
      <c r="A3" t="s">
        <v>2</v>
      </c>
      <c r="B3">
        <v>5.9672896827286541</v>
      </c>
      <c r="C3">
        <v>2.1651373623505776</v>
      </c>
      <c r="O3" t="s">
        <v>3</v>
      </c>
      <c r="P3">
        <v>60000000</v>
      </c>
      <c r="Q3" t="s">
        <v>4</v>
      </c>
      <c r="R3">
        <f>P3/1000</f>
        <v>60000</v>
      </c>
      <c r="T3" t="s">
        <v>5</v>
      </c>
      <c r="U3">
        <f>CORREL(C15:C98,R15:R98)</f>
        <v>0.97377516494388672</v>
      </c>
    </row>
    <row r="4" spans="1:23" x14ac:dyDescent="0.2">
      <c r="A4" t="s">
        <v>6</v>
      </c>
      <c r="B4">
        <v>0.20102834970311589</v>
      </c>
      <c r="O4" t="s">
        <v>7</v>
      </c>
      <c r="P4">
        <f>SUM(P15:P99)</f>
        <v>-254146.2774150297</v>
      </c>
    </row>
    <row r="5" spans="1:23" x14ac:dyDescent="0.2">
      <c r="A5" t="s">
        <v>116</v>
      </c>
      <c r="B5">
        <v>5.0336198154785496E-2</v>
      </c>
    </row>
    <row r="6" spans="1:23" x14ac:dyDescent="0.2">
      <c r="A6" t="s">
        <v>9</v>
      </c>
      <c r="B6">
        <v>-9.2175272383094361E-3</v>
      </c>
    </row>
    <row r="7" spans="1:23" x14ac:dyDescent="0.2">
      <c r="A7" t="s">
        <v>119</v>
      </c>
      <c r="B7">
        <v>-0.17898844834338587</v>
      </c>
    </row>
    <row r="8" spans="1:23" x14ac:dyDescent="0.2">
      <c r="A8" t="s">
        <v>8</v>
      </c>
      <c r="B8">
        <v>-9.7084592061362107E-2</v>
      </c>
    </row>
    <row r="9" spans="1:23" x14ac:dyDescent="0.2">
      <c r="A9" t="s">
        <v>10</v>
      </c>
      <c r="B9">
        <v>7.3693284458912434E-2</v>
      </c>
    </row>
    <row r="12" spans="1:23" x14ac:dyDescent="0.2">
      <c r="J12" s="1" t="s">
        <v>11</v>
      </c>
      <c r="K12" s="1"/>
      <c r="L12" s="1" t="s">
        <v>12</v>
      </c>
      <c r="M12" s="1"/>
      <c r="N12" s="1" t="s">
        <v>13</v>
      </c>
      <c r="O12" s="1"/>
    </row>
    <row r="13" spans="1:23" x14ac:dyDescent="0.2">
      <c r="J13" s="2"/>
      <c r="K13" s="2"/>
      <c r="L13" s="2"/>
      <c r="M13" s="2"/>
      <c r="N13" s="2"/>
      <c r="O13" s="2"/>
    </row>
    <row r="14" spans="1:23" x14ac:dyDescent="0.2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117</v>
      </c>
      <c r="F14" t="s">
        <v>19</v>
      </c>
      <c r="G14" s="3" t="s">
        <v>120</v>
      </c>
      <c r="H14" s="3" t="s">
        <v>18</v>
      </c>
      <c r="I14" s="3" t="s">
        <v>20</v>
      </c>
      <c r="J14" s="4" t="s">
        <v>21</v>
      </c>
      <c r="K14" s="4" t="s">
        <v>22</v>
      </c>
      <c r="L14" s="4" t="s">
        <v>21</v>
      </c>
      <c r="M14" s="4" t="s">
        <v>22</v>
      </c>
      <c r="N14" s="3" t="s">
        <v>23</v>
      </c>
      <c r="O14" s="3" t="s">
        <v>24</v>
      </c>
      <c r="P14" s="3" t="s">
        <v>7</v>
      </c>
      <c r="Q14" s="3" t="s">
        <v>25</v>
      </c>
      <c r="R14" s="3" t="s">
        <v>26</v>
      </c>
      <c r="S14" s="3" t="s">
        <v>27</v>
      </c>
      <c r="T14" s="3" t="s">
        <v>28</v>
      </c>
      <c r="U14" s="3" t="s">
        <v>29</v>
      </c>
      <c r="V14" s="3" t="s">
        <v>30</v>
      </c>
      <c r="W14" s="3"/>
    </row>
    <row r="15" spans="1:23" ht="16" x14ac:dyDescent="0.2">
      <c r="A15" s="3">
        <v>1</v>
      </c>
      <c r="B15" s="3" t="s">
        <v>31</v>
      </c>
      <c r="C15" s="3">
        <v>2</v>
      </c>
      <c r="D15" s="5">
        <f xml:space="preserve"> C15</f>
        <v>2</v>
      </c>
      <c r="E15" s="6">
        <v>9.0500000000000007</v>
      </c>
      <c r="F15">
        <v>5.5333329999999998</v>
      </c>
      <c r="G15">
        <v>3</v>
      </c>
      <c r="H15">
        <v>0</v>
      </c>
      <c r="I15">
        <v>0</v>
      </c>
      <c r="J15">
        <f>1-($B$2/($B$2+S15))^$B$1</f>
        <v>2.4610313786865845E-12</v>
      </c>
      <c r="K15">
        <f>J15</f>
        <v>2.4610313786865845E-12</v>
      </c>
      <c r="L15">
        <f t="array" ref="L15">1-($C$2/($C$2+T15))^$C$1</f>
        <v>1.1662867313688707E-4</v>
      </c>
      <c r="M15">
        <f>L15</f>
        <v>1.1662867313688707E-4</v>
      </c>
      <c r="N15">
        <f>$B$4*J15+(1-$B$4)*L15</f>
        <v>9.3183003942851612E-5</v>
      </c>
      <c r="O15">
        <f>$B$4*K15+(1-$B$4)*M15</f>
        <v>9.3183003942851612E-5</v>
      </c>
      <c r="P15">
        <f t="shared" ref="P15:P78" si="0">C15*LN(O15)</f>
        <v>-18.561890428061485</v>
      </c>
      <c r="Q15">
        <f>N15*($P$3/1000)</f>
        <v>5.590980236571097</v>
      </c>
      <c r="R15">
        <f>O15*($P$3/1000)</f>
        <v>5.590980236571097</v>
      </c>
      <c r="S15">
        <f t="array" ref="S15">A15^$B$3*U15</f>
        <v>0.87596740348163171</v>
      </c>
      <c r="T15">
        <f>A15^$C$3*V15</f>
        <v>0.87596740348163171</v>
      </c>
      <c r="U15">
        <f t="array" ref="U15">EXP((SUMPRODUCT(TRANSPOSE(B$5:B$7),E15:G15))+SUMPRODUCT(TRANSPOSE($B$8:$B$9),H15:I15))</f>
        <v>0.87596740348163171</v>
      </c>
      <c r="V15">
        <f t="array" ref="V15">EXP(SUMPRODUCT(TRANSPOSE(B$5:B$7),E15:G15)+SUMPRODUCT(TRANSPOSE($B$8:$B$9),H15:I15))</f>
        <v>0.87596740348163171</v>
      </c>
    </row>
    <row r="16" spans="1:23" ht="16" x14ac:dyDescent="0.2">
      <c r="A16" s="3">
        <v>2</v>
      </c>
      <c r="B16" s="3" t="s">
        <v>32</v>
      </c>
      <c r="C16" s="3">
        <v>29</v>
      </c>
      <c r="D16" s="5">
        <f>C16+D15</f>
        <v>31</v>
      </c>
      <c r="E16" s="6">
        <v>9.15</v>
      </c>
      <c r="F16">
        <v>5.5</v>
      </c>
      <c r="G16">
        <v>1.4137931034482758</v>
      </c>
      <c r="H16">
        <v>0</v>
      </c>
      <c r="I16">
        <v>0</v>
      </c>
      <c r="J16">
        <f t="shared" ref="J16:J79" si="1">1-($B$2/($B$2+S16))^$B$1</f>
        <v>2.0475243722728464E-10</v>
      </c>
      <c r="K16">
        <f>J16-J15</f>
        <v>2.0229140584859806E-10</v>
      </c>
      <c r="L16">
        <f t="shared" ref="L16:L79" si="2">1-($C$2/($C$2+T16))^$C$1</f>
        <v>6.5925073261763334E-4</v>
      </c>
      <c r="M16">
        <f>L16-L15</f>
        <v>5.4262205948074627E-4</v>
      </c>
      <c r="N16">
        <f t="shared" ref="N16:O79" si="3">$B$4*J16+(1-$B$4)*L16</f>
        <v>5.2672268695998486E-4</v>
      </c>
      <c r="O16">
        <f t="shared" si="3"/>
        <v>4.3353968301713329E-4</v>
      </c>
      <c r="P16">
        <f t="shared" si="0"/>
        <v>-224.56228952349156</v>
      </c>
      <c r="Q16">
        <f t="shared" ref="Q16:R47" si="4">N16*($P$3/1000)</f>
        <v>31.60336121759909</v>
      </c>
      <c r="R16">
        <f t="shared" si="4"/>
        <v>26.012380981027999</v>
      </c>
      <c r="S16">
        <f t="shared" ref="S16:S79" si="5">S15+(A16^$B$3-A15^$B$3)*U16</f>
        <v>72.894593010960278</v>
      </c>
      <c r="T16">
        <f t="shared" ref="T16:T79" si="6">T15+(A16^$C$3-A15^$C$3)*V16</f>
        <v>4.9528043488827658</v>
      </c>
      <c r="U16">
        <f t="array" ref="U16">EXP((SUMPRODUCT(TRANSPOSE(B$5:B$7),E16:G16))+SUMPRODUCT(TRANSPOSE($B$8:$B$9),H16:I16))</f>
        <v>1.1697934320757473</v>
      </c>
      <c r="V16">
        <f t="array" ref="V16">EXP(SUMPRODUCT(TRANSPOSE(B$5:B$7),E16:G16)+SUMPRODUCT(TRANSPOSE($B$8:$B$9),H16:I16))</f>
        <v>1.1697934320757473</v>
      </c>
    </row>
    <row r="17" spans="1:22" ht="16" x14ac:dyDescent="0.2">
      <c r="A17" s="3">
        <v>3</v>
      </c>
      <c r="B17" s="3" t="s">
        <v>33</v>
      </c>
      <c r="C17" s="3">
        <v>70</v>
      </c>
      <c r="D17" s="5">
        <f>C17+D16</f>
        <v>101</v>
      </c>
      <c r="E17" s="6">
        <v>9.4899999999999984</v>
      </c>
      <c r="F17">
        <v>5.266667</v>
      </c>
      <c r="G17">
        <v>0.48571428571428571</v>
      </c>
      <c r="H17">
        <v>0</v>
      </c>
      <c r="I17">
        <v>1</v>
      </c>
      <c r="J17">
        <f t="shared" si="1"/>
        <v>2.9325920580802745E-9</v>
      </c>
      <c r="K17">
        <f>J17-J16</f>
        <v>2.7278396208529898E-9</v>
      </c>
      <c r="L17">
        <f t="shared" si="2"/>
        <v>1.9301227644014096E-3</v>
      </c>
      <c r="M17">
        <f t="shared" ref="M17:M80" si="7">L17-L16</f>
        <v>1.2708720317837763E-3</v>
      </c>
      <c r="N17">
        <f t="shared" si="3"/>
        <v>1.54211395988352E-3</v>
      </c>
      <c r="O17">
        <f t="shared" si="3"/>
        <v>1.0153912729235349E-3</v>
      </c>
      <c r="P17">
        <f t="shared" si="0"/>
        <v>-482.47368751440081</v>
      </c>
      <c r="Q17">
        <f t="shared" si="4"/>
        <v>92.526837593011194</v>
      </c>
      <c r="R17">
        <f t="shared" si="4"/>
        <v>60.923476375412093</v>
      </c>
      <c r="S17">
        <f t="shared" si="5"/>
        <v>1044.0303199862981</v>
      </c>
      <c r="T17">
        <f t="shared" si="6"/>
        <v>14.509816550840693</v>
      </c>
      <c r="U17">
        <f t="array" ref="U17">EXP((SUMPRODUCT(TRANSPOSE(B$5:B$7),E17:G17))+SUMPRODUCT(TRANSPOSE($B$8:$B$9),H17:I17))</f>
        <v>1.5157356703374576</v>
      </c>
      <c r="V17">
        <f t="array" ref="V17">EXP(SUMPRODUCT(TRANSPOSE(B$5:B$7),E17:G17)+SUMPRODUCT(TRANSPOSE($B$8:$B$9),H17:I17))</f>
        <v>1.5157356703374576</v>
      </c>
    </row>
    <row r="18" spans="1:22" ht="16" x14ac:dyDescent="0.2">
      <c r="A18" s="3">
        <v>4</v>
      </c>
      <c r="B18" s="3" t="s">
        <v>34</v>
      </c>
      <c r="C18" s="3">
        <v>104</v>
      </c>
      <c r="D18" s="5">
        <f t="shared" ref="D18:D81" si="8">C18+D17</f>
        <v>205</v>
      </c>
      <c r="E18" s="6">
        <v>9.7533333333333339</v>
      </c>
      <c r="F18">
        <v>5.3333329999999997</v>
      </c>
      <c r="G18">
        <v>0.27884615384615385</v>
      </c>
      <c r="H18">
        <v>0</v>
      </c>
      <c r="I18">
        <v>1</v>
      </c>
      <c r="J18">
        <f t="shared" si="1"/>
        <v>1.7300431864875065E-8</v>
      </c>
      <c r="K18">
        <f>J18-J17</f>
        <v>1.4367839806794791E-8</v>
      </c>
      <c r="L18">
        <f t="shared" si="2"/>
        <v>3.9023246365749165E-3</v>
      </c>
      <c r="M18">
        <f t="shared" si="7"/>
        <v>1.9722018721735068E-3</v>
      </c>
      <c r="N18">
        <f t="shared" si="3"/>
        <v>3.1178502327557163E-3</v>
      </c>
      <c r="O18">
        <f t="shared" si="3"/>
        <v>1.5757362728721965E-3</v>
      </c>
      <c r="P18">
        <f t="shared" si="0"/>
        <v>-671.11539467412672</v>
      </c>
      <c r="Q18">
        <f t="shared" si="4"/>
        <v>187.07101396534298</v>
      </c>
      <c r="R18">
        <f t="shared" si="4"/>
        <v>94.544176372331791</v>
      </c>
      <c r="S18">
        <f t="shared" si="5"/>
        <v>6159.1228641822991</v>
      </c>
      <c r="T18">
        <f t="shared" si="6"/>
        <v>29.364996609248504</v>
      </c>
      <c r="U18">
        <f t="array" ref="U18">EXP((SUMPRODUCT(TRANSPOSE(B$5:B$7),E18:G18))+SUMPRODUCT(TRANSPOSE($B$8:$B$9),H18:I18))</f>
        <v>1.5929196993168047</v>
      </c>
      <c r="V18">
        <f t="array" ref="V18">EXP(SUMPRODUCT(TRANSPOSE(B$5:B$7),E18:G18)+SUMPRODUCT(TRANSPOSE($B$8:$B$9),H18:I18))</f>
        <v>1.5929196993168047</v>
      </c>
    </row>
    <row r="19" spans="1:22" ht="16" x14ac:dyDescent="0.2">
      <c r="A19" s="3">
        <v>5</v>
      </c>
      <c r="B19" s="3" t="s">
        <v>35</v>
      </c>
      <c r="C19" s="3">
        <v>133</v>
      </c>
      <c r="D19" s="5">
        <f t="shared" si="8"/>
        <v>338</v>
      </c>
      <c r="E19" s="6">
        <v>9.9033333333333342</v>
      </c>
      <c r="F19">
        <v>5.233333</v>
      </c>
      <c r="G19">
        <v>0.25563909774436089</v>
      </c>
      <c r="H19">
        <v>0</v>
      </c>
      <c r="I19">
        <v>0</v>
      </c>
      <c r="J19">
        <f t="shared" si="1"/>
        <v>6.3220996660007245E-8</v>
      </c>
      <c r="K19">
        <f>J19-J18</f>
        <v>4.5920564795132179E-8</v>
      </c>
      <c r="L19">
        <f t="shared" si="2"/>
        <v>6.3826833709053066E-3</v>
      </c>
      <c r="M19">
        <f t="shared" si="7"/>
        <v>2.4803587343303901E-3</v>
      </c>
      <c r="N19">
        <f t="shared" si="3"/>
        <v>5.099595775387317E-3</v>
      </c>
      <c r="O19">
        <f t="shared" si="3"/>
        <v>1.9817455426316007E-3</v>
      </c>
      <c r="P19">
        <f t="shared" si="0"/>
        <v>-827.76237231588243</v>
      </c>
      <c r="Q19">
        <f t="shared" si="4"/>
        <v>305.97574652323902</v>
      </c>
      <c r="R19">
        <f t="shared" si="4"/>
        <v>118.90473255789604</v>
      </c>
      <c r="S19">
        <f t="shared" si="5"/>
        <v>22507.286927378991</v>
      </c>
      <c r="T19">
        <f t="shared" si="6"/>
        <v>48.089595141158028</v>
      </c>
      <c r="U19">
        <f t="array" ref="U19">EXP((SUMPRODUCT(TRANSPOSE(B$5:B$7),E19:G19))+SUMPRODUCT(TRANSPOSE($B$8:$B$9),H19:I19))</f>
        <v>1.4985550055037187</v>
      </c>
      <c r="V19">
        <f t="array" ref="V19">EXP(SUMPRODUCT(TRANSPOSE(B$5:B$7),E19:G19)+SUMPRODUCT(TRANSPOSE($B$8:$B$9),H19:I19))</f>
        <v>1.4985550055037187</v>
      </c>
    </row>
    <row r="20" spans="1:22" ht="16" x14ac:dyDescent="0.2">
      <c r="A20" s="3">
        <v>6</v>
      </c>
      <c r="B20" s="3" t="s">
        <v>36</v>
      </c>
      <c r="C20" s="3">
        <v>167</v>
      </c>
      <c r="D20" s="5">
        <f t="shared" si="8"/>
        <v>505</v>
      </c>
      <c r="E20" s="6">
        <v>10.303333333333335</v>
      </c>
      <c r="F20">
        <v>5</v>
      </c>
      <c r="G20">
        <v>0.32335329341317365</v>
      </c>
      <c r="H20">
        <v>0</v>
      </c>
      <c r="I20">
        <v>0</v>
      </c>
      <c r="J20">
        <f t="shared" si="1"/>
        <v>1.8728840944781666E-7</v>
      </c>
      <c r="K20">
        <f>J20-J19</f>
        <v>1.2406741278780942E-7</v>
      </c>
      <c r="L20">
        <f t="shared" si="2"/>
        <v>9.5390047509730236E-3</v>
      </c>
      <c r="M20">
        <f t="shared" si="7"/>
        <v>3.156321380067717E-3</v>
      </c>
      <c r="N20">
        <f t="shared" si="3"/>
        <v>7.6214320183546043E-3</v>
      </c>
      <c r="O20">
        <f t="shared" si="3"/>
        <v>2.5218362429672873E-3</v>
      </c>
      <c r="P20">
        <f t="shared" si="0"/>
        <v>-999.12225181901533</v>
      </c>
      <c r="Q20">
        <f t="shared" si="4"/>
        <v>457.28592110127624</v>
      </c>
      <c r="R20">
        <f t="shared" si="4"/>
        <v>151.31017457803725</v>
      </c>
      <c r="S20">
        <f t="shared" si="5"/>
        <v>66676.486862514401</v>
      </c>
      <c r="T20">
        <f t="shared" si="6"/>
        <v>71.984879854668293</v>
      </c>
      <c r="U20">
        <f t="array" ref="U20">EXP((SUMPRODUCT(TRANSPOSE(B$5:B$7),E20:G20))+SUMPRODUCT(TRANSPOSE($B$8:$B$9),H20:I20))</f>
        <v>1.5138657639011746</v>
      </c>
      <c r="V20">
        <f t="array" ref="V20">EXP(SUMPRODUCT(TRANSPOSE(B$5:B$7),E20:G20)+SUMPRODUCT(TRANSPOSE($B$8:$B$9),H20:I20))</f>
        <v>1.5138657639011746</v>
      </c>
    </row>
    <row r="21" spans="1:22" ht="16" x14ac:dyDescent="0.2">
      <c r="A21" s="3">
        <v>7</v>
      </c>
      <c r="B21" s="3" t="s">
        <v>37</v>
      </c>
      <c r="C21" s="3">
        <v>221</v>
      </c>
      <c r="D21" s="5">
        <f t="shared" si="8"/>
        <v>726</v>
      </c>
      <c r="E21" s="6">
        <v>10.583333333333332</v>
      </c>
      <c r="F21">
        <v>4.8666669999999996</v>
      </c>
      <c r="G21">
        <v>0.12669683257918551</v>
      </c>
      <c r="H21">
        <v>0</v>
      </c>
      <c r="I21">
        <v>1</v>
      </c>
      <c r="J21">
        <f t="shared" si="1"/>
        <v>5.0695593711846954E-7</v>
      </c>
      <c r="K21">
        <f t="shared" ref="K21:K84" si="9">J21-J20</f>
        <v>3.1966752767065287E-7</v>
      </c>
      <c r="L21">
        <f t="shared" si="2"/>
        <v>1.3863985069502482E-2</v>
      </c>
      <c r="M21">
        <f t="shared" si="7"/>
        <v>4.3249803185294589E-3</v>
      </c>
      <c r="N21">
        <f t="shared" si="3"/>
        <v>1.1077032943187171E-2</v>
      </c>
      <c r="O21">
        <f t="shared" si="3"/>
        <v>3.4556009248325665E-3</v>
      </c>
      <c r="P21">
        <f t="shared" si="0"/>
        <v>-1252.5747186340961</v>
      </c>
      <c r="Q21">
        <f t="shared" si="4"/>
        <v>664.62197659123024</v>
      </c>
      <c r="R21">
        <f t="shared" si="4"/>
        <v>207.33605548995399</v>
      </c>
      <c r="S21">
        <f t="shared" si="5"/>
        <v>180481.25472997973</v>
      </c>
      <c r="T21">
        <f t="shared" si="6"/>
        <v>104.85165981347768</v>
      </c>
      <c r="U21">
        <f t="array" ref="U21">EXP((SUMPRODUCT(TRANSPOSE(B$5:B$7),E21:G21))+SUMPRODUCT(TRANSPOSE($B$8:$B$9),H21:I21))</f>
        <v>1.7140896839382256</v>
      </c>
      <c r="V21">
        <f t="array" ref="V21">EXP(SUMPRODUCT(TRANSPOSE(B$5:B$7),E21:G21)+SUMPRODUCT(TRANSPOSE($B$8:$B$9),H21:I21))</f>
        <v>1.7140896839382256</v>
      </c>
    </row>
    <row r="22" spans="1:22" ht="16" x14ac:dyDescent="0.2">
      <c r="A22" s="3">
        <v>8</v>
      </c>
      <c r="B22" s="3" t="s">
        <v>38</v>
      </c>
      <c r="C22" s="3">
        <v>249</v>
      </c>
      <c r="D22" s="5">
        <f t="shared" si="8"/>
        <v>975</v>
      </c>
      <c r="E22" s="6">
        <v>10.496666666666666</v>
      </c>
      <c r="F22">
        <v>4.6666670000000003</v>
      </c>
      <c r="G22">
        <v>-0.18072289156626506</v>
      </c>
      <c r="H22">
        <v>0</v>
      </c>
      <c r="I22">
        <v>1</v>
      </c>
      <c r="J22">
        <f t="shared" si="1"/>
        <v>1.1895085171298447E-6</v>
      </c>
      <c r="K22">
        <f t="shared" si="9"/>
        <v>6.825525800113752E-7</v>
      </c>
      <c r="L22">
        <f t="shared" si="2"/>
        <v>1.9222479424297556E-2</v>
      </c>
      <c r="M22">
        <f t="shared" si="7"/>
        <v>5.3584943547950736E-3</v>
      </c>
      <c r="N22">
        <f t="shared" si="3"/>
        <v>1.5358455233363074E-2</v>
      </c>
      <c r="O22">
        <f t="shared" si="3"/>
        <v>4.2814222901759033E-3</v>
      </c>
      <c r="P22">
        <f t="shared" si="0"/>
        <v>-1357.9140334368649</v>
      </c>
      <c r="Q22">
        <f t="shared" si="4"/>
        <v>921.50731400178438</v>
      </c>
      <c r="R22">
        <f t="shared" si="4"/>
        <v>256.8853374105542</v>
      </c>
      <c r="S22">
        <f t="shared" si="5"/>
        <v>423476.76885806641</v>
      </c>
      <c r="T22">
        <f t="shared" si="6"/>
        <v>145.77305013800395</v>
      </c>
      <c r="U22">
        <f t="array" ref="U22">EXP((SUMPRODUCT(TRANSPOSE(B$5:B$7),E22:G22))+SUMPRODUCT(TRANSPOSE($B$8:$B$9),H22:I22))</f>
        <v>1.8064936518046346</v>
      </c>
      <c r="V22">
        <f t="array" ref="V22">EXP(SUMPRODUCT(TRANSPOSE(B$5:B$7),E22:G22)+SUMPRODUCT(TRANSPOSE($B$8:$B$9),H22:I22))</f>
        <v>1.8064936518046346</v>
      </c>
    </row>
    <row r="23" spans="1:22" ht="16" x14ac:dyDescent="0.2">
      <c r="A23" s="3">
        <v>9</v>
      </c>
      <c r="B23" s="3" t="s">
        <v>39</v>
      </c>
      <c r="C23" s="3">
        <v>204</v>
      </c>
      <c r="D23" s="5">
        <f t="shared" si="8"/>
        <v>1179</v>
      </c>
      <c r="E23" s="6">
        <v>10.783333333333333</v>
      </c>
      <c r="F23">
        <v>4.6333330000000004</v>
      </c>
      <c r="G23">
        <v>0.15686274509803921</v>
      </c>
      <c r="H23">
        <v>0</v>
      </c>
      <c r="I23">
        <v>0</v>
      </c>
      <c r="J23">
        <f t="shared" si="1"/>
        <v>2.3138821743096116E-6</v>
      </c>
      <c r="K23">
        <f t="shared" si="9"/>
        <v>1.1243736571797669E-6</v>
      </c>
      <c r="L23">
        <f t="shared" si="2"/>
        <v>2.4694120037624501E-2</v>
      </c>
      <c r="M23">
        <f t="shared" si="7"/>
        <v>5.4716406133269446E-3</v>
      </c>
      <c r="N23">
        <f t="shared" si="3"/>
        <v>1.9730366995005109E-2</v>
      </c>
      <c r="O23">
        <f t="shared" si="3"/>
        <v>4.3719117616420368E-3</v>
      </c>
      <c r="P23">
        <f t="shared" si="0"/>
        <v>-1108.2411978616249</v>
      </c>
      <c r="Q23">
        <f t="shared" si="4"/>
        <v>1183.8220197003066</v>
      </c>
      <c r="R23">
        <f t="shared" si="4"/>
        <v>262.31470569852223</v>
      </c>
      <c r="S23">
        <f t="shared" si="5"/>
        <v>823765.35836918128</v>
      </c>
      <c r="T23">
        <f t="shared" si="6"/>
        <v>187.79001017796125</v>
      </c>
      <c r="U23">
        <f t="array" ref="U23">EXP((SUMPRODUCT(TRANSPOSE(B$5:B$7),E23:G23))+SUMPRODUCT(TRANSPOSE($B$8:$B$9),H23:I23))</f>
        <v>1.603209425317013</v>
      </c>
      <c r="V23">
        <f t="array" ref="V23">EXP(SUMPRODUCT(TRANSPOSE(B$5:B$7),E23:G23)+SUMPRODUCT(TRANSPOSE($B$8:$B$9),H23:I23))</f>
        <v>1.603209425317013</v>
      </c>
    </row>
    <row r="24" spans="1:22" ht="16" x14ac:dyDescent="0.2">
      <c r="A24" s="3">
        <v>10</v>
      </c>
      <c r="B24" s="3" t="s">
        <v>40</v>
      </c>
      <c r="C24" s="3">
        <v>236</v>
      </c>
      <c r="D24" s="5">
        <f t="shared" si="8"/>
        <v>1415</v>
      </c>
      <c r="E24" s="6">
        <v>10.693333333333332</v>
      </c>
      <c r="F24">
        <v>4.4000000000000004</v>
      </c>
      <c r="G24">
        <v>0.13135593220338984</v>
      </c>
      <c r="H24">
        <v>0</v>
      </c>
      <c r="I24">
        <v>0</v>
      </c>
      <c r="J24">
        <f t="shared" si="1"/>
        <v>4.2674408243792428E-6</v>
      </c>
      <c r="K24">
        <f t="shared" si="9"/>
        <v>1.9535586500696311E-6</v>
      </c>
      <c r="L24">
        <f t="shared" si="2"/>
        <v>3.0899046969873778E-2</v>
      </c>
      <c r="M24">
        <f t="shared" si="7"/>
        <v>6.2049269322492773E-3</v>
      </c>
      <c r="N24">
        <f t="shared" si="3"/>
        <v>2.4688320426707367E-2</v>
      </c>
      <c r="O24">
        <f t="shared" si="3"/>
        <v>4.9579534317022592E-3</v>
      </c>
      <c r="P24">
        <f t="shared" si="0"/>
        <v>-1252.3958881609851</v>
      </c>
      <c r="Q24">
        <f t="shared" si="4"/>
        <v>1481.299225602442</v>
      </c>
      <c r="R24">
        <f t="shared" si="4"/>
        <v>297.47720590213555</v>
      </c>
      <c r="S24">
        <f t="shared" si="5"/>
        <v>1519253.4231237057</v>
      </c>
      <c r="T24">
        <f t="shared" si="6"/>
        <v>235.7242597570268</v>
      </c>
      <c r="U24">
        <f t="array" ref="U24">EXP((SUMPRODUCT(TRANSPOSE(B$5:B$7),E24:G24))+SUMPRODUCT(TRANSPOSE($B$8:$B$9),H24:I24))</f>
        <v>1.6067177464213955</v>
      </c>
      <c r="V24">
        <f t="array" ref="V24">EXP(SUMPRODUCT(TRANSPOSE(B$5:B$7),E24:G24)+SUMPRODUCT(TRANSPOSE($B$8:$B$9),H24:I24))</f>
        <v>1.6067177464213955</v>
      </c>
    </row>
    <row r="25" spans="1:22" ht="16" x14ac:dyDescent="0.2">
      <c r="A25" s="3">
        <v>11</v>
      </c>
      <c r="B25" s="3" t="s">
        <v>41</v>
      </c>
      <c r="C25" s="3">
        <v>267</v>
      </c>
      <c r="D25" s="5">
        <f t="shared" si="8"/>
        <v>1682</v>
      </c>
      <c r="E25" s="6">
        <v>10.35</v>
      </c>
      <c r="F25">
        <v>4.5333329999999998</v>
      </c>
      <c r="G25">
        <v>0.47940074906367042</v>
      </c>
      <c r="H25">
        <v>0</v>
      </c>
      <c r="I25">
        <v>1</v>
      </c>
      <c r="J25">
        <f t="shared" si="1"/>
        <v>7.4511293938206435E-6</v>
      </c>
      <c r="K25">
        <f t="shared" si="9"/>
        <v>3.1836885694414008E-6</v>
      </c>
      <c r="L25">
        <f t="shared" si="2"/>
        <v>3.7775268621008107E-2</v>
      </c>
      <c r="M25">
        <f t="shared" si="7"/>
        <v>6.8762216511343288E-3</v>
      </c>
      <c r="N25">
        <f t="shared" si="3"/>
        <v>3.018286659878041E-2</v>
      </c>
      <c r="O25">
        <f t="shared" si="3"/>
        <v>5.4945461720730428E-3</v>
      </c>
      <c r="P25">
        <f t="shared" si="0"/>
        <v>-1389.4678087711038</v>
      </c>
      <c r="Q25">
        <f t="shared" si="4"/>
        <v>1810.9719959268245</v>
      </c>
      <c r="R25">
        <f t="shared" si="4"/>
        <v>329.67277032438255</v>
      </c>
      <c r="S25">
        <f t="shared" si="5"/>
        <v>2652684.0312556447</v>
      </c>
      <c r="T25">
        <f t="shared" si="6"/>
        <v>289.20445037232469</v>
      </c>
      <c r="U25">
        <f t="array" ref="U25">EXP((SUMPRODUCT(TRANSPOSE(B$5:B$7),E25:G25))+SUMPRODUCT(TRANSPOSE($B$8:$B$9),H25:I25))</f>
        <v>1.5953284164046933</v>
      </c>
      <c r="V25">
        <f t="array" ref="V25">EXP(SUMPRODUCT(TRANSPOSE(B$5:B$7),E25:G25)+SUMPRODUCT(TRANSPOSE($B$8:$B$9),H25:I25))</f>
        <v>1.5953284164046933</v>
      </c>
    </row>
    <row r="26" spans="1:22" ht="16" x14ac:dyDescent="0.2">
      <c r="A26" s="3">
        <v>12</v>
      </c>
      <c r="B26" s="3" t="s">
        <v>42</v>
      </c>
      <c r="C26" s="3">
        <v>395</v>
      </c>
      <c r="D26" s="5">
        <f t="shared" si="8"/>
        <v>2077</v>
      </c>
      <c r="E26" s="6">
        <v>10.02</v>
      </c>
      <c r="F26">
        <v>4.4333330000000002</v>
      </c>
      <c r="G26">
        <v>1.2658227848101266E-2</v>
      </c>
      <c r="H26">
        <v>0</v>
      </c>
      <c r="I26">
        <v>1</v>
      </c>
      <c r="J26">
        <f t="shared" si="1"/>
        <v>1.2798150434978339E-5</v>
      </c>
      <c r="K26">
        <f t="shared" si="9"/>
        <v>5.3470210411576957E-6</v>
      </c>
      <c r="L26">
        <f t="shared" si="2"/>
        <v>4.5893428079631038E-2</v>
      </c>
      <c r="M26">
        <f t="shared" si="7"/>
        <v>8.1181594586229311E-3</v>
      </c>
      <c r="N26">
        <f t="shared" si="3"/>
        <v>3.6670120761625367E-2</v>
      </c>
      <c r="O26">
        <f t="shared" si="3"/>
        <v>6.487254162844955E-3</v>
      </c>
      <c r="P26">
        <f t="shared" si="0"/>
        <v>-1989.9767904468613</v>
      </c>
      <c r="Q26">
        <f t="shared" si="4"/>
        <v>2200.207245697522</v>
      </c>
      <c r="R26">
        <f t="shared" si="4"/>
        <v>389.23524977069729</v>
      </c>
      <c r="S26">
        <f t="shared" si="5"/>
        <v>4556294.7203438152</v>
      </c>
      <c r="T26">
        <f t="shared" si="6"/>
        <v>352.8383385615341</v>
      </c>
      <c r="U26">
        <f t="array" ref="U26">EXP((SUMPRODUCT(TRANSPOSE(B$5:B$7),E26:G26))+SUMPRODUCT(TRANSPOSE($B$8:$B$9),H26:I26))</f>
        <v>1.7073320470550657</v>
      </c>
      <c r="V26">
        <f t="array" ref="V26">EXP(SUMPRODUCT(TRANSPOSE(B$5:B$7),E26:G26)+SUMPRODUCT(TRANSPOSE($B$8:$B$9),H26:I26))</f>
        <v>1.7073320470550657</v>
      </c>
    </row>
    <row r="27" spans="1:22" ht="16" x14ac:dyDescent="0.2">
      <c r="A27" s="3">
        <v>13</v>
      </c>
      <c r="B27" s="3" t="s">
        <v>43</v>
      </c>
      <c r="C27" s="3">
        <v>400</v>
      </c>
      <c r="D27" s="5">
        <f t="shared" si="8"/>
        <v>2477</v>
      </c>
      <c r="E27" s="6">
        <v>10.59</v>
      </c>
      <c r="F27">
        <v>4.3</v>
      </c>
      <c r="G27">
        <v>3.5000000000000003E-2</v>
      </c>
      <c r="H27">
        <v>0</v>
      </c>
      <c r="I27">
        <v>0</v>
      </c>
      <c r="J27">
        <f t="shared" si="1"/>
        <v>2.0504100769036526E-5</v>
      </c>
      <c r="K27">
        <f t="shared" si="9"/>
        <v>7.705950334058187E-6</v>
      </c>
      <c r="L27">
        <f t="shared" si="2"/>
        <v>5.4348626512957798E-2</v>
      </c>
      <c r="M27">
        <f t="shared" si="7"/>
        <v>8.4551984333267605E-3</v>
      </c>
      <c r="N27">
        <f t="shared" si="3"/>
        <v>4.3427133721966625E-2</v>
      </c>
      <c r="O27">
        <f t="shared" si="3"/>
        <v>6.7570129603412611E-3</v>
      </c>
      <c r="P27">
        <f t="shared" si="0"/>
        <v>-1998.8697425409932</v>
      </c>
      <c r="Q27">
        <f t="shared" si="4"/>
        <v>2605.6280233179973</v>
      </c>
      <c r="R27">
        <f t="shared" si="4"/>
        <v>405.42077762047569</v>
      </c>
      <c r="S27">
        <f t="shared" si="5"/>
        <v>7299733.8331914302</v>
      </c>
      <c r="T27">
        <f t="shared" si="6"/>
        <v>419.69268413251712</v>
      </c>
      <c r="U27">
        <f t="array" ref="U27">EXP((SUMPRODUCT(TRANSPOSE(B$5:B$7),E27:G27))+SUMPRODUCT(TRANSPOSE($B$8:$B$9),H27:I27))</f>
        <v>1.6276876298966783</v>
      </c>
      <c r="V27">
        <f t="array" ref="V27">EXP(SUMPRODUCT(TRANSPOSE(B$5:B$7),E27:G27)+SUMPRODUCT(TRANSPOSE($B$8:$B$9),H27:I27))</f>
        <v>1.6276876298966783</v>
      </c>
    </row>
    <row r="28" spans="1:22" ht="16" x14ac:dyDescent="0.2">
      <c r="A28" s="3">
        <v>14</v>
      </c>
      <c r="B28" s="3" t="s">
        <v>44</v>
      </c>
      <c r="C28" s="3">
        <v>414</v>
      </c>
      <c r="D28" s="5">
        <f t="shared" si="8"/>
        <v>2891</v>
      </c>
      <c r="E28" s="6">
        <v>10.623333333333333</v>
      </c>
      <c r="F28">
        <v>4.266667</v>
      </c>
      <c r="G28">
        <v>0.20772946859903382</v>
      </c>
      <c r="H28">
        <v>0</v>
      </c>
      <c r="I28">
        <v>0</v>
      </c>
      <c r="J28">
        <f t="shared" si="1"/>
        <v>3.146783501561945E-5</v>
      </c>
      <c r="K28">
        <f t="shared" si="9"/>
        <v>1.0963734246582924E-5</v>
      </c>
      <c r="L28">
        <f t="shared" si="2"/>
        <v>6.325108515393929E-2</v>
      </c>
      <c r="M28">
        <f t="shared" si="7"/>
        <v>8.9024586409814921E-3</v>
      </c>
      <c r="N28">
        <f t="shared" si="3"/>
        <v>5.054214981545354E-2</v>
      </c>
      <c r="O28">
        <f t="shared" si="3"/>
        <v>7.1150160934869127E-3</v>
      </c>
      <c r="P28">
        <f t="shared" si="0"/>
        <v>-2047.4567832107716</v>
      </c>
      <c r="Q28">
        <f t="shared" si="4"/>
        <v>3032.5289889272126</v>
      </c>
      <c r="R28">
        <f t="shared" si="4"/>
        <v>426.90096560921478</v>
      </c>
      <c r="S28">
        <f t="shared" si="5"/>
        <v>11203032.102603152</v>
      </c>
      <c r="T28">
        <f t="shared" si="6"/>
        <v>490.73301180416399</v>
      </c>
      <c r="U28">
        <f t="array" ref="U28">EXP((SUMPRODUCT(TRANSPOSE(B$5:B$7),E28:G28))+SUMPRODUCT(TRANSPOSE($B$8:$B$9),H28:I28))</f>
        <v>1.5812709417207622</v>
      </c>
      <c r="V28">
        <f t="array" ref="V28">EXP(SUMPRODUCT(TRANSPOSE(B$5:B$7),E28:G28)+SUMPRODUCT(TRANSPOSE($B$8:$B$9),H28:I28))</f>
        <v>1.5812709417207622</v>
      </c>
    </row>
    <row r="29" spans="1:22" ht="16" x14ac:dyDescent="0.2">
      <c r="A29" s="3">
        <v>15</v>
      </c>
      <c r="B29" s="3" t="s">
        <v>45</v>
      </c>
      <c r="C29" s="3">
        <v>500</v>
      </c>
      <c r="D29" s="5">
        <f t="shared" si="8"/>
        <v>3391</v>
      </c>
      <c r="E29" s="6">
        <v>10.59</v>
      </c>
      <c r="F29">
        <v>4.233333</v>
      </c>
      <c r="G29">
        <v>0.16</v>
      </c>
      <c r="H29">
        <v>0</v>
      </c>
      <c r="I29">
        <v>1</v>
      </c>
      <c r="J29">
        <f t="shared" si="1"/>
        <v>4.8409972993379569E-5</v>
      </c>
      <c r="K29">
        <f t="shared" si="9"/>
        <v>1.6942137977760119E-5</v>
      </c>
      <c r="L29">
        <f t="shared" si="2"/>
        <v>7.3633771790981184E-2</v>
      </c>
      <c r="M29">
        <f t="shared" si="7"/>
        <v>1.0382686637041894E-2</v>
      </c>
      <c r="N29">
        <f t="shared" si="3"/>
        <v>5.8841027942404422E-2</v>
      </c>
      <c r="O29">
        <f t="shared" si="3"/>
        <v>8.2988781269508777E-3</v>
      </c>
      <c r="P29">
        <f t="shared" si="0"/>
        <v>-2395.81746937143</v>
      </c>
      <c r="Q29">
        <f t="shared" si="4"/>
        <v>3530.4616765442652</v>
      </c>
      <c r="R29">
        <f t="shared" si="4"/>
        <v>497.93268761705269</v>
      </c>
      <c r="S29">
        <f t="shared" si="5"/>
        <v>17234841.500455942</v>
      </c>
      <c r="T29">
        <f t="shared" si="6"/>
        <v>574.44373237809589</v>
      </c>
      <c r="U29">
        <f t="array" ref="U29">EXP((SUMPRODUCT(TRANSPOSE(B$5:B$7),E29:G29))+SUMPRODUCT(TRANSPOSE($B$8:$B$9),H29:I29))</f>
        <v>1.7144539080461076</v>
      </c>
      <c r="V29">
        <f t="array" ref="V29">EXP(SUMPRODUCT(TRANSPOSE(B$5:B$7),E29:G29)+SUMPRODUCT(TRANSPOSE($B$8:$B$9),H29:I29))</f>
        <v>1.7144539080461076</v>
      </c>
    </row>
    <row r="30" spans="1:22" ht="16" x14ac:dyDescent="0.2">
      <c r="A30" s="3">
        <v>16</v>
      </c>
      <c r="B30" s="3" t="s">
        <v>46</v>
      </c>
      <c r="C30" s="3">
        <v>580</v>
      </c>
      <c r="D30" s="5">
        <f t="shared" si="8"/>
        <v>3971</v>
      </c>
      <c r="E30" s="6">
        <v>10.526666666666667</v>
      </c>
      <c r="F30">
        <v>4.0666669999999998</v>
      </c>
      <c r="G30">
        <v>8.6206896551724137E-3</v>
      </c>
      <c r="H30">
        <v>0</v>
      </c>
      <c r="I30">
        <v>1</v>
      </c>
      <c r="J30">
        <f t="shared" si="1"/>
        <v>7.2601818281392561E-5</v>
      </c>
      <c r="K30">
        <f t="shared" si="9"/>
        <v>2.4191845288012992E-5</v>
      </c>
      <c r="L30">
        <f t="shared" si="2"/>
        <v>8.5009997600402398E-2</v>
      </c>
      <c r="M30">
        <f t="shared" si="7"/>
        <v>1.1376225809421214E-2</v>
      </c>
      <c r="N30">
        <f t="shared" si="3"/>
        <v>6.7935173098242208E-2</v>
      </c>
      <c r="O30">
        <f t="shared" si="3"/>
        <v>9.0941451558377955E-3</v>
      </c>
      <c r="P30">
        <f t="shared" si="0"/>
        <v>-2726.0721879550879</v>
      </c>
      <c r="Q30">
        <f t="shared" si="4"/>
        <v>4076.1103858945326</v>
      </c>
      <c r="R30">
        <f t="shared" si="4"/>
        <v>545.64870935026772</v>
      </c>
      <c r="S30">
        <f t="shared" si="5"/>
        <v>25847901.371168438</v>
      </c>
      <c r="T30">
        <f t="shared" si="6"/>
        <v>667.24964392814638</v>
      </c>
      <c r="U30">
        <f t="array" ref="U30">EXP((SUMPRODUCT(TRANSPOSE(B$5:B$7),E30:G30))+SUMPRODUCT(TRANSPOSE($B$8:$B$9),H30:I30))</f>
        <v>1.7586351864774197</v>
      </c>
      <c r="V30">
        <f t="array" ref="V30">EXP(SUMPRODUCT(TRANSPOSE(B$5:B$7),E30:G30)+SUMPRODUCT(TRANSPOSE($B$8:$B$9),H30:I30))</f>
        <v>1.7586351864774197</v>
      </c>
    </row>
    <row r="31" spans="1:22" ht="16" x14ac:dyDescent="0.2">
      <c r="A31" s="3">
        <v>17</v>
      </c>
      <c r="B31" s="3" t="s">
        <v>47</v>
      </c>
      <c r="C31" s="3">
        <v>585</v>
      </c>
      <c r="D31" s="5">
        <f t="shared" si="8"/>
        <v>4556</v>
      </c>
      <c r="E31" s="6">
        <v>11.013333333333332</v>
      </c>
      <c r="F31">
        <v>4.0333329999999998</v>
      </c>
      <c r="G31">
        <v>5.6410256410256411E-2</v>
      </c>
      <c r="H31">
        <v>0</v>
      </c>
      <c r="I31">
        <v>0</v>
      </c>
      <c r="J31">
        <f t="shared" si="1"/>
        <v>1.0374828161818783E-4</v>
      </c>
      <c r="K31">
        <f t="shared" si="9"/>
        <v>3.1146463336795271E-5</v>
      </c>
      <c r="L31">
        <f t="shared" si="2"/>
        <v>9.6419697024375917E-2</v>
      </c>
      <c r="M31">
        <f t="shared" si="7"/>
        <v>1.1409699423973518E-2</v>
      </c>
      <c r="N31">
        <f t="shared" si="3"/>
        <v>7.7057460798529431E-2</v>
      </c>
      <c r="O31">
        <f t="shared" si="3"/>
        <v>9.1222877002872134E-3</v>
      </c>
      <c r="P31">
        <f t="shared" si="0"/>
        <v>-2747.765277283067</v>
      </c>
      <c r="Q31">
        <f t="shared" si="4"/>
        <v>4623.4476479117657</v>
      </c>
      <c r="R31">
        <f t="shared" si="4"/>
        <v>547.33726201723277</v>
      </c>
      <c r="S31">
        <f t="shared" si="5"/>
        <v>36937336.325001866</v>
      </c>
      <c r="T31">
        <f t="shared" si="6"/>
        <v>761.49564183810025</v>
      </c>
      <c r="U31">
        <f t="array" ref="U31">EXP((SUMPRODUCT(TRANSPOSE(B$5:B$7),E31:G31))+SUMPRODUCT(TRANSPOSE($B$8:$B$9),H31:I31))</f>
        <v>1.6604608560378171</v>
      </c>
      <c r="V31">
        <f t="array" ref="V31">EXP(SUMPRODUCT(TRANSPOSE(B$5:B$7),E31:G31)+SUMPRODUCT(TRANSPOSE($B$8:$B$9),H31:I31))</f>
        <v>1.6604608560378171</v>
      </c>
    </row>
    <row r="32" spans="1:22" ht="16" x14ac:dyDescent="0.2">
      <c r="A32" s="3">
        <v>18</v>
      </c>
      <c r="B32" s="3" t="s">
        <v>48</v>
      </c>
      <c r="C32" s="3">
        <v>618</v>
      </c>
      <c r="D32" s="5">
        <f t="shared" si="8"/>
        <v>5174</v>
      </c>
      <c r="E32" s="6">
        <v>10.876666666666667</v>
      </c>
      <c r="F32">
        <v>3.9333330000000002</v>
      </c>
      <c r="G32">
        <v>4.8543689320388349E-2</v>
      </c>
      <c r="H32">
        <v>0</v>
      </c>
      <c r="I32">
        <v>0</v>
      </c>
      <c r="J32">
        <f t="shared" si="1"/>
        <v>1.4526341576015511E-4</v>
      </c>
      <c r="K32">
        <f t="shared" si="9"/>
        <v>4.151513414196728E-5</v>
      </c>
      <c r="L32">
        <f t="shared" si="2"/>
        <v>0.10842679892866192</v>
      </c>
      <c r="M32">
        <f t="shared" si="7"/>
        <v>1.2007101904285999E-2</v>
      </c>
      <c r="N32">
        <f t="shared" si="3"/>
        <v>8.6659140541183927E-2</v>
      </c>
      <c r="O32">
        <f t="shared" si="3"/>
        <v>9.6016797426545075E-3</v>
      </c>
      <c r="P32">
        <f t="shared" si="0"/>
        <v>-2871.1150435798972</v>
      </c>
      <c r="Q32">
        <f t="shared" si="4"/>
        <v>5199.548432471036</v>
      </c>
      <c r="R32">
        <f t="shared" si="4"/>
        <v>576.10078455927044</v>
      </c>
      <c r="S32">
        <f t="shared" si="5"/>
        <v>51718994.463775486</v>
      </c>
      <c r="T32">
        <f t="shared" si="6"/>
        <v>861.97103519461427</v>
      </c>
      <c r="U32">
        <f t="array" ref="U32">EXP((SUMPRODUCT(TRANSPOSE(B$5:B$7),E32:G32))+SUMPRODUCT(TRANSPOSE($B$8:$B$9),H32:I32))</f>
        <v>1.6529237423642187</v>
      </c>
      <c r="V32">
        <f t="array" ref="V32">EXP(SUMPRODUCT(TRANSPOSE(B$5:B$7),E32:G32)+SUMPRODUCT(TRANSPOSE($B$8:$B$9),H32:I32))</f>
        <v>1.6529237423642187</v>
      </c>
    </row>
    <row r="33" spans="1:22" ht="16" x14ac:dyDescent="0.2">
      <c r="A33" s="3">
        <v>19</v>
      </c>
      <c r="B33" s="3" t="s">
        <v>49</v>
      </c>
      <c r="C33" s="3">
        <v>648</v>
      </c>
      <c r="D33" s="5">
        <f t="shared" si="8"/>
        <v>5822</v>
      </c>
      <c r="E33" s="6">
        <v>10.746666666666666</v>
      </c>
      <c r="F33">
        <v>4</v>
      </c>
      <c r="G33">
        <v>8.7962962962962965E-2</v>
      </c>
      <c r="H33">
        <v>0</v>
      </c>
      <c r="I33">
        <v>1</v>
      </c>
      <c r="J33">
        <f t="shared" si="1"/>
        <v>2.0330948844415886E-4</v>
      </c>
      <c r="K33">
        <f t="shared" si="9"/>
        <v>5.8046072684003747E-5</v>
      </c>
      <c r="L33">
        <f t="shared" si="2"/>
        <v>0.12182945138532275</v>
      </c>
      <c r="M33">
        <f t="shared" si="7"/>
        <v>1.3402652456660835E-2</v>
      </c>
      <c r="N33">
        <f t="shared" si="3"/>
        <v>9.7379148799036239E-2</v>
      </c>
      <c r="O33">
        <f t="shared" si="3"/>
        <v>1.0720008257852309E-2</v>
      </c>
      <c r="P33">
        <f t="shared" si="0"/>
        <v>-2939.0968927554918</v>
      </c>
      <c r="Q33">
        <f t="shared" si="4"/>
        <v>5842.7489279421743</v>
      </c>
      <c r="R33">
        <f t="shared" si="4"/>
        <v>643.20049547113854</v>
      </c>
      <c r="S33">
        <f t="shared" si="5"/>
        <v>72387616.138951838</v>
      </c>
      <c r="T33">
        <f t="shared" si="6"/>
        <v>975.73616866366297</v>
      </c>
      <c r="U33">
        <f t="array" ref="U33">EXP((SUMPRODUCT(TRANSPOSE(B$5:B$7),E33:G33))+SUMPRODUCT(TRANSPOSE($B$8:$B$9),H33:I33))</f>
        <v>1.7542214918091972</v>
      </c>
      <c r="V33">
        <f t="array" ref="V33">EXP(SUMPRODUCT(TRANSPOSE(B$5:B$7),E33:G33)+SUMPRODUCT(TRANSPOSE($B$8:$B$9),H33:I33))</f>
        <v>1.7542214918091972</v>
      </c>
    </row>
    <row r="34" spans="1:22" ht="16" x14ac:dyDescent="0.2">
      <c r="A34" s="3">
        <v>20</v>
      </c>
      <c r="B34" s="3" t="s">
        <v>50</v>
      </c>
      <c r="C34" s="3">
        <v>705</v>
      </c>
      <c r="D34" s="5">
        <f t="shared" si="8"/>
        <v>6527</v>
      </c>
      <c r="E34" s="6">
        <v>10.393333333333333</v>
      </c>
      <c r="F34">
        <v>3.9</v>
      </c>
      <c r="G34">
        <v>-2.4113475177304965E-2</v>
      </c>
      <c r="H34">
        <v>0</v>
      </c>
      <c r="I34">
        <v>1</v>
      </c>
      <c r="J34">
        <f t="shared" si="1"/>
        <v>2.7892210805835482E-4</v>
      </c>
      <c r="K34">
        <f t="shared" si="9"/>
        <v>7.5612619614195964E-5</v>
      </c>
      <c r="L34">
        <f t="shared" si="2"/>
        <v>0.1359033821089054</v>
      </c>
      <c r="M34">
        <f t="shared" si="7"/>
        <v>1.4073930723582651E-2</v>
      </c>
      <c r="N34">
        <f t="shared" si="3"/>
        <v>0.10863902073555887</v>
      </c>
      <c r="O34">
        <f t="shared" si="3"/>
        <v>1.1259871936522621E-2</v>
      </c>
      <c r="P34">
        <f t="shared" si="0"/>
        <v>-3162.9895709003395</v>
      </c>
      <c r="Q34">
        <f t="shared" si="4"/>
        <v>6518.3412441335322</v>
      </c>
      <c r="R34">
        <f t="shared" si="4"/>
        <v>675.59231619135721</v>
      </c>
      <c r="S34">
        <f t="shared" si="5"/>
        <v>99313033.870201617</v>
      </c>
      <c r="T34">
        <f t="shared" si="6"/>
        <v>1097.0847952055519</v>
      </c>
      <c r="U34">
        <f t="array" ref="U34">EXP((SUMPRODUCT(TRANSPOSE(B$5:B$7),E34:G34))+SUMPRODUCT(TRANSPOSE($B$8:$B$9),H34:I34))</f>
        <v>1.7598381558019671</v>
      </c>
      <c r="V34">
        <f t="array" ref="V34">EXP(SUMPRODUCT(TRANSPOSE(B$5:B$7),E34:G34)+SUMPRODUCT(TRANSPOSE($B$8:$B$9),H34:I34))</f>
        <v>1.7598381558019671</v>
      </c>
    </row>
    <row r="35" spans="1:22" ht="16" x14ac:dyDescent="0.2">
      <c r="A35" s="3">
        <v>21</v>
      </c>
      <c r="B35" s="3" t="s">
        <v>51</v>
      </c>
      <c r="C35" s="3">
        <v>688</v>
      </c>
      <c r="D35" s="5">
        <f t="shared" si="8"/>
        <v>7215</v>
      </c>
      <c r="E35" s="6">
        <v>9.2266666666666666</v>
      </c>
      <c r="F35">
        <v>4.233333</v>
      </c>
      <c r="G35">
        <v>-4.6511627906976744E-2</v>
      </c>
      <c r="H35">
        <v>0</v>
      </c>
      <c r="I35">
        <v>0</v>
      </c>
      <c r="J35">
        <f t="shared" si="1"/>
        <v>3.6388973472434305E-4</v>
      </c>
      <c r="K35">
        <f t="shared" si="9"/>
        <v>8.4967626665988227E-5</v>
      </c>
      <c r="L35">
        <f t="shared" si="2"/>
        <v>0.14878127067188851</v>
      </c>
      <c r="M35">
        <f t="shared" si="7"/>
        <v>1.2877888562983109E-2</v>
      </c>
      <c r="N35">
        <f t="shared" si="3"/>
        <v>0.11894516951483169</v>
      </c>
      <c r="O35">
        <f t="shared" si="3"/>
        <v>1.0306148779272838E-2</v>
      </c>
      <c r="P35">
        <f t="shared" si="0"/>
        <v>-3147.6100399840925</v>
      </c>
      <c r="Q35">
        <f t="shared" si="4"/>
        <v>7136.7101708899017</v>
      </c>
      <c r="R35">
        <f t="shared" si="4"/>
        <v>618.36892675637034</v>
      </c>
      <c r="S35">
        <f t="shared" si="5"/>
        <v>129572209.08997871</v>
      </c>
      <c r="T35">
        <f t="shared" si="6"/>
        <v>1209.8662899800502</v>
      </c>
      <c r="U35">
        <f t="array" ref="U35">EXP((SUMPRODUCT(TRANSPOSE(B$5:B$7),E35:G35))+SUMPRODUCT(TRANSPOSE($B$8:$B$9),H35:I35))</f>
        <v>1.5430168652875804</v>
      </c>
      <c r="V35">
        <f t="array" ref="V35">EXP(SUMPRODUCT(TRANSPOSE(B$5:B$7),E35:G35)+SUMPRODUCT(TRANSPOSE($B$8:$B$9),H35:I35))</f>
        <v>1.5430168652875804</v>
      </c>
    </row>
    <row r="36" spans="1:22" ht="16" x14ac:dyDescent="0.2">
      <c r="A36" s="3">
        <v>22</v>
      </c>
      <c r="B36" s="3" t="s">
        <v>52</v>
      </c>
      <c r="C36" s="3">
        <v>656</v>
      </c>
      <c r="D36" s="5">
        <f t="shared" si="8"/>
        <v>7871</v>
      </c>
      <c r="E36" s="6">
        <v>9.1</v>
      </c>
      <c r="F36">
        <v>4.4000000000000004</v>
      </c>
      <c r="G36">
        <v>4.2682926829268296E-2</v>
      </c>
      <c r="H36">
        <v>0</v>
      </c>
      <c r="I36">
        <v>0</v>
      </c>
      <c r="J36">
        <f t="shared" si="1"/>
        <v>4.6896762033166173E-4</v>
      </c>
      <c r="K36">
        <f t="shared" si="9"/>
        <v>1.0507788560731868E-4</v>
      </c>
      <c r="L36">
        <f t="shared" si="2"/>
        <v>0.16187143088755784</v>
      </c>
      <c r="M36">
        <f t="shared" si="7"/>
        <v>1.3090160215669333E-2</v>
      </c>
      <c r="N36">
        <f t="shared" si="3"/>
        <v>0.12942496005892959</v>
      </c>
      <c r="O36">
        <f t="shared" si="3"/>
        <v>1.0479790544097875E-2</v>
      </c>
      <c r="P36">
        <f t="shared" si="0"/>
        <v>-2990.2491207696967</v>
      </c>
      <c r="Q36">
        <f t="shared" si="4"/>
        <v>7765.4976035357749</v>
      </c>
      <c r="R36">
        <f t="shared" si="4"/>
        <v>628.78743264587251</v>
      </c>
      <c r="S36">
        <f t="shared" si="5"/>
        <v>166996782.83716804</v>
      </c>
      <c r="T36">
        <f t="shared" si="6"/>
        <v>1326.2702769622961</v>
      </c>
      <c r="U36">
        <f t="array" ref="U36">EXP((SUMPRODUCT(TRANSPOSE(B$5:B$7),E36:G36))+SUMPRODUCT(TRANSPOSE($B$8:$B$9),H36:I36))</f>
        <v>1.5066106608999286</v>
      </c>
      <c r="V36">
        <f t="array" ref="V36">EXP(SUMPRODUCT(TRANSPOSE(B$5:B$7),E36:G36)+SUMPRODUCT(TRANSPOSE($B$8:$B$9),H36:I36))</f>
        <v>1.5066106608999286</v>
      </c>
    </row>
    <row r="37" spans="1:22" ht="16" x14ac:dyDescent="0.2">
      <c r="A37" s="3">
        <v>23</v>
      </c>
      <c r="B37" s="3" t="s">
        <v>53</v>
      </c>
      <c r="C37" s="3">
        <v>684</v>
      </c>
      <c r="D37" s="5">
        <f t="shared" si="8"/>
        <v>8555</v>
      </c>
      <c r="E37" s="6">
        <v>8.8566666666666656</v>
      </c>
      <c r="F37">
        <v>4.8333329999999997</v>
      </c>
      <c r="G37">
        <v>1.1695906432748537E-2</v>
      </c>
      <c r="H37">
        <v>0</v>
      </c>
      <c r="I37">
        <v>1</v>
      </c>
      <c r="J37">
        <f t="shared" si="1"/>
        <v>6.091921137323375E-4</v>
      </c>
      <c r="K37">
        <f t="shared" si="9"/>
        <v>1.4022449340067578E-4</v>
      </c>
      <c r="L37">
        <f t="shared" si="2"/>
        <v>0.17633116924630832</v>
      </c>
      <c r="M37">
        <f t="shared" si="7"/>
        <v>1.4459738358750474E-2</v>
      </c>
      <c r="N37">
        <f t="shared" si="3"/>
        <v>0.14100607017677788</v>
      </c>
      <c r="O37">
        <f t="shared" si="3"/>
        <v>1.1581110117848318E-2</v>
      </c>
      <c r="P37">
        <f t="shared" si="0"/>
        <v>-3049.5318832916964</v>
      </c>
      <c r="Q37">
        <f t="shared" si="4"/>
        <v>8460.3642106066727</v>
      </c>
      <c r="R37">
        <f t="shared" si="4"/>
        <v>694.86660707089914</v>
      </c>
      <c r="S37">
        <f t="shared" si="5"/>
        <v>216945409.95452848</v>
      </c>
      <c r="T37">
        <f t="shared" si="6"/>
        <v>1456.9869343264604</v>
      </c>
      <c r="U37">
        <f t="array" ref="U37">EXP((SUMPRODUCT(TRANSPOSE(B$5:B$7),E37:G37))+SUMPRODUCT(TRANSPOSE($B$8:$B$9),H37:I37))</f>
        <v>1.6045757670677461</v>
      </c>
      <c r="V37">
        <f t="array" ref="V37">EXP(SUMPRODUCT(TRANSPOSE(B$5:B$7),E37:G37)+SUMPRODUCT(TRANSPOSE($B$8:$B$9),H37:I37))</f>
        <v>1.6045757670677461</v>
      </c>
    </row>
    <row r="38" spans="1:22" ht="16" x14ac:dyDescent="0.2">
      <c r="A38" s="3">
        <v>24</v>
      </c>
      <c r="B38" s="3" t="s">
        <v>54</v>
      </c>
      <c r="C38" s="3">
        <v>692</v>
      </c>
      <c r="D38" s="5">
        <f t="shared" si="8"/>
        <v>9247</v>
      </c>
      <c r="E38" s="6">
        <v>8.5133333333333336</v>
      </c>
      <c r="F38">
        <v>5.5</v>
      </c>
      <c r="G38">
        <v>-0.10549132947976879</v>
      </c>
      <c r="H38">
        <v>0</v>
      </c>
      <c r="I38">
        <v>1</v>
      </c>
      <c r="J38">
        <f t="shared" si="1"/>
        <v>7.8274831028002367E-4</v>
      </c>
      <c r="K38">
        <f t="shared" si="9"/>
        <v>1.7355619654768617E-4</v>
      </c>
      <c r="L38">
        <f t="shared" si="2"/>
        <v>0.19123679083378242</v>
      </c>
      <c r="M38">
        <f t="shared" si="7"/>
        <v>1.4905621587474105E-2</v>
      </c>
      <c r="N38">
        <f t="shared" si="3"/>
        <v>0.15295012897099566</v>
      </c>
      <c r="O38">
        <f t="shared" si="3"/>
        <v>1.1944058794217777E-2</v>
      </c>
      <c r="P38">
        <f t="shared" si="0"/>
        <v>-3063.8447370171762</v>
      </c>
      <c r="Q38">
        <f t="shared" si="4"/>
        <v>9177.0077382597392</v>
      </c>
      <c r="R38">
        <f t="shared" si="4"/>
        <v>716.6435276530666</v>
      </c>
      <c r="S38">
        <f t="shared" si="5"/>
        <v>278776807.37284094</v>
      </c>
      <c r="T38">
        <f t="shared" si="6"/>
        <v>1594.1602103151124</v>
      </c>
      <c r="U38">
        <f t="array" ref="U38">EXP((SUMPRODUCT(TRANSPOSE(B$5:B$7),E38:G38))+SUMPRODUCT(TRANSPOSE($B$8:$B$9),H38:I38))</f>
        <v>1.6006462399196397</v>
      </c>
      <c r="V38">
        <f t="array" ref="V38">EXP(SUMPRODUCT(TRANSPOSE(B$5:B$7),E38:G38)+SUMPRODUCT(TRANSPOSE($B$8:$B$9),H38:I38))</f>
        <v>1.6006462399196397</v>
      </c>
    </row>
    <row r="39" spans="1:22" ht="16" x14ac:dyDescent="0.2">
      <c r="A39" s="3">
        <v>25</v>
      </c>
      <c r="B39" s="3" t="s">
        <v>55</v>
      </c>
      <c r="C39" s="3">
        <v>619</v>
      </c>
      <c r="D39" s="5">
        <f t="shared" si="8"/>
        <v>9866</v>
      </c>
      <c r="E39" s="6">
        <v>9.3133333333333326</v>
      </c>
      <c r="F39">
        <v>5.7</v>
      </c>
      <c r="G39">
        <v>3.7156704361873988E-2</v>
      </c>
      <c r="H39">
        <v>0</v>
      </c>
      <c r="I39">
        <v>0</v>
      </c>
      <c r="J39">
        <f t="shared" si="1"/>
        <v>9.835650101090998E-4</v>
      </c>
      <c r="K39">
        <f t="shared" si="9"/>
        <v>2.0081669982907613E-4</v>
      </c>
      <c r="L39">
        <f t="shared" si="2"/>
        <v>0.20569595904852667</v>
      </c>
      <c r="M39">
        <f t="shared" si="7"/>
        <v>1.4459168214744245E-2</v>
      </c>
      <c r="N39">
        <f t="shared" si="3"/>
        <v>0.1645429643112096</v>
      </c>
      <c r="O39">
        <f t="shared" si="3"/>
        <v>1.1592835340213926E-2</v>
      </c>
      <c r="P39">
        <f t="shared" si="0"/>
        <v>-2759.1108011456577</v>
      </c>
      <c r="Q39">
        <f t="shared" si="4"/>
        <v>9872.5778586725755</v>
      </c>
      <c r="R39">
        <f t="shared" si="4"/>
        <v>695.57012041283554</v>
      </c>
      <c r="S39">
        <f t="shared" si="5"/>
        <v>350333690.28894955</v>
      </c>
      <c r="T39">
        <f t="shared" si="6"/>
        <v>1729.6637804604502</v>
      </c>
      <c r="U39">
        <f t="array" ref="U39">EXP((SUMPRODUCT(TRANSPOSE(B$5:B$7),E39:G39))+SUMPRODUCT(TRANSPOSE($B$8:$B$9),H39:I39))</f>
        <v>1.506226122773477</v>
      </c>
      <c r="V39">
        <f t="array" ref="V39">EXP(SUMPRODUCT(TRANSPOSE(B$5:B$7),E39:G39)+SUMPRODUCT(TRANSPOSE($B$8:$B$9),H39:I39))</f>
        <v>1.506226122773477</v>
      </c>
    </row>
    <row r="40" spans="1:22" ht="16" x14ac:dyDescent="0.2">
      <c r="A40" s="3">
        <v>26</v>
      </c>
      <c r="B40" s="3" t="s">
        <v>56</v>
      </c>
      <c r="C40" s="3">
        <v>642</v>
      </c>
      <c r="D40" s="5">
        <f t="shared" si="8"/>
        <v>10508</v>
      </c>
      <c r="E40" s="6">
        <v>9.41</v>
      </c>
      <c r="F40">
        <v>5.8333329999999997</v>
      </c>
      <c r="G40">
        <v>0.12461059190031153</v>
      </c>
      <c r="H40">
        <v>1</v>
      </c>
      <c r="I40">
        <v>0</v>
      </c>
      <c r="J40">
        <f t="shared" si="1"/>
        <v>1.2031393432998527E-3</v>
      </c>
      <c r="K40">
        <f t="shared" si="9"/>
        <v>2.1957433319075292E-4</v>
      </c>
      <c r="L40">
        <f t="shared" si="2"/>
        <v>0.2190435040566785</v>
      </c>
      <c r="M40">
        <f t="shared" si="7"/>
        <v>1.3347545008151829E-2</v>
      </c>
      <c r="N40">
        <f t="shared" si="3"/>
        <v>0.1752514150396231</v>
      </c>
      <c r="O40">
        <f t="shared" si="3"/>
        <v>1.0708450728413503E-2</v>
      </c>
      <c r="P40">
        <f t="shared" si="0"/>
        <v>-2912.5755635024339</v>
      </c>
      <c r="Q40">
        <f t="shared" si="4"/>
        <v>10515.084902377386</v>
      </c>
      <c r="R40">
        <f t="shared" si="4"/>
        <v>642.50704370481014</v>
      </c>
      <c r="S40">
        <f t="shared" si="5"/>
        <v>428591193.77399093</v>
      </c>
      <c r="T40">
        <f t="shared" si="6"/>
        <v>1856.9588374448447</v>
      </c>
      <c r="U40">
        <f t="array" ref="U40">EXP((SUMPRODUCT(TRANSPOSE(B$5:B$7),E40:G40))+SUMPRODUCT(TRANSPOSE($B$8:$B$9),H40:I40))</f>
        <v>1.3505423739738536</v>
      </c>
      <c r="V40">
        <f t="array" ref="V40">EXP(SUMPRODUCT(TRANSPOSE(B$5:B$7),E40:G40)+SUMPRODUCT(TRANSPOSE($B$8:$B$9),H40:I40))</f>
        <v>1.3505423739738536</v>
      </c>
    </row>
    <row r="41" spans="1:22" ht="16" x14ac:dyDescent="0.2">
      <c r="A41" s="3">
        <v>27</v>
      </c>
      <c r="B41" s="3" t="s">
        <v>57</v>
      </c>
      <c r="C41" s="3">
        <v>722</v>
      </c>
      <c r="D41" s="5">
        <f t="shared" si="8"/>
        <v>11230</v>
      </c>
      <c r="E41" s="6">
        <v>8.7266666666666648</v>
      </c>
      <c r="F41">
        <v>5.733333</v>
      </c>
      <c r="G41">
        <v>0.11357340720221606</v>
      </c>
      <c r="H41">
        <v>1</v>
      </c>
      <c r="I41">
        <v>1</v>
      </c>
      <c r="J41">
        <f t="shared" si="1"/>
        <v>1.480304098032903E-3</v>
      </c>
      <c r="K41">
        <f t="shared" si="9"/>
        <v>2.7716475473305024E-4</v>
      </c>
      <c r="L41">
        <f t="shared" si="2"/>
        <v>0.23334863578215503</v>
      </c>
      <c r="M41">
        <f t="shared" si="7"/>
        <v>1.4305131725476539E-2</v>
      </c>
      <c r="N41">
        <f t="shared" si="3"/>
        <v>0.18673652771528126</v>
      </c>
      <c r="O41">
        <f t="shared" si="3"/>
        <v>1.1485112675658157E-2</v>
      </c>
      <c r="P41">
        <f t="shared" si="0"/>
        <v>-3224.9600224551459</v>
      </c>
      <c r="Q41">
        <f t="shared" si="4"/>
        <v>11204.191662916875</v>
      </c>
      <c r="R41">
        <f t="shared" si="4"/>
        <v>689.10676053948941</v>
      </c>
      <c r="S41">
        <f t="shared" si="5"/>
        <v>527399199.22178549</v>
      </c>
      <c r="T41">
        <f t="shared" si="6"/>
        <v>1995.8262243685074</v>
      </c>
      <c r="U41">
        <f t="array" ref="U41">EXP((SUMPRODUCT(TRANSPOSE(B$5:B$7),E41:G41))+SUMPRODUCT(TRANSPOSE($B$8:$B$9),H41:I41))</f>
        <v>1.4087466860150384</v>
      </c>
      <c r="V41">
        <f t="array" ref="V41">EXP(SUMPRODUCT(TRANSPOSE(B$5:B$7),E41:G41)+SUMPRODUCT(TRANSPOSE($B$8:$B$9),H41:I41))</f>
        <v>1.4087466860150384</v>
      </c>
    </row>
    <row r="42" spans="1:22" ht="16" x14ac:dyDescent="0.2">
      <c r="A42" s="3">
        <v>28</v>
      </c>
      <c r="B42" s="3" t="s">
        <v>58</v>
      </c>
      <c r="C42" s="3">
        <v>804</v>
      </c>
      <c r="D42" s="5">
        <f t="shared" si="8"/>
        <v>12034</v>
      </c>
      <c r="E42" s="6">
        <v>8.3833333333333329</v>
      </c>
      <c r="F42">
        <v>5.8666669999999996</v>
      </c>
      <c r="G42">
        <v>-0.1455223880597015</v>
      </c>
      <c r="H42">
        <v>0</v>
      </c>
      <c r="I42">
        <v>1</v>
      </c>
      <c r="J42">
        <f t="shared" si="1"/>
        <v>1.8576412585104007E-3</v>
      </c>
      <c r="K42">
        <f t="shared" si="9"/>
        <v>3.7733716047749777E-4</v>
      </c>
      <c r="L42">
        <f t="shared" si="2"/>
        <v>0.249934289389245</v>
      </c>
      <c r="M42">
        <f t="shared" si="7"/>
        <v>1.6585653607089967E-2</v>
      </c>
      <c r="N42">
        <f t="shared" si="3"/>
        <v>0.20006385021564285</v>
      </c>
      <c r="O42">
        <f t="shared" si="3"/>
        <v>1.332732250036159E-2</v>
      </c>
      <c r="P42">
        <f t="shared" si="0"/>
        <v>-3471.6229782351697</v>
      </c>
      <c r="Q42">
        <f t="shared" si="4"/>
        <v>12003.831012938572</v>
      </c>
      <c r="R42">
        <f t="shared" si="4"/>
        <v>799.63935002169535</v>
      </c>
      <c r="S42">
        <f t="shared" si="5"/>
        <v>661963019.05053473</v>
      </c>
      <c r="T42">
        <f t="shared" si="6"/>
        <v>2160.1149534652113</v>
      </c>
      <c r="U42">
        <f t="array" ref="U42">EXP((SUMPRODUCT(TRANSPOSE(B$5:B$7),E42:G42))+SUMPRODUCT(TRANSPOSE($B$8:$B$9),H42:I42))</f>
        <v>1.5962371462901686</v>
      </c>
      <c r="V42">
        <f t="array" ref="V42">EXP(SUMPRODUCT(TRANSPOSE(B$5:B$7),E42:G42)+SUMPRODUCT(TRANSPOSE($B$8:$B$9),H42:I42))</f>
        <v>1.5962371462901686</v>
      </c>
    </row>
    <row r="43" spans="1:22" ht="16" x14ac:dyDescent="0.2">
      <c r="A43" s="3">
        <v>29</v>
      </c>
      <c r="B43" s="3" t="s">
        <v>59</v>
      </c>
      <c r="C43" s="3">
        <v>687</v>
      </c>
      <c r="D43" s="5">
        <f t="shared" si="8"/>
        <v>12721</v>
      </c>
      <c r="E43" s="6">
        <v>7.996666666666667</v>
      </c>
      <c r="F43">
        <v>5.8666669999999996</v>
      </c>
      <c r="G43">
        <v>2.0378457059679767E-2</v>
      </c>
      <c r="H43">
        <v>0</v>
      </c>
      <c r="I43">
        <v>0</v>
      </c>
      <c r="J43">
        <f t="shared" si="1"/>
        <v>2.2559552879856115E-3</v>
      </c>
      <c r="K43">
        <f t="shared" si="9"/>
        <v>3.9831402947521077E-4</v>
      </c>
      <c r="L43">
        <f t="shared" si="2"/>
        <v>0.26490759163359623</v>
      </c>
      <c r="M43">
        <f t="shared" si="7"/>
        <v>1.4973302244351228E-2</v>
      </c>
      <c r="N43">
        <f t="shared" si="3"/>
        <v>0.21210716663221518</v>
      </c>
      <c r="O43">
        <f t="shared" si="3"/>
        <v>1.2043316416572339E-2</v>
      </c>
      <c r="P43">
        <f t="shared" si="0"/>
        <v>-3036.0216084516323</v>
      </c>
      <c r="Q43">
        <f t="shared" si="4"/>
        <v>12726.429997932912</v>
      </c>
      <c r="R43">
        <f t="shared" si="4"/>
        <v>722.5989849943403</v>
      </c>
      <c r="S43">
        <f t="shared" si="5"/>
        <v>804063568.86712611</v>
      </c>
      <c r="T43">
        <f t="shared" si="6"/>
        <v>2311.5853518326553</v>
      </c>
      <c r="U43">
        <f t="array" ref="U43">EXP((SUMPRODUCT(TRANSPOSE(B$5:B$7),E43:G43))+SUMPRODUCT(TRANSPOSE($B$8:$B$9),H43:I43))</f>
        <v>1.4117049052760386</v>
      </c>
      <c r="V43">
        <f t="array" ref="V43">EXP(SUMPRODUCT(TRANSPOSE(B$5:B$7),E43:G43)+SUMPRODUCT(TRANSPOSE($B$8:$B$9),H43:I43))</f>
        <v>1.4117049052760386</v>
      </c>
    </row>
    <row r="44" spans="1:22" ht="16" x14ac:dyDescent="0.2">
      <c r="A44" s="3">
        <v>30</v>
      </c>
      <c r="B44" s="3" t="s">
        <v>60</v>
      </c>
      <c r="C44" s="3">
        <v>701</v>
      </c>
      <c r="D44" s="5">
        <f t="shared" si="8"/>
        <v>13422</v>
      </c>
      <c r="E44" s="6">
        <v>8.9266666666666659</v>
      </c>
      <c r="F44">
        <v>6.1333330000000004</v>
      </c>
      <c r="G44">
        <v>6.4194008559201141E-2</v>
      </c>
      <c r="H44">
        <v>0</v>
      </c>
      <c r="I44">
        <v>0</v>
      </c>
      <c r="J44">
        <f t="shared" si="1"/>
        <v>2.7460193515546072E-3</v>
      </c>
      <c r="K44">
        <f t="shared" si="9"/>
        <v>4.9006406356899568E-4</v>
      </c>
      <c r="L44">
        <f t="shared" si="2"/>
        <v>0.28073879665964097</v>
      </c>
      <c r="M44">
        <f t="shared" si="7"/>
        <v>1.5831205026044737E-2</v>
      </c>
      <c r="N44">
        <f t="shared" si="3"/>
        <v>0.22485436740801054</v>
      </c>
      <c r="O44">
        <f t="shared" si="3"/>
        <v>1.2747200775795367E-2</v>
      </c>
      <c r="P44">
        <f t="shared" si="0"/>
        <v>-3058.0729485131574</v>
      </c>
      <c r="Q44">
        <f t="shared" si="4"/>
        <v>13491.262044480633</v>
      </c>
      <c r="R44">
        <f t="shared" si="4"/>
        <v>764.83204654772203</v>
      </c>
      <c r="S44">
        <f t="shared" si="5"/>
        <v>978975499.89182806</v>
      </c>
      <c r="T44">
        <f t="shared" si="6"/>
        <v>2475.1294840146402</v>
      </c>
      <c r="U44">
        <f t="array" ref="U44">EXP((SUMPRODUCT(TRANSPOSE(B$5:B$7),E44:G44))+SUMPRODUCT(TRANSPOSE($B$8:$B$9),H44:I44))</f>
        <v>1.4642018946622199</v>
      </c>
      <c r="V44">
        <f t="array" ref="V44">EXP(SUMPRODUCT(TRANSPOSE(B$5:B$7),E44:G44)+SUMPRODUCT(TRANSPOSE($B$8:$B$9),H44:I44))</f>
        <v>1.4642018946622199</v>
      </c>
    </row>
    <row r="45" spans="1:22" ht="16" x14ac:dyDescent="0.2">
      <c r="A45" s="3">
        <v>31</v>
      </c>
      <c r="B45" s="3" t="s">
        <v>61</v>
      </c>
      <c r="C45" s="3">
        <v>746</v>
      </c>
      <c r="D45" s="5">
        <f t="shared" si="8"/>
        <v>14168</v>
      </c>
      <c r="E45" s="6">
        <v>8.93</v>
      </c>
      <c r="F45">
        <v>6.1333330000000004</v>
      </c>
      <c r="G45">
        <v>1.7426273458445041E-2</v>
      </c>
      <c r="H45">
        <v>1</v>
      </c>
      <c r="I45">
        <v>1</v>
      </c>
      <c r="J45">
        <f t="shared" si="1"/>
        <v>3.3154714477244829E-3</v>
      </c>
      <c r="K45">
        <f t="shared" si="9"/>
        <v>5.6945209616987569E-4</v>
      </c>
      <c r="L45">
        <f t="shared" si="2"/>
        <v>0.29660073906761375</v>
      </c>
      <c r="M45">
        <f t="shared" si="7"/>
        <v>1.5861942407972784E-2</v>
      </c>
      <c r="N45">
        <f t="shared" si="3"/>
        <v>0.23764208572575071</v>
      </c>
      <c r="O45">
        <f t="shared" si="3"/>
        <v>1.2787718317740157E-2</v>
      </c>
      <c r="P45">
        <f t="shared" si="0"/>
        <v>-3252.0154760276409</v>
      </c>
      <c r="Q45">
        <f t="shared" si="4"/>
        <v>14258.525143545043</v>
      </c>
      <c r="R45">
        <f t="shared" si="4"/>
        <v>767.2630990644094</v>
      </c>
      <c r="S45">
        <f t="shared" si="5"/>
        <v>1182332042.3562436</v>
      </c>
      <c r="T45">
        <f t="shared" si="6"/>
        <v>2642.6441916452277</v>
      </c>
      <c r="U45">
        <f t="array" ref="U45">EXP((SUMPRODUCT(TRANSPOSE(B$5:B$7),E45:G45))+SUMPRODUCT(TRANSPOSE($B$8:$B$9),H45:I45))</f>
        <v>1.4426153424160453</v>
      </c>
      <c r="V45">
        <f t="array" ref="V45">EXP(SUMPRODUCT(TRANSPOSE(B$5:B$7),E45:G45)+SUMPRODUCT(TRANSPOSE($B$8:$B$9),H45:I45))</f>
        <v>1.4426153424160453</v>
      </c>
    </row>
    <row r="46" spans="1:22" ht="16" x14ac:dyDescent="0.2">
      <c r="A46" s="3">
        <v>32</v>
      </c>
      <c r="B46" s="3" t="s">
        <v>62</v>
      </c>
      <c r="C46" s="3">
        <v>759</v>
      </c>
      <c r="D46" s="5">
        <f t="shared" si="8"/>
        <v>14927</v>
      </c>
      <c r="E46" s="6">
        <v>9.1966666666666654</v>
      </c>
      <c r="F46">
        <v>5.8333329999999997</v>
      </c>
      <c r="G46">
        <v>3.4255599472990776E-2</v>
      </c>
      <c r="H46">
        <v>0</v>
      </c>
      <c r="I46">
        <v>1</v>
      </c>
      <c r="J46">
        <f t="shared" si="1"/>
        <v>4.0612724692603575E-3</v>
      </c>
      <c r="K46">
        <f t="shared" si="9"/>
        <v>7.4580102153587458E-4</v>
      </c>
      <c r="L46">
        <f t="shared" si="2"/>
        <v>0.31455247477280524</v>
      </c>
      <c r="M46">
        <f t="shared" si="7"/>
        <v>1.7951735705191485E-2</v>
      </c>
      <c r="N46">
        <f t="shared" si="3"/>
        <v>0.25213494077638732</v>
      </c>
      <c r="O46">
        <f t="shared" si="3"/>
        <v>1.4492855050636593E-2</v>
      </c>
      <c r="P46">
        <f t="shared" si="0"/>
        <v>-3213.6815251510184</v>
      </c>
      <c r="Q46">
        <f t="shared" si="4"/>
        <v>15128.096446583239</v>
      </c>
      <c r="R46">
        <f t="shared" si="4"/>
        <v>869.57130303819554</v>
      </c>
      <c r="S46">
        <f t="shared" si="5"/>
        <v>1448842989.4441137</v>
      </c>
      <c r="T46">
        <f t="shared" si="6"/>
        <v>2836.8502075028523</v>
      </c>
      <c r="U46">
        <f t="array" ref="U46">EXP((SUMPRODUCT(TRANSPOSE(B$5:B$7),E46:G46))+SUMPRODUCT(TRANSPOSE($B$8:$B$9),H46:I46))</f>
        <v>1.6107795554473583</v>
      </c>
      <c r="V46">
        <f t="array" ref="V46">EXP(SUMPRODUCT(TRANSPOSE(B$5:B$7),E46:G46)+SUMPRODUCT(TRANSPOSE($B$8:$B$9),H46:I46))</f>
        <v>1.6107795554473583</v>
      </c>
    </row>
    <row r="47" spans="1:22" ht="16" x14ac:dyDescent="0.2">
      <c r="A47" s="3">
        <v>33</v>
      </c>
      <c r="B47" s="3" t="s">
        <v>63</v>
      </c>
      <c r="C47" s="3">
        <v>785</v>
      </c>
      <c r="D47" s="5">
        <f t="shared" si="8"/>
        <v>15712</v>
      </c>
      <c r="E47" s="6">
        <v>9.8000000000000007</v>
      </c>
      <c r="F47">
        <v>5.7</v>
      </c>
      <c r="G47">
        <v>8.4076433121019103E-2</v>
      </c>
      <c r="H47">
        <v>1</v>
      </c>
      <c r="I47">
        <v>0</v>
      </c>
      <c r="J47">
        <f t="shared" si="1"/>
        <v>4.8118097260281267E-3</v>
      </c>
      <c r="K47">
        <f t="shared" si="9"/>
        <v>7.5053725676776928E-4</v>
      </c>
      <c r="L47">
        <f t="shared" si="2"/>
        <v>0.33021851965395155</v>
      </c>
      <c r="M47">
        <f t="shared" si="7"/>
        <v>1.5666044881146313E-2</v>
      </c>
      <c r="N47">
        <f t="shared" si="3"/>
        <v>0.26480254577482054</v>
      </c>
      <c r="O47">
        <f t="shared" si="3"/>
        <v>1.2667604998433252E-2</v>
      </c>
      <c r="P47">
        <f t="shared" si="0"/>
        <v>-3429.4352554974485</v>
      </c>
      <c r="Q47">
        <f t="shared" si="4"/>
        <v>15888.152746489233</v>
      </c>
      <c r="R47">
        <f t="shared" si="4"/>
        <v>760.05629990599505</v>
      </c>
      <c r="S47">
        <f t="shared" si="5"/>
        <v>1717251181.2131462</v>
      </c>
      <c r="T47">
        <f t="shared" si="6"/>
        <v>3010.5339070182658</v>
      </c>
      <c r="U47">
        <f t="array" ref="U47">EXP((SUMPRODUCT(TRANSPOSE(B$5:B$7),E47:G47))+SUMPRODUCT(TRANSPOSE($B$8:$B$9),H47:I47))</f>
        <v>1.3890520475251582</v>
      </c>
      <c r="V47">
        <f t="array" ref="V47">EXP(SUMPRODUCT(TRANSPOSE(B$5:B$7),E47:G47)+SUMPRODUCT(TRANSPOSE($B$8:$B$9),H47:I47))</f>
        <v>1.3890520475251582</v>
      </c>
    </row>
    <row r="48" spans="1:22" ht="16" x14ac:dyDescent="0.2">
      <c r="A48" s="3">
        <v>34</v>
      </c>
      <c r="B48" s="3" t="s">
        <v>64</v>
      </c>
      <c r="C48" s="3">
        <v>851</v>
      </c>
      <c r="D48" s="5">
        <f t="shared" si="8"/>
        <v>16563</v>
      </c>
      <c r="E48" s="6">
        <v>9.3333333333333321</v>
      </c>
      <c r="F48">
        <v>5.6</v>
      </c>
      <c r="G48">
        <v>5.4054054054054057E-2</v>
      </c>
      <c r="H48">
        <v>0</v>
      </c>
      <c r="I48">
        <v>0</v>
      </c>
      <c r="J48">
        <f t="shared" si="1"/>
        <v>5.755977417981617E-3</v>
      </c>
      <c r="K48">
        <f t="shared" si="9"/>
        <v>9.4416769195349026E-4</v>
      </c>
      <c r="L48">
        <f t="shared" si="2"/>
        <v>0.34737118484670026</v>
      </c>
      <c r="M48">
        <f t="shared" si="7"/>
        <v>1.7152665192748717E-2</v>
      </c>
      <c r="N48">
        <f t="shared" si="3"/>
        <v>0.27869684346381729</v>
      </c>
      <c r="O48">
        <f t="shared" si="3"/>
        <v>1.3894297688996774E-2</v>
      </c>
      <c r="P48">
        <f t="shared" si="0"/>
        <v>-3639.1115237964104</v>
      </c>
      <c r="Q48">
        <f t="shared" ref="Q48:R79" si="10">N48*($P$3/1000)</f>
        <v>16721.810607829037</v>
      </c>
      <c r="R48">
        <f t="shared" si="10"/>
        <v>833.65786133980646</v>
      </c>
      <c r="S48">
        <f t="shared" si="5"/>
        <v>2055197973.3451464</v>
      </c>
      <c r="T48">
        <f t="shared" si="6"/>
        <v>3205.423859441732</v>
      </c>
      <c r="U48">
        <f t="array" ref="U48">EXP((SUMPRODUCT(TRANSPOSE(B$5:B$7),E48:G48))+SUMPRODUCT(TRANSPOSE($B$8:$B$9),H48:I48))</f>
        <v>1.5045762729023877</v>
      </c>
      <c r="V48">
        <f t="array" ref="V48">EXP(SUMPRODUCT(TRANSPOSE(B$5:B$7),E48:G48)+SUMPRODUCT(TRANSPOSE($B$8:$B$9),H48:I48))</f>
        <v>1.5045762729023877</v>
      </c>
    </row>
    <row r="49" spans="1:22" ht="16" x14ac:dyDescent="0.2">
      <c r="A49" s="3">
        <v>35</v>
      </c>
      <c r="B49" s="3" t="s">
        <v>65</v>
      </c>
      <c r="C49" s="3">
        <v>897</v>
      </c>
      <c r="D49" s="5">
        <f t="shared" si="8"/>
        <v>17460</v>
      </c>
      <c r="E49" s="6">
        <v>9.56</v>
      </c>
      <c r="F49">
        <v>5.4333330000000002</v>
      </c>
      <c r="G49">
        <v>1.1148272017837236E-2</v>
      </c>
      <c r="H49">
        <v>1</v>
      </c>
      <c r="I49">
        <v>1</v>
      </c>
      <c r="J49">
        <f t="shared" si="1"/>
        <v>6.8444872487173347E-3</v>
      </c>
      <c r="K49">
        <f t="shared" si="9"/>
        <v>1.0885098307357177E-3</v>
      </c>
      <c r="L49">
        <f t="shared" si="2"/>
        <v>0.36461210969606106</v>
      </c>
      <c r="M49">
        <f t="shared" si="7"/>
        <v>1.7240924849360795E-2</v>
      </c>
      <c r="N49">
        <f t="shared" si="3"/>
        <v>0.29269067497826412</v>
      </c>
      <c r="O49">
        <f t="shared" si="3"/>
        <v>1.3993831514446772E-2</v>
      </c>
      <c r="P49">
        <f t="shared" si="0"/>
        <v>-3829.4173713581763</v>
      </c>
      <c r="Q49">
        <f t="shared" si="10"/>
        <v>17561.440498695847</v>
      </c>
      <c r="R49">
        <f t="shared" si="10"/>
        <v>839.62989086680625</v>
      </c>
      <c r="S49">
        <f t="shared" si="5"/>
        <v>2445214105.6800718</v>
      </c>
      <c r="T49">
        <f t="shared" si="6"/>
        <v>3406.5515512165998</v>
      </c>
      <c r="U49">
        <f t="array" ref="U49">EXP((SUMPRODUCT(TRANSPOSE(B$5:B$7),E49:G49))+SUMPRODUCT(TRANSPOSE($B$8:$B$9),H49:I49))</f>
        <v>1.5004205566699242</v>
      </c>
      <c r="V49">
        <f t="array" ref="V49">EXP(SUMPRODUCT(TRANSPOSE(B$5:B$7),E49:G49)+SUMPRODUCT(TRANSPOSE($B$8:$B$9),H49:I49))</f>
        <v>1.5004205566699242</v>
      </c>
    </row>
    <row r="50" spans="1:22" ht="16" x14ac:dyDescent="0.2">
      <c r="A50" s="3">
        <v>36</v>
      </c>
      <c r="B50" s="3" t="s">
        <v>66</v>
      </c>
      <c r="C50" s="3">
        <v>907</v>
      </c>
      <c r="D50" s="5">
        <f t="shared" si="8"/>
        <v>18367</v>
      </c>
      <c r="E50" s="6">
        <v>9.3866666666666667</v>
      </c>
      <c r="F50">
        <v>5.4333330000000002</v>
      </c>
      <c r="G50">
        <v>-0.11686879823594266</v>
      </c>
      <c r="H50">
        <v>0</v>
      </c>
      <c r="I50">
        <v>1</v>
      </c>
      <c r="J50">
        <f t="shared" si="1"/>
        <v>8.2448113698114778E-3</v>
      </c>
      <c r="K50">
        <f t="shared" si="9"/>
        <v>1.4003241210941431E-3</v>
      </c>
      <c r="L50">
        <f t="shared" si="2"/>
        <v>0.38396782903311244</v>
      </c>
      <c r="M50">
        <f t="shared" si="7"/>
        <v>1.935571933705138E-2</v>
      </c>
      <c r="N50">
        <f t="shared" si="3"/>
        <v>0.30843685084678435</v>
      </c>
      <c r="O50">
        <f t="shared" si="3"/>
        <v>1.5746175868520274E-2</v>
      </c>
      <c r="P50">
        <f t="shared" si="0"/>
        <v>-3765.1000748876795</v>
      </c>
      <c r="Q50">
        <f t="shared" si="10"/>
        <v>18506.211050807062</v>
      </c>
      <c r="R50">
        <f t="shared" si="10"/>
        <v>944.77055211121649</v>
      </c>
      <c r="S50">
        <f t="shared" si="5"/>
        <v>2947593325.3053122</v>
      </c>
      <c r="T50">
        <f t="shared" si="6"/>
        <v>3638.9619446841539</v>
      </c>
      <c r="U50">
        <f t="array" ref="U50">EXP((SUMPRODUCT(TRANSPOSE(B$5:B$7),E50:G50))+SUMPRODUCT(TRANSPOSE($B$8:$B$9),H50:I50))</f>
        <v>1.6770204341980979</v>
      </c>
      <c r="V50">
        <f t="array" ref="V50">EXP(SUMPRODUCT(TRANSPOSE(B$5:B$7),E50:G50)+SUMPRODUCT(TRANSPOSE($B$8:$B$9),H50:I50))</f>
        <v>1.6770204341980979</v>
      </c>
    </row>
    <row r="51" spans="1:22" ht="16" x14ac:dyDescent="0.2">
      <c r="A51" s="3">
        <v>37</v>
      </c>
      <c r="B51" s="3" t="s">
        <v>67</v>
      </c>
      <c r="C51" s="3">
        <v>801</v>
      </c>
      <c r="D51" s="5">
        <f t="shared" si="8"/>
        <v>19168</v>
      </c>
      <c r="E51" s="6">
        <v>9.4066666666666663</v>
      </c>
      <c r="F51">
        <v>5.3</v>
      </c>
      <c r="G51">
        <v>-2.4968789013732834E-3</v>
      </c>
      <c r="H51">
        <v>1</v>
      </c>
      <c r="I51">
        <v>0</v>
      </c>
      <c r="J51">
        <f t="shared" si="1"/>
        <v>9.5735719010362486E-3</v>
      </c>
      <c r="K51">
        <f t="shared" si="9"/>
        <v>1.3287605312247708E-3</v>
      </c>
      <c r="L51">
        <f t="shared" si="2"/>
        <v>0.40004851771375405</v>
      </c>
      <c r="M51">
        <f t="shared" si="7"/>
        <v>1.6080688680641608E-2</v>
      </c>
      <c r="N51">
        <f t="shared" si="3"/>
        <v>0.32155198375660982</v>
      </c>
      <c r="O51">
        <f t="shared" si="3"/>
        <v>1.3115132909825401E-2</v>
      </c>
      <c r="P51">
        <f t="shared" si="0"/>
        <v>-3471.5248137559142</v>
      </c>
      <c r="Q51">
        <f t="shared" si="10"/>
        <v>19293.119025396591</v>
      </c>
      <c r="R51">
        <f t="shared" si="10"/>
        <v>786.90797458952409</v>
      </c>
      <c r="S51">
        <f t="shared" si="5"/>
        <v>3424965198.7808619</v>
      </c>
      <c r="T51">
        <f t="shared" si="6"/>
        <v>3837.6742359736018</v>
      </c>
      <c r="U51">
        <f t="array" ref="U51">EXP((SUMPRODUCT(TRANSPOSE(B$5:B$7),E51:G51))+SUMPRODUCT(TRANSPOSE($B$8:$B$9),H51:I51))</f>
        <v>1.3881962788541755</v>
      </c>
      <c r="V51">
        <f t="array" ref="V51">EXP(SUMPRODUCT(TRANSPOSE(B$5:B$7),E51:G51)+SUMPRODUCT(TRANSPOSE($B$8:$B$9),H51:I51))</f>
        <v>1.3881962788541755</v>
      </c>
    </row>
    <row r="52" spans="1:22" ht="16" x14ac:dyDescent="0.2">
      <c r="A52" s="3">
        <v>38</v>
      </c>
      <c r="B52" s="3" t="s">
        <v>68</v>
      </c>
      <c r="C52" s="3">
        <v>799</v>
      </c>
      <c r="D52" s="5">
        <f t="shared" si="8"/>
        <v>19967</v>
      </c>
      <c r="E52" s="6">
        <v>9.02</v>
      </c>
      <c r="F52">
        <v>5.0999999999999996</v>
      </c>
      <c r="G52">
        <v>0.12640801001251564</v>
      </c>
      <c r="H52">
        <v>0</v>
      </c>
      <c r="I52">
        <v>0</v>
      </c>
      <c r="J52">
        <f t="shared" si="1"/>
        <v>1.117895230062671E-2</v>
      </c>
      <c r="K52">
        <f t="shared" si="9"/>
        <v>1.6053803995904614E-3</v>
      </c>
      <c r="L52">
        <f t="shared" si="2"/>
        <v>0.41712712127504092</v>
      </c>
      <c r="M52">
        <f t="shared" si="7"/>
        <v>1.7078603561286876E-2</v>
      </c>
      <c r="N52">
        <f t="shared" si="3"/>
        <v>0.33552003080111281</v>
      </c>
      <c r="O52">
        <f t="shared" si="3"/>
        <v>1.3968047044503017E-2</v>
      </c>
      <c r="P52">
        <f t="shared" si="0"/>
        <v>-3412.5153465845992</v>
      </c>
      <c r="Q52">
        <f t="shared" si="10"/>
        <v>20131.201848066768</v>
      </c>
      <c r="R52">
        <f t="shared" si="10"/>
        <v>838.08282267018103</v>
      </c>
      <c r="S52">
        <f t="shared" si="5"/>
        <v>4002584443.9478378</v>
      </c>
      <c r="T52">
        <f t="shared" si="6"/>
        <v>4054.640545763621</v>
      </c>
      <c r="U52">
        <f t="array" ref="U52">EXP((SUMPRODUCT(TRANSPOSE(B$5:B$7),E52:G52))+SUMPRODUCT(TRANSPOSE($B$8:$B$9),H52:I52))</f>
        <v>1.4687292114010766</v>
      </c>
      <c r="V52">
        <f t="array" ref="V52">EXP(SUMPRODUCT(TRANSPOSE(B$5:B$7),E52:G52)+SUMPRODUCT(TRANSPOSE($B$8:$B$9),H52:I52))</f>
        <v>1.4687292114010766</v>
      </c>
    </row>
    <row r="53" spans="1:22" ht="16" x14ac:dyDescent="0.2">
      <c r="A53" s="3">
        <v>39</v>
      </c>
      <c r="B53" s="3" t="s">
        <v>69</v>
      </c>
      <c r="C53" s="3">
        <v>900</v>
      </c>
      <c r="D53" s="5">
        <f t="shared" si="8"/>
        <v>20867</v>
      </c>
      <c r="E53" s="6">
        <v>8.75</v>
      </c>
      <c r="F53">
        <v>4.9666670000000002</v>
      </c>
      <c r="G53">
        <v>-3.3333333333333335E-3</v>
      </c>
      <c r="H53">
        <v>0</v>
      </c>
      <c r="I53">
        <v>1</v>
      </c>
      <c r="J53">
        <f t="shared" si="1"/>
        <v>1.3166227469076919E-2</v>
      </c>
      <c r="K53">
        <f t="shared" si="9"/>
        <v>1.9872751684502088E-3</v>
      </c>
      <c r="L53">
        <f t="shared" si="2"/>
        <v>0.43571278007188152</v>
      </c>
      <c r="M53">
        <f t="shared" si="7"/>
        <v>1.8585658796840598E-2</v>
      </c>
      <c r="N53">
        <f t="shared" si="3"/>
        <v>0.35076894392939889</v>
      </c>
      <c r="O53">
        <f t="shared" si="3"/>
        <v>1.5248913128286062E-2</v>
      </c>
      <c r="P53">
        <f t="shared" si="0"/>
        <v>-3764.9223438703984</v>
      </c>
      <c r="Q53">
        <f t="shared" si="10"/>
        <v>21046.136635763934</v>
      </c>
      <c r="R53">
        <f t="shared" si="10"/>
        <v>914.93478769716376</v>
      </c>
      <c r="S53">
        <f t="shared" si="5"/>
        <v>4718931230.8309116</v>
      </c>
      <c r="T53">
        <f t="shared" si="6"/>
        <v>4298.1020379862948</v>
      </c>
      <c r="U53">
        <f t="array" ref="U53">EXP((SUMPRODUCT(TRANSPOSE(B$5:B$7),E53:G53))+SUMPRODUCT(TRANSPOSE($B$8:$B$9),H53:I53))</f>
        <v>1.5983170918734089</v>
      </c>
      <c r="V53">
        <f t="array" ref="V53">EXP(SUMPRODUCT(TRANSPOSE(B$5:B$7),E53:G53)+SUMPRODUCT(TRANSPOSE($B$8:$B$9),H53:I53))</f>
        <v>1.5983170918734089</v>
      </c>
    </row>
    <row r="54" spans="1:22" ht="16" x14ac:dyDescent="0.2">
      <c r="A54" s="3">
        <v>40</v>
      </c>
      <c r="B54" s="3" t="s">
        <v>70</v>
      </c>
      <c r="C54" s="3">
        <v>897</v>
      </c>
      <c r="D54" s="5">
        <f t="shared" si="8"/>
        <v>21764</v>
      </c>
      <c r="E54" s="6">
        <v>8.2433333333333341</v>
      </c>
      <c r="F54">
        <v>4.9666670000000002</v>
      </c>
      <c r="G54">
        <v>-0.11482720178372352</v>
      </c>
      <c r="H54">
        <v>0</v>
      </c>
      <c r="I54">
        <v>1</v>
      </c>
      <c r="J54">
        <f t="shared" si="1"/>
        <v>1.5406027518901855E-2</v>
      </c>
      <c r="K54">
        <f t="shared" si="9"/>
        <v>2.239800049824936E-3</v>
      </c>
      <c r="L54">
        <f t="shared" si="2"/>
        <v>0.45414124718962878</v>
      </c>
      <c r="M54">
        <f t="shared" si="7"/>
        <v>1.842846711774726E-2</v>
      </c>
      <c r="N54">
        <f t="shared" si="3"/>
        <v>0.36594303002258854</v>
      </c>
      <c r="O54">
        <f t="shared" si="3"/>
        <v>1.5174086093189655E-2</v>
      </c>
      <c r="P54">
        <f t="shared" si="0"/>
        <v>-3756.7850530114292</v>
      </c>
      <c r="Q54">
        <f t="shared" si="10"/>
        <v>21956.581801355314</v>
      </c>
      <c r="R54">
        <f t="shared" si="10"/>
        <v>910.44516559137935</v>
      </c>
      <c r="S54">
        <f t="shared" si="5"/>
        <v>5528063603.9802389</v>
      </c>
      <c r="T54">
        <f t="shared" si="6"/>
        <v>4547.5593762254884</v>
      </c>
      <c r="U54">
        <f t="array" ref="U54">EXP((SUMPRODUCT(TRANSPOSE(B$5:B$7),E54:G54))+SUMPRODUCT(TRANSPOSE($B$8:$B$9),H54:I54))</f>
        <v>1.5894748821749025</v>
      </c>
      <c r="V54">
        <f t="array" ref="V54">EXP(SUMPRODUCT(TRANSPOSE(B$5:B$7),E54:G54)+SUMPRODUCT(TRANSPOSE($B$8:$B$9),H54:I54))</f>
        <v>1.5894748821749025</v>
      </c>
    </row>
    <row r="55" spans="1:22" ht="16" x14ac:dyDescent="0.2">
      <c r="A55" s="3">
        <v>41</v>
      </c>
      <c r="B55" s="3" t="s">
        <v>71</v>
      </c>
      <c r="C55" s="3">
        <v>794</v>
      </c>
      <c r="D55" s="5">
        <f t="shared" si="8"/>
        <v>22558</v>
      </c>
      <c r="E55" s="6">
        <v>8.8933333333333344</v>
      </c>
      <c r="F55">
        <v>4.733333</v>
      </c>
      <c r="G55">
        <v>3.7783375314861464E-2</v>
      </c>
      <c r="H55">
        <v>0</v>
      </c>
      <c r="I55">
        <v>0</v>
      </c>
      <c r="J55">
        <f t="shared" si="1"/>
        <v>1.7773997182089163E-2</v>
      </c>
      <c r="K55">
        <f t="shared" si="9"/>
        <v>2.3679696631873082E-3</v>
      </c>
      <c r="L55">
        <f t="shared" si="2"/>
        <v>0.47133014127377004</v>
      </c>
      <c r="M55">
        <f t="shared" si="7"/>
        <v>1.718889408414126E-2</v>
      </c>
      <c r="N55">
        <f t="shared" si="3"/>
        <v>0.38015249812931079</v>
      </c>
      <c r="O55">
        <f t="shared" si="3"/>
        <v>1.4209468106722278E-2</v>
      </c>
      <c r="P55">
        <f t="shared" si="0"/>
        <v>-3377.5543341786488</v>
      </c>
      <c r="Q55">
        <f t="shared" si="10"/>
        <v>22809.149887758649</v>
      </c>
      <c r="R55">
        <f t="shared" si="10"/>
        <v>852.56808640333668</v>
      </c>
      <c r="S55">
        <f t="shared" si="5"/>
        <v>6385533489.3687105</v>
      </c>
      <c r="T55">
        <f t="shared" si="6"/>
        <v>4787.9530985087458</v>
      </c>
      <c r="U55">
        <f t="array" ref="U55">EXP((SUMPRODUCT(TRANSPOSE(B$5:B$7),E55:G55))+SUMPRODUCT(TRANSPOSE($B$8:$B$9),H55:I55))</f>
        <v>1.487748904724997</v>
      </c>
      <c r="V55">
        <f t="array" ref="V55">EXP(SUMPRODUCT(TRANSPOSE(B$5:B$7),E55:G55)+SUMPRODUCT(TRANSPOSE($B$8:$B$9),H55:I55))</f>
        <v>1.487748904724997</v>
      </c>
    </row>
    <row r="56" spans="1:22" ht="16" x14ac:dyDescent="0.2">
      <c r="A56" s="3">
        <v>42</v>
      </c>
      <c r="B56" s="3" t="s">
        <v>72</v>
      </c>
      <c r="C56" s="3">
        <v>824</v>
      </c>
      <c r="D56" s="5">
        <f t="shared" si="8"/>
        <v>23382</v>
      </c>
      <c r="E56" s="6">
        <v>8.379999999999999</v>
      </c>
      <c r="F56">
        <v>4.6333330000000004</v>
      </c>
      <c r="G56">
        <v>0.16262135922330098</v>
      </c>
      <c r="H56">
        <v>0</v>
      </c>
      <c r="I56">
        <v>0</v>
      </c>
      <c r="J56">
        <f t="shared" si="1"/>
        <v>2.0317053428231535E-2</v>
      </c>
      <c r="K56">
        <f t="shared" si="9"/>
        <v>2.5430562461423722E-3</v>
      </c>
      <c r="L56">
        <f t="shared" si="2"/>
        <v>0.48767154544287872</v>
      </c>
      <c r="M56">
        <f t="shared" si="7"/>
        <v>1.6341404169108675E-2</v>
      </c>
      <c r="N56">
        <f t="shared" si="3"/>
        <v>0.39372004318683612</v>
      </c>
      <c r="O56">
        <f t="shared" si="3"/>
        <v>1.3567545057525342E-2</v>
      </c>
      <c r="P56">
        <f t="shared" si="0"/>
        <v>-3543.2615783791903</v>
      </c>
      <c r="Q56">
        <f t="shared" si="10"/>
        <v>23623.202591210167</v>
      </c>
      <c r="R56">
        <f t="shared" si="10"/>
        <v>814.05270345152053</v>
      </c>
      <c r="S56">
        <f t="shared" si="5"/>
        <v>7308746136.5677595</v>
      </c>
      <c r="T56">
        <f t="shared" si="6"/>
        <v>5023.8595174870752</v>
      </c>
      <c r="U56">
        <f t="array" ref="U56">EXP((SUMPRODUCT(TRANSPOSE(B$5:B$7),E56:G56))+SUMPRODUCT(TRANSPOSE($B$8:$B$9),H56:I56))</f>
        <v>1.4190705607809999</v>
      </c>
      <c r="V56">
        <f t="array" ref="V56">EXP(SUMPRODUCT(TRANSPOSE(B$5:B$7),E56:G56)+SUMPRODUCT(TRANSPOSE($B$8:$B$9),H56:I56))</f>
        <v>1.4190705607809999</v>
      </c>
    </row>
    <row r="57" spans="1:22" ht="16" x14ac:dyDescent="0.2">
      <c r="A57" s="3">
        <v>43</v>
      </c>
      <c r="B57" s="3" t="s">
        <v>73</v>
      </c>
      <c r="C57" s="3">
        <v>958</v>
      </c>
      <c r="D57" s="5">
        <f t="shared" si="8"/>
        <v>24340</v>
      </c>
      <c r="E57" s="6">
        <v>8.4033333333333324</v>
      </c>
      <c r="F57">
        <v>4.6333330000000004</v>
      </c>
      <c r="G57">
        <v>-1.8789144050104383E-2</v>
      </c>
      <c r="H57">
        <v>0</v>
      </c>
      <c r="I57">
        <v>1</v>
      </c>
      <c r="J57">
        <f t="shared" si="1"/>
        <v>2.3494222009644905E-2</v>
      </c>
      <c r="K57">
        <f t="shared" si="9"/>
        <v>3.1771685814133699E-3</v>
      </c>
      <c r="L57">
        <f t="shared" si="2"/>
        <v>0.50575696282026084</v>
      </c>
      <c r="M57">
        <f t="shared" si="7"/>
        <v>1.8085417377382118E-2</v>
      </c>
      <c r="N57">
        <f t="shared" si="3"/>
        <v>0.40880847991180119</v>
      </c>
      <c r="O57">
        <f t="shared" si="3"/>
        <v>1.5088436724965055E-2</v>
      </c>
      <c r="P57">
        <f t="shared" si="0"/>
        <v>-4017.6858907744172</v>
      </c>
      <c r="Q57">
        <f t="shared" si="10"/>
        <v>24528.508794708072</v>
      </c>
      <c r="R57">
        <f t="shared" si="10"/>
        <v>905.30620349790331</v>
      </c>
      <c r="S57">
        <f t="shared" si="5"/>
        <v>8465589112.2057095</v>
      </c>
      <c r="T57">
        <f t="shared" si="6"/>
        <v>5293.8848656857799</v>
      </c>
      <c r="U57">
        <f t="array" ref="U57">EXP((SUMPRODUCT(TRANSPOSE(B$5:B$7),E57:G57))+SUMPRODUCT(TRANSPOSE($B$8:$B$9),H57:I57))</f>
        <v>1.5798664258974153</v>
      </c>
      <c r="V57">
        <f t="array" ref="V57">EXP(SUMPRODUCT(TRANSPOSE(B$5:B$7),E57:G57)+SUMPRODUCT(TRANSPOSE($B$8:$B$9),H57:I57))</f>
        <v>1.5798664258974153</v>
      </c>
    </row>
    <row r="58" spans="1:22" ht="16" x14ac:dyDescent="0.2">
      <c r="A58" s="3">
        <v>44</v>
      </c>
      <c r="B58" s="3" t="s">
        <v>74</v>
      </c>
      <c r="C58" s="3">
        <v>940</v>
      </c>
      <c r="D58" s="5">
        <f t="shared" si="8"/>
        <v>25280</v>
      </c>
      <c r="E58" s="6">
        <v>9.2466666666666661</v>
      </c>
      <c r="F58">
        <v>4.4333330000000002</v>
      </c>
      <c r="G58">
        <v>-5.3191489361702128E-2</v>
      </c>
      <c r="H58">
        <v>0</v>
      </c>
      <c r="I58">
        <v>1</v>
      </c>
      <c r="J58">
        <f t="shared" si="1"/>
        <v>2.7231461305014193E-2</v>
      </c>
      <c r="K58">
        <f t="shared" si="9"/>
        <v>3.7372392953692879E-3</v>
      </c>
      <c r="L58">
        <f t="shared" si="2"/>
        <v>0.52458322997564777</v>
      </c>
      <c r="M58">
        <f t="shared" si="7"/>
        <v>1.8826267155386933E-2</v>
      </c>
      <c r="N58">
        <f t="shared" si="3"/>
        <v>0.42460142469786444</v>
      </c>
      <c r="O58">
        <f t="shared" si="3"/>
        <v>1.5792944786063249E-2</v>
      </c>
      <c r="P58">
        <f t="shared" si="0"/>
        <v>-3899.3004529300638</v>
      </c>
      <c r="Q58">
        <f t="shared" si="10"/>
        <v>25476.085481871865</v>
      </c>
      <c r="R58">
        <f t="shared" si="10"/>
        <v>947.57668716379499</v>
      </c>
      <c r="S58">
        <f t="shared" si="5"/>
        <v>9831264317.4273186</v>
      </c>
      <c r="T58">
        <f t="shared" si="6"/>
        <v>5585.6836283587418</v>
      </c>
      <c r="U58">
        <f t="array" ref="U58">EXP((SUMPRODUCT(TRANSPOSE(B$5:B$7),E58:G58))+SUMPRODUCT(TRANSPOSE($B$8:$B$9),H58:I58))</f>
        <v>1.6616176644732017</v>
      </c>
      <c r="V58">
        <f t="array" ref="V58">EXP(SUMPRODUCT(TRANSPOSE(B$5:B$7),E58:G58)+SUMPRODUCT(TRANSPOSE($B$8:$B$9),H58:I58))</f>
        <v>1.6616176644732017</v>
      </c>
    </row>
    <row r="59" spans="1:22" ht="16" x14ac:dyDescent="0.2">
      <c r="A59" s="3">
        <v>45</v>
      </c>
      <c r="B59" s="3" t="s">
        <v>75</v>
      </c>
      <c r="C59" s="3">
        <v>890</v>
      </c>
      <c r="D59" s="5">
        <f t="shared" si="8"/>
        <v>26170</v>
      </c>
      <c r="E59" s="6">
        <v>9.2200000000000006</v>
      </c>
      <c r="F59">
        <v>4.5</v>
      </c>
      <c r="G59">
        <v>-4.49438202247191E-2</v>
      </c>
      <c r="H59">
        <v>0</v>
      </c>
      <c r="I59">
        <v>0</v>
      </c>
      <c r="J59">
        <f t="shared" si="1"/>
        <v>3.1089400978678516E-2</v>
      </c>
      <c r="K59">
        <f t="shared" si="9"/>
        <v>3.8579396736643234E-3</v>
      </c>
      <c r="L59">
        <f t="shared" si="2"/>
        <v>0.5418140935125082</v>
      </c>
      <c r="M59">
        <f t="shared" si="7"/>
        <v>1.723086353686043E-2</v>
      </c>
      <c r="N59">
        <f t="shared" si="3"/>
        <v>0.43914395141980117</v>
      </c>
      <c r="O59">
        <f t="shared" si="3"/>
        <v>1.45425267219367E-2</v>
      </c>
      <c r="P59">
        <f t="shared" si="0"/>
        <v>-3765.3034597604424</v>
      </c>
      <c r="Q59">
        <f t="shared" si="10"/>
        <v>26348.637085188071</v>
      </c>
      <c r="R59">
        <f t="shared" si="10"/>
        <v>872.55160331620198</v>
      </c>
      <c r="S59">
        <f t="shared" si="5"/>
        <v>11246648734.439486</v>
      </c>
      <c r="T59">
        <f t="shared" si="6"/>
        <v>5863.0722298495166</v>
      </c>
      <c r="U59">
        <f t="array" ref="U59">EXP((SUMPRODUCT(TRANSPOSE(B$5:B$7),E59:G59))+SUMPRODUCT(TRANSPOSE($B$8:$B$9),H59:I59))</f>
        <v>1.5382805998208218</v>
      </c>
      <c r="V59">
        <f t="array" ref="V59">EXP(SUMPRODUCT(TRANSPOSE(B$5:B$7),E59:G59)+SUMPRODUCT(TRANSPOSE($B$8:$B$9),H59:I59))</f>
        <v>1.5382805998208218</v>
      </c>
    </row>
    <row r="60" spans="1:22" ht="16" x14ac:dyDescent="0.2">
      <c r="A60" s="3">
        <v>46</v>
      </c>
      <c r="B60" s="3" t="s">
        <v>76</v>
      </c>
      <c r="C60" s="3">
        <v>850</v>
      </c>
      <c r="D60" s="5">
        <f t="shared" si="8"/>
        <v>27020</v>
      </c>
      <c r="E60" s="6">
        <v>8.69</v>
      </c>
      <c r="F60">
        <v>4.5</v>
      </c>
      <c r="G60">
        <v>6.3529411764705876E-2</v>
      </c>
      <c r="H60">
        <v>0</v>
      </c>
      <c r="I60">
        <v>0</v>
      </c>
      <c r="J60">
        <f t="shared" si="1"/>
        <v>3.5186338220250191E-2</v>
      </c>
      <c r="K60">
        <f t="shared" si="9"/>
        <v>4.0969372415716743E-3</v>
      </c>
      <c r="L60">
        <f t="shared" si="2"/>
        <v>0.55809395687884011</v>
      </c>
      <c r="M60">
        <f t="shared" si="7"/>
        <v>1.6279863366331915E-2</v>
      </c>
      <c r="N60">
        <f t="shared" si="3"/>
        <v>0.45297470125271749</v>
      </c>
      <c r="O60">
        <f t="shared" si="3"/>
        <v>1.3830749832916387E-2</v>
      </c>
      <c r="P60">
        <f t="shared" si="0"/>
        <v>-3638.7317793832963</v>
      </c>
      <c r="Q60">
        <f t="shared" si="10"/>
        <v>27178.48207516305</v>
      </c>
      <c r="R60">
        <f t="shared" si="10"/>
        <v>829.84498997498315</v>
      </c>
      <c r="S60">
        <f t="shared" si="5"/>
        <v>12755997481.524551</v>
      </c>
      <c r="T60">
        <f t="shared" si="6"/>
        <v>6134.9135752076363</v>
      </c>
      <c r="U60">
        <f t="array" ref="U60">EXP((SUMPRODUCT(TRANSPOSE(B$5:B$7),E60:G60))+SUMPRODUCT(TRANSPOSE($B$8:$B$9),H60:I60))</f>
        <v>1.4689849595222122</v>
      </c>
      <c r="V60">
        <f t="array" ref="V60">EXP(SUMPRODUCT(TRANSPOSE(B$5:B$7),E60:G60)+SUMPRODUCT(TRANSPOSE($B$8:$B$9),H60:I60))</f>
        <v>1.4689849595222122</v>
      </c>
    </row>
    <row r="61" spans="1:22" ht="16" x14ac:dyDescent="0.2">
      <c r="A61" s="3">
        <v>47</v>
      </c>
      <c r="B61" s="3" t="s">
        <v>77</v>
      </c>
      <c r="C61" s="3">
        <v>904</v>
      </c>
      <c r="D61" s="5">
        <f t="shared" si="8"/>
        <v>27924</v>
      </c>
      <c r="E61" s="6">
        <v>8.5733333333333341</v>
      </c>
      <c r="F61">
        <v>4.6666670000000003</v>
      </c>
      <c r="G61">
        <v>-0.12610619469026549</v>
      </c>
      <c r="H61">
        <v>0</v>
      </c>
      <c r="I61">
        <v>1</v>
      </c>
      <c r="J61">
        <f t="shared" si="1"/>
        <v>4.0207374993713851E-2</v>
      </c>
      <c r="K61">
        <f t="shared" si="9"/>
        <v>5.0210367734636607E-3</v>
      </c>
      <c r="L61">
        <f t="shared" si="2"/>
        <v>0.57585273948244298</v>
      </c>
      <c r="M61">
        <f t="shared" si="7"/>
        <v>1.7758782603602863E-2</v>
      </c>
      <c r="N61">
        <f t="shared" si="3"/>
        <v>0.46817283583314978</v>
      </c>
      <c r="O61">
        <f t="shared" si="3"/>
        <v>1.5198134580432234E-2</v>
      </c>
      <c r="P61">
        <f t="shared" si="0"/>
        <v>-3784.6706556040467</v>
      </c>
      <c r="Q61">
        <f t="shared" si="10"/>
        <v>28090.370149988987</v>
      </c>
      <c r="R61">
        <f t="shared" si="10"/>
        <v>911.88807482593404</v>
      </c>
      <c r="S61">
        <f t="shared" si="5"/>
        <v>14614697370.395292</v>
      </c>
      <c r="T61">
        <f t="shared" si="6"/>
        <v>6443.1217868033837</v>
      </c>
      <c r="U61">
        <f t="array" ref="U61">EXP((SUMPRODUCT(TRANSPOSE(B$5:B$7),E61:G61))+SUMPRODUCT(TRANSPOSE($B$8:$B$9),H61:I61))</f>
        <v>1.6238481146470798</v>
      </c>
      <c r="V61">
        <f t="array" ref="V61">EXP(SUMPRODUCT(TRANSPOSE(B$5:B$7),E61:G61)+SUMPRODUCT(TRANSPOSE($B$8:$B$9),H61:I61))</f>
        <v>1.6238481146470798</v>
      </c>
    </row>
    <row r="62" spans="1:22" ht="16" x14ac:dyDescent="0.2">
      <c r="A62" s="3">
        <v>48</v>
      </c>
      <c r="B62" s="3" t="s">
        <v>78</v>
      </c>
      <c r="C62" s="3">
        <v>790</v>
      </c>
      <c r="D62" s="5">
        <f t="shared" si="8"/>
        <v>28714</v>
      </c>
      <c r="E62" s="6">
        <v>7.75</v>
      </c>
      <c r="F62">
        <v>4.8</v>
      </c>
      <c r="G62">
        <v>-7.5949367088607597E-2</v>
      </c>
      <c r="H62">
        <v>0</v>
      </c>
      <c r="I62">
        <v>1</v>
      </c>
      <c r="J62">
        <f t="shared" si="1"/>
        <v>4.5478344516517777E-2</v>
      </c>
      <c r="K62">
        <f t="shared" si="9"/>
        <v>5.2709695228039255E-3</v>
      </c>
      <c r="L62">
        <f t="shared" si="2"/>
        <v>0.59245468014142266</v>
      </c>
      <c r="M62">
        <f t="shared" si="7"/>
        <v>1.6601940658979686E-2</v>
      </c>
      <c r="N62">
        <f t="shared" si="3"/>
        <v>0.48249693006409039</v>
      </c>
      <c r="O62">
        <f t="shared" si="3"/>
        <v>1.4324094230940632E-2</v>
      </c>
      <c r="P62">
        <f t="shared" si="0"/>
        <v>-3354.1916761824536</v>
      </c>
      <c r="Q62">
        <f t="shared" si="10"/>
        <v>28949.815803845424</v>
      </c>
      <c r="R62">
        <f t="shared" si="10"/>
        <v>859.44565385643796</v>
      </c>
      <c r="S62">
        <f t="shared" si="5"/>
        <v>16576575965.770512</v>
      </c>
      <c r="T62">
        <f t="shared" si="6"/>
        <v>6743.1620092728899</v>
      </c>
      <c r="U62">
        <f t="array" ref="U62">EXP((SUMPRODUCT(TRANSPOSE(B$5:B$7),E62:G62))+SUMPRODUCT(TRANSPOSE($B$8:$B$9),H62:I62))</f>
        <v>1.5421055899699532</v>
      </c>
      <c r="V62">
        <f t="array" ref="V62">EXP(SUMPRODUCT(TRANSPOSE(B$5:B$7),E62:G62)+SUMPRODUCT(TRANSPOSE($B$8:$B$9),H62:I62))</f>
        <v>1.5421055899699532</v>
      </c>
    </row>
    <row r="63" spans="1:22" ht="16" x14ac:dyDescent="0.2">
      <c r="A63" s="3">
        <v>49</v>
      </c>
      <c r="B63" s="3" t="s">
        <v>79</v>
      </c>
      <c r="C63" s="3">
        <v>730</v>
      </c>
      <c r="D63" s="5">
        <f t="shared" si="8"/>
        <v>29444</v>
      </c>
      <c r="E63" s="6">
        <v>7.2899999999999991</v>
      </c>
      <c r="F63">
        <v>5</v>
      </c>
      <c r="G63">
        <v>3.0136986301369864E-2</v>
      </c>
      <c r="H63">
        <v>0</v>
      </c>
      <c r="I63">
        <v>0</v>
      </c>
      <c r="J63">
        <f t="shared" si="1"/>
        <v>5.0646180548103326E-2</v>
      </c>
      <c r="K63">
        <f t="shared" si="9"/>
        <v>5.1678360315855487E-3</v>
      </c>
      <c r="L63">
        <f t="shared" si="2"/>
        <v>0.60700963325312896</v>
      </c>
      <c r="M63">
        <f t="shared" si="7"/>
        <v>1.4554953111706292E-2</v>
      </c>
      <c r="N63">
        <f t="shared" si="3"/>
        <v>0.49516480652071004</v>
      </c>
      <c r="O63">
        <f t="shared" si="3"/>
        <v>1.2667876456619688E-2</v>
      </c>
      <c r="P63">
        <f t="shared" si="0"/>
        <v>-3189.1407090085886</v>
      </c>
      <c r="Q63">
        <f t="shared" si="10"/>
        <v>29709.888391242603</v>
      </c>
      <c r="R63">
        <f t="shared" si="10"/>
        <v>760.07258739718134</v>
      </c>
      <c r="S63">
        <f t="shared" si="5"/>
        <v>18510781963.267914</v>
      </c>
      <c r="T63">
        <f t="shared" si="6"/>
        <v>7016.4459404804375</v>
      </c>
      <c r="U63">
        <f t="array" ref="U63">EXP((SUMPRODUCT(TRANSPOSE(B$5:B$7),E63:G63))+SUMPRODUCT(TRANSPOSE($B$8:$B$9),H63:I63))</f>
        <v>1.3709022174068983</v>
      </c>
      <c r="V63">
        <f t="array" ref="V63">EXP(SUMPRODUCT(TRANSPOSE(B$5:B$7),E63:G63)+SUMPRODUCT(TRANSPOSE($B$8:$B$9),H63:I63))</f>
        <v>1.3709022174068983</v>
      </c>
    </row>
    <row r="64" spans="1:22" ht="16" x14ac:dyDescent="0.2">
      <c r="A64" s="3">
        <v>50</v>
      </c>
      <c r="B64" s="3" t="s">
        <v>80</v>
      </c>
      <c r="C64" s="3">
        <v>752</v>
      </c>
      <c r="D64" s="5">
        <f t="shared" si="8"/>
        <v>30196</v>
      </c>
      <c r="E64" s="6">
        <v>5.96</v>
      </c>
      <c r="F64">
        <v>5.3333329999999997</v>
      </c>
      <c r="G64">
        <v>9.7074468085106377E-2</v>
      </c>
      <c r="H64">
        <v>0</v>
      </c>
      <c r="I64">
        <v>0</v>
      </c>
      <c r="J64">
        <f t="shared" si="1"/>
        <v>5.5885793245698867E-2</v>
      </c>
      <c r="K64">
        <f t="shared" si="9"/>
        <v>5.2396126975955415E-3</v>
      </c>
      <c r="L64">
        <f t="shared" si="2"/>
        <v>0.62026421501004148</v>
      </c>
      <c r="M64">
        <f t="shared" si="7"/>
        <v>1.325458175691252E-2</v>
      </c>
      <c r="N64">
        <f t="shared" si="3"/>
        <v>0.50680815227470655</v>
      </c>
      <c r="O64">
        <f t="shared" si="3"/>
        <v>1.1643345753996493E-2</v>
      </c>
      <c r="P64">
        <f t="shared" si="0"/>
        <v>-3348.671372436851</v>
      </c>
      <c r="Q64">
        <f t="shared" si="10"/>
        <v>30408.489136482392</v>
      </c>
      <c r="R64">
        <f t="shared" si="10"/>
        <v>698.6007452397896</v>
      </c>
      <c r="S64">
        <f t="shared" si="5"/>
        <v>20482803227.79126</v>
      </c>
      <c r="T64">
        <f t="shared" si="6"/>
        <v>7274.2731455534349</v>
      </c>
      <c r="U64">
        <f t="array" ref="U64">EXP((SUMPRODUCT(TRANSPOSE(B$5:B$7),E64:G64))+SUMPRODUCT(TRANSPOSE($B$8:$B$9),H64:I64))</f>
        <v>1.2629729051761105</v>
      </c>
      <c r="V64">
        <f t="array" ref="V64">EXP(SUMPRODUCT(TRANSPOSE(B$5:B$7),E64:G64)+SUMPRODUCT(TRANSPOSE($B$8:$B$9),H64:I64))</f>
        <v>1.2629729051761105</v>
      </c>
    </row>
    <row r="65" spans="1:22" ht="16" x14ac:dyDescent="0.2">
      <c r="A65" s="3">
        <v>51</v>
      </c>
      <c r="B65" s="3" t="s">
        <v>81</v>
      </c>
      <c r="C65" s="3">
        <v>825</v>
      </c>
      <c r="D65" s="5">
        <f t="shared" si="8"/>
        <v>31021</v>
      </c>
      <c r="E65" s="6">
        <v>6.4833333333333325</v>
      </c>
      <c r="F65">
        <v>6</v>
      </c>
      <c r="G65">
        <v>-0.2012121212121212</v>
      </c>
      <c r="H65">
        <v>0</v>
      </c>
      <c r="I65">
        <v>1</v>
      </c>
      <c r="J65">
        <f t="shared" si="1"/>
        <v>6.2548040818431572E-2</v>
      </c>
      <c r="K65">
        <f t="shared" si="9"/>
        <v>6.6622475727327046E-3</v>
      </c>
      <c r="L65">
        <f t="shared" si="2"/>
        <v>0.6354054867076453</v>
      </c>
      <c r="M65">
        <f t="shared" si="7"/>
        <v>1.514127169760382E-2</v>
      </c>
      <c r="N65">
        <f t="shared" si="3"/>
        <v>0.52024489974539467</v>
      </c>
      <c r="O65">
        <f t="shared" si="3"/>
        <v>1.3436747470688072E-2</v>
      </c>
      <c r="P65">
        <f t="shared" si="0"/>
        <v>-3555.5536308961259</v>
      </c>
      <c r="Q65">
        <f t="shared" si="10"/>
        <v>31214.693984723679</v>
      </c>
      <c r="R65">
        <f t="shared" si="10"/>
        <v>806.20484824128437</v>
      </c>
      <c r="S65">
        <f t="shared" si="5"/>
        <v>23006376179.299053</v>
      </c>
      <c r="T65">
        <f t="shared" si="6"/>
        <v>7580.0555449441517</v>
      </c>
      <c r="U65">
        <f t="array" ref="U65">EXP((SUMPRODUCT(TRANSPOSE(B$5:B$7),E65:G65))+SUMPRODUCT(TRANSPOSE($B$8:$B$9),H65:I65))</f>
        <v>1.4633804231975882</v>
      </c>
      <c r="V65">
        <f t="array" ref="V65">EXP(SUMPRODUCT(TRANSPOSE(B$5:B$7),E65:G65)+SUMPRODUCT(TRANSPOSE($B$8:$B$9),H65:I65))</f>
        <v>1.4633804231975882</v>
      </c>
    </row>
    <row r="66" spans="1:22" ht="16" x14ac:dyDescent="0.2">
      <c r="A66" s="3">
        <v>52</v>
      </c>
      <c r="B66" s="3" t="s">
        <v>82</v>
      </c>
      <c r="C66" s="3">
        <v>659</v>
      </c>
      <c r="D66" s="5">
        <f t="shared" si="8"/>
        <v>31680</v>
      </c>
      <c r="E66" s="6">
        <v>5.7666666666666666</v>
      </c>
      <c r="F66">
        <v>6.8666669999999996</v>
      </c>
      <c r="G66">
        <v>-9.104704097116844E-3</v>
      </c>
      <c r="H66">
        <v>0</v>
      </c>
      <c r="I66">
        <v>1</v>
      </c>
      <c r="J66">
        <f t="shared" si="1"/>
        <v>6.9288548916998649E-2</v>
      </c>
      <c r="K66">
        <f t="shared" si="9"/>
        <v>6.7405080985670773E-3</v>
      </c>
      <c r="L66">
        <f t="shared" si="2"/>
        <v>0.64917148627649546</v>
      </c>
      <c r="M66">
        <f t="shared" si="7"/>
        <v>1.3765999568850162E-2</v>
      </c>
      <c r="N66">
        <f t="shared" si="3"/>
        <v>0.53259857635812047</v>
      </c>
      <c r="O66">
        <f t="shared" si="3"/>
        <v>1.2353676612725836E-2</v>
      </c>
      <c r="P66">
        <f t="shared" si="0"/>
        <v>-2895.5152272341352</v>
      </c>
      <c r="Q66">
        <f t="shared" si="10"/>
        <v>31955.914581487228</v>
      </c>
      <c r="R66">
        <f t="shared" si="10"/>
        <v>741.22059676355013</v>
      </c>
      <c r="S66">
        <f t="shared" si="5"/>
        <v>25578203081.202461</v>
      </c>
      <c r="T66">
        <f t="shared" si="6"/>
        <v>7869.3000495421638</v>
      </c>
      <c r="U66">
        <f t="array" ref="U66">EXP((SUMPRODUCT(TRANSPOSE(B$5:B$7),E66:G66))+SUMPRODUCT(TRANSPOSE($B$8:$B$9),H66:I66))</f>
        <v>1.3529688245957612</v>
      </c>
      <c r="V66">
        <f t="array" ref="V66">EXP(SUMPRODUCT(TRANSPOSE(B$5:B$7),E66:G66)+SUMPRODUCT(TRANSPOSE($B$8:$B$9),H66:I66))</f>
        <v>1.3529688245957612</v>
      </c>
    </row>
    <row r="67" spans="1:22" ht="16" x14ac:dyDescent="0.2">
      <c r="A67" s="3">
        <v>53</v>
      </c>
      <c r="B67" s="3" t="s">
        <v>83</v>
      </c>
      <c r="C67" s="3">
        <v>653</v>
      </c>
      <c r="D67" s="5">
        <f t="shared" si="8"/>
        <v>32333</v>
      </c>
      <c r="E67" s="6">
        <v>5.8266666666666671</v>
      </c>
      <c r="F67">
        <v>8.2666660000000007</v>
      </c>
      <c r="G67">
        <v>0.11944869831546708</v>
      </c>
      <c r="H67">
        <v>0</v>
      </c>
      <c r="I67">
        <v>0</v>
      </c>
      <c r="J67">
        <f t="shared" si="1"/>
        <v>7.5906422287902231E-2</v>
      </c>
      <c r="K67">
        <f t="shared" si="9"/>
        <v>6.617873370903582E-3</v>
      </c>
      <c r="L67">
        <f t="shared" si="2"/>
        <v>0.66136683617033554</v>
      </c>
      <c r="M67">
        <f t="shared" si="7"/>
        <v>1.219534989384008E-2</v>
      </c>
      <c r="N67">
        <f t="shared" si="3"/>
        <v>0.54367269535104679</v>
      </c>
      <c r="O67">
        <f t="shared" si="3"/>
        <v>1.1074118992926282E-2</v>
      </c>
      <c r="P67">
        <f t="shared" si="0"/>
        <v>-2940.5533685474388</v>
      </c>
      <c r="Q67">
        <f t="shared" si="10"/>
        <v>32620.361721062807</v>
      </c>
      <c r="R67">
        <f t="shared" si="10"/>
        <v>664.4471395755769</v>
      </c>
      <c r="S67">
        <f t="shared" si="5"/>
        <v>28121713940.316498</v>
      </c>
      <c r="T67">
        <f t="shared" si="6"/>
        <v>8135.1925825342441</v>
      </c>
      <c r="U67">
        <f t="array" ref="U67">EXP((SUMPRODUCT(TRANSPOSE(B$5:B$7),E67:G67))+SUMPRODUCT(TRANSPOSE($B$8:$B$9),H67:I67))</f>
        <v>1.2161791399386497</v>
      </c>
      <c r="V67">
        <f t="array" ref="V67">EXP(SUMPRODUCT(TRANSPOSE(B$5:B$7),E67:G67)+SUMPRODUCT(TRANSPOSE($B$8:$B$9),H67:I67))</f>
        <v>1.2161791399386497</v>
      </c>
    </row>
    <row r="68" spans="1:22" ht="16" x14ac:dyDescent="0.2">
      <c r="A68" s="3">
        <v>54</v>
      </c>
      <c r="B68" s="3" t="s">
        <v>84</v>
      </c>
      <c r="C68" s="3">
        <v>731</v>
      </c>
      <c r="D68" s="5">
        <f t="shared" si="8"/>
        <v>33064</v>
      </c>
      <c r="E68" s="6">
        <v>6.82</v>
      </c>
      <c r="F68">
        <v>9.3000000000000007</v>
      </c>
      <c r="G68">
        <v>0.213406292749658</v>
      </c>
      <c r="H68">
        <v>0</v>
      </c>
      <c r="I68">
        <v>0</v>
      </c>
      <c r="J68">
        <f t="shared" si="1"/>
        <v>8.3291394596265111E-2</v>
      </c>
      <c r="K68">
        <f t="shared" si="9"/>
        <v>7.3849723083628804E-3</v>
      </c>
      <c r="L68">
        <f t="shared" si="2"/>
        <v>0.67367760002388821</v>
      </c>
      <c r="M68">
        <f t="shared" si="7"/>
        <v>1.2310763853552675E-2</v>
      </c>
      <c r="N68">
        <f t="shared" si="3"/>
        <v>0.55499323545928836</v>
      </c>
      <c r="O68">
        <f t="shared" si="3"/>
        <v>1.1320540108241611E-2</v>
      </c>
      <c r="P68">
        <f t="shared" si="0"/>
        <v>-3275.7107775548843</v>
      </c>
      <c r="Q68">
        <f t="shared" si="10"/>
        <v>33299.594127557299</v>
      </c>
      <c r="R68">
        <f t="shared" si="10"/>
        <v>679.23240649449667</v>
      </c>
      <c r="S68">
        <f t="shared" si="5"/>
        <v>30981989778.694168</v>
      </c>
      <c r="T68">
        <f t="shared" si="6"/>
        <v>8413.5024152675651</v>
      </c>
      <c r="U68">
        <f t="array" ref="U68">EXP((SUMPRODUCT(TRANSPOSE(B$5:B$7),E68:G68))+SUMPRODUCT(TRANSPOSE($B$8:$B$9),H68:I68))</f>
        <v>1.2452951958266918</v>
      </c>
      <c r="V68">
        <f t="array" ref="V68">EXP(SUMPRODUCT(TRANSPOSE(B$5:B$7),E68:G68)+SUMPRODUCT(TRANSPOSE($B$8:$B$9),H68:I68))</f>
        <v>1.2452951958266918</v>
      </c>
    </row>
    <row r="69" spans="1:22" ht="16" x14ac:dyDescent="0.2">
      <c r="A69" s="3">
        <v>55</v>
      </c>
      <c r="B69" s="3" t="s">
        <v>85</v>
      </c>
      <c r="C69" s="3">
        <v>887</v>
      </c>
      <c r="D69" s="5">
        <f t="shared" si="8"/>
        <v>33951</v>
      </c>
      <c r="E69" s="6">
        <v>6.839999999999999</v>
      </c>
      <c r="F69">
        <v>9.6333330000000004</v>
      </c>
      <c r="G69">
        <v>-4.5095828635851182E-2</v>
      </c>
      <c r="H69">
        <v>0</v>
      </c>
      <c r="I69">
        <v>1</v>
      </c>
      <c r="J69">
        <f t="shared" si="1"/>
        <v>9.2318410818593155E-2</v>
      </c>
      <c r="K69">
        <f t="shared" si="9"/>
        <v>9.0270162223280437E-3</v>
      </c>
      <c r="L69">
        <f t="shared" si="2"/>
        <v>0.6872785377060977</v>
      </c>
      <c r="M69">
        <f t="shared" si="7"/>
        <v>1.3600937682209491E-2</v>
      </c>
      <c r="N69">
        <f t="shared" si="3"/>
        <v>0.5676746852587462</v>
      </c>
      <c r="O69">
        <f t="shared" si="3"/>
        <v>1.2681449799457857E-2</v>
      </c>
      <c r="P69">
        <f t="shared" si="0"/>
        <v>-3874.0745041240111</v>
      </c>
      <c r="Q69">
        <f t="shared" si="10"/>
        <v>34060.481115524773</v>
      </c>
      <c r="R69">
        <f t="shared" si="10"/>
        <v>760.88698796747144</v>
      </c>
      <c r="S69">
        <f t="shared" si="5"/>
        <v>34510209831.76693</v>
      </c>
      <c r="T69">
        <f t="shared" si="6"/>
        <v>8733.4664275857831</v>
      </c>
      <c r="U69">
        <f t="array" ref="U69">EXP((SUMPRODUCT(TRANSPOSE(B$5:B$7),E69:G69))+SUMPRODUCT(TRANSPOSE($B$8:$B$9),H69:I69))</f>
        <v>1.4011159173061334</v>
      </c>
      <c r="V69">
        <f t="array" ref="V69">EXP(SUMPRODUCT(TRANSPOSE(B$5:B$7),E69:G69)+SUMPRODUCT(TRANSPOSE($B$8:$B$9),H69:I69))</f>
        <v>1.4011159173061334</v>
      </c>
    </row>
    <row r="70" spans="1:22" ht="16" x14ac:dyDescent="0.2">
      <c r="A70" s="3">
        <v>56</v>
      </c>
      <c r="B70" s="3" t="s">
        <v>86</v>
      </c>
      <c r="C70" s="3">
        <v>847</v>
      </c>
      <c r="D70" s="5">
        <f t="shared" si="8"/>
        <v>34798</v>
      </c>
      <c r="E70" s="6">
        <v>7.0166666666666675</v>
      </c>
      <c r="F70">
        <v>9.9333329999999993</v>
      </c>
      <c r="G70">
        <v>-1.6528925619834711E-2</v>
      </c>
      <c r="H70">
        <v>0</v>
      </c>
      <c r="I70">
        <v>1</v>
      </c>
      <c r="J70">
        <f t="shared" si="1"/>
        <v>0.10210498155311376</v>
      </c>
      <c r="K70">
        <f t="shared" si="9"/>
        <v>9.7865707345206054E-3</v>
      </c>
      <c r="L70">
        <f t="shared" si="2"/>
        <v>0.70059850435320681</v>
      </c>
      <c r="M70">
        <f t="shared" si="7"/>
        <v>1.3319966647109105E-2</v>
      </c>
      <c r="N70">
        <f t="shared" si="3"/>
        <v>0.58028433915669997</v>
      </c>
      <c r="O70">
        <f t="shared" si="3"/>
        <v>1.2609653897953703E-2</v>
      </c>
      <c r="P70">
        <f t="shared" si="0"/>
        <v>-3704.1788118849631</v>
      </c>
      <c r="Q70">
        <f t="shared" si="10"/>
        <v>34817.060349401996</v>
      </c>
      <c r="R70">
        <f t="shared" si="10"/>
        <v>756.57923387722212</v>
      </c>
      <c r="S70">
        <f t="shared" si="5"/>
        <v>38375801716.62513</v>
      </c>
      <c r="T70">
        <f t="shared" si="6"/>
        <v>9060.6127877616691</v>
      </c>
      <c r="U70">
        <f t="array" ref="U70">EXP((SUMPRODUCT(TRANSPOSE(B$5:B$7),E70:G70))+SUMPRODUCT(TRANSPOSE($B$8:$B$9),H70:I70))</f>
        <v>1.4025378245583342</v>
      </c>
      <c r="V70">
        <f t="array" ref="V70">EXP(SUMPRODUCT(TRANSPOSE(B$5:B$7),E70:G70)+SUMPRODUCT(TRANSPOSE($B$8:$B$9),H70:I70))</f>
        <v>1.4025378245583342</v>
      </c>
    </row>
    <row r="71" spans="1:22" ht="16" x14ac:dyDescent="0.2">
      <c r="A71" s="3">
        <v>57</v>
      </c>
      <c r="B71" s="3" t="s">
        <v>87</v>
      </c>
      <c r="C71" s="3">
        <v>833</v>
      </c>
      <c r="D71" s="5">
        <f t="shared" si="8"/>
        <v>35631</v>
      </c>
      <c r="E71" s="6">
        <v>7.3866666666666658</v>
      </c>
      <c r="F71">
        <v>9.8333329999999997</v>
      </c>
      <c r="G71">
        <v>-0.10324129651860744</v>
      </c>
      <c r="H71">
        <v>0</v>
      </c>
      <c r="I71">
        <v>0</v>
      </c>
      <c r="J71">
        <f t="shared" si="1"/>
        <v>0.11227847133593727</v>
      </c>
      <c r="K71">
        <f t="shared" si="9"/>
        <v>1.0173489782823508E-2</v>
      </c>
      <c r="L71">
        <f t="shared" si="2"/>
        <v>0.71313033429443362</v>
      </c>
      <c r="M71">
        <f t="shared" si="7"/>
        <v>1.2531829941226813E-2</v>
      </c>
      <c r="N71">
        <f t="shared" si="3"/>
        <v>0.59234207586784426</v>
      </c>
      <c r="O71">
        <f t="shared" si="3"/>
        <v>1.2057736711144412E-2</v>
      </c>
      <c r="P71">
        <f t="shared" si="0"/>
        <v>-3680.234629037277</v>
      </c>
      <c r="Q71">
        <f t="shared" si="10"/>
        <v>35540.524552070659</v>
      </c>
      <c r="R71">
        <f t="shared" si="10"/>
        <v>723.46420266866471</v>
      </c>
      <c r="S71">
        <f t="shared" si="5"/>
        <v>42439863010.313942</v>
      </c>
      <c r="T71">
        <f t="shared" si="6"/>
        <v>9381.9809907622257</v>
      </c>
      <c r="U71">
        <f t="array" ref="U71">EXP((SUMPRODUCT(TRANSPOSE(B$5:B$7),E71:G71))+SUMPRODUCT(TRANSPOSE($B$8:$B$9),H71:I71))</f>
        <v>1.3493954829227068</v>
      </c>
      <c r="V71">
        <f t="array" ref="V71">EXP(SUMPRODUCT(TRANSPOSE(B$5:B$7),E71:G71)+SUMPRODUCT(TRANSPOSE($B$8:$B$9),H71:I71))</f>
        <v>1.3493954829227068</v>
      </c>
    </row>
    <row r="72" spans="1:22" ht="16" x14ac:dyDescent="0.2">
      <c r="A72" s="3">
        <v>58</v>
      </c>
      <c r="B72" s="3" t="s">
        <v>88</v>
      </c>
      <c r="C72" s="3">
        <v>747</v>
      </c>
      <c r="D72" s="5">
        <f t="shared" si="8"/>
        <v>36378</v>
      </c>
      <c r="E72" s="6">
        <v>7.3933333333333335</v>
      </c>
      <c r="F72">
        <v>9.6333330000000004</v>
      </c>
      <c r="G72">
        <v>9.6385542168674704E-2</v>
      </c>
      <c r="H72">
        <v>0</v>
      </c>
      <c r="I72">
        <v>0</v>
      </c>
      <c r="J72">
        <f t="shared" si="1"/>
        <v>0.12288510266768904</v>
      </c>
      <c r="K72">
        <f t="shared" si="9"/>
        <v>1.060663133175177E-2</v>
      </c>
      <c r="L72">
        <f t="shared" si="2"/>
        <v>0.72498420443216949</v>
      </c>
      <c r="M72">
        <f t="shared" si="7"/>
        <v>1.1853870137735867E-2</v>
      </c>
      <c r="N72">
        <f t="shared" si="3"/>
        <v>0.60394521564672754</v>
      </c>
      <c r="O72">
        <f t="shared" si="3"/>
        <v>1.1603139778883199E-2</v>
      </c>
      <c r="P72">
        <f t="shared" si="0"/>
        <v>-3328.9902215351331</v>
      </c>
      <c r="Q72">
        <f t="shared" si="10"/>
        <v>36236.712938803656</v>
      </c>
      <c r="R72">
        <f t="shared" si="10"/>
        <v>696.18838673299194</v>
      </c>
      <c r="S72">
        <f t="shared" si="5"/>
        <v>46727645835.763512</v>
      </c>
      <c r="T72">
        <f t="shared" si="6"/>
        <v>9699.1634348405496</v>
      </c>
      <c r="U72">
        <f t="array" ref="U72">EXP((SUMPRODUCT(TRANSPOSE(B$5:B$7),E72:G72))+SUMPRODUCT(TRANSPOSE($B$8:$B$9),H72:I72))</f>
        <v>1.304871911346275</v>
      </c>
      <c r="V72">
        <f t="array" ref="V72">EXP(SUMPRODUCT(TRANSPOSE(B$5:B$7),E72:G72)+SUMPRODUCT(TRANSPOSE($B$8:$B$9),H72:I72))</f>
        <v>1.304871911346275</v>
      </c>
    </row>
    <row r="73" spans="1:22" ht="16" x14ac:dyDescent="0.2">
      <c r="A73" s="3">
        <v>59</v>
      </c>
      <c r="B73" s="3" t="s">
        <v>89</v>
      </c>
      <c r="C73" s="3">
        <v>819</v>
      </c>
      <c r="D73" s="5">
        <f t="shared" si="8"/>
        <v>37197</v>
      </c>
      <c r="E73" s="6">
        <v>6.83</v>
      </c>
      <c r="F73">
        <v>9.466666</v>
      </c>
      <c r="G73">
        <v>-0.20268620268620269</v>
      </c>
      <c r="H73">
        <v>0</v>
      </c>
      <c r="I73">
        <v>1</v>
      </c>
      <c r="J73">
        <f t="shared" si="1"/>
        <v>0.13548974005396552</v>
      </c>
      <c r="K73">
        <f t="shared" si="9"/>
        <v>1.2604637386276485E-2</v>
      </c>
      <c r="L73">
        <f t="shared" si="2"/>
        <v>0.73776877129269836</v>
      </c>
      <c r="M73">
        <f t="shared" si="7"/>
        <v>1.2784566860528868E-2</v>
      </c>
      <c r="N73">
        <f t="shared" si="3"/>
        <v>0.61669361158198444</v>
      </c>
      <c r="O73">
        <f t="shared" si="3"/>
        <v>1.2748395935256961E-2</v>
      </c>
      <c r="P73">
        <f t="shared" si="0"/>
        <v>-3572.7645060949612</v>
      </c>
      <c r="Q73">
        <f t="shared" si="10"/>
        <v>37001.616694919067</v>
      </c>
      <c r="R73">
        <f t="shared" si="10"/>
        <v>764.90375611541765</v>
      </c>
      <c r="S73">
        <f t="shared" si="5"/>
        <v>51892156087.993774</v>
      </c>
      <c r="T73">
        <f t="shared" si="6"/>
        <v>10056.961943758393</v>
      </c>
      <c r="U73">
        <f t="array" ref="U73">EXP((SUMPRODUCT(TRANSPOSE(B$5:B$7),E73:G73))+SUMPRODUCT(TRANSPOSE($B$8:$B$9),H73:I73))</f>
        <v>1.442689031330576</v>
      </c>
      <c r="V73">
        <f t="array" ref="V73">EXP(SUMPRODUCT(TRANSPOSE(B$5:B$7),E73:G73)+SUMPRODUCT(TRANSPOSE($B$8:$B$9),H73:I73))</f>
        <v>1.442689031330576</v>
      </c>
    </row>
    <row r="74" spans="1:22" ht="16" x14ac:dyDescent="0.2">
      <c r="A74" s="3">
        <v>60</v>
      </c>
      <c r="B74" s="3" t="s">
        <v>90</v>
      </c>
      <c r="C74" s="3">
        <v>653</v>
      </c>
      <c r="D74" s="5">
        <f t="shared" si="8"/>
        <v>37850</v>
      </c>
      <c r="E74" s="6">
        <v>7.1266666666666669</v>
      </c>
      <c r="F74">
        <v>9.5</v>
      </c>
      <c r="G74">
        <v>4.2879019908116385E-2</v>
      </c>
      <c r="H74">
        <v>0</v>
      </c>
      <c r="I74">
        <v>1</v>
      </c>
      <c r="J74">
        <f t="shared" si="1"/>
        <v>0.14860539055065225</v>
      </c>
      <c r="K74">
        <f t="shared" si="9"/>
        <v>1.3115650496686726E-2</v>
      </c>
      <c r="L74">
        <f t="shared" si="2"/>
        <v>0.74984518156192514</v>
      </c>
      <c r="M74">
        <f t="shared" si="7"/>
        <v>1.2076410269226789E-2</v>
      </c>
      <c r="N74">
        <f t="shared" si="3"/>
        <v>0.62897893859908272</v>
      </c>
      <c r="O74">
        <f t="shared" si="3"/>
        <v>1.2285327017098151E-2</v>
      </c>
      <c r="P74">
        <f t="shared" si="0"/>
        <v>-2872.7753241566006</v>
      </c>
      <c r="Q74">
        <f t="shared" si="10"/>
        <v>37738.73631594496</v>
      </c>
      <c r="R74">
        <f t="shared" si="10"/>
        <v>737.11962102588905</v>
      </c>
      <c r="S74">
        <f t="shared" si="5"/>
        <v>57347895321.668976</v>
      </c>
      <c r="T74">
        <f t="shared" si="6"/>
        <v>10411.349450480026</v>
      </c>
      <c r="U74">
        <f t="array" ref="U74">EXP((SUMPRODUCT(TRANSPOSE(B$5:B$7),E74:G74))+SUMPRODUCT(TRANSPOSE($B$8:$B$9),H74:I74))</f>
        <v>1.4009929454457606</v>
      </c>
      <c r="V74">
        <f t="array" ref="V74">EXP(SUMPRODUCT(TRANSPOSE(B$5:B$7),E74:G74)+SUMPRODUCT(TRANSPOSE($B$8:$B$9),H74:I74))</f>
        <v>1.4009929454457606</v>
      </c>
    </row>
    <row r="75" spans="1:22" ht="16" x14ac:dyDescent="0.2">
      <c r="A75" s="3">
        <v>61</v>
      </c>
      <c r="B75" s="3" t="s">
        <v>91</v>
      </c>
      <c r="C75" s="3">
        <v>681</v>
      </c>
      <c r="D75" s="5">
        <f t="shared" si="8"/>
        <v>38531</v>
      </c>
      <c r="E75" s="6">
        <v>7.3066666666666666</v>
      </c>
      <c r="F75">
        <v>9.033334</v>
      </c>
      <c r="G75">
        <v>-0.16005873715124816</v>
      </c>
      <c r="H75">
        <v>1</v>
      </c>
      <c r="I75">
        <v>0</v>
      </c>
      <c r="J75">
        <f t="shared" si="1"/>
        <v>0.16103720732860083</v>
      </c>
      <c r="K75">
        <f t="shared" si="9"/>
        <v>1.2431816777948579E-2</v>
      </c>
      <c r="L75">
        <f t="shared" si="2"/>
        <v>0.76027499876547833</v>
      </c>
      <c r="M75">
        <f t="shared" si="7"/>
        <v>1.0429817203553182E-2</v>
      </c>
      <c r="N75">
        <f t="shared" si="3"/>
        <v>0.6398112144731829</v>
      </c>
      <c r="O75">
        <f t="shared" si="3"/>
        <v>1.0832275874100229E-2</v>
      </c>
      <c r="P75">
        <f t="shared" si="0"/>
        <v>-3081.6782894909702</v>
      </c>
      <c r="Q75">
        <f t="shared" si="10"/>
        <v>38388.672868390975</v>
      </c>
      <c r="R75">
        <f t="shared" si="10"/>
        <v>649.93655244601371</v>
      </c>
      <c r="S75">
        <f t="shared" si="5"/>
        <v>62598578830.467537</v>
      </c>
      <c r="T75">
        <f t="shared" si="6"/>
        <v>10731.476503436836</v>
      </c>
      <c r="U75">
        <f t="array" ref="U75">EXP((SUMPRODUCT(TRANSPOSE(B$5:B$7),E75:G75))+SUMPRODUCT(TRANSPOSE($B$8:$B$9),H75:I75))</f>
        <v>1.2412127078921729</v>
      </c>
      <c r="V75">
        <f t="array" ref="V75">EXP(SUMPRODUCT(TRANSPOSE(B$5:B$7),E75:G75)+SUMPRODUCT(TRANSPOSE($B$8:$B$9),H75:I75))</f>
        <v>1.2412127078921729</v>
      </c>
    </row>
    <row r="76" spans="1:22" ht="16" x14ac:dyDescent="0.2">
      <c r="A76" s="3">
        <v>62</v>
      </c>
      <c r="B76" s="3" t="s">
        <v>92</v>
      </c>
      <c r="C76" s="3">
        <v>572</v>
      </c>
      <c r="D76" s="5">
        <f t="shared" si="8"/>
        <v>39103</v>
      </c>
      <c r="E76" s="6">
        <v>7.1866666666666656</v>
      </c>
      <c r="F76">
        <v>9.0666670000000007</v>
      </c>
      <c r="G76">
        <v>0.14685314685314685</v>
      </c>
      <c r="H76">
        <v>1</v>
      </c>
      <c r="I76">
        <v>0</v>
      </c>
      <c r="J76">
        <f t="shared" si="1"/>
        <v>0.17353198217824295</v>
      </c>
      <c r="K76">
        <f t="shared" si="9"/>
        <v>1.2494774849642121E-2</v>
      </c>
      <c r="L76">
        <f t="shared" si="2"/>
        <v>0.76986526542982847</v>
      </c>
      <c r="M76">
        <f t="shared" si="7"/>
        <v>9.5902666643501444E-3</v>
      </c>
      <c r="N76">
        <f t="shared" si="3"/>
        <v>0.64998536962472153</v>
      </c>
      <c r="O76">
        <f t="shared" si="3"/>
        <v>1.0174155151538583E-2</v>
      </c>
      <c r="P76">
        <f t="shared" si="0"/>
        <v>-2624.2814214134391</v>
      </c>
      <c r="Q76">
        <f t="shared" si="10"/>
        <v>38999.122177483288</v>
      </c>
      <c r="R76">
        <f t="shared" si="10"/>
        <v>610.44930909231493</v>
      </c>
      <c r="S76">
        <f t="shared" si="5"/>
        <v>67956106185.06012</v>
      </c>
      <c r="T76">
        <f t="shared" si="6"/>
        <v>11038.38131934296</v>
      </c>
      <c r="U76">
        <f t="array" ref="U76">EXP((SUMPRODUCT(TRANSPOSE(B$5:B$7),E76:G76))+SUMPRODUCT(TRANSPOSE($B$8:$B$9),H76:I76))</f>
        <v>1.167433346830046</v>
      </c>
      <c r="V76">
        <f t="array" ref="V76">EXP(SUMPRODUCT(TRANSPOSE(B$5:B$7),E76:G76)+SUMPRODUCT(TRANSPOSE($B$8:$B$9),H76:I76))</f>
        <v>1.167433346830046</v>
      </c>
    </row>
    <row r="77" spans="1:22" ht="16" x14ac:dyDescent="0.2">
      <c r="A77" s="3">
        <v>63</v>
      </c>
      <c r="B77" s="3" t="s">
        <v>93</v>
      </c>
      <c r="C77" s="3">
        <v>656</v>
      </c>
      <c r="D77" s="5">
        <f t="shared" si="8"/>
        <v>39759</v>
      </c>
      <c r="E77" s="6">
        <v>5.9666666666666668</v>
      </c>
      <c r="F77">
        <v>9</v>
      </c>
      <c r="G77">
        <v>1.676829268292683E-2</v>
      </c>
      <c r="H77">
        <v>0</v>
      </c>
      <c r="I77">
        <v>1</v>
      </c>
      <c r="J77">
        <f t="shared" si="1"/>
        <v>0.18873722243436575</v>
      </c>
      <c r="K77">
        <f t="shared" si="9"/>
        <v>1.5205240256122798E-2</v>
      </c>
      <c r="L77">
        <f t="shared" si="2"/>
        <v>0.78054796052230591</v>
      </c>
      <c r="M77">
        <f t="shared" si="7"/>
        <v>1.0682695092477434E-2</v>
      </c>
      <c r="N77">
        <f t="shared" si="3"/>
        <v>0.66157722450790435</v>
      </c>
      <c r="O77">
        <f t="shared" si="3"/>
        <v>1.1591854883182869E-2</v>
      </c>
      <c r="P77">
        <f t="shared" si="0"/>
        <v>-2924.088900841472</v>
      </c>
      <c r="Q77">
        <f t="shared" si="10"/>
        <v>39694.633470474262</v>
      </c>
      <c r="R77">
        <f t="shared" si="10"/>
        <v>695.51129299097215</v>
      </c>
      <c r="S77">
        <f t="shared" si="5"/>
        <v>74587936835.076187</v>
      </c>
      <c r="T77">
        <f t="shared" si="6"/>
        <v>11395.688705763563</v>
      </c>
      <c r="U77">
        <f t="array" ref="U77">EXP((SUMPRODUCT(TRANSPOSE(B$5:B$7),E77:G77))+SUMPRODUCT(TRANSPOSE($B$8:$B$9),H77:I77))</f>
        <v>1.3338553712770862</v>
      </c>
      <c r="V77">
        <f t="array" ref="V77">EXP(SUMPRODUCT(TRANSPOSE(B$5:B$7),E77:G77)+SUMPRODUCT(TRANSPOSE($B$8:$B$9),H77:I77))</f>
        <v>1.3338553712770862</v>
      </c>
    </row>
    <row r="78" spans="1:22" ht="16" x14ac:dyDescent="0.2">
      <c r="A78" s="3">
        <v>64</v>
      </c>
      <c r="B78" s="3" t="s">
        <v>94</v>
      </c>
      <c r="C78" s="3">
        <v>667</v>
      </c>
      <c r="D78" s="5">
        <f t="shared" si="8"/>
        <v>40426</v>
      </c>
      <c r="E78" s="6">
        <v>6.4799999999999995</v>
      </c>
      <c r="F78">
        <v>8.6333330000000004</v>
      </c>
      <c r="G78">
        <v>8.9955022488755615E-3</v>
      </c>
      <c r="H78">
        <v>0</v>
      </c>
      <c r="I78">
        <v>1</v>
      </c>
      <c r="J78">
        <f t="shared" si="1"/>
        <v>0.205366138101166</v>
      </c>
      <c r="K78">
        <f t="shared" si="9"/>
        <v>1.6628915666800248E-2</v>
      </c>
      <c r="L78">
        <f t="shared" si="2"/>
        <v>0.79123447466473973</v>
      </c>
      <c r="M78">
        <f t="shared" si="7"/>
        <v>1.0686514142433823E-2</v>
      </c>
      <c r="N78">
        <f t="shared" si="3"/>
        <v>0.67345832982205489</v>
      </c>
      <c r="O78">
        <f t="shared" si="3"/>
        <v>1.1881105314150486E-2</v>
      </c>
      <c r="P78">
        <f t="shared" si="0"/>
        <v>-2956.6815549524381</v>
      </c>
      <c r="Q78">
        <f t="shared" si="10"/>
        <v>40407.499789323294</v>
      </c>
      <c r="R78">
        <f t="shared" si="10"/>
        <v>712.8663188490292</v>
      </c>
      <c r="S78">
        <f t="shared" si="5"/>
        <v>81986842376.747314</v>
      </c>
      <c r="T78">
        <f t="shared" si="6"/>
        <v>11770.979530067178</v>
      </c>
      <c r="U78">
        <f t="array" ref="U78">EXP((SUMPRODUCT(TRANSPOSE(B$5:B$7),E78:G78))+SUMPRODUCT(TRANSPOSE($B$8:$B$9),H78:I78))</f>
        <v>1.3753163473102867</v>
      </c>
      <c r="V78">
        <f t="array" ref="V78">EXP(SUMPRODUCT(TRANSPOSE(B$5:B$7),E78:G78)+SUMPRODUCT(TRANSPOSE($B$8:$B$9),H78:I78))</f>
        <v>1.3753163473102867</v>
      </c>
    </row>
    <row r="79" spans="1:22" ht="16" x14ac:dyDescent="0.2">
      <c r="A79" s="3">
        <v>65</v>
      </c>
      <c r="B79" s="3" t="s">
        <v>95</v>
      </c>
      <c r="C79" s="3">
        <v>673</v>
      </c>
      <c r="D79" s="5">
        <f t="shared" si="8"/>
        <v>41099</v>
      </c>
      <c r="E79" s="6">
        <v>7.55</v>
      </c>
      <c r="F79">
        <v>8.2666660000000007</v>
      </c>
      <c r="G79">
        <v>-1.188707280832095E-2</v>
      </c>
      <c r="H79">
        <v>0</v>
      </c>
      <c r="I79">
        <v>0</v>
      </c>
      <c r="J79">
        <f t="shared" si="1"/>
        <v>0.22272837942933499</v>
      </c>
      <c r="K79">
        <f t="shared" si="9"/>
        <v>1.7362241328168992E-2</v>
      </c>
      <c r="L79">
        <f t="shared" si="2"/>
        <v>0.80145485034985198</v>
      </c>
      <c r="M79">
        <f t="shared" si="7"/>
        <v>1.0220375685112248E-2</v>
      </c>
      <c r="N79">
        <f t="shared" si="3"/>
        <v>0.68511442297119218</v>
      </c>
      <c r="O79">
        <f t="shared" si="3"/>
        <v>1.1656093149137329E-2</v>
      </c>
      <c r="P79">
        <f t="shared" ref="P79:P98" si="11">C79*LN(O79)</f>
        <v>-2996.1463451197269</v>
      </c>
      <c r="Q79">
        <f t="shared" si="10"/>
        <v>41106.865378271534</v>
      </c>
      <c r="R79">
        <f t="shared" si="10"/>
        <v>699.36558894823975</v>
      </c>
      <c r="S79">
        <f t="shared" si="5"/>
        <v>89881807703.696671</v>
      </c>
      <c r="T79">
        <f t="shared" si="6"/>
        <v>12148.33618997423</v>
      </c>
      <c r="U79">
        <f t="array" ref="U79">EXP((SUMPRODUCT(TRANSPOSE(B$5:B$7),E79:G79))+SUMPRODUCT(TRANSPOSE($B$8:$B$9),H79:I79))</f>
        <v>1.3579384794095259</v>
      </c>
      <c r="V79">
        <f t="array" ref="V79">EXP(SUMPRODUCT(TRANSPOSE(B$5:B$7),E79:G79)+SUMPRODUCT(TRANSPOSE($B$8:$B$9),H79:I79))</f>
        <v>1.3579384794095259</v>
      </c>
    </row>
    <row r="80" spans="1:22" ht="16" x14ac:dyDescent="0.2">
      <c r="A80" s="3">
        <v>66</v>
      </c>
      <c r="B80" s="3" t="s">
        <v>96</v>
      </c>
      <c r="C80" s="3">
        <v>665</v>
      </c>
      <c r="D80" s="5">
        <f t="shared" si="8"/>
        <v>41764</v>
      </c>
      <c r="E80" s="6">
        <v>7.63</v>
      </c>
      <c r="F80">
        <v>8.1999999999999993</v>
      </c>
      <c r="G80">
        <v>0.11127819548872181</v>
      </c>
      <c r="H80">
        <v>1</v>
      </c>
      <c r="I80">
        <v>0</v>
      </c>
      <c r="J80">
        <f t="shared" ref="J80:J98" si="12">1-($B$2/($B$2+S80))^$B$1</f>
        <v>0.23907798606713215</v>
      </c>
      <c r="K80">
        <f t="shared" si="9"/>
        <v>1.6349606637797165E-2</v>
      </c>
      <c r="L80">
        <f t="shared" ref="L80:L98" si="13">1-($C$2/($C$2+T80))^$C$1</f>
        <v>0.81030016328143006</v>
      </c>
      <c r="M80">
        <f t="shared" si="7"/>
        <v>8.8453129315780865E-3</v>
      </c>
      <c r="N80">
        <f t="shared" ref="N80:O98" si="14">$B$4*J80+(1-$B$4)*L80</f>
        <v>0.6954683116822189</v>
      </c>
      <c r="O80">
        <f t="shared" si="14"/>
        <v>1.0353888711026788E-2</v>
      </c>
      <c r="P80">
        <f t="shared" si="11"/>
        <v>-3039.3114174610719</v>
      </c>
      <c r="Q80">
        <f t="shared" ref="Q80:R98" si="15">N80*($P$3/1000)</f>
        <v>41728.098700933137</v>
      </c>
      <c r="R80">
        <f t="shared" si="15"/>
        <v>621.2333226616073</v>
      </c>
      <c r="S80">
        <f t="shared" ref="S80:S98" si="16">S79+(A80^$B$3-A79^$B$3)*U80</f>
        <v>97481838231.636536</v>
      </c>
      <c r="T80">
        <f t="shared" ref="T80:T98" si="17">T79+(A80^$C$3-A79^$C$3)*V80</f>
        <v>12490.958228907635</v>
      </c>
      <c r="U80">
        <f t="array" ref="U80">EXP((SUMPRODUCT(TRANSPOSE(B$5:B$7),E80:G80))+SUMPRODUCT(TRANSPOSE($B$8:$B$9),H80:I80))</f>
        <v>1.2110398430272038</v>
      </c>
      <c r="V80">
        <f t="array" ref="V80">EXP(SUMPRODUCT(TRANSPOSE(B$5:B$7),E80:G80)+SUMPRODUCT(TRANSPOSE($B$8:$B$9),H80:I80))</f>
        <v>1.2110398430272038</v>
      </c>
    </row>
    <row r="81" spans="1:22" ht="16" x14ac:dyDescent="0.2">
      <c r="A81" s="3">
        <v>67</v>
      </c>
      <c r="B81" s="3" t="s">
        <v>97</v>
      </c>
      <c r="C81" s="3">
        <v>739</v>
      </c>
      <c r="D81" s="5">
        <f t="shared" si="8"/>
        <v>42503</v>
      </c>
      <c r="E81" s="6">
        <v>7.4966666666666653</v>
      </c>
      <c r="F81">
        <v>8.033334</v>
      </c>
      <c r="G81">
        <v>-0.10419485791610285</v>
      </c>
      <c r="H81">
        <v>0</v>
      </c>
      <c r="I81">
        <v>1</v>
      </c>
      <c r="J81">
        <f t="shared" si="12"/>
        <v>0.2601632283742219</v>
      </c>
      <c r="K81">
        <f t="shared" si="9"/>
        <v>2.1085242307089747E-2</v>
      </c>
      <c r="L81">
        <f t="shared" si="13"/>
        <v>0.82079093449810936</v>
      </c>
      <c r="M81">
        <f t="shared" ref="M81:M98" si="18">L81-L80</f>
        <v>1.0490771216679295E-2</v>
      </c>
      <c r="N81">
        <f t="shared" si="14"/>
        <v>0.70808887193818082</v>
      </c>
      <c r="O81">
        <f t="shared" si="14"/>
        <v>1.262056025596188E-2</v>
      </c>
      <c r="P81">
        <f t="shared" si="11"/>
        <v>-3231.2243131078485</v>
      </c>
      <c r="Q81">
        <f t="shared" si="15"/>
        <v>42485.332316290849</v>
      </c>
      <c r="R81">
        <f t="shared" si="15"/>
        <v>757.23361535771278</v>
      </c>
      <c r="S81">
        <f t="shared" si="16"/>
        <v>107531910006.51347</v>
      </c>
      <c r="T81">
        <f t="shared" si="17"/>
        <v>12918.670886761816</v>
      </c>
      <c r="U81">
        <f t="array" ref="U81">EXP((SUMPRODUCT(TRANSPOSE(B$5:B$7),E81:G81))+SUMPRODUCT(TRANSPOSE($B$8:$B$9),H81:I81))</f>
        <v>1.4853481426559088</v>
      </c>
      <c r="V81">
        <f t="array" ref="V81">EXP(SUMPRODUCT(TRANSPOSE(B$5:B$7),E81:G81)+SUMPRODUCT(TRANSPOSE($B$8:$B$9),H81:I81))</f>
        <v>1.4853481426559088</v>
      </c>
    </row>
    <row r="82" spans="1:22" ht="16" x14ac:dyDescent="0.2">
      <c r="A82" s="3">
        <v>68</v>
      </c>
      <c r="B82" s="3" t="s">
        <v>98</v>
      </c>
      <c r="C82" s="3">
        <v>662</v>
      </c>
      <c r="D82" s="5">
        <f t="shared" ref="D82:D98" si="19">C82+D81</f>
        <v>43165</v>
      </c>
      <c r="E82" s="6">
        <v>7.94</v>
      </c>
      <c r="F82">
        <v>7.8</v>
      </c>
      <c r="G82">
        <v>-1.2084592145015106E-2</v>
      </c>
      <c r="H82">
        <v>0</v>
      </c>
      <c r="I82">
        <v>1</v>
      </c>
      <c r="J82">
        <f t="shared" si="12"/>
        <v>0.28238187179743457</v>
      </c>
      <c r="K82">
        <f t="shared" si="9"/>
        <v>2.2218643423212669E-2</v>
      </c>
      <c r="L82">
        <f t="shared" si="13"/>
        <v>0.83094848493758444</v>
      </c>
      <c r="M82">
        <f t="shared" si="18"/>
        <v>1.0157550439475083E-2</v>
      </c>
      <c r="N82">
        <f t="shared" si="14"/>
        <v>0.72067104399579252</v>
      </c>
      <c r="O82">
        <f t="shared" si="14"/>
        <v>1.258217205761168E-2</v>
      </c>
      <c r="P82">
        <f t="shared" si="11"/>
        <v>-2896.5640415633579</v>
      </c>
      <c r="Q82">
        <f t="shared" si="15"/>
        <v>43240.262639747554</v>
      </c>
      <c r="R82">
        <f t="shared" si="15"/>
        <v>754.93032345670076</v>
      </c>
      <c r="S82">
        <f t="shared" si="16"/>
        <v>118442066546.88049</v>
      </c>
      <c r="T82">
        <f t="shared" si="17"/>
        <v>13357.373512244085</v>
      </c>
      <c r="U82">
        <f t="array" ref="U82">EXP((SUMPRODUCT(TRANSPOSE(B$5:B$7),E82:G82))+SUMPRODUCT(TRANSPOSE($B$8:$B$9),H82:I82))</f>
        <v>1.4972483464133981</v>
      </c>
      <c r="V82">
        <f t="array" ref="V82">EXP(SUMPRODUCT(TRANSPOSE(B$5:B$7),E82:G82)+SUMPRODUCT(TRANSPOSE($B$8:$B$9),H82:I82))</f>
        <v>1.4972483464133981</v>
      </c>
    </row>
    <row r="83" spans="1:22" ht="16" x14ac:dyDescent="0.2">
      <c r="A83" s="3">
        <v>69</v>
      </c>
      <c r="B83" s="3" t="s">
        <v>99</v>
      </c>
      <c r="C83" s="3">
        <v>654</v>
      </c>
      <c r="D83" s="5">
        <f t="shared" si="19"/>
        <v>43819</v>
      </c>
      <c r="E83" s="6">
        <v>7.6666666666666661</v>
      </c>
      <c r="F83">
        <v>7.733333</v>
      </c>
      <c r="G83">
        <v>-4.5871559633027525E-2</v>
      </c>
      <c r="H83">
        <v>0</v>
      </c>
      <c r="I83">
        <v>0</v>
      </c>
      <c r="J83">
        <f t="shared" si="12"/>
        <v>0.30375931727894667</v>
      </c>
      <c r="K83">
        <f t="shared" si="9"/>
        <v>2.1377445481512103E-2</v>
      </c>
      <c r="L83">
        <f t="shared" si="13"/>
        <v>0.83995510941347118</v>
      </c>
      <c r="M83">
        <f t="shared" si="18"/>
        <v>9.0066244758867375E-3</v>
      </c>
      <c r="N83">
        <f t="shared" si="14"/>
        <v>0.73216455420291271</v>
      </c>
      <c r="O83">
        <f t="shared" si="14"/>
        <v>1.1493510207120246E-2</v>
      </c>
      <c r="P83">
        <f t="shared" si="11"/>
        <v>-2920.7461672005584</v>
      </c>
      <c r="Q83">
        <f t="shared" si="15"/>
        <v>43929.873252174766</v>
      </c>
      <c r="R83">
        <f t="shared" si="15"/>
        <v>689.61061242721473</v>
      </c>
      <c r="S83">
        <f t="shared" si="16"/>
        <v>129268046061.57124</v>
      </c>
      <c r="T83">
        <f t="shared" si="17"/>
        <v>13769.020666255294</v>
      </c>
      <c r="U83">
        <f t="array" ref="U83">EXP((SUMPRODUCT(TRANSPOSE(B$5:B$7),E83:G83))+SUMPRODUCT(TRANSPOSE($B$8:$B$9),H83:I83))</f>
        <v>1.3810431566539931</v>
      </c>
      <c r="V83">
        <f t="array" ref="V83">EXP(SUMPRODUCT(TRANSPOSE(B$5:B$7),E83:G83)+SUMPRODUCT(TRANSPOSE($B$8:$B$9),H83:I83))</f>
        <v>1.3810431566539931</v>
      </c>
    </row>
    <row r="84" spans="1:22" ht="16" x14ac:dyDescent="0.2">
      <c r="A84" s="3">
        <v>70</v>
      </c>
      <c r="B84" s="3" t="s">
        <v>100</v>
      </c>
      <c r="C84" s="3">
        <v>624</v>
      </c>
      <c r="D84" s="5">
        <f t="shared" si="19"/>
        <v>44443</v>
      </c>
      <c r="E84" s="6">
        <v>8.1666666666666679</v>
      </c>
      <c r="F84">
        <v>7.5333329999999998</v>
      </c>
      <c r="G84">
        <v>0.17628205128205129</v>
      </c>
      <c r="H84">
        <v>0</v>
      </c>
      <c r="I84">
        <v>0</v>
      </c>
      <c r="J84">
        <f t="shared" si="12"/>
        <v>0.32573472687162897</v>
      </c>
      <c r="K84">
        <f t="shared" si="9"/>
        <v>2.1975409592682293E-2</v>
      </c>
      <c r="L84">
        <f t="shared" si="13"/>
        <v>0.84851596722978728</v>
      </c>
      <c r="M84">
        <f t="shared" si="18"/>
        <v>8.5608578163161031E-3</v>
      </c>
      <c r="N84">
        <f t="shared" si="14"/>
        <v>0.74342211722483875</v>
      </c>
      <c r="O84">
        <f t="shared" si="14"/>
        <v>1.1257563021926001E-2</v>
      </c>
      <c r="P84">
        <f t="shared" si="11"/>
        <v>-2799.7102271345275</v>
      </c>
      <c r="Q84">
        <f t="shared" si="15"/>
        <v>44605.327033490328</v>
      </c>
      <c r="R84">
        <f t="shared" si="15"/>
        <v>675.45378131556004</v>
      </c>
      <c r="S84">
        <f t="shared" si="16"/>
        <v>140754672007.29474</v>
      </c>
      <c r="T84">
        <f t="shared" si="17"/>
        <v>14182.373492880224</v>
      </c>
      <c r="U84">
        <f t="array" ref="U84">EXP((SUMPRODUCT(TRANSPOSE(B$5:B$7),E84:G84))+SUMPRODUCT(TRANSPOSE($B$8:$B$9),H84:I84))</f>
        <v>1.3635448262648204</v>
      </c>
      <c r="V84">
        <f t="array" ref="V84">EXP(SUMPRODUCT(TRANSPOSE(B$5:B$7),E84:G84)+SUMPRODUCT(TRANSPOSE($B$8:$B$9),H84:I84))</f>
        <v>1.3635448262648204</v>
      </c>
    </row>
    <row r="85" spans="1:22" ht="16" x14ac:dyDescent="0.2">
      <c r="A85" s="3">
        <v>71</v>
      </c>
      <c r="B85" s="3" t="s">
        <v>101</v>
      </c>
      <c r="C85" s="3">
        <v>734</v>
      </c>
      <c r="D85" s="5">
        <f t="shared" si="19"/>
        <v>45177</v>
      </c>
      <c r="E85" s="6">
        <v>8.1566666666666663</v>
      </c>
      <c r="F85">
        <v>7.266667</v>
      </c>
      <c r="G85">
        <v>-0.10899182561307902</v>
      </c>
      <c r="H85">
        <v>0</v>
      </c>
      <c r="I85">
        <v>1</v>
      </c>
      <c r="J85">
        <f t="shared" si="12"/>
        <v>0.35156328772111678</v>
      </c>
      <c r="K85">
        <f t="shared" ref="K85:K98" si="20">J85-J84</f>
        <v>2.5828560849487814E-2</v>
      </c>
      <c r="L85">
        <f t="shared" si="13"/>
        <v>0.85782838834174735</v>
      </c>
      <c r="M85">
        <f t="shared" si="18"/>
        <v>9.3124211119600675E-3</v>
      </c>
      <c r="N85">
        <f t="shared" si="14"/>
        <v>0.75605475065170002</v>
      </c>
      <c r="O85">
        <f t="shared" si="14"/>
        <v>1.2632633426861325E-2</v>
      </c>
      <c r="P85">
        <f t="shared" si="11"/>
        <v>-3208.6603442595924</v>
      </c>
      <c r="Q85">
        <f t="shared" si="15"/>
        <v>45363.285039102004</v>
      </c>
      <c r="R85">
        <f t="shared" si="15"/>
        <v>757.95800561167948</v>
      </c>
      <c r="S85">
        <f t="shared" si="16"/>
        <v>154751766193.30383</v>
      </c>
      <c r="T85">
        <f t="shared" si="17"/>
        <v>14659.439679833104</v>
      </c>
      <c r="U85">
        <f t="array" ref="U85">EXP((SUMPRODUCT(TRANSPOSE(B$5:B$7),E85:G85))+SUMPRODUCT(TRANSPOSE($B$8:$B$9),H85:I85))</f>
        <v>1.5477410035775123</v>
      </c>
      <c r="V85">
        <f t="array" ref="V85">EXP(SUMPRODUCT(TRANSPOSE(B$5:B$7),E85:G85)+SUMPRODUCT(TRANSPOSE($B$8:$B$9),H85:I85))</f>
        <v>1.5477410035775123</v>
      </c>
    </row>
    <row r="86" spans="1:22" ht="16" x14ac:dyDescent="0.2">
      <c r="A86" s="3">
        <v>72</v>
      </c>
      <c r="B86" s="3" t="s">
        <v>102</v>
      </c>
      <c r="C86" s="3">
        <v>654</v>
      </c>
      <c r="D86" s="5">
        <f t="shared" si="19"/>
        <v>45831</v>
      </c>
      <c r="E86" s="6">
        <v>7.6933333333333334</v>
      </c>
      <c r="F86">
        <v>6.9333330000000002</v>
      </c>
      <c r="G86">
        <v>-2.2935779816513763E-2</v>
      </c>
      <c r="H86">
        <v>0</v>
      </c>
      <c r="I86">
        <v>1</v>
      </c>
      <c r="J86">
        <f t="shared" si="12"/>
        <v>0.37723608214370496</v>
      </c>
      <c r="K86">
        <f t="shared" si="20"/>
        <v>2.5672794422588185E-2</v>
      </c>
      <c r="L86">
        <f t="shared" si="13"/>
        <v>0.86640656638730429</v>
      </c>
      <c r="M86">
        <f t="shared" si="18"/>
        <v>8.578178045556939E-3</v>
      </c>
      <c r="N86">
        <f t="shared" si="14"/>
        <v>0.76806943121633942</v>
      </c>
      <c r="O86">
        <f t="shared" si="14"/>
        <v>1.2014680564639389E-2</v>
      </c>
      <c r="P86">
        <f t="shared" si="11"/>
        <v>-2891.7434017290097</v>
      </c>
      <c r="Q86">
        <f t="shared" si="15"/>
        <v>46084.165872980368</v>
      </c>
      <c r="R86">
        <f t="shared" si="15"/>
        <v>720.88083387836332</v>
      </c>
      <c r="S86">
        <f t="shared" si="16"/>
        <v>169237368090.13361</v>
      </c>
      <c r="T86">
        <f t="shared" si="17"/>
        <v>15127.413749874046</v>
      </c>
      <c r="U86">
        <f t="array" ref="U86">EXP((SUMPRODUCT(TRANSPOSE(B$5:B$7),E86:G86))+SUMPRODUCT(TRANSPOSE($B$8:$B$9),H86:I86))</f>
        <v>1.4935315591585936</v>
      </c>
      <c r="V86">
        <f t="array" ref="V86">EXP(SUMPRODUCT(TRANSPOSE(B$5:B$7),E86:G86)+SUMPRODUCT(TRANSPOSE($B$8:$B$9),H86:I86))</f>
        <v>1.4935315591585936</v>
      </c>
    </row>
    <row r="87" spans="1:22" ht="16" x14ac:dyDescent="0.2">
      <c r="A87" s="3">
        <v>73</v>
      </c>
      <c r="B87" s="3" t="s">
        <v>103</v>
      </c>
      <c r="C87" s="3">
        <v>639</v>
      </c>
      <c r="D87" s="5">
        <f t="shared" si="19"/>
        <v>46470</v>
      </c>
      <c r="E87" s="6">
        <v>8.0933333333333337</v>
      </c>
      <c r="F87">
        <v>6.6666670000000003</v>
      </c>
      <c r="G87">
        <v>2.6604068857589983E-2</v>
      </c>
      <c r="H87">
        <v>0</v>
      </c>
      <c r="I87">
        <v>0</v>
      </c>
      <c r="J87">
        <f t="shared" si="12"/>
        <v>0.40209560859952376</v>
      </c>
      <c r="K87">
        <f t="shared" si="20"/>
        <v>2.4859526455818792E-2</v>
      </c>
      <c r="L87">
        <f t="shared" si="13"/>
        <v>0.87413174664392501</v>
      </c>
      <c r="M87">
        <f t="shared" si="18"/>
        <v>7.7251802566207228E-3</v>
      </c>
      <c r="N87">
        <f t="shared" si="14"/>
        <v>0.77923910081262682</v>
      </c>
      <c r="O87">
        <f t="shared" si="14"/>
        <v>1.1169669596287367E-2</v>
      </c>
      <c r="P87">
        <f t="shared" si="11"/>
        <v>-2872.0195241307183</v>
      </c>
      <c r="Q87">
        <f t="shared" si="15"/>
        <v>46754.346048757609</v>
      </c>
      <c r="R87">
        <f t="shared" si="15"/>
        <v>670.18017577724197</v>
      </c>
      <c r="S87">
        <f t="shared" si="16"/>
        <v>183854206247.34296</v>
      </c>
      <c r="T87">
        <f t="shared" si="17"/>
        <v>15575.339599419884</v>
      </c>
      <c r="U87">
        <f t="array" ref="U87">EXP((SUMPRODUCT(TRANSPOSE(B$5:B$7),E87:G87))+SUMPRODUCT(TRANSPOSE($B$8:$B$9),H87:I87))</f>
        <v>1.4066002529656916</v>
      </c>
      <c r="V87">
        <f t="array" ref="V87">EXP(SUMPRODUCT(TRANSPOSE(B$5:B$7),E87:G87)+SUMPRODUCT(TRANSPOSE($B$8:$B$9),H87:I87))</f>
        <v>1.4066002529656916</v>
      </c>
    </row>
    <row r="88" spans="1:22" ht="16" x14ac:dyDescent="0.2">
      <c r="A88" s="3">
        <v>74</v>
      </c>
      <c r="B88" s="3" t="s">
        <v>104</v>
      </c>
      <c r="C88" s="3">
        <v>656</v>
      </c>
      <c r="D88" s="5">
        <f t="shared" si="19"/>
        <v>47126</v>
      </c>
      <c r="E88" s="6">
        <v>8.2833333333333332</v>
      </c>
      <c r="F88">
        <v>6.2</v>
      </c>
      <c r="G88">
        <v>5.3353658536585365E-2</v>
      </c>
      <c r="H88">
        <v>0</v>
      </c>
      <c r="I88">
        <v>0</v>
      </c>
      <c r="J88">
        <f t="shared" si="12"/>
        <v>0.42781755395994747</v>
      </c>
      <c r="K88">
        <f t="shared" si="20"/>
        <v>2.5721945360423715E-2</v>
      </c>
      <c r="L88">
        <f t="shared" si="13"/>
        <v>0.88158890317369687</v>
      </c>
      <c r="M88">
        <f t="shared" si="18"/>
        <v>7.4571565297718578E-3</v>
      </c>
      <c r="N88">
        <f t="shared" si="14"/>
        <v>0.79036799769870048</v>
      </c>
      <c r="O88">
        <f t="shared" si="14"/>
        <v>1.1128896886073703E-2</v>
      </c>
      <c r="P88">
        <f t="shared" si="11"/>
        <v>-2950.8259111226862</v>
      </c>
      <c r="Q88">
        <f t="shared" si="15"/>
        <v>47422.07986192203</v>
      </c>
      <c r="R88">
        <f t="shared" si="15"/>
        <v>667.73381316442214</v>
      </c>
      <c r="S88">
        <f t="shared" si="16"/>
        <v>199642892055.27655</v>
      </c>
      <c r="T88">
        <f t="shared" si="17"/>
        <v>16034.622437087659</v>
      </c>
      <c r="U88">
        <f t="array" ref="U88">EXP((SUMPRODUCT(TRANSPOSE(B$5:B$7),E88:G88))+SUMPRODUCT(TRANSPOSE($B$8:$B$9),H88:I88))</f>
        <v>1.4194268318923466</v>
      </c>
      <c r="V88">
        <f t="array" ref="V88">EXP(SUMPRODUCT(TRANSPOSE(B$5:B$7),E88:G88)+SUMPRODUCT(TRANSPOSE($B$8:$B$9),H88:I88))</f>
        <v>1.4194268318923466</v>
      </c>
    </row>
    <row r="89" spans="1:22" ht="16" x14ac:dyDescent="0.2">
      <c r="A89" s="3">
        <v>75</v>
      </c>
      <c r="B89" s="3" t="s">
        <v>105</v>
      </c>
      <c r="C89" s="3">
        <v>691</v>
      </c>
      <c r="D89" s="5">
        <f t="shared" si="19"/>
        <v>47817</v>
      </c>
      <c r="E89" s="6">
        <v>8.2966666666666669</v>
      </c>
      <c r="F89">
        <v>6.1</v>
      </c>
      <c r="G89">
        <v>-0.10998552821997105</v>
      </c>
      <c r="H89">
        <v>1</v>
      </c>
      <c r="I89">
        <v>1</v>
      </c>
      <c r="J89">
        <f t="shared" si="12"/>
        <v>0.45427491739641068</v>
      </c>
      <c r="K89">
        <f t="shared" si="20"/>
        <v>2.645736343646321E-2</v>
      </c>
      <c r="L89">
        <f t="shared" si="13"/>
        <v>0.88876343355490661</v>
      </c>
      <c r="M89">
        <f t="shared" si="18"/>
        <v>7.1745303812097427E-3</v>
      </c>
      <c r="N89">
        <f t="shared" si="14"/>
        <v>0.80141892418660865</v>
      </c>
      <c r="O89">
        <f t="shared" si="14"/>
        <v>1.1050926487908039E-2</v>
      </c>
      <c r="P89">
        <f t="shared" si="11"/>
        <v>-3113.1215375462743</v>
      </c>
      <c r="Q89">
        <f t="shared" si="15"/>
        <v>48085.135451196518</v>
      </c>
      <c r="R89">
        <f t="shared" si="15"/>
        <v>663.05558927448237</v>
      </c>
      <c r="S89">
        <f t="shared" si="16"/>
        <v>216653778576.96075</v>
      </c>
      <c r="T89">
        <f t="shared" si="17"/>
        <v>16504.677078329823</v>
      </c>
      <c r="U89">
        <f t="array" ref="U89">EXP((SUMPRODUCT(TRANSPOSE(B$5:B$7),E89:G89))+SUMPRODUCT(TRANSPOSE($B$8:$B$9),H89:I89))</f>
        <v>1.4300230637492328</v>
      </c>
      <c r="V89">
        <f t="array" ref="V89">EXP(SUMPRODUCT(TRANSPOSE(B$5:B$7),E89:G89)+SUMPRODUCT(TRANSPOSE($B$8:$B$9),H89:I89))</f>
        <v>1.4300230637492328</v>
      </c>
    </row>
    <row r="90" spans="1:22" ht="16" x14ac:dyDescent="0.2">
      <c r="A90" s="3">
        <v>76</v>
      </c>
      <c r="B90" s="3" t="s">
        <v>106</v>
      </c>
      <c r="C90" s="3">
        <v>615</v>
      </c>
      <c r="D90" s="5">
        <f t="shared" si="19"/>
        <v>48432</v>
      </c>
      <c r="E90" s="6">
        <v>8.9766666666666648</v>
      </c>
      <c r="F90">
        <v>5.7</v>
      </c>
      <c r="G90">
        <v>-9.9186991869918695E-2</v>
      </c>
      <c r="H90">
        <v>1</v>
      </c>
      <c r="I90">
        <v>1</v>
      </c>
      <c r="J90">
        <f t="shared" si="12"/>
        <v>0.48213248964377609</v>
      </c>
      <c r="K90">
        <f t="shared" si="20"/>
        <v>2.7857572247365403E-2</v>
      </c>
      <c r="L90">
        <f t="shared" si="13"/>
        <v>0.89584771753356629</v>
      </c>
      <c r="M90">
        <f t="shared" si="18"/>
        <v>7.0842839786596778E-3</v>
      </c>
      <c r="N90">
        <f t="shared" si="14"/>
        <v>0.8126792280238333</v>
      </c>
      <c r="O90">
        <f t="shared" si="14"/>
        <v>1.1260303837224688E-2</v>
      </c>
      <c r="P90">
        <f t="shared" si="11"/>
        <v>-2759.1800788131522</v>
      </c>
      <c r="Q90">
        <f t="shared" si="15"/>
        <v>48760.753681429997</v>
      </c>
      <c r="R90">
        <f t="shared" si="15"/>
        <v>675.61823023348131</v>
      </c>
      <c r="S90">
        <f t="shared" si="16"/>
        <v>235495317561.09665</v>
      </c>
      <c r="T90">
        <f t="shared" si="17"/>
        <v>16999.582716908051</v>
      </c>
      <c r="U90">
        <f t="array" ref="U90">EXP((SUMPRODUCT(TRANSPOSE(B$5:B$7),E90:G90))+SUMPRODUCT(TRANSPOSE($B$8:$B$9),H90:I90))</f>
        <v>1.4824162902181051</v>
      </c>
      <c r="V90">
        <f t="array" ref="V90">EXP(SUMPRODUCT(TRANSPOSE(B$5:B$7),E90:G90)+SUMPRODUCT(TRANSPOSE($B$8:$B$9),H90:I90))</f>
        <v>1.4824162902181051</v>
      </c>
    </row>
    <row r="91" spans="1:22" ht="16" x14ac:dyDescent="0.2">
      <c r="A91" s="3">
        <v>77</v>
      </c>
      <c r="B91" s="3" t="s">
        <v>107</v>
      </c>
      <c r="C91" s="3">
        <v>554</v>
      </c>
      <c r="D91" s="5">
        <f t="shared" si="19"/>
        <v>48986</v>
      </c>
      <c r="E91" s="6">
        <v>9.5500000000000007</v>
      </c>
      <c r="F91">
        <v>5.5333329999999998</v>
      </c>
      <c r="G91">
        <v>0.15162454873646208</v>
      </c>
      <c r="H91">
        <v>1</v>
      </c>
      <c r="I91">
        <v>0</v>
      </c>
      <c r="J91">
        <f t="shared" si="12"/>
        <v>0.5079656804787378</v>
      </c>
      <c r="K91">
        <f t="shared" si="20"/>
        <v>2.5833190834961717E-2</v>
      </c>
      <c r="L91">
        <f t="shared" si="13"/>
        <v>0.90202861635667997</v>
      </c>
      <c r="M91">
        <f t="shared" si="18"/>
        <v>6.1808988231136786E-3</v>
      </c>
      <c r="N91">
        <f t="shared" si="14"/>
        <v>0.82281079467797247</v>
      </c>
      <c r="O91">
        <f t="shared" si="14"/>
        <v>1.0131566654139217E-2</v>
      </c>
      <c r="P91">
        <f t="shared" si="11"/>
        <v>-2544.023022049656</v>
      </c>
      <c r="Q91">
        <f t="shared" si="15"/>
        <v>49368.647680678347</v>
      </c>
      <c r="R91">
        <f t="shared" si="15"/>
        <v>607.893999248353</v>
      </c>
      <c r="S91">
        <f t="shared" si="16"/>
        <v>253911509137.95438</v>
      </c>
      <c r="T91">
        <f t="shared" si="17"/>
        <v>17459.71226661915</v>
      </c>
      <c r="U91">
        <f t="array" ref="U91">EXP((SUMPRODUCT(TRANSPOSE(B$5:B$7),E91:G91))+SUMPRODUCT(TRANSPOSE($B$8:$B$9),H91:I91))</f>
        <v>1.357280967583961</v>
      </c>
      <c r="V91">
        <f t="array" ref="V91">EXP(SUMPRODUCT(TRANSPOSE(B$5:B$7),E91:G91)+SUMPRODUCT(TRANSPOSE($B$8:$B$9),H91:I91))</f>
        <v>1.357280967583961</v>
      </c>
    </row>
    <row r="92" spans="1:22" ht="16" x14ac:dyDescent="0.2">
      <c r="A92" s="3">
        <v>78</v>
      </c>
      <c r="B92" s="3" t="s">
        <v>108</v>
      </c>
      <c r="C92" s="3">
        <v>638</v>
      </c>
      <c r="D92" s="5">
        <f t="shared" si="19"/>
        <v>49624</v>
      </c>
      <c r="E92" s="6">
        <v>9.4233333333333356</v>
      </c>
      <c r="F92">
        <v>5.4</v>
      </c>
      <c r="G92">
        <v>0.17711598746081506</v>
      </c>
      <c r="H92">
        <v>0</v>
      </c>
      <c r="I92">
        <v>0</v>
      </c>
      <c r="J92">
        <f t="shared" si="12"/>
        <v>0.53639329314997253</v>
      </c>
      <c r="K92">
        <f t="shared" si="20"/>
        <v>2.8427612671234725E-2</v>
      </c>
      <c r="L92">
        <f t="shared" si="13"/>
        <v>0.90844905482622584</v>
      </c>
      <c r="M92">
        <f t="shared" si="18"/>
        <v>6.4204384695458749E-3</v>
      </c>
      <c r="N92">
        <f t="shared" si="14"/>
        <v>0.83365529905891278</v>
      </c>
      <c r="O92">
        <f t="shared" si="14"/>
        <v>1.0844504380940371E-2</v>
      </c>
      <c r="P92">
        <f t="shared" si="11"/>
        <v>-2886.3737813575408</v>
      </c>
      <c r="Q92">
        <f t="shared" si="15"/>
        <v>50019.31794353477</v>
      </c>
      <c r="R92">
        <f t="shared" si="15"/>
        <v>650.67026285642226</v>
      </c>
      <c r="S92">
        <f t="shared" si="16"/>
        <v>275348389520.74866</v>
      </c>
      <c r="T92">
        <f t="shared" si="17"/>
        <v>17969.510441761791</v>
      </c>
      <c r="U92">
        <f t="array" ref="U92">EXP((SUMPRODUCT(TRANSPOSE(B$5:B$7),E92:G92))+SUMPRODUCT(TRANSPOSE($B$8:$B$9),H92:I92))</f>
        <v>1.4812086517569079</v>
      </c>
      <c r="V92">
        <f t="array" ref="V92">EXP(SUMPRODUCT(TRANSPOSE(B$5:B$7),E92:G92)+SUMPRODUCT(TRANSPOSE($B$8:$B$9),H92:I92))</f>
        <v>1.4812086517569079</v>
      </c>
    </row>
    <row r="93" spans="1:22" ht="16" x14ac:dyDescent="0.2">
      <c r="A93" s="3">
        <v>79</v>
      </c>
      <c r="B93" s="3" t="s">
        <v>109</v>
      </c>
      <c r="C93" s="3">
        <v>751</v>
      </c>
      <c r="D93" s="5">
        <f t="shared" si="19"/>
        <v>50375</v>
      </c>
      <c r="E93" s="6">
        <v>9.0733333333333341</v>
      </c>
      <c r="F93">
        <v>5.0999999999999996</v>
      </c>
      <c r="G93">
        <v>0.1051930758988016</v>
      </c>
      <c r="H93">
        <v>0</v>
      </c>
      <c r="I93">
        <v>1</v>
      </c>
      <c r="J93">
        <f t="shared" si="12"/>
        <v>0.56690152865095433</v>
      </c>
      <c r="K93">
        <f t="shared" si="20"/>
        <v>3.0508235500981806E-2</v>
      </c>
      <c r="L93">
        <f t="shared" si="13"/>
        <v>0.91497172962214302</v>
      </c>
      <c r="M93">
        <f t="shared" si="18"/>
        <v>6.5226747959171716E-3</v>
      </c>
      <c r="N93">
        <f t="shared" si="14"/>
        <v>0.84499975154007312</v>
      </c>
      <c r="O93">
        <f t="shared" si="14"/>
        <v>1.1344452481160221E-2</v>
      </c>
      <c r="P93">
        <f t="shared" si="11"/>
        <v>-3363.7488434631287</v>
      </c>
      <c r="Q93">
        <f t="shared" si="15"/>
        <v>50699.985092404386</v>
      </c>
      <c r="R93">
        <f t="shared" si="15"/>
        <v>680.66714886961324</v>
      </c>
      <c r="S93">
        <f t="shared" si="16"/>
        <v>299893377495.47278</v>
      </c>
      <c r="T93">
        <f t="shared" si="17"/>
        <v>18525.454116842011</v>
      </c>
      <c r="U93">
        <f t="array" ref="U93">EXP((SUMPRODUCT(TRANSPOSE(B$5:B$7),E93:G93))+SUMPRODUCT(TRANSPOSE($B$8:$B$9),H93:I93))</f>
        <v>1.5913339944600622</v>
      </c>
      <c r="V93">
        <f t="array" ref="V93">EXP(SUMPRODUCT(TRANSPOSE(B$5:B$7),E93:G93)+SUMPRODUCT(TRANSPOSE($B$8:$B$9),H93:I93))</f>
        <v>1.5913339944600622</v>
      </c>
    </row>
    <row r="94" spans="1:22" ht="16" x14ac:dyDescent="0.2">
      <c r="A94" s="3">
        <v>80</v>
      </c>
      <c r="B94" s="3" t="s">
        <v>110</v>
      </c>
      <c r="C94" s="3">
        <v>830</v>
      </c>
      <c r="D94" s="5">
        <f t="shared" si="19"/>
        <v>51205</v>
      </c>
      <c r="E94" s="6">
        <v>9.129999999999999</v>
      </c>
      <c r="F94">
        <v>5</v>
      </c>
      <c r="G94">
        <v>-0.20843373493975903</v>
      </c>
      <c r="H94">
        <v>0</v>
      </c>
      <c r="I94">
        <v>1</v>
      </c>
      <c r="J94">
        <f t="shared" si="12"/>
        <v>0.59894872379698672</v>
      </c>
      <c r="K94">
        <f t="shared" si="20"/>
        <v>3.2047195146032381E-2</v>
      </c>
      <c r="L94">
        <f t="shared" si="13"/>
        <v>0.92148054202769725</v>
      </c>
      <c r="M94">
        <f t="shared" si="18"/>
        <v>6.5088124055542318E-3</v>
      </c>
      <c r="N94">
        <f t="shared" si="14"/>
        <v>0.85664250288203214</v>
      </c>
      <c r="O94">
        <f t="shared" si="14"/>
        <v>1.1642751341959093E-2</v>
      </c>
      <c r="P94">
        <f t="shared" si="11"/>
        <v>-3696.0493408712646</v>
      </c>
      <c r="Q94">
        <f t="shared" si="15"/>
        <v>51398.550172921925</v>
      </c>
      <c r="R94">
        <f t="shared" si="15"/>
        <v>698.56508051754554</v>
      </c>
      <c r="S94">
        <f t="shared" si="16"/>
        <v>327644935545.31104</v>
      </c>
      <c r="T94">
        <f t="shared" si="17"/>
        <v>19124.492357819679</v>
      </c>
      <c r="U94">
        <f t="array" ref="U94">EXP((SUMPRODUCT(TRANSPOSE(B$5:B$7),E94:G94))+SUMPRODUCT(TRANSPOSE($B$8:$B$9),H94:I94))</f>
        <v>1.6895840395900674</v>
      </c>
      <c r="V94">
        <f t="array" ref="V94">EXP(SUMPRODUCT(TRANSPOSE(B$5:B$7),E94:G94)+SUMPRODUCT(TRANSPOSE($B$8:$B$9),H94:I94))</f>
        <v>1.6895840395900674</v>
      </c>
    </row>
    <row r="95" spans="1:22" ht="16" x14ac:dyDescent="0.2">
      <c r="A95" s="3">
        <v>81</v>
      </c>
      <c r="B95" s="3" t="s">
        <v>111</v>
      </c>
      <c r="C95" s="3">
        <v>657</v>
      </c>
      <c r="D95" s="5">
        <f t="shared" si="19"/>
        <v>51862</v>
      </c>
      <c r="E95" s="6">
        <v>9.1566666666666663</v>
      </c>
      <c r="F95">
        <v>4.9333330000000002</v>
      </c>
      <c r="G95">
        <v>-0.19786910197869101</v>
      </c>
      <c r="H95">
        <v>0</v>
      </c>
      <c r="I95">
        <v>0</v>
      </c>
      <c r="J95">
        <f t="shared" si="12"/>
        <v>0.62826265824151384</v>
      </c>
      <c r="K95">
        <f t="shared" si="20"/>
        <v>2.9313934444527123E-2</v>
      </c>
      <c r="L95">
        <f t="shared" si="13"/>
        <v>0.92715891245317861</v>
      </c>
      <c r="M95">
        <f t="shared" si="18"/>
        <v>5.6783704254813605E-3</v>
      </c>
      <c r="N95">
        <f t="shared" si="14"/>
        <v>0.86707229173656464</v>
      </c>
      <c r="O95">
        <f t="shared" si="14"/>
        <v>1.0429788854532475E-2</v>
      </c>
      <c r="P95">
        <f t="shared" si="11"/>
        <v>-2997.9496400270505</v>
      </c>
      <c r="Q95">
        <f t="shared" si="15"/>
        <v>52024.337504193878</v>
      </c>
      <c r="R95">
        <f t="shared" si="15"/>
        <v>625.78733127194846</v>
      </c>
      <c r="S95">
        <f t="shared" si="16"/>
        <v>355078116884.1214</v>
      </c>
      <c r="T95">
        <f t="shared" si="17"/>
        <v>19689.174156647856</v>
      </c>
      <c r="U95">
        <f t="array" ref="U95">EXP((SUMPRODUCT(TRANSPOSE(B$5:B$7),E95:G95))+SUMPRODUCT(TRANSPOSE($B$8:$B$9),H95:I95))</f>
        <v>1.5696535716397129</v>
      </c>
      <c r="V95">
        <f t="array" ref="V95">EXP(SUMPRODUCT(TRANSPOSE(B$5:B$7),E95:G95)+SUMPRODUCT(TRANSPOSE($B$8:$B$9),H95:I95))</f>
        <v>1.5696535716397129</v>
      </c>
    </row>
    <row r="96" spans="1:22" ht="16" x14ac:dyDescent="0.2">
      <c r="A96" s="3">
        <v>82</v>
      </c>
      <c r="B96" s="3" t="s">
        <v>112</v>
      </c>
      <c r="C96" s="3">
        <v>527</v>
      </c>
      <c r="D96" s="5">
        <f t="shared" si="19"/>
        <v>52389</v>
      </c>
      <c r="E96" s="6">
        <v>9.2399999999999984</v>
      </c>
      <c r="F96">
        <v>4.8666669999999996</v>
      </c>
      <c r="G96">
        <v>0.396584440227704</v>
      </c>
      <c r="H96">
        <v>1</v>
      </c>
      <c r="I96">
        <v>0</v>
      </c>
      <c r="J96">
        <f t="shared" si="12"/>
        <v>0.65203517567893443</v>
      </c>
      <c r="K96">
        <f t="shared" si="20"/>
        <v>2.3772517437420593E-2</v>
      </c>
      <c r="L96">
        <f t="shared" si="13"/>
        <v>0.93156730381091368</v>
      </c>
      <c r="M96">
        <f t="shared" si="18"/>
        <v>4.4083913577350753E-3</v>
      </c>
      <c r="N96">
        <f t="shared" si="14"/>
        <v>0.87537342140354202</v>
      </c>
      <c r="O96">
        <f t="shared" si="14"/>
        <v>8.3011296669773214E-3</v>
      </c>
      <c r="P96">
        <f t="shared" si="11"/>
        <v>-2525.0486535555465</v>
      </c>
      <c r="Q96">
        <f t="shared" si="15"/>
        <v>52522.405284212524</v>
      </c>
      <c r="R96">
        <f t="shared" si="15"/>
        <v>498.06778001863927</v>
      </c>
      <c r="S96">
        <f t="shared" si="16"/>
        <v>378990580208.11768</v>
      </c>
      <c r="T96">
        <f t="shared" si="17"/>
        <v>20158.816399132491</v>
      </c>
      <c r="U96">
        <f t="array" ref="U96">EXP((SUMPRODUCT(TRANSPOSE(B$5:B$7),E96:G96))+SUMPRODUCT(TRANSPOSE($B$8:$B$9),H96:I96))</f>
        <v>1.2868266283886716</v>
      </c>
      <c r="V96">
        <f t="array" ref="V96">EXP(SUMPRODUCT(TRANSPOSE(B$5:B$7),E96:G96)+SUMPRODUCT(TRANSPOSE($B$8:$B$9),H96:I96))</f>
        <v>1.2868266283886716</v>
      </c>
    </row>
    <row r="97" spans="1:22" ht="16" x14ac:dyDescent="0.2">
      <c r="A97" s="3">
        <v>83</v>
      </c>
      <c r="B97" s="3" t="s">
        <v>113</v>
      </c>
      <c r="C97" s="3">
        <v>736</v>
      </c>
      <c r="D97" s="5">
        <f t="shared" si="19"/>
        <v>53125</v>
      </c>
      <c r="E97" s="6">
        <v>9.0333333333333332</v>
      </c>
      <c r="F97">
        <v>4.9000000000000004</v>
      </c>
      <c r="G97">
        <v>-5.7065217391304345E-2</v>
      </c>
      <c r="H97">
        <v>0</v>
      </c>
      <c r="I97">
        <v>1</v>
      </c>
      <c r="J97">
        <f t="shared" si="12"/>
        <v>0.68174903143869181</v>
      </c>
      <c r="K97">
        <f t="shared" si="20"/>
        <v>2.9713855759757379E-2</v>
      </c>
      <c r="L97">
        <f t="shared" si="13"/>
        <v>0.93686639266942517</v>
      </c>
      <c r="M97">
        <f t="shared" si="18"/>
        <v>5.2990888585114915E-3</v>
      </c>
      <c r="N97">
        <f t="shared" si="14"/>
        <v>0.88558057056059714</v>
      </c>
      <c r="O97">
        <f t="shared" si="14"/>
        <v>1.0207149157055208E-2</v>
      </c>
      <c r="P97">
        <f t="shared" si="11"/>
        <v>-3374.31484315126</v>
      </c>
      <c r="Q97">
        <f t="shared" si="15"/>
        <v>53134.834233635826</v>
      </c>
      <c r="R97">
        <f t="shared" si="15"/>
        <v>612.42894942331247</v>
      </c>
      <c r="S97">
        <f t="shared" si="16"/>
        <v>411328487405.94714</v>
      </c>
      <c r="T97">
        <f t="shared" si="17"/>
        <v>20765.159634426669</v>
      </c>
      <c r="U97">
        <f t="array" ref="U97">EXP((SUMPRODUCT(TRANSPOSE(B$5:B$7),E97:G97))+SUMPRODUCT(TRANSPOSE($B$8:$B$9),H97:I97))</f>
        <v>1.6379493651911188</v>
      </c>
      <c r="V97">
        <f t="array" ref="V97">EXP(SUMPRODUCT(TRANSPOSE(B$5:B$7),E97:G97)+SUMPRODUCT(TRANSPOSE($B$8:$B$9),H97:I97))</f>
        <v>1.6379493651911188</v>
      </c>
    </row>
    <row r="98" spans="1:22" ht="16" x14ac:dyDescent="0.2">
      <c r="A98" s="3">
        <v>84</v>
      </c>
      <c r="B98" s="3" t="s">
        <v>114</v>
      </c>
      <c r="C98" s="3">
        <v>694</v>
      </c>
      <c r="D98" s="5">
        <f t="shared" si="19"/>
        <v>53819</v>
      </c>
      <c r="E98" s="6">
        <v>9.3066666666666666</v>
      </c>
      <c r="F98">
        <v>4.7</v>
      </c>
      <c r="G98">
        <v>-4.468894252293891E-2</v>
      </c>
      <c r="H98">
        <v>0</v>
      </c>
      <c r="I98">
        <v>1</v>
      </c>
      <c r="J98">
        <f t="shared" si="12"/>
        <v>0.71085212715867452</v>
      </c>
      <c r="K98">
        <f t="shared" si="20"/>
        <v>2.9103095719982708E-2</v>
      </c>
      <c r="L98">
        <f t="shared" si="13"/>
        <v>0.94188527835789648</v>
      </c>
      <c r="M98">
        <f t="shared" si="18"/>
        <v>5.0188856884713084E-3</v>
      </c>
      <c r="N98">
        <f t="shared" si="14"/>
        <v>0.8954410652456064</v>
      </c>
      <c r="O98">
        <f t="shared" si="14"/>
        <v>9.8604946850092742E-3</v>
      </c>
      <c r="P98">
        <f t="shared" si="11"/>
        <v>-3205.7379448684765</v>
      </c>
      <c r="Q98">
        <f t="shared" si="15"/>
        <v>53726.463914736385</v>
      </c>
      <c r="R98">
        <f t="shared" si="15"/>
        <v>591.62968110055647</v>
      </c>
      <c r="S98">
        <f t="shared" si="16"/>
        <v>446123418264.58661</v>
      </c>
      <c r="T98">
        <f t="shared" si="17"/>
        <v>21388.361830215756</v>
      </c>
      <c r="U98">
        <f t="array" ref="U98">EXP((SUMPRODUCT(TRANSPOSE(B$5:B$7),E98:G98))+SUMPRODUCT(TRANSPOSE($B$8:$B$9),H98:I98))</f>
        <v>1.6600237814043228</v>
      </c>
      <c r="V98">
        <f t="array" ref="V98">EXP(SUMPRODUCT(TRANSPOSE(B$5:B$7),E98:G98)+SUMPRODUCT(TRANSPOSE($B$8:$B$9),H98:I98))</f>
        <v>1.6600237814043228</v>
      </c>
    </row>
    <row r="99" spans="1:22" x14ac:dyDescent="0.2">
      <c r="A99" t="s">
        <v>115</v>
      </c>
      <c r="P99">
        <f>(R3-D98)*LN(1-N98)</f>
        <v>-13956.725181605298</v>
      </c>
    </row>
  </sheetData>
  <mergeCells count="3">
    <mergeCell ref="J12:K12"/>
    <mergeCell ref="L12:M12"/>
    <mergeCell ref="N12:O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workbookViewId="0">
      <selection activeCell="U3" sqref="U3"/>
    </sheetView>
  </sheetViews>
  <sheetFormatPr baseColWidth="10" defaultColWidth="8.83203125" defaultRowHeight="15" x14ac:dyDescent="0.2"/>
  <cols>
    <col min="19" max="19" width="12" bestFit="1" customWidth="1"/>
    <col min="21" max="21" width="12" bestFit="1" customWidth="1"/>
  </cols>
  <sheetData>
    <row r="1" spans="1:23" x14ac:dyDescent="0.2">
      <c r="A1" t="s">
        <v>0</v>
      </c>
      <c r="B1">
        <v>55.113968646714596</v>
      </c>
      <c r="C1">
        <v>1731.7133322921877</v>
      </c>
    </row>
    <row r="2" spans="1:23" x14ac:dyDescent="0.2">
      <c r="A2" t="s">
        <v>1</v>
      </c>
      <c r="B2">
        <v>62178962096117.578</v>
      </c>
      <c r="C2">
        <v>21424058.144468244</v>
      </c>
    </row>
    <row r="3" spans="1:23" x14ac:dyDescent="0.2">
      <c r="A3" t="s">
        <v>2</v>
      </c>
      <c r="B3">
        <v>6.4538285933653983</v>
      </c>
      <c r="C3">
        <v>2.1679559077807085</v>
      </c>
      <c r="O3" t="s">
        <v>3</v>
      </c>
      <c r="P3">
        <v>60000000</v>
      </c>
      <c r="Q3" t="s">
        <v>4</v>
      </c>
      <c r="R3">
        <f>P3/1000</f>
        <v>60000</v>
      </c>
      <c r="T3" t="s">
        <v>5</v>
      </c>
      <c r="U3">
        <f>CORREL(C15:C98,R15:R98)</f>
        <v>0.97905014815727176</v>
      </c>
    </row>
    <row r="4" spans="1:23" x14ac:dyDescent="0.2">
      <c r="A4" t="s">
        <v>6</v>
      </c>
      <c r="B4">
        <v>0.14145764688307255</v>
      </c>
      <c r="O4" t="s">
        <v>7</v>
      </c>
      <c r="P4">
        <f>SUM(P15:P99)</f>
        <v>-254119.62394065631</v>
      </c>
    </row>
    <row r="5" spans="1:23" x14ac:dyDescent="0.2">
      <c r="A5" t="s">
        <v>119</v>
      </c>
      <c r="B5">
        <v>-0.78422031294388239</v>
      </c>
      <c r="C5">
        <v>-3.898687132248977E-2</v>
      </c>
    </row>
    <row r="6" spans="1:23" x14ac:dyDescent="0.2">
      <c r="A6" t="s">
        <v>9</v>
      </c>
      <c r="B6">
        <v>-0.21458758385426266</v>
      </c>
      <c r="C6">
        <v>2.5374265229760322E-2</v>
      </c>
    </row>
    <row r="7" spans="1:23" x14ac:dyDescent="0.2">
      <c r="A7" t="s">
        <v>116</v>
      </c>
      <c r="B7">
        <v>7.1844007641387486E-2</v>
      </c>
    </row>
    <row r="8" spans="1:23" x14ac:dyDescent="0.2">
      <c r="A8" t="s">
        <v>8</v>
      </c>
      <c r="B8">
        <v>-8.7916451776826277E-2</v>
      </c>
    </row>
    <row r="9" spans="1:23" x14ac:dyDescent="0.2">
      <c r="A9" t="s">
        <v>10</v>
      </c>
      <c r="B9">
        <v>8.389309798501611E-2</v>
      </c>
    </row>
    <row r="12" spans="1:23" x14ac:dyDescent="0.2">
      <c r="J12" s="1" t="s">
        <v>11</v>
      </c>
      <c r="K12" s="1"/>
      <c r="L12" s="1" t="s">
        <v>12</v>
      </c>
      <c r="M12" s="1"/>
      <c r="N12" s="1" t="s">
        <v>13</v>
      </c>
      <c r="O12" s="1"/>
    </row>
    <row r="13" spans="1:23" x14ac:dyDescent="0.2">
      <c r="J13" s="2"/>
      <c r="K13" s="2"/>
      <c r="L13" s="2"/>
      <c r="M13" s="2"/>
      <c r="N13" s="2"/>
      <c r="O13" s="2"/>
    </row>
    <row r="14" spans="1:23" x14ac:dyDescent="0.2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120</v>
      </c>
      <c r="F14" t="s">
        <v>19</v>
      </c>
      <c r="G14" s="3" t="s">
        <v>117</v>
      </c>
      <c r="H14" s="3" t="s">
        <v>18</v>
      </c>
      <c r="I14" s="3" t="s">
        <v>20</v>
      </c>
      <c r="J14" s="4" t="s">
        <v>21</v>
      </c>
      <c r="K14" s="4" t="s">
        <v>22</v>
      </c>
      <c r="L14" s="4" t="s">
        <v>21</v>
      </c>
      <c r="M14" s="4" t="s">
        <v>22</v>
      </c>
      <c r="N14" s="3" t="s">
        <v>23</v>
      </c>
      <c r="O14" s="3" t="s">
        <v>24</v>
      </c>
      <c r="P14" s="3" t="s">
        <v>7</v>
      </c>
      <c r="Q14" s="3" t="s">
        <v>25</v>
      </c>
      <c r="R14" s="3" t="s">
        <v>26</v>
      </c>
      <c r="S14" s="3" t="s">
        <v>27</v>
      </c>
      <c r="T14" s="3" t="s">
        <v>28</v>
      </c>
      <c r="U14" s="3" t="s">
        <v>29</v>
      </c>
      <c r="V14" s="3" t="s">
        <v>30</v>
      </c>
      <c r="W14" s="3"/>
    </row>
    <row r="15" spans="1:23" ht="16" x14ac:dyDescent="0.2">
      <c r="A15" s="3">
        <v>1</v>
      </c>
      <c r="B15" s="3" t="s">
        <v>31</v>
      </c>
      <c r="C15" s="3">
        <v>2</v>
      </c>
      <c r="D15" s="5">
        <f xml:space="preserve"> C15</f>
        <v>2</v>
      </c>
      <c r="E15">
        <v>3</v>
      </c>
      <c r="F15">
        <v>5.5333329999999998</v>
      </c>
      <c r="G15" s="6">
        <v>9.0500000000000007</v>
      </c>
      <c r="H15">
        <v>0</v>
      </c>
      <c r="I15">
        <v>0</v>
      </c>
      <c r="J15">
        <f>1-($B$2/($B$2+S15))^$B$1</f>
        <v>4.8960835385969403E-14</v>
      </c>
      <c r="K15">
        <f>J15</f>
        <v>4.8960835385969403E-14</v>
      </c>
      <c r="L15">
        <f t="array" ref="L15">1-($C$2/($C$2+T15))^$C$1</f>
        <v>1.5852378754410701E-4</v>
      </c>
      <c r="M15">
        <f>L15</f>
        <v>1.5852378754410701E-4</v>
      </c>
      <c r="N15">
        <f>$B$4*J15+(1-$B$4)*L15</f>
        <v>1.3609938559005138E-4</v>
      </c>
      <c r="O15">
        <f>$B$4*K15+(1-$B$4)*M15</f>
        <v>1.3609938559005138E-4</v>
      </c>
      <c r="P15">
        <f>C15*LN(O15)</f>
        <v>-17.804250325435685</v>
      </c>
      <c r="Q15">
        <f>N15*($P$3/1000)</f>
        <v>8.1659631354030822</v>
      </c>
      <c r="R15">
        <f>O15*($P$3/1000)</f>
        <v>8.1659631354030822</v>
      </c>
      <c r="S15">
        <f t="array" ref="S15">A15^$B$3*U15</f>
        <v>5.5584147860045147E-2</v>
      </c>
      <c r="T15">
        <f>A15^$C$3*V15</f>
        <v>1.9613478477687347</v>
      </c>
      <c r="U15">
        <f t="array" ref="U15">EXP((SUMPRODUCT(TRANSPOSE(B$5:B$6),E15:F15))+SUMPRODUCT(TRANSPOSE($B$7:$B$9),G15:I15))</f>
        <v>5.5584147860045147E-2</v>
      </c>
      <c r="V15">
        <f t="array" ref="V15">EXP(SUMPRODUCT(TRANSPOSE(C$5:C$6),E15:F15)+SUMPRODUCT(TRANSPOSE($B$7:$B$9),G15:I15))</f>
        <v>1.9613478477687347</v>
      </c>
    </row>
    <row r="16" spans="1:23" ht="16" x14ac:dyDescent="0.2">
      <c r="A16" s="3">
        <v>2</v>
      </c>
      <c r="B16" s="3" t="s">
        <v>32</v>
      </c>
      <c r="C16" s="3">
        <v>29</v>
      </c>
      <c r="D16" s="5">
        <f>C16+D15</f>
        <v>31</v>
      </c>
      <c r="E16">
        <v>1.4137931034482758</v>
      </c>
      <c r="F16">
        <v>5.5</v>
      </c>
      <c r="G16" s="6">
        <v>9.15</v>
      </c>
      <c r="H16">
        <v>0</v>
      </c>
      <c r="I16">
        <v>0</v>
      </c>
      <c r="J16">
        <f t="shared" ref="J16:J79" si="0">1-($B$2/($B$2+S16))^$B$1</f>
        <v>1.5076939696712088E-11</v>
      </c>
      <c r="K16">
        <f>J16-J15</f>
        <v>1.5027978861326119E-11</v>
      </c>
      <c r="L16">
        <f t="shared" ref="L16:L79" si="1">1-($C$2/($C$2+T16))^$C$1</f>
        <v>7.5124036179308185E-4</v>
      </c>
      <c r="M16">
        <f>L16-L15</f>
        <v>5.9271657424897484E-4</v>
      </c>
      <c r="N16">
        <f t="shared" ref="N16:O79" si="2">$B$4*J16+(1-$B$4)*L16</f>
        <v>6.4497167010299278E-4</v>
      </c>
      <c r="O16">
        <f t="shared" si="2"/>
        <v>5.0887228451294137E-4</v>
      </c>
      <c r="P16">
        <f>C16*LN(O16)</f>
        <v>-219.91609113491754</v>
      </c>
      <c r="Q16">
        <f t="shared" ref="Q16:R47" si="3">N16*($P$3/1000)</f>
        <v>38.698300206179567</v>
      </c>
      <c r="R16">
        <f t="shared" si="3"/>
        <v>30.532337070776482</v>
      </c>
      <c r="S16">
        <f>S15+(A16^$B$3-A15^$B$3)*U16</f>
        <v>17.007745818896979</v>
      </c>
      <c r="T16">
        <f>T15+(A16^$C$3-A15^$C$3)*V16</f>
        <v>9.2975372286792748</v>
      </c>
      <c r="U16">
        <f t="array" ref="U16">EXP((SUMPRODUCT(TRANSPOSE(B$5:B$6),E16:F16))+SUMPRODUCT(TRANSPOSE($B$7:$B$9),G16:I16))</f>
        <v>0.19561940645381301</v>
      </c>
      <c r="V16">
        <f t="array" ref="V16">EXP(SUMPRODUCT(TRANSPOSE(C$5:C$6),E16:F16)+SUMPRODUCT(TRANSPOSE($B$7:$B$9),G16:I16))</f>
        <v>2.0997362862794033</v>
      </c>
    </row>
    <row r="17" spans="1:22" ht="16" x14ac:dyDescent="0.2">
      <c r="A17" s="3">
        <v>3</v>
      </c>
      <c r="B17" s="3" t="s">
        <v>33</v>
      </c>
      <c r="C17" s="3">
        <v>70</v>
      </c>
      <c r="D17" s="5">
        <f>C17+D16</f>
        <v>101</v>
      </c>
      <c r="E17">
        <v>0.48571428571428571</v>
      </c>
      <c r="F17">
        <v>5.266667</v>
      </c>
      <c r="G17" s="6">
        <v>9.4899999999999984</v>
      </c>
      <c r="H17">
        <v>0</v>
      </c>
      <c r="I17">
        <v>1</v>
      </c>
      <c r="J17">
        <f t="shared" si="0"/>
        <v>4.8305492938993666E-10</v>
      </c>
      <c r="K17">
        <f>J17-J16</f>
        <v>4.6797798969322457E-10</v>
      </c>
      <c r="L17">
        <f t="shared" si="1"/>
        <v>1.9835675875461423E-3</v>
      </c>
      <c r="M17">
        <f t="shared" ref="M17:M80" si="4">L17-L16</f>
        <v>1.2323272257530604E-3</v>
      </c>
      <c r="N17">
        <f t="shared" si="2"/>
        <v>1.7029768525101455E-3</v>
      </c>
      <c r="O17">
        <f t="shared" si="2"/>
        <v>1.0580051824071526E-3</v>
      </c>
      <c r="P17">
        <f>C17*LN(O17)</f>
        <v>-479.59590330768123</v>
      </c>
      <c r="Q17">
        <f t="shared" si="3"/>
        <v>102.17861115060873</v>
      </c>
      <c r="R17">
        <f t="shared" si="3"/>
        <v>63.480310944429156</v>
      </c>
      <c r="S17">
        <f>S16+(A17^$B$3-A16^$B$3)*U17</f>
        <v>544.97760011695118</v>
      </c>
      <c r="T17">
        <f>T16+(A17^$C$3-A16^$C$3)*V17</f>
        <v>24.564281887992834</v>
      </c>
      <c r="U17">
        <f t="array" ref="U17">EXP((SUMPRODUCT(TRANSPOSE(B$5:B$6),E17:F17))+SUMPRODUCT(TRANSPOSE($B$7:$B$9),G17:I17))</f>
        <v>0.47455601129023056</v>
      </c>
      <c r="V17">
        <f t="array" ref="V17">EXP(SUMPRODUCT(TRANSPOSE(C$5:C$6),E17:F17)+SUMPRODUCT(TRANSPOSE($B$7:$B$9),G17:I17))</f>
        <v>2.4118499218646914</v>
      </c>
    </row>
    <row r="18" spans="1:22" ht="16" x14ac:dyDescent="0.2">
      <c r="A18" s="3">
        <v>4</v>
      </c>
      <c r="B18" s="3" t="s">
        <v>34</v>
      </c>
      <c r="C18" s="3">
        <v>104</v>
      </c>
      <c r="D18" s="5">
        <f t="shared" ref="D18:D81" si="5">C18+D17</f>
        <v>205</v>
      </c>
      <c r="E18">
        <v>0.27884615384615385</v>
      </c>
      <c r="F18">
        <v>5.3333329999999997</v>
      </c>
      <c r="G18" s="6">
        <v>9.7533333333333339</v>
      </c>
      <c r="H18">
        <v>0</v>
      </c>
      <c r="I18">
        <v>1</v>
      </c>
      <c r="J18">
        <f t="shared" si="0"/>
        <v>3.7055996049417672E-9</v>
      </c>
      <c r="K18">
        <f>J18-J17</f>
        <v>3.2225446755518306E-9</v>
      </c>
      <c r="L18">
        <f t="shared" si="1"/>
        <v>3.8581091102976028E-3</v>
      </c>
      <c r="M18">
        <f t="shared" si="4"/>
        <v>1.8745415227514606E-3</v>
      </c>
      <c r="N18">
        <f t="shared" si="2"/>
        <v>3.3123505983221595E-3</v>
      </c>
      <c r="O18">
        <f t="shared" si="2"/>
        <v>1.609373745812014E-3</v>
      </c>
      <c r="P18">
        <f>C18*LN(O18)</f>
        <v>-668.91865595502998</v>
      </c>
      <c r="Q18">
        <f t="shared" si="3"/>
        <v>198.74103589932957</v>
      </c>
      <c r="R18">
        <f t="shared" si="3"/>
        <v>96.562424748720844</v>
      </c>
      <c r="S18">
        <f>S17+(A18^$B$3-A17^$B$3)*U18</f>
        <v>4180.6169461716472</v>
      </c>
      <c r="T18">
        <f>T17+(A18^$C$3-A17^$C$3)*V18</f>
        <v>47.823334679049765</v>
      </c>
      <c r="U18">
        <f t="array" ref="U18">EXP((SUMPRODUCT(TRANSPOSE(B$5:B$6),E18:F18))+SUMPRODUCT(TRANSPOSE($B$7:$B$9),G18:I18))</f>
        <v>0.56072078439817596</v>
      </c>
      <c r="V18">
        <f t="array" ref="V18">EXP(SUMPRODUCT(TRANSPOSE(C$5:C$6),E18:F18)+SUMPRODUCT(TRANSPOSE($B$7:$B$9),G18:I18))</f>
        <v>2.4820124912262451</v>
      </c>
    </row>
    <row r="19" spans="1:22" ht="16" x14ac:dyDescent="0.2">
      <c r="A19" s="3">
        <v>5</v>
      </c>
      <c r="B19" s="3" t="s">
        <v>35</v>
      </c>
      <c r="C19" s="3">
        <v>133</v>
      </c>
      <c r="D19" s="5">
        <f t="shared" si="5"/>
        <v>338</v>
      </c>
      <c r="E19">
        <v>0.25563909774436089</v>
      </c>
      <c r="F19">
        <v>5.233333</v>
      </c>
      <c r="G19" s="6">
        <v>9.9033333333333342</v>
      </c>
      <c r="H19">
        <v>0</v>
      </c>
      <c r="I19">
        <v>0</v>
      </c>
      <c r="J19">
        <f t="shared" si="0"/>
        <v>1.5602941161318995E-8</v>
      </c>
      <c r="K19">
        <f>J19-J18</f>
        <v>1.1897341556377228E-8</v>
      </c>
      <c r="L19">
        <f t="shared" si="1"/>
        <v>6.1855382082732779E-3</v>
      </c>
      <c r="M19">
        <f t="shared" si="4"/>
        <v>2.3274290979756751E-3</v>
      </c>
      <c r="N19">
        <f t="shared" si="2"/>
        <v>5.310548735780944E-3</v>
      </c>
      <c r="O19">
        <f t="shared" si="2"/>
        <v>1.9981981374587849E-3</v>
      </c>
      <c r="P19">
        <f>C19*LN(O19)</f>
        <v>-826.66275495811442</v>
      </c>
      <c r="Q19">
        <f t="shared" si="3"/>
        <v>318.63292414685662</v>
      </c>
      <c r="R19">
        <f t="shared" si="3"/>
        <v>119.89188824752709</v>
      </c>
      <c r="S19">
        <f>S18+(A19^$B$3-A18^$B$3)*U19</f>
        <v>17603.064539872561</v>
      </c>
      <c r="T19">
        <f>T18+(A19^$C$3-A18^$C$3)*V19</f>
        <v>76.762773355645237</v>
      </c>
      <c r="U19">
        <f t="array" ref="U19">EXP((SUMPRODUCT(TRANSPOSE(B$5:B$6),E19:F19))+SUMPRODUCT(TRANSPOSE($B$7:$B$9),G19:I19))</f>
        <v>0.54227040402687088</v>
      </c>
      <c r="V19">
        <f t="array" ref="V19">EXP(SUMPRODUCT(TRANSPOSE(C$5:C$6),E19:F19)+SUMPRODUCT(TRANSPOSE($B$7:$B$9),G19:I19))</f>
        <v>2.3032486126083072</v>
      </c>
    </row>
    <row r="20" spans="1:22" ht="16" x14ac:dyDescent="0.2">
      <c r="A20" s="3">
        <v>6</v>
      </c>
      <c r="B20" s="3" t="s">
        <v>36</v>
      </c>
      <c r="C20" s="3">
        <v>167</v>
      </c>
      <c r="D20" s="5">
        <f t="shared" si="5"/>
        <v>505</v>
      </c>
      <c r="E20">
        <v>0.32335329341317365</v>
      </c>
      <c r="F20">
        <v>5</v>
      </c>
      <c r="G20" s="6">
        <v>10.303333333333335</v>
      </c>
      <c r="H20">
        <v>0</v>
      </c>
      <c r="I20">
        <v>0</v>
      </c>
      <c r="J20">
        <f t="shared" si="0"/>
        <v>5.1492525243723719E-8</v>
      </c>
      <c r="K20">
        <f>J20-J19</f>
        <v>3.5889584082404724E-8</v>
      </c>
      <c r="L20">
        <f t="shared" si="1"/>
        <v>9.179216311960281E-3</v>
      </c>
      <c r="M20">
        <f t="shared" si="4"/>
        <v>2.993678103687003E-3</v>
      </c>
      <c r="N20">
        <f t="shared" si="2"/>
        <v>7.8807532562511166E-3</v>
      </c>
      <c r="O20">
        <f t="shared" si="2"/>
        <v>2.5702045204701721E-3</v>
      </c>
      <c r="P20">
        <f>C20*LN(O20)</f>
        <v>-995.94955714973742</v>
      </c>
      <c r="Q20">
        <f t="shared" si="3"/>
        <v>472.84519537506702</v>
      </c>
      <c r="R20">
        <f t="shared" si="3"/>
        <v>154.21227122821034</v>
      </c>
      <c r="S20">
        <f>S19+(A20^$B$3-A19^$B$3)*U20</f>
        <v>58093.285731714524</v>
      </c>
      <c r="T20">
        <f>T19+(A20^$C$3-A19^$C$3)*V20</f>
        <v>114.08627640403191</v>
      </c>
      <c r="U20">
        <f t="array" ref="U20">EXP((SUMPRODUCT(TRANSPOSE(B$5:B$6),E20:F20))+SUMPRODUCT(TRANSPOSE($B$7:$B$9),G20:I20))</f>
        <v>0.55639022827819473</v>
      </c>
      <c r="V20">
        <f t="array" ref="V20">EXP(SUMPRODUCT(TRANSPOSE(C$5:C$6),E20:F20)+SUMPRODUCT(TRANSPOSE($B$7:$B$9),G20:I20))</f>
        <v>2.3501932331279018</v>
      </c>
    </row>
    <row r="21" spans="1:22" ht="16" x14ac:dyDescent="0.2">
      <c r="A21" s="3">
        <v>7</v>
      </c>
      <c r="B21" s="3" t="s">
        <v>37</v>
      </c>
      <c r="C21" s="3">
        <v>221</v>
      </c>
      <c r="D21" s="5">
        <f t="shared" si="5"/>
        <v>726</v>
      </c>
      <c r="E21">
        <v>0.12669683257918551</v>
      </c>
      <c r="F21">
        <v>4.8666669999999996</v>
      </c>
      <c r="G21" s="6">
        <v>10.583333333333332</v>
      </c>
      <c r="H21">
        <v>0</v>
      </c>
      <c r="I21">
        <v>1</v>
      </c>
      <c r="J21">
        <f t="shared" si="0"/>
        <v>1.6930353141653143E-7</v>
      </c>
      <c r="K21">
        <f t="shared" ref="K21:K84" si="6">J21-J20</f>
        <v>1.1781100617280771E-7</v>
      </c>
      <c r="L21">
        <f t="shared" si="1"/>
        <v>1.3219350329648494E-2</v>
      </c>
      <c r="M21">
        <f t="shared" si="4"/>
        <v>4.0401340176882128E-3</v>
      </c>
      <c r="N21">
        <f t="shared" si="2"/>
        <v>1.1349396087972611E-2</v>
      </c>
      <c r="O21">
        <f t="shared" si="2"/>
        <v>3.4686428317214943E-3</v>
      </c>
      <c r="P21">
        <f>C21*LN(O21)</f>
        <v>-1251.7422046637078</v>
      </c>
      <c r="Q21">
        <f t="shared" si="3"/>
        <v>680.96376527835673</v>
      </c>
      <c r="R21">
        <f t="shared" si="3"/>
        <v>208.11856990328965</v>
      </c>
      <c r="S21">
        <f>S20+(A21^$B$3-A20^$B$3)*U21</f>
        <v>191006.37044163019</v>
      </c>
      <c r="T21">
        <f>T20+(A21^$C$3-A20^$C$3)*V21</f>
        <v>164.6356951439588</v>
      </c>
      <c r="U21">
        <f t="array" ref="U21">EXP((SUMPRODUCT(TRANSPOSE(B$5:B$6),E21:F21))+SUMPRODUCT(TRANSPOSE($B$7:$B$9),G21:I21))</f>
        <v>0.74123144294888477</v>
      </c>
      <c r="V21">
        <f t="array" ref="V21">EXP(SUMPRODUCT(TRANSPOSE(C$5:C$6),E21:F21)+SUMPRODUCT(TRANSPOSE($B$7:$B$9),G21:I21))</f>
        <v>2.618995284403034</v>
      </c>
    </row>
    <row r="22" spans="1:22" ht="16" x14ac:dyDescent="0.2">
      <c r="A22" s="3">
        <v>8</v>
      </c>
      <c r="B22" s="3" t="s">
        <v>38</v>
      </c>
      <c r="C22" s="3">
        <v>249</v>
      </c>
      <c r="D22" s="5">
        <f t="shared" si="5"/>
        <v>975</v>
      </c>
      <c r="E22">
        <v>-0.18072289156626506</v>
      </c>
      <c r="F22">
        <v>4.6666670000000003</v>
      </c>
      <c r="G22" s="6">
        <v>10.496666666666666</v>
      </c>
      <c r="H22">
        <v>0</v>
      </c>
      <c r="I22">
        <v>1</v>
      </c>
      <c r="J22">
        <f t="shared" si="0"/>
        <v>5.0676111540415292E-7</v>
      </c>
      <c r="K22">
        <f t="shared" si="6"/>
        <v>3.3745758398762149E-7</v>
      </c>
      <c r="L22">
        <f t="shared" si="1"/>
        <v>1.7976210356821953E-2</v>
      </c>
      <c r="M22">
        <f t="shared" si="4"/>
        <v>4.7568600271734596E-3</v>
      </c>
      <c r="N22">
        <f t="shared" si="2"/>
        <v>1.5433409625105718E-2</v>
      </c>
      <c r="O22">
        <f t="shared" si="2"/>
        <v>4.0840135371331063E-3</v>
      </c>
      <c r="P22">
        <f>C22*LN(O22)</f>
        <v>-1369.6680909385179</v>
      </c>
      <c r="Q22">
        <f t="shared" si="3"/>
        <v>926.00457750634303</v>
      </c>
      <c r="R22">
        <f t="shared" si="3"/>
        <v>245.04081222798638</v>
      </c>
      <c r="S22">
        <f>S21+(A22^$B$3-A21^$B$3)*U22</f>
        <v>571722.359829803</v>
      </c>
      <c r="T22">
        <f>T21+(A22^$C$3-A21^$C$3)*V22</f>
        <v>224.41877903010749</v>
      </c>
      <c r="U22">
        <f t="array" ref="U22">EXP((SUMPRODUCT(TRANSPOSE(B$5:B$6),E22:F22))+SUMPRODUCT(TRANSPOSE($B$7:$B$9),G22:I22))</f>
        <v>0.97856649792751904</v>
      </c>
      <c r="V22">
        <f t="array" ref="V22">EXP(SUMPRODUCT(TRANSPOSE(C$5:C$6),E22:F22)+SUMPRODUCT(TRANSPOSE($B$7:$B$9),G22:I22))</f>
        <v>2.620787288713132</v>
      </c>
    </row>
    <row r="23" spans="1:22" ht="16" x14ac:dyDescent="0.2">
      <c r="A23" s="3">
        <v>9</v>
      </c>
      <c r="B23" s="3" t="s">
        <v>39</v>
      </c>
      <c r="C23" s="3">
        <v>204</v>
      </c>
      <c r="D23" s="5">
        <f t="shared" si="5"/>
        <v>1179</v>
      </c>
      <c r="E23">
        <v>0.15686274509803921</v>
      </c>
      <c r="F23">
        <v>4.6333330000000004</v>
      </c>
      <c r="G23" s="6">
        <v>10.783333333333333</v>
      </c>
      <c r="H23">
        <v>0</v>
      </c>
      <c r="I23">
        <v>0</v>
      </c>
      <c r="J23">
        <f t="shared" si="0"/>
        <v>9.8938448445107241E-7</v>
      </c>
      <c r="K23">
        <f t="shared" si="6"/>
        <v>4.8262336904691949E-7</v>
      </c>
      <c r="L23">
        <f t="shared" si="1"/>
        <v>2.3046654401301936E-2</v>
      </c>
      <c r="M23">
        <f t="shared" si="4"/>
        <v>5.0704440444799825E-3</v>
      </c>
      <c r="N23">
        <f t="shared" si="2"/>
        <v>1.9786668857167386E-2</v>
      </c>
      <c r="O23">
        <f t="shared" si="2"/>
        <v>4.3532592320616702E-3</v>
      </c>
      <c r="P23">
        <f>C23*LN(O23)</f>
        <v>-1109.113414998405</v>
      </c>
      <c r="Q23">
        <f t="shared" si="3"/>
        <v>1187.2001314300433</v>
      </c>
      <c r="R23">
        <f t="shared" si="3"/>
        <v>261.19555392370023</v>
      </c>
      <c r="S23">
        <f>S22+(A23^$B$3-A22^$B$3)*U23</f>
        <v>1116213.0532610975</v>
      </c>
      <c r="T23">
        <f>T22+(A23^$C$3-A22^$C$3)*V23</f>
        <v>288.46279084546927</v>
      </c>
      <c r="U23">
        <f t="array" ref="U23">EXP((SUMPRODUCT(TRANSPOSE(B$5:B$6),E23:F23))+SUMPRODUCT(TRANSPOSE($B$7:$B$9),G23:I23))</f>
        <v>0.70995563109664994</v>
      </c>
      <c r="V23">
        <f t="array" ref="V23">EXP(SUMPRODUCT(TRANSPOSE(C$5:C$6),E23:F23)+SUMPRODUCT(TRANSPOSE($B$7:$B$9),G23:I23))</f>
        <v>2.4258202513624276</v>
      </c>
    </row>
    <row r="24" spans="1:22" ht="16" x14ac:dyDescent="0.2">
      <c r="A24" s="3">
        <v>10</v>
      </c>
      <c r="B24" s="3" t="s">
        <v>40</v>
      </c>
      <c r="C24" s="3">
        <v>236</v>
      </c>
      <c r="D24" s="5">
        <f t="shared" si="5"/>
        <v>1415</v>
      </c>
      <c r="E24">
        <v>0.13135593220338984</v>
      </c>
      <c r="F24">
        <v>4.4000000000000004</v>
      </c>
      <c r="G24" s="6">
        <v>10.693333333333332</v>
      </c>
      <c r="H24">
        <v>0</v>
      </c>
      <c r="I24">
        <v>0</v>
      </c>
      <c r="J24">
        <f t="shared" si="0"/>
        <v>1.9301391736004092E-6</v>
      </c>
      <c r="K24">
        <f t="shared" si="6"/>
        <v>9.407546891493368E-7</v>
      </c>
      <c r="L24">
        <f t="shared" si="1"/>
        <v>2.8723610379325804E-2</v>
      </c>
      <c r="M24">
        <f t="shared" si="4"/>
        <v>5.6769559780238676E-3</v>
      </c>
      <c r="N24">
        <f t="shared" si="2"/>
        <v>2.4660709078025828E-2</v>
      </c>
      <c r="O24">
        <f t="shared" si="2"/>
        <v>4.8740402208584405E-3</v>
      </c>
      <c r="P24">
        <f>C24*LN(O24)</f>
        <v>-1256.4243689183509</v>
      </c>
      <c r="Q24">
        <f t="shared" si="3"/>
        <v>1479.6425446815497</v>
      </c>
      <c r="R24">
        <f t="shared" si="3"/>
        <v>292.44241325150642</v>
      </c>
      <c r="S24">
        <f>S23+(A24^$B$3-A23^$B$3)*U24</f>
        <v>2177563.5370522253</v>
      </c>
      <c r="T24">
        <f>T23+(A24^$C$3-A23^$C$3)*V24</f>
        <v>360.56339433882982</v>
      </c>
      <c r="U24">
        <f t="array" ref="U24">EXP((SUMPRODUCT(TRANSPOSE(B$5:B$6),E24:F24))+SUMPRODUCT(TRANSPOSE($B$7:$B$9),G24:I24))</f>
        <v>0.7565811830448067</v>
      </c>
      <c r="V24">
        <f t="array" ref="V24">EXP(SUMPRODUCT(TRANSPOSE(C$5:C$6),E24:F24)+SUMPRODUCT(TRANSPOSE($B$7:$B$9),G24:I24))</f>
        <v>2.3983416800883655</v>
      </c>
    </row>
    <row r="25" spans="1:22" ht="16" x14ac:dyDescent="0.2">
      <c r="A25" s="3">
        <v>11</v>
      </c>
      <c r="B25" s="3" t="s">
        <v>41</v>
      </c>
      <c r="C25" s="3">
        <v>267</v>
      </c>
      <c r="D25" s="5">
        <f t="shared" si="5"/>
        <v>1682</v>
      </c>
      <c r="E25">
        <v>0.47940074906367042</v>
      </c>
      <c r="F25">
        <v>4.5333329999999998</v>
      </c>
      <c r="G25" s="6">
        <v>10.35</v>
      </c>
      <c r="H25">
        <v>0</v>
      </c>
      <c r="I25">
        <v>1</v>
      </c>
      <c r="J25">
        <f t="shared" si="0"/>
        <v>3.2019187665710547E-6</v>
      </c>
      <c r="K25">
        <f t="shared" si="6"/>
        <v>1.2717795929706455E-6</v>
      </c>
      <c r="L25">
        <f t="shared" si="1"/>
        <v>3.5382652779981316E-2</v>
      </c>
      <c r="M25">
        <f t="shared" si="4"/>
        <v>6.6590424006555127E-3</v>
      </c>
      <c r="N25">
        <f t="shared" si="2"/>
        <v>3.0377958913138579E-2</v>
      </c>
      <c r="O25">
        <f t="shared" si="2"/>
        <v>5.717249835112753E-3</v>
      </c>
      <c r="P25">
        <f>C25*LN(O25)</f>
        <v>-1378.8593924005797</v>
      </c>
      <c r="Q25">
        <f t="shared" si="3"/>
        <v>1822.6775347883147</v>
      </c>
      <c r="R25">
        <f t="shared" si="3"/>
        <v>343.03499010676518</v>
      </c>
      <c r="S25">
        <f>S24+(A25^$B$3-A24^$B$3)*U25</f>
        <v>3612374.7724753106</v>
      </c>
      <c r="T25">
        <f>T24+(A25^$C$3-A24^$C$3)*V25</f>
        <v>445.67639140150169</v>
      </c>
      <c r="U25">
        <f t="array" ref="U25">EXP((SUMPRODUCT(TRANSPOSE(B$5:B$6),E25:F25))+SUMPRODUCT(TRANSPOSE($B$7:$B$9),G25:I25))</f>
        <v>0.59376349013758611</v>
      </c>
      <c r="V25">
        <f t="array" ref="V25">EXP(SUMPRODUCT(TRANSPOSE(C$5:C$6),E25:F25)+SUMPRODUCT(TRANSPOSE($B$7:$B$9),G25:I25))</f>
        <v>2.5188897666999881</v>
      </c>
    </row>
    <row r="26" spans="1:22" ht="16" x14ac:dyDescent="0.2">
      <c r="A26" s="3">
        <v>12</v>
      </c>
      <c r="B26" s="3" t="s">
        <v>42</v>
      </c>
      <c r="C26" s="3">
        <v>395</v>
      </c>
      <c r="D26" s="5">
        <f t="shared" si="5"/>
        <v>2077</v>
      </c>
      <c r="E26">
        <v>1.2658227848101266E-2</v>
      </c>
      <c r="F26">
        <v>4.4333330000000002</v>
      </c>
      <c r="G26" s="6">
        <v>10.02</v>
      </c>
      <c r="H26">
        <v>0</v>
      </c>
      <c r="I26">
        <v>1</v>
      </c>
      <c r="J26">
        <f t="shared" si="0"/>
        <v>6.2025469288462531E-6</v>
      </c>
      <c r="K26">
        <f t="shared" si="6"/>
        <v>3.0006281622751985E-6</v>
      </c>
      <c r="L26">
        <f t="shared" si="1"/>
        <v>4.2675740834580367E-2</v>
      </c>
      <c r="M26">
        <f t="shared" si="4"/>
        <v>7.2930880545990506E-3</v>
      </c>
      <c r="N26">
        <f t="shared" si="2"/>
        <v>3.6639808354822008E-2</v>
      </c>
      <c r="O26">
        <f t="shared" si="2"/>
        <v>6.2618494416834302E-3</v>
      </c>
      <c r="P26">
        <f>C26*LN(O26)</f>
        <v>-2003.9454813162197</v>
      </c>
      <c r="Q26">
        <f t="shared" si="3"/>
        <v>2198.3885012893206</v>
      </c>
      <c r="R26">
        <f t="shared" si="3"/>
        <v>375.71096650100583</v>
      </c>
      <c r="S26">
        <f>S25+(A26^$B$3-A25^$B$3)*U26</f>
        <v>6997666.0638755839</v>
      </c>
      <c r="T26">
        <f>T25+(A26^$C$3-A25^$C$3)*V26</f>
        <v>539.57065768747293</v>
      </c>
      <c r="U26">
        <f t="array" ref="U26">EXP((SUMPRODUCT(TRANSPOSE(B$5:B$6),E26:F26))+SUMPRODUCT(TRANSPOSE($B$7:$B$9),G26:I26))</f>
        <v>0.8542810835133563</v>
      </c>
      <c r="V26">
        <f t="array" ref="V26">EXP(SUMPRODUCT(TRANSPOSE(C$5:C$6),E26:F26)+SUMPRODUCT(TRANSPOSE($B$7:$B$9),G26:I26))</f>
        <v>2.4986963034709695</v>
      </c>
    </row>
    <row r="27" spans="1:22" ht="16" x14ac:dyDescent="0.2">
      <c r="A27" s="3">
        <v>13</v>
      </c>
      <c r="B27" s="3" t="s">
        <v>43</v>
      </c>
      <c r="C27" s="3">
        <v>400</v>
      </c>
      <c r="D27" s="5">
        <f t="shared" si="5"/>
        <v>2477</v>
      </c>
      <c r="E27">
        <v>3.5000000000000003E-2</v>
      </c>
      <c r="F27">
        <v>4.3</v>
      </c>
      <c r="G27" s="6">
        <v>10.59</v>
      </c>
      <c r="H27">
        <v>0</v>
      </c>
      <c r="I27">
        <v>0</v>
      </c>
      <c r="J27">
        <f t="shared" si="0"/>
        <v>1.0777271785333831E-5</v>
      </c>
      <c r="K27">
        <f t="shared" si="6"/>
        <v>4.5747248564875775E-6</v>
      </c>
      <c r="L27">
        <f t="shared" si="1"/>
        <v>5.0284639967758005E-2</v>
      </c>
      <c r="M27">
        <f t="shared" si="4"/>
        <v>7.6088991331776379E-3</v>
      </c>
      <c r="N27">
        <f t="shared" si="2"/>
        <v>4.3173017651063031E-2</v>
      </c>
      <c r="O27">
        <f t="shared" si="2"/>
        <v>6.5332092962410151E-3</v>
      </c>
      <c r="P27">
        <f>C27*LN(O27)</f>
        <v>-2012.3427947452922</v>
      </c>
      <c r="Q27">
        <f t="shared" si="3"/>
        <v>2590.3810590637818</v>
      </c>
      <c r="R27">
        <f t="shared" si="3"/>
        <v>391.99255777446092</v>
      </c>
      <c r="S27">
        <f>S26+(A27^$B$3-A26^$B$3)*U27</f>
        <v>12158864.026009228</v>
      </c>
      <c r="T27">
        <f>T26+(A27^$C$3-A26^$C$3)*V27</f>
        <v>638.29678184072986</v>
      </c>
      <c r="U27">
        <f t="array" ref="U27">EXP((SUMPRODUCT(TRANSPOSE(B$5:B$6),E27:F27))+SUMPRODUCT(TRANSPOSE($B$7:$B$9),G27:I27))</f>
        <v>0.82749990990747102</v>
      </c>
      <c r="V27">
        <f t="array" ref="V27">EXP(SUMPRODUCT(TRANSPOSE(C$5:C$6),E27:F27)+SUMPRODUCT(TRANSPOSE($B$7:$B$9),G27:I27))</f>
        <v>2.3835067816659601</v>
      </c>
    </row>
    <row r="28" spans="1:22" ht="16" x14ac:dyDescent="0.2">
      <c r="A28" s="3">
        <v>14</v>
      </c>
      <c r="B28" s="3" t="s">
        <v>44</v>
      </c>
      <c r="C28" s="3">
        <v>414</v>
      </c>
      <c r="D28" s="5">
        <f t="shared" si="5"/>
        <v>2891</v>
      </c>
      <c r="E28">
        <v>0.20772946859903382</v>
      </c>
      <c r="F28">
        <v>4.266667</v>
      </c>
      <c r="G28" s="6">
        <v>10.623333333333333</v>
      </c>
      <c r="H28">
        <v>0</v>
      </c>
      <c r="I28">
        <v>0</v>
      </c>
      <c r="J28">
        <f t="shared" si="0"/>
        <v>1.690879630544817E-5</v>
      </c>
      <c r="K28">
        <f t="shared" si="6"/>
        <v>6.1315245201143398E-6</v>
      </c>
      <c r="L28">
        <f t="shared" si="1"/>
        <v>5.8497294212611295E-2</v>
      </c>
      <c r="M28">
        <f t="shared" si="4"/>
        <v>8.2126542448532902E-3</v>
      </c>
      <c r="N28">
        <f t="shared" si="2"/>
        <v>5.0224796502805508E-2</v>
      </c>
      <c r="O28">
        <f t="shared" si="2"/>
        <v>7.051778851742488E-3</v>
      </c>
      <c r="P28">
        <f>C28*LN(O28)</f>
        <v>-2051.1528050798656</v>
      </c>
      <c r="Q28">
        <f t="shared" si="3"/>
        <v>3013.4877901683303</v>
      </c>
      <c r="R28">
        <f t="shared" si="3"/>
        <v>423.10673110454928</v>
      </c>
      <c r="S28">
        <f>S27+(A28^$B$3-A27^$B$3)*U28</f>
        <v>19076478.804092821</v>
      </c>
      <c r="T28">
        <f>T27+(A28^$C$3-A27^$C$3)*V28</f>
        <v>745.74876191197723</v>
      </c>
      <c r="U28">
        <f t="array" ref="U28">EXP((SUMPRODUCT(TRANSPOSE(B$5:B$6),E28:F28))+SUMPRODUCT(TRANSPOSE($B$7:$B$9),G28:I28))</f>
        <v>0.72960164151860341</v>
      </c>
      <c r="V28">
        <f t="array" ref="V28">EXP(SUMPRODUCT(TRANSPOSE(C$5:C$6),E28:F28)+SUMPRODUCT(TRANSPOSE($B$7:$B$9),G28:I28))</f>
        <v>2.3711798522369851</v>
      </c>
    </row>
    <row r="29" spans="1:22" ht="16" x14ac:dyDescent="0.2">
      <c r="A29" s="3">
        <v>15</v>
      </c>
      <c r="B29" s="3" t="s">
        <v>45</v>
      </c>
      <c r="C29" s="3">
        <v>500</v>
      </c>
      <c r="D29" s="5">
        <f t="shared" si="5"/>
        <v>3391</v>
      </c>
      <c r="E29">
        <v>0.16</v>
      </c>
      <c r="F29">
        <v>4.233333</v>
      </c>
      <c r="G29" s="6">
        <v>10.59</v>
      </c>
      <c r="H29">
        <v>0</v>
      </c>
      <c r="I29">
        <v>1</v>
      </c>
      <c r="J29">
        <f t="shared" si="0"/>
        <v>2.7171386260516073E-5</v>
      </c>
      <c r="K29">
        <f t="shared" si="6"/>
        <v>1.0262589955067902E-5</v>
      </c>
      <c r="L29">
        <f t="shared" si="1"/>
        <v>6.8101212033353731E-2</v>
      </c>
      <c r="M29">
        <f t="shared" si="4"/>
        <v>9.6039178207424358E-3</v>
      </c>
      <c r="N29">
        <f t="shared" si="2"/>
        <v>5.8471618429593288E-2</v>
      </c>
      <c r="O29">
        <f t="shared" si="2"/>
        <v>8.2468219267877747E-3</v>
      </c>
      <c r="P29">
        <f>C29*LN(O29)</f>
        <v>-2398.9636869238184</v>
      </c>
      <c r="Q29">
        <f t="shared" si="3"/>
        <v>3508.2971057755972</v>
      </c>
      <c r="R29">
        <f t="shared" si="3"/>
        <v>494.80931560726646</v>
      </c>
      <c r="S29">
        <f>S28+(A29^$B$3-A28^$B$3)*U29</f>
        <v>30654877.657110535</v>
      </c>
      <c r="T29">
        <f>T28+(A29^$C$3-A28^$C$3)*V29</f>
        <v>872.59965049235598</v>
      </c>
      <c r="U29">
        <f t="array" ref="U29">EXP((SUMPRODUCT(TRANSPOSE(B$5:B$6),E29:F29))+SUMPRODUCT(TRANSPOSE($B$7:$B$9),G29:I29))</f>
        <v>0.82764181291985173</v>
      </c>
      <c r="V29">
        <f t="array" ref="V29">EXP(SUMPRODUCT(TRANSPOSE(C$5:C$6),E29:F29)+SUMPRODUCT(TRANSPOSE($B$7:$B$9),G29:I29))</f>
        <v>2.5751324092035586</v>
      </c>
    </row>
    <row r="30" spans="1:22" ht="16" x14ac:dyDescent="0.2">
      <c r="A30" s="3">
        <v>16</v>
      </c>
      <c r="B30" s="3" t="s">
        <v>46</v>
      </c>
      <c r="C30" s="3">
        <v>580</v>
      </c>
      <c r="D30" s="5">
        <f t="shared" si="5"/>
        <v>3971</v>
      </c>
      <c r="E30">
        <v>8.6206896551724137E-3</v>
      </c>
      <c r="F30">
        <v>4.0666669999999998</v>
      </c>
      <c r="G30" s="6">
        <v>10.526666666666667</v>
      </c>
      <c r="H30">
        <v>0</v>
      </c>
      <c r="I30">
        <v>1</v>
      </c>
      <c r="J30">
        <f t="shared" si="0"/>
        <v>4.4313611222257521E-5</v>
      </c>
      <c r="K30">
        <f t="shared" si="6"/>
        <v>1.7142224961741448E-5</v>
      </c>
      <c r="L30">
        <f t="shared" si="1"/>
        <v>7.8343487005698931E-2</v>
      </c>
      <c r="M30">
        <f t="shared" si="4"/>
        <v>1.02422749723452E-2</v>
      </c>
      <c r="N30">
        <f t="shared" si="2"/>
        <v>6.7267470184426581E-2</v>
      </c>
      <c r="O30">
        <f t="shared" si="2"/>
        <v>8.7958517548332883E-3</v>
      </c>
      <c r="P30">
        <f>C30*LN(O30)</f>
        <v>-2745.4155348777745</v>
      </c>
      <c r="Q30">
        <f t="shared" si="3"/>
        <v>4036.0482110655948</v>
      </c>
      <c r="R30">
        <f t="shared" si="3"/>
        <v>527.75110528999733</v>
      </c>
      <c r="S30">
        <f>S29+(A30^$B$3-A29^$B$3)*U30</f>
        <v>49995247.663325712</v>
      </c>
      <c r="T30">
        <f>T29+(A30^$C$3-A29^$C$3)*V30</f>
        <v>1009.3316331493155</v>
      </c>
      <c r="U30">
        <f t="array" ref="U30">EXP((SUMPRODUCT(TRANSPOSE(B$5:B$6),E30:F30))+SUMPRODUCT(TRANSPOSE($B$7:$B$9),G30:I30))</f>
        <v>0.96151439046245779</v>
      </c>
      <c r="V30">
        <f t="array" ref="V30">EXP(SUMPRODUCT(TRANSPOSE(C$5:C$6),E30:F30)+SUMPRODUCT(TRANSPOSE($B$7:$B$9),G30:I30))</f>
        <v>2.5677335220318107</v>
      </c>
    </row>
    <row r="31" spans="1:22" ht="16" x14ac:dyDescent="0.2">
      <c r="A31" s="3">
        <v>17</v>
      </c>
      <c r="B31" s="3" t="s">
        <v>47</v>
      </c>
      <c r="C31" s="3">
        <v>585</v>
      </c>
      <c r="D31" s="5">
        <f t="shared" si="5"/>
        <v>4556</v>
      </c>
      <c r="E31">
        <v>5.6410256410256411E-2</v>
      </c>
      <c r="F31">
        <v>4.0333329999999998</v>
      </c>
      <c r="G31" s="6">
        <v>11.013333333333332</v>
      </c>
      <c r="H31">
        <v>0</v>
      </c>
      <c r="I31">
        <v>0</v>
      </c>
      <c r="J31">
        <f t="shared" si="0"/>
        <v>6.6572754474969464E-5</v>
      </c>
      <c r="K31">
        <f t="shared" si="6"/>
        <v>2.2259143252711944E-5</v>
      </c>
      <c r="L31">
        <f t="shared" si="1"/>
        <v>8.869078654572371E-2</v>
      </c>
      <c r="M31">
        <f t="shared" si="4"/>
        <v>1.0347299540024779E-2</v>
      </c>
      <c r="N31">
        <f t="shared" si="2"/>
        <v>7.6154213805951318E-2</v>
      </c>
      <c r="O31">
        <f t="shared" si="2"/>
        <v>8.886743621524737E-3</v>
      </c>
      <c r="P31">
        <f>C31*LN(O31)</f>
        <v>-2763.0688371101878</v>
      </c>
      <c r="Q31">
        <f t="shared" si="3"/>
        <v>4569.2528283570791</v>
      </c>
      <c r="R31">
        <f t="shared" si="3"/>
        <v>533.20461729148417</v>
      </c>
      <c r="S31">
        <f>S30+(A31^$B$3-A30^$B$3)*U31</f>
        <v>75109181.420619488</v>
      </c>
      <c r="T31">
        <f>T30+(A31^$C$3-A30^$C$3)*V31</f>
        <v>1149.0182823502082</v>
      </c>
      <c r="U31">
        <f t="array" ref="U31">EXP((SUMPRODUCT(TRANSPOSE(B$5:B$6),E31:F31))+SUMPRODUCT(TRANSPOSE($B$7:$B$9),G31:I31))</f>
        <v>0.88825248350889052</v>
      </c>
      <c r="V31">
        <f t="array" ref="V31">EXP(SUMPRODUCT(TRANSPOSE(C$5:C$6),E31:F31)+SUMPRODUCT(TRANSPOSE($B$7:$B$9),G31:I31))</f>
        <v>2.4385061203578315</v>
      </c>
    </row>
    <row r="32" spans="1:22" ht="16" x14ac:dyDescent="0.2">
      <c r="A32" s="3">
        <v>18</v>
      </c>
      <c r="B32" s="3" t="s">
        <v>48</v>
      </c>
      <c r="C32" s="3">
        <v>618</v>
      </c>
      <c r="D32" s="5">
        <f t="shared" si="5"/>
        <v>5174</v>
      </c>
      <c r="E32">
        <v>4.8543689320388349E-2</v>
      </c>
      <c r="F32">
        <v>3.9333330000000002</v>
      </c>
      <c r="G32" s="6">
        <v>10.876666666666667</v>
      </c>
      <c r="H32">
        <v>0</v>
      </c>
      <c r="I32">
        <v>0</v>
      </c>
      <c r="J32">
        <f t="shared" si="0"/>
        <v>9.779182836966438E-5</v>
      </c>
      <c r="K32">
        <f t="shared" si="6"/>
        <v>3.1219073894694915E-5</v>
      </c>
      <c r="L32">
        <f t="shared" si="1"/>
        <v>9.9514835367120913E-2</v>
      </c>
      <c r="M32">
        <f t="shared" si="4"/>
        <v>1.0824048821397203E-2</v>
      </c>
      <c r="N32">
        <f t="shared" si="2"/>
        <v>8.5451534328057188E-2</v>
      </c>
      <c r="O32">
        <f t="shared" si="2"/>
        <v>9.297320522105872E-3</v>
      </c>
      <c r="P32">
        <f>C32*LN(O32)</f>
        <v>-2891.0219443956289</v>
      </c>
      <c r="Q32">
        <f t="shared" si="3"/>
        <v>5127.0920596834312</v>
      </c>
      <c r="R32">
        <f t="shared" si="3"/>
        <v>557.83923132635232</v>
      </c>
      <c r="S32">
        <f>S31+(A32^$B$3-A31^$B$3)*U32</f>
        <v>110333138.20896332</v>
      </c>
      <c r="T32">
        <f>T31+(A32^$C$3-A31^$C$3)*V32</f>
        <v>1296.8496262213043</v>
      </c>
      <c r="U32">
        <f t="array" ref="U32">EXP((SUMPRODUCT(TRANSPOSE(B$5:B$6),E32:F32))+SUMPRODUCT(TRANSPOSE($B$7:$B$9),G32:I32))</f>
        <v>0.90421325118420526</v>
      </c>
      <c r="V32">
        <f t="array" ref="V32">EXP(SUMPRODUCT(TRANSPOSE(C$5:C$6),E32:F32)+SUMPRODUCT(TRANSPOSE($B$7:$B$9),G32:I32))</f>
        <v>2.4092998613263612</v>
      </c>
    </row>
    <row r="33" spans="1:22" ht="16" x14ac:dyDescent="0.2">
      <c r="A33" s="3">
        <v>19</v>
      </c>
      <c r="B33" s="3" t="s">
        <v>49</v>
      </c>
      <c r="C33" s="3">
        <v>648</v>
      </c>
      <c r="D33" s="5">
        <f t="shared" si="5"/>
        <v>5822</v>
      </c>
      <c r="E33">
        <v>8.7962962962962965E-2</v>
      </c>
      <c r="F33">
        <v>4</v>
      </c>
      <c r="G33" s="6">
        <v>10.746666666666666</v>
      </c>
      <c r="H33">
        <v>0</v>
      </c>
      <c r="I33">
        <v>1</v>
      </c>
      <c r="J33">
        <f t="shared" si="0"/>
        <v>1.4130427185377048E-4</v>
      </c>
      <c r="K33">
        <f t="shared" si="6"/>
        <v>4.35124434841061E-5</v>
      </c>
      <c r="L33">
        <f t="shared" si="1"/>
        <v>0.11180168786785616</v>
      </c>
      <c r="M33">
        <f t="shared" si="4"/>
        <v>1.2286852500735246E-2</v>
      </c>
      <c r="N33">
        <f t="shared" si="2"/>
        <v>9.600647275430442E-2</v>
      </c>
      <c r="O33">
        <f t="shared" si="2"/>
        <v>1.0554938426247235E-2</v>
      </c>
      <c r="P33">
        <f>C33*LN(O33)</f>
        <v>-2949.152607488099</v>
      </c>
      <c r="Q33">
        <f t="shared" si="3"/>
        <v>5760.3883652582654</v>
      </c>
      <c r="R33">
        <f t="shared" si="3"/>
        <v>633.29630557483415</v>
      </c>
      <c r="S33">
        <f>S32+(A33^$B$3-A32^$B$3)*U33</f>
        <v>159429365.41848388</v>
      </c>
      <c r="T33">
        <f>T32+(A33^$C$3-A32^$C$3)*V33</f>
        <v>1466.8295870913582</v>
      </c>
      <c r="U33">
        <f t="array" ref="U33">EXP((SUMPRODUCT(TRANSPOSE(B$5:B$6),E33:F33))+SUMPRODUCT(TRANSPOSE($B$7:$B$9),G33:I33))</f>
        <v>0.9311303715180913</v>
      </c>
      <c r="V33">
        <f t="array" ref="V33">EXP(SUMPRODUCT(TRANSPOSE(C$5:C$6),E33:F33)+SUMPRODUCT(TRANSPOSE($B$7:$B$9),G33:I33))</f>
        <v>2.5961883763935343</v>
      </c>
    </row>
    <row r="34" spans="1:22" ht="16" x14ac:dyDescent="0.2">
      <c r="A34" s="3">
        <v>20</v>
      </c>
      <c r="B34" s="3" t="s">
        <v>50</v>
      </c>
      <c r="C34" s="3">
        <v>705</v>
      </c>
      <c r="D34" s="5">
        <f t="shared" si="5"/>
        <v>6527</v>
      </c>
      <c r="E34">
        <v>-2.4113475177304965E-2</v>
      </c>
      <c r="F34">
        <v>3.9</v>
      </c>
      <c r="G34" s="6">
        <v>10.393333333333333</v>
      </c>
      <c r="H34">
        <v>0</v>
      </c>
      <c r="I34">
        <v>1</v>
      </c>
      <c r="J34">
        <f t="shared" si="0"/>
        <v>2.0434457325657629E-4</v>
      </c>
      <c r="K34">
        <f t="shared" si="6"/>
        <v>6.304030140280581E-5</v>
      </c>
      <c r="L34">
        <f t="shared" si="1"/>
        <v>0.12438596947954239</v>
      </c>
      <c r="M34">
        <f t="shared" si="4"/>
        <v>1.2584281611686232E-2</v>
      </c>
      <c r="N34">
        <f t="shared" si="2"/>
        <v>0.10681952903418283</v>
      </c>
      <c r="O34">
        <f t="shared" si="2"/>
        <v>1.0813056279878419E-2</v>
      </c>
      <c r="P34">
        <f>C34*LN(O34)</f>
        <v>-3191.5356769392429</v>
      </c>
      <c r="Q34">
        <f t="shared" si="3"/>
        <v>6409.1717420509704</v>
      </c>
      <c r="R34">
        <f t="shared" si="3"/>
        <v>648.7833767927051</v>
      </c>
      <c r="S34">
        <f>S33+(A34^$B$3-A33^$B$3)*U34</f>
        <v>230563244.08439887</v>
      </c>
      <c r="T34">
        <f>T33+(A34^$C$3-A33^$C$3)*V34</f>
        <v>1643.3807882826372</v>
      </c>
      <c r="U34">
        <f t="array" ref="U34">EXP((SUMPRODUCT(TRANSPOSE(B$5:B$6),E34:F34))+SUMPRODUCT(TRANSPOSE($B$7:$B$9),G34:I34))</f>
        <v>1.0126903652853638</v>
      </c>
      <c r="V34">
        <f t="array" ref="V34">EXP(SUMPRODUCT(TRANSPOSE(C$5:C$6),E34:F34)+SUMPRODUCT(TRANSPOSE($B$7:$B$9),G34:I34))</f>
        <v>2.5357553491207594</v>
      </c>
    </row>
    <row r="35" spans="1:22" ht="16" x14ac:dyDescent="0.2">
      <c r="A35" s="3">
        <v>21</v>
      </c>
      <c r="B35" s="3" t="s">
        <v>51</v>
      </c>
      <c r="C35" s="3">
        <v>688</v>
      </c>
      <c r="D35" s="5">
        <f t="shared" si="5"/>
        <v>7215</v>
      </c>
      <c r="E35">
        <v>-4.6511627906976744E-2</v>
      </c>
      <c r="F35">
        <v>4.233333</v>
      </c>
      <c r="G35" s="6">
        <v>9.2266666666666666</v>
      </c>
      <c r="H35">
        <v>0</v>
      </c>
      <c r="I35">
        <v>0</v>
      </c>
      <c r="J35">
        <f t="shared" si="0"/>
        <v>2.7066703578082496E-4</v>
      </c>
      <c r="K35">
        <f t="shared" si="6"/>
        <v>6.6322462524248671E-5</v>
      </c>
      <c r="L35">
        <f t="shared" si="1"/>
        <v>0.13561920082633805</v>
      </c>
      <c r="M35">
        <f t="shared" si="4"/>
        <v>1.1233231346795658E-2</v>
      </c>
      <c r="N35">
        <f t="shared" si="2"/>
        <v>0.11647311572725179</v>
      </c>
      <c r="O35">
        <f t="shared" si="2"/>
        <v>9.6535866930689464E-3</v>
      </c>
      <c r="P35">
        <f>C35*LN(O35)</f>
        <v>-3192.6129191979489</v>
      </c>
      <c r="Q35">
        <f t="shared" si="3"/>
        <v>6988.3869436351069</v>
      </c>
      <c r="R35">
        <f t="shared" si="3"/>
        <v>579.21520158413682</v>
      </c>
      <c r="S35">
        <f>S34+(A35^$B$3-A34^$B$3)*U35</f>
        <v>305405601.43591887</v>
      </c>
      <c r="T35">
        <f>T34+(A35^$C$3-A34^$C$3)*V35</f>
        <v>1803.1354146772005</v>
      </c>
      <c r="U35">
        <f t="array" ref="U35">EXP((SUMPRODUCT(TRANSPOSE(B$5:B$6),E35:F35))+SUMPRODUCT(TRANSPOSE($B$7:$B$9),G35:I35))</f>
        <v>0.8113427999281535</v>
      </c>
      <c r="V35">
        <f t="array" ref="V35">EXP(SUMPRODUCT(TRANSPOSE(C$5:C$6),E35:F35)+SUMPRODUCT(TRANSPOSE($B$7:$B$9),G35:I35))</f>
        <v>2.1643319976076394</v>
      </c>
    </row>
    <row r="36" spans="1:22" ht="16" x14ac:dyDescent="0.2">
      <c r="A36" s="3">
        <v>22</v>
      </c>
      <c r="B36" s="3" t="s">
        <v>52</v>
      </c>
      <c r="C36" s="3">
        <v>656</v>
      </c>
      <c r="D36" s="5">
        <f t="shared" si="5"/>
        <v>7871</v>
      </c>
      <c r="E36">
        <v>4.2682926829268296E-2</v>
      </c>
      <c r="F36">
        <v>4.4000000000000004</v>
      </c>
      <c r="G36" s="6">
        <v>9.1</v>
      </c>
      <c r="H36">
        <v>0</v>
      </c>
      <c r="I36">
        <v>0</v>
      </c>
      <c r="J36">
        <f t="shared" si="0"/>
        <v>3.4731166551948967E-4</v>
      </c>
      <c r="K36">
        <f t="shared" si="6"/>
        <v>7.6644629738664705E-5</v>
      </c>
      <c r="L36">
        <f t="shared" si="1"/>
        <v>0.14724145977356062</v>
      </c>
      <c r="M36">
        <f t="shared" si="4"/>
        <v>1.1622258947222575E-2</v>
      </c>
      <c r="N36">
        <f t="shared" si="2"/>
        <v>0.12646215924130355</v>
      </c>
      <c r="O36">
        <f t="shared" si="2"/>
        <v>9.9890435140517885E-3</v>
      </c>
      <c r="P36">
        <f>C36*LN(O36)</f>
        <v>-3021.7107815204686</v>
      </c>
      <c r="Q36">
        <f t="shared" si="3"/>
        <v>7587.7295544782128</v>
      </c>
      <c r="R36">
        <f t="shared" si="3"/>
        <v>599.34261084310731</v>
      </c>
      <c r="S36">
        <f>S35+(A36^$B$3-A35^$B$3)*U36</f>
        <v>391902425.7128821</v>
      </c>
      <c r="T36">
        <f>T35+(A36^$C$3-A35^$C$3)*V36</f>
        <v>1970.6241575098707</v>
      </c>
      <c r="U36">
        <f t="array" ref="U36">EXP((SUMPRODUCT(TRANSPOSE(B$5:B$6),E36:F36))+SUMPRODUCT(TRANSPOSE($B$7:$B$9),G36:I36))</f>
        <v>0.72333868852125627</v>
      </c>
      <c r="V36">
        <f t="array" ref="V36">EXP(SUMPRODUCT(TRANSPOSE(C$5:C$6),E36:F36)+SUMPRODUCT(TRANSPOSE($B$7:$B$9),G36:I36))</f>
        <v>2.1463380614612015</v>
      </c>
    </row>
    <row r="37" spans="1:22" ht="16" x14ac:dyDescent="0.2">
      <c r="A37" s="3">
        <v>23</v>
      </c>
      <c r="B37" s="3" t="s">
        <v>53</v>
      </c>
      <c r="C37" s="3">
        <v>684</v>
      </c>
      <c r="D37" s="5">
        <f t="shared" si="5"/>
        <v>8555</v>
      </c>
      <c r="E37">
        <v>1.1695906432748537E-2</v>
      </c>
      <c r="F37">
        <v>4.8333329999999997</v>
      </c>
      <c r="G37" s="6">
        <v>8.8566666666666656</v>
      </c>
      <c r="H37">
        <v>0</v>
      </c>
      <c r="I37">
        <v>1</v>
      </c>
      <c r="J37">
        <f t="shared" si="0"/>
        <v>4.4527256948445615E-4</v>
      </c>
      <c r="K37">
        <f t="shared" si="6"/>
        <v>9.7960903964966484E-5</v>
      </c>
      <c r="L37">
        <f t="shared" si="1"/>
        <v>0.160309080350865</v>
      </c>
      <c r="M37">
        <f t="shared" si="4"/>
        <v>1.3067620577304373E-2</v>
      </c>
      <c r="N37">
        <f t="shared" si="2"/>
        <v>0.13769512228034309</v>
      </c>
      <c r="O37">
        <f t="shared" si="2"/>
        <v>1.1232963039039499E-2</v>
      </c>
      <c r="P37">
        <f>C37*LN(O37)</f>
        <v>-3070.4094431877788</v>
      </c>
      <c r="Q37">
        <f t="shared" si="3"/>
        <v>8261.7073368205856</v>
      </c>
      <c r="R37">
        <f t="shared" si="3"/>
        <v>673.97778234237001</v>
      </c>
      <c r="S37">
        <f>S36+(A37^$B$3-A36^$B$3)*U37</f>
        <v>502465430.4726792</v>
      </c>
      <c r="T37">
        <f>T36+(A37^$C$3-A36^$C$3)*V37</f>
        <v>2161.6917596039075</v>
      </c>
      <c r="U37">
        <f t="array" ref="U37">EXP((SUMPRODUCT(TRANSPOSE(B$5:B$6),E37:F37))+SUMPRODUCT(TRANSPOSE($B$7:$B$9),G37:I37))</f>
        <v>0.72169411580918763</v>
      </c>
      <c r="V37">
        <f t="array" ref="V37">EXP(SUMPRODUCT(TRANSPOSE(C$5:C$6),E37:F37)+SUMPRODUCT(TRANSPOSE($B$7:$B$9),G37:I37))</f>
        <v>2.3218814163360797</v>
      </c>
    </row>
    <row r="38" spans="1:22" ht="16" x14ac:dyDescent="0.2">
      <c r="A38" s="3">
        <v>24</v>
      </c>
      <c r="B38" s="3" t="s">
        <v>54</v>
      </c>
      <c r="C38" s="3">
        <v>692</v>
      </c>
      <c r="D38" s="5">
        <f t="shared" si="5"/>
        <v>9247</v>
      </c>
      <c r="E38">
        <v>-0.10549132947976879</v>
      </c>
      <c r="F38">
        <v>5.5</v>
      </c>
      <c r="G38" s="6">
        <v>8.5133333333333336</v>
      </c>
      <c r="H38">
        <v>0</v>
      </c>
      <c r="I38">
        <v>1</v>
      </c>
      <c r="J38">
        <f t="shared" si="0"/>
        <v>5.6035282259259134E-4</v>
      </c>
      <c r="K38">
        <f t="shared" si="6"/>
        <v>1.1508025310813519E-4</v>
      </c>
      <c r="L38">
        <f t="shared" si="1"/>
        <v>0.17379864249738153</v>
      </c>
      <c r="M38">
        <f t="shared" si="4"/>
        <v>1.3489562146516532E-2</v>
      </c>
      <c r="N38">
        <f t="shared" si="2"/>
        <v>0.14929276168993777</v>
      </c>
      <c r="O38">
        <f t="shared" si="2"/>
        <v>1.1597639409594719E-2</v>
      </c>
      <c r="P38">
        <f>C38*LN(O38)</f>
        <v>-3084.2119609200058</v>
      </c>
      <c r="Q38">
        <f t="shared" si="3"/>
        <v>8957.5657013962664</v>
      </c>
      <c r="R38">
        <f t="shared" si="3"/>
        <v>695.85836457568314</v>
      </c>
      <c r="S38">
        <f>S37+(A38^$B$3-A37^$B$3)*U38</f>
        <v>632364182.69094419</v>
      </c>
      <c r="T38">
        <f>T37+(A38^$C$3-A37^$C$3)*V38</f>
        <v>2362.075285137631</v>
      </c>
      <c r="U38">
        <f t="array" ref="U38">EXP((SUMPRODUCT(TRANSPOSE(B$5:B$6),E38:F38))+SUMPRODUCT(TRANSPOSE($B$7:$B$9),G38:I38))</f>
        <v>0.6689953398369245</v>
      </c>
      <c r="V38">
        <f t="array" ref="V38">EXP(SUMPRODUCT(TRANSPOSE(C$5:C$6),E38:F38)+SUMPRODUCT(TRANSPOSE($B$7:$B$9),G38:I38))</f>
        <v>2.314506103810352</v>
      </c>
    </row>
    <row r="39" spans="1:22" ht="16" x14ac:dyDescent="0.2">
      <c r="A39" s="3">
        <v>25</v>
      </c>
      <c r="B39" s="3" t="s">
        <v>55</v>
      </c>
      <c r="C39" s="3">
        <v>619</v>
      </c>
      <c r="D39" s="5">
        <f t="shared" si="5"/>
        <v>9866</v>
      </c>
      <c r="E39">
        <v>3.7156704361873988E-2</v>
      </c>
      <c r="F39">
        <v>5.7</v>
      </c>
      <c r="G39" s="6">
        <v>9.3133333333333326</v>
      </c>
      <c r="H39">
        <v>0</v>
      </c>
      <c r="I39">
        <v>0</v>
      </c>
      <c r="J39">
        <f t="shared" si="0"/>
        <v>6.8082709883121595E-4</v>
      </c>
      <c r="K39">
        <f t="shared" si="6"/>
        <v>1.2047427623862461E-4</v>
      </c>
      <c r="L39">
        <f t="shared" si="1"/>
        <v>0.18736102582540937</v>
      </c>
      <c r="M39">
        <f t="shared" si="4"/>
        <v>1.3562383328027838E-2</v>
      </c>
      <c r="N39">
        <f t="shared" si="2"/>
        <v>0.16095368419388326</v>
      </c>
      <c r="O39">
        <f t="shared" si="2"/>
        <v>1.1660922503945462E-2</v>
      </c>
      <c r="P39">
        <f>C39*LN(O39)</f>
        <v>-2755.4859182277969</v>
      </c>
      <c r="Q39">
        <f t="shared" si="3"/>
        <v>9657.221051632996</v>
      </c>
      <c r="R39">
        <f t="shared" si="3"/>
        <v>699.65535023672771</v>
      </c>
      <c r="S39">
        <f>S38+(A39^$B$3-A38^$B$3)*U39</f>
        <v>768367845.32230234</v>
      </c>
      <c r="T39">
        <f>T38+(A39^$C$3-A38^$C$3)*V39</f>
        <v>2566.868222472332</v>
      </c>
      <c r="U39">
        <f t="array" ref="U39">EXP((SUMPRODUCT(TRANSPOSE(B$5:B$6),E39:F39))+SUMPRODUCT(TRANSPOSE($B$7:$B$9),G39:I39))</f>
        <v>0.55812011543764062</v>
      </c>
      <c r="V39">
        <f t="array" ref="V39">EXP(SUMPRODUCT(TRANSPOSE(C$5:C$6),E39:F39)+SUMPRODUCT(TRANSPOSE($B$7:$B$9),G39:I39))</f>
        <v>2.253065828833138</v>
      </c>
    </row>
    <row r="40" spans="1:22" ht="16" x14ac:dyDescent="0.2">
      <c r="A40" s="3">
        <v>26</v>
      </c>
      <c r="B40" s="3" t="s">
        <v>56</v>
      </c>
      <c r="C40" s="3">
        <v>642</v>
      </c>
      <c r="D40" s="5">
        <f t="shared" si="5"/>
        <v>10508</v>
      </c>
      <c r="E40">
        <v>0.12461059190031153</v>
      </c>
      <c r="F40">
        <v>5.8333329999999997</v>
      </c>
      <c r="G40" s="6">
        <v>9.41</v>
      </c>
      <c r="H40">
        <v>1</v>
      </c>
      <c r="I40">
        <v>0</v>
      </c>
      <c r="J40">
        <f t="shared" si="0"/>
        <v>8.0618809196997265E-4</v>
      </c>
      <c r="K40">
        <f t="shared" si="6"/>
        <v>1.253609931387567E-4</v>
      </c>
      <c r="L40">
        <f t="shared" si="1"/>
        <v>0.20025477690461524</v>
      </c>
      <c r="M40">
        <f t="shared" si="4"/>
        <v>1.2893751079205873E-2</v>
      </c>
      <c r="N40">
        <f t="shared" si="2"/>
        <v>0.17204124885702893</v>
      </c>
      <c r="O40">
        <f t="shared" si="2"/>
        <v>1.1087564663145666E-2</v>
      </c>
      <c r="P40">
        <f>C40*LN(O40)</f>
        <v>-2890.2397657423658</v>
      </c>
      <c r="Q40">
        <f t="shared" si="3"/>
        <v>10322.474931421735</v>
      </c>
      <c r="R40">
        <f t="shared" si="3"/>
        <v>665.25387978873994</v>
      </c>
      <c r="S40">
        <f>S39+(A40^$B$3-A39^$B$3)*U40</f>
        <v>909905857.06774843</v>
      </c>
      <c r="T40">
        <f>T39+(A40^$C$3-A39^$C$3)*V40</f>
        <v>2764.760923362825</v>
      </c>
      <c r="U40">
        <f t="array" ref="U40">EXP((SUMPRODUCT(TRANSPOSE(B$5:B$6),E40:F40))+SUMPRODUCT(TRANSPOSE($B$7:$B$9),G40:I40))</f>
        <v>0.46703674957237723</v>
      </c>
      <c r="V40">
        <f t="array" ref="V40">EXP(SUMPRODUCT(TRANSPOSE(C$5:C$6),E40:F40)+SUMPRODUCT(TRANSPOSE($B$7:$B$9),G40:I40))</f>
        <v>2.0777675451795661</v>
      </c>
    </row>
    <row r="41" spans="1:22" ht="16" x14ac:dyDescent="0.2">
      <c r="A41" s="3">
        <v>27</v>
      </c>
      <c r="B41" s="3" t="s">
        <v>57</v>
      </c>
      <c r="C41" s="3">
        <v>722</v>
      </c>
      <c r="D41" s="5">
        <f t="shared" si="5"/>
        <v>11230</v>
      </c>
      <c r="E41">
        <v>0.11357340720221606</v>
      </c>
      <c r="F41">
        <v>5.733333</v>
      </c>
      <c r="G41" s="6">
        <v>8.7266666666666648</v>
      </c>
      <c r="H41">
        <v>1</v>
      </c>
      <c r="I41">
        <v>1</v>
      </c>
      <c r="J41">
        <f t="shared" si="0"/>
        <v>9.7113720663488667E-4</v>
      </c>
      <c r="K41">
        <f t="shared" si="6"/>
        <v>1.6494911466491402E-4</v>
      </c>
      <c r="L41">
        <f t="shared" si="1"/>
        <v>0.21395914248206094</v>
      </c>
      <c r="M41">
        <f t="shared" si="4"/>
        <v>1.3704365577445698E-2</v>
      </c>
      <c r="N41">
        <f t="shared" si="2"/>
        <v>0.18383036044147971</v>
      </c>
      <c r="O41">
        <f t="shared" si="2"/>
        <v>1.1789111584450793E-2</v>
      </c>
      <c r="P41">
        <f>C41*LN(O41)</f>
        <v>-3206.0979806617361</v>
      </c>
      <c r="Q41">
        <f t="shared" si="3"/>
        <v>11029.821626488783</v>
      </c>
      <c r="R41">
        <f t="shared" si="3"/>
        <v>707.34669506704756</v>
      </c>
      <c r="S41">
        <f>S40+(A41^$B$3-A40^$B$3)*U41</f>
        <v>1096168127.3457484</v>
      </c>
      <c r="T41">
        <f>T40+(A41^$C$3-A40^$C$3)*V41</f>
        <v>2978.6256143170326</v>
      </c>
      <c r="U41">
        <f t="array" ref="U41">EXP((SUMPRODUCT(TRANSPOSE(B$5:B$6),E41:F41))+SUMPRODUCT(TRANSPOSE($B$7:$B$9),G41:I41))</f>
        <v>0.49835963898982605</v>
      </c>
      <c r="V41">
        <f t="array" ref="V41">EXP(SUMPRODUCT(TRANSPOSE(C$5:C$6),E41:F41)+SUMPRODUCT(TRANSPOSE($B$7:$B$9),G41:I41))</f>
        <v>2.1468176724268258</v>
      </c>
    </row>
    <row r="42" spans="1:22" ht="16" x14ac:dyDescent="0.2">
      <c r="A42" s="3">
        <v>28</v>
      </c>
      <c r="B42" s="3" t="s">
        <v>58</v>
      </c>
      <c r="C42" s="3">
        <v>804</v>
      </c>
      <c r="D42" s="5">
        <f t="shared" si="5"/>
        <v>12034</v>
      </c>
      <c r="E42">
        <v>-0.1455223880597015</v>
      </c>
      <c r="F42">
        <v>5.8666669999999996</v>
      </c>
      <c r="G42" s="6">
        <v>8.3833333333333329</v>
      </c>
      <c r="H42">
        <v>0</v>
      </c>
      <c r="I42">
        <v>1</v>
      </c>
      <c r="J42">
        <f t="shared" si="0"/>
        <v>1.2271334692256497E-3</v>
      </c>
      <c r="K42">
        <f t="shared" si="6"/>
        <v>2.5599626259076302E-4</v>
      </c>
      <c r="L42">
        <f t="shared" si="1"/>
        <v>0.22912910592471958</v>
      </c>
      <c r="M42">
        <f t="shared" si="4"/>
        <v>1.516996344265864E-2</v>
      </c>
      <c r="N42">
        <f t="shared" si="2"/>
        <v>0.1968906291811546</v>
      </c>
      <c r="O42">
        <f t="shared" si="2"/>
        <v>1.3060268739674865E-2</v>
      </c>
      <c r="P42">
        <f>C42*LN(O42)</f>
        <v>-3487.8971847402063</v>
      </c>
      <c r="Q42">
        <f t="shared" si="3"/>
        <v>11813.437750869276</v>
      </c>
      <c r="R42">
        <f t="shared" si="3"/>
        <v>783.6161243804919</v>
      </c>
      <c r="S42">
        <f>S41+(A42^$B$3-A41^$B$3)*U42</f>
        <v>1385303807.2494001</v>
      </c>
      <c r="T42">
        <f>T41+(A42^$C$3-A41^$C$3)*V42</f>
        <v>3219.7564967273265</v>
      </c>
      <c r="U42">
        <f t="array" ref="U42">EXP((SUMPRODUCT(TRANSPOSE(B$5:B$6),E42:F42))+SUMPRODUCT(TRANSPOSE($B$7:$B$9),G42:I42))</f>
        <v>0.63216368566876269</v>
      </c>
      <c r="V42">
        <f t="array" ref="V42">EXP(SUMPRODUCT(TRANSPOSE(C$5:C$6),E42:F42)+SUMPRODUCT(TRANSPOSE($B$7:$B$9),G42:I42))</f>
        <v>2.3180381180113403</v>
      </c>
    </row>
    <row r="43" spans="1:22" ht="16" x14ac:dyDescent="0.2">
      <c r="A43" s="3">
        <v>29</v>
      </c>
      <c r="B43" s="3" t="s">
        <v>59</v>
      </c>
      <c r="C43" s="3">
        <v>687</v>
      </c>
      <c r="D43" s="5">
        <f t="shared" si="5"/>
        <v>12721</v>
      </c>
      <c r="E43">
        <v>2.0378457059679767E-2</v>
      </c>
      <c r="F43">
        <v>5.8666669999999996</v>
      </c>
      <c r="G43" s="6">
        <v>7.996666666666667</v>
      </c>
      <c r="H43">
        <v>0</v>
      </c>
      <c r="I43">
        <v>0</v>
      </c>
      <c r="J43">
        <f t="shared" si="0"/>
        <v>1.4712975465720479E-3</v>
      </c>
      <c r="K43">
        <f t="shared" si="6"/>
        <v>2.4416407734639822E-4</v>
      </c>
      <c r="L43">
        <f t="shared" si="1"/>
        <v>0.24292138746293446</v>
      </c>
      <c r="M43">
        <f t="shared" si="4"/>
        <v>1.3792281538214879E-2</v>
      </c>
      <c r="N43">
        <f t="shared" si="2"/>
        <v>0.20876642590365954</v>
      </c>
      <c r="O43">
        <f t="shared" si="2"/>
        <v>1.1875796722504954E-2</v>
      </c>
      <c r="P43">
        <f>C43*LN(O43)</f>
        <v>-3045.6447003178137</v>
      </c>
      <c r="Q43">
        <f t="shared" si="3"/>
        <v>12525.985554219573</v>
      </c>
      <c r="R43">
        <f t="shared" si="3"/>
        <v>712.54780335029727</v>
      </c>
      <c r="S43">
        <f>S42+(A43^$B$3-A42^$B$3)*U43</f>
        <v>1661145904.3757632</v>
      </c>
      <c r="T43">
        <f>T42+(A43^$C$3-A42^$C$3)*V43</f>
        <v>3443.1456943815133</v>
      </c>
      <c r="U43">
        <f t="array" ref="U43">EXP((SUMPRODUCT(TRANSPOSE(B$5:B$6),E43:F43))+SUMPRODUCT(TRANSPOSE($B$7:$B$9),G43:I43))</f>
        <v>0.49639538845406433</v>
      </c>
      <c r="V43">
        <f t="array" ref="V43">EXP(SUMPRODUCT(TRANSPOSE(C$5:C$6),E43:F43)+SUMPRODUCT(TRANSPOSE($B$7:$B$9),G43:I43))</f>
        <v>2.0597414254466977</v>
      </c>
    </row>
    <row r="44" spans="1:22" ht="16" x14ac:dyDescent="0.2">
      <c r="A44" s="3">
        <v>30</v>
      </c>
      <c r="B44" s="3" t="s">
        <v>60</v>
      </c>
      <c r="C44" s="3">
        <v>701</v>
      </c>
      <c r="D44" s="5">
        <f t="shared" si="5"/>
        <v>13422</v>
      </c>
      <c r="E44">
        <v>6.4194008559201141E-2</v>
      </c>
      <c r="F44">
        <v>6.1333330000000004</v>
      </c>
      <c r="G44" s="6">
        <v>8.9266666666666659</v>
      </c>
      <c r="H44">
        <v>0</v>
      </c>
      <c r="I44">
        <v>0</v>
      </c>
      <c r="J44">
        <f t="shared" si="0"/>
        <v>1.7586756682443916E-3</v>
      </c>
      <c r="K44">
        <f t="shared" si="6"/>
        <v>2.8737812167234367E-4</v>
      </c>
      <c r="L44">
        <f t="shared" si="1"/>
        <v>0.2580581635041046</v>
      </c>
      <c r="M44">
        <f t="shared" si="4"/>
        <v>1.5136776041170141E-2</v>
      </c>
      <c r="N44">
        <f t="shared" si="2"/>
        <v>0.22180264105750711</v>
      </c>
      <c r="O44">
        <f t="shared" si="2"/>
        <v>1.3036215153847589E-2</v>
      </c>
      <c r="P44">
        <f>C44*LN(O44)</f>
        <v>-3042.3568335000036</v>
      </c>
      <c r="Q44">
        <f t="shared" si="3"/>
        <v>13308.158463450427</v>
      </c>
      <c r="R44">
        <f t="shared" si="3"/>
        <v>782.17290923085534</v>
      </c>
      <c r="S44">
        <f>S43+(A44^$B$3-A43^$B$3)*U44</f>
        <v>1985896660.9886456</v>
      </c>
      <c r="T44">
        <f>T43+(A44^$C$3-A43^$C$3)*V44</f>
        <v>3693.0470701818144</v>
      </c>
      <c r="U44">
        <f t="array" ref="U44">EXP((SUMPRODUCT(TRANSPOSE(B$5:B$6),E44:F44))+SUMPRODUCT(TRANSPOSE($B$7:$B$9),G44:I44))</f>
        <v>0.48425103144493775</v>
      </c>
      <c r="V44">
        <f t="array" ref="V44">EXP(SUMPRODUCT(TRANSPOSE(C$5:C$6),E44:F44)+SUMPRODUCT(TRANSPOSE($B$7:$B$9),G44:I44))</f>
        <v>2.213231363265562</v>
      </c>
    </row>
    <row r="45" spans="1:22" ht="16" x14ac:dyDescent="0.2">
      <c r="A45" s="3">
        <v>31</v>
      </c>
      <c r="B45" s="3" t="s">
        <v>61</v>
      </c>
      <c r="C45" s="3">
        <v>746</v>
      </c>
      <c r="D45" s="5">
        <f t="shared" si="5"/>
        <v>14168</v>
      </c>
      <c r="E45">
        <v>1.7426273458445041E-2</v>
      </c>
      <c r="F45">
        <v>6.1333330000000004</v>
      </c>
      <c r="G45" s="6">
        <v>8.93</v>
      </c>
      <c r="H45">
        <v>1</v>
      </c>
      <c r="I45">
        <v>1</v>
      </c>
      <c r="J45">
        <f t="shared" si="0"/>
        <v>2.1147356531369121E-3</v>
      </c>
      <c r="K45">
        <f t="shared" si="6"/>
        <v>3.5605998489252055E-4</v>
      </c>
      <c r="L45">
        <f t="shared" si="1"/>
        <v>0.27344503342412729</v>
      </c>
      <c r="M45">
        <f t="shared" si="4"/>
        <v>1.5386869920022694E-2</v>
      </c>
      <c r="N45">
        <f t="shared" si="2"/>
        <v>0.2350632879733596</v>
      </c>
      <c r="O45">
        <f t="shared" si="2"/>
        <v>1.3260646915852471E-2</v>
      </c>
      <c r="P45">
        <f>C45*LN(O45)</f>
        <v>-3224.9240632641145</v>
      </c>
      <c r="Q45">
        <f t="shared" si="3"/>
        <v>14103.797278401576</v>
      </c>
      <c r="R45">
        <f t="shared" si="3"/>
        <v>795.63881495114822</v>
      </c>
      <c r="S45">
        <f>S44+(A45^$B$3-A44^$B$3)*U45</f>
        <v>2388393199.2059817</v>
      </c>
      <c r="T45">
        <f>T44+(A45^$C$3-A44^$C$3)*V45</f>
        <v>3952.3613237188747</v>
      </c>
      <c r="U45">
        <f t="array" ref="U45">EXP((SUMPRODUCT(TRANSPOSE(B$5:B$6),E45:F45))+SUMPRODUCT(TRANSPOSE($B$7:$B$9),G45:I45))</f>
        <v>0.50044403101543211</v>
      </c>
      <c r="V45">
        <f t="array" ref="V45">EXP(SUMPRODUCT(TRANSPOSE(C$5:C$6),E45:F45)+SUMPRODUCT(TRANSPOSE($B$7:$B$9),G45:I45))</f>
        <v>2.208896471922607</v>
      </c>
    </row>
    <row r="46" spans="1:22" ht="16" x14ac:dyDescent="0.2">
      <c r="A46" s="3">
        <v>32</v>
      </c>
      <c r="B46" s="3" t="s">
        <v>62</v>
      </c>
      <c r="C46" s="3">
        <v>759</v>
      </c>
      <c r="D46" s="5">
        <f t="shared" si="5"/>
        <v>14927</v>
      </c>
      <c r="E46">
        <v>3.4255599472990776E-2</v>
      </c>
      <c r="F46">
        <v>5.8333329999999997</v>
      </c>
      <c r="G46" s="6">
        <v>9.1966666666666654</v>
      </c>
      <c r="H46">
        <v>0</v>
      </c>
      <c r="I46">
        <v>1</v>
      </c>
      <c r="J46">
        <f t="shared" si="0"/>
        <v>2.6118372689538649E-3</v>
      </c>
      <c r="K46">
        <f t="shared" si="6"/>
        <v>4.9710161581695278E-4</v>
      </c>
      <c r="L46">
        <f t="shared" si="1"/>
        <v>0.2906897114707947</v>
      </c>
      <c r="M46">
        <f t="shared" si="4"/>
        <v>1.7244678046667405E-2</v>
      </c>
      <c r="N46">
        <f t="shared" si="2"/>
        <v>0.24993889326712448</v>
      </c>
      <c r="O46">
        <f t="shared" si="2"/>
        <v>1.4875605293764893E-2</v>
      </c>
      <c r="P46">
        <f>C46*LN(O46)</f>
        <v>-3193.896770997645</v>
      </c>
      <c r="Q46">
        <f t="shared" si="3"/>
        <v>14996.333596027469</v>
      </c>
      <c r="R46">
        <f t="shared" si="3"/>
        <v>892.53631762589362</v>
      </c>
      <c r="S46">
        <f>S45+(A46^$B$3-A45^$B$3)*U46</f>
        <v>2950570348.8301191</v>
      </c>
      <c r="T46">
        <f>T45+(A46^$C$3-A45^$C$3)*V46</f>
        <v>4249.5971428008697</v>
      </c>
      <c r="U46">
        <f t="array" ref="U46">EXP((SUMPRODUCT(TRANSPOSE(B$5:B$6),E46:F46))+SUMPRODUCT(TRANSPOSE($B$7:$B$9),G46:I46))</f>
        <v>0.58625156895708042</v>
      </c>
      <c r="V46">
        <f t="array" ref="V46">EXP(SUMPRODUCT(TRANSPOSE(C$5:C$6),E46:F46)+SUMPRODUCT(TRANSPOSE($B$7:$B$9),G46:I46))</f>
        <v>2.4382961795685989</v>
      </c>
    </row>
    <row r="47" spans="1:22" ht="16" x14ac:dyDescent="0.2">
      <c r="A47" s="3">
        <v>33</v>
      </c>
      <c r="B47" s="3" t="s">
        <v>63</v>
      </c>
      <c r="C47" s="3">
        <v>785</v>
      </c>
      <c r="D47" s="5">
        <f t="shared" si="5"/>
        <v>15712</v>
      </c>
      <c r="E47">
        <v>8.4076433121019103E-2</v>
      </c>
      <c r="F47">
        <v>5.7</v>
      </c>
      <c r="G47" s="6">
        <v>9.8000000000000007</v>
      </c>
      <c r="H47">
        <v>1</v>
      </c>
      <c r="I47">
        <v>0</v>
      </c>
      <c r="J47">
        <f t="shared" si="0"/>
        <v>3.1245628284579663E-3</v>
      </c>
      <c r="K47">
        <f t="shared" si="6"/>
        <v>5.1272555950410137E-4</v>
      </c>
      <c r="L47">
        <f t="shared" si="1"/>
        <v>0.30598110965828351</v>
      </c>
      <c r="M47">
        <f t="shared" si="4"/>
        <v>1.5291398187488814E-2</v>
      </c>
      <c r="N47">
        <f t="shared" si="2"/>
        <v>0.2631397352006033</v>
      </c>
      <c r="O47">
        <f t="shared" si="2"/>
        <v>1.3200841933478822E-2</v>
      </c>
      <c r="P47">
        <f>C47*LN(O47)</f>
        <v>-3397.0676148388688</v>
      </c>
      <c r="Q47">
        <f t="shared" si="3"/>
        <v>15788.384112036198</v>
      </c>
      <c r="R47">
        <f t="shared" si="3"/>
        <v>792.05051600872935</v>
      </c>
      <c r="S47">
        <f>S46+(A47^$B$3-A46^$B$3)*U47</f>
        <v>3530715715.4610415</v>
      </c>
      <c r="T47">
        <f>T46+(A47^$C$3-A46^$C$3)*V47</f>
        <v>4519.2775741987834</v>
      </c>
      <c r="U47">
        <f t="array" ref="U47">EXP((SUMPRODUCT(TRANSPOSE(B$5:B$6),E47:F47))+SUMPRODUCT(TRANSPOSE($B$7:$B$9),G47:I47))</f>
        <v>0.5102120519441572</v>
      </c>
      <c r="V47">
        <f t="array" ref="V47">EXP(SUMPRODUCT(TRANSPOSE(C$5:C$6),E47:F47)+SUMPRODUCT(TRANSPOSE($B$7:$B$9),G47:I47))</f>
        <v>2.1329590859326277</v>
      </c>
    </row>
    <row r="48" spans="1:22" ht="16" x14ac:dyDescent="0.2">
      <c r="A48" s="3">
        <v>34</v>
      </c>
      <c r="B48" s="3" t="s">
        <v>64</v>
      </c>
      <c r="C48" s="3">
        <v>851</v>
      </c>
      <c r="D48" s="5">
        <f t="shared" si="5"/>
        <v>16563</v>
      </c>
      <c r="E48">
        <v>5.4054054054054057E-2</v>
      </c>
      <c r="F48">
        <v>5.6</v>
      </c>
      <c r="G48" s="6">
        <v>9.3333333333333321</v>
      </c>
      <c r="H48">
        <v>0</v>
      </c>
      <c r="I48">
        <v>0</v>
      </c>
      <c r="J48">
        <f t="shared" si="0"/>
        <v>3.7922060635702248E-3</v>
      </c>
      <c r="K48">
        <f t="shared" si="6"/>
        <v>6.6764323511225854E-4</v>
      </c>
      <c r="L48">
        <f t="shared" si="1"/>
        <v>0.32230936700934476</v>
      </c>
      <c r="M48">
        <f t="shared" si="4"/>
        <v>1.6328257351061248E-2</v>
      </c>
      <c r="N48">
        <f t="shared" si="2"/>
        <v>0.27725267893007854</v>
      </c>
      <c r="O48">
        <f t="shared" si="2"/>
        <v>1.4112943729475275E-2</v>
      </c>
      <c r="P48">
        <f>C48*LN(O48)</f>
        <v>-3625.8241344522612</v>
      </c>
      <c r="Q48">
        <f t="shared" ref="Q48:R79" si="7">N48*($P$3/1000)</f>
        <v>16635.160735804711</v>
      </c>
      <c r="R48">
        <f t="shared" si="7"/>
        <v>846.77662376851652</v>
      </c>
      <c r="S48">
        <f>S47+(A48^$B$3-A47^$B$3)*U48</f>
        <v>4286604867.4806199</v>
      </c>
      <c r="T48">
        <f>T47+(A48^$C$3-A47^$C$3)*V48</f>
        <v>4813.8882753717644</v>
      </c>
      <c r="U48">
        <f t="array" ref="U48">EXP((SUMPRODUCT(TRANSPOSE(B$5:B$6),E48:F48))+SUMPRODUCT(TRANSPOSE($B$7:$B$9),G48:I48))</f>
        <v>0.56352888577958027</v>
      </c>
      <c r="V48">
        <f t="array" ref="V48">EXP(SUMPRODUCT(TRANSPOSE(C$5:C$6),E48:F48)+SUMPRODUCT(TRANSPOSE($B$7:$B$9),G48:I48))</f>
        <v>2.2491054472400283</v>
      </c>
    </row>
    <row r="49" spans="1:22" ht="16" x14ac:dyDescent="0.2">
      <c r="A49" s="3">
        <v>35</v>
      </c>
      <c r="B49" s="3" t="s">
        <v>65</v>
      </c>
      <c r="C49" s="3">
        <v>897</v>
      </c>
      <c r="D49" s="5">
        <f t="shared" si="5"/>
        <v>17460</v>
      </c>
      <c r="E49">
        <v>1.1148272017837236E-2</v>
      </c>
      <c r="F49">
        <v>5.4333330000000002</v>
      </c>
      <c r="G49" s="6">
        <v>9.56</v>
      </c>
      <c r="H49">
        <v>1</v>
      </c>
      <c r="I49">
        <v>1</v>
      </c>
      <c r="J49">
        <f t="shared" si="0"/>
        <v>4.6420211657137722E-3</v>
      </c>
      <c r="K49">
        <f t="shared" si="6"/>
        <v>8.4981510214354739E-4</v>
      </c>
      <c r="L49">
        <f t="shared" si="1"/>
        <v>0.33896252195717269</v>
      </c>
      <c r="M49">
        <f t="shared" si="4"/>
        <v>1.6653154947827931E-2</v>
      </c>
      <c r="N49">
        <f t="shared" si="2"/>
        <v>0.29167033061044251</v>
      </c>
      <c r="O49">
        <f t="shared" si="2"/>
        <v>1.4417651680363918E-2</v>
      </c>
      <c r="P49">
        <f>C49*LN(O49)</f>
        <v>-3802.6539047253041</v>
      </c>
      <c r="Q49">
        <f t="shared" si="7"/>
        <v>17500.219836626551</v>
      </c>
      <c r="R49">
        <f t="shared" si="7"/>
        <v>865.05910082183505</v>
      </c>
      <c r="S49">
        <f>S48+(A49^$B$3-A48^$B$3)*U49</f>
        <v>5249490924.6611471</v>
      </c>
      <c r="T49">
        <f>T48+(A49^$C$3-A48^$C$3)*V49</f>
        <v>5121.7693324770225</v>
      </c>
      <c r="U49">
        <f t="array" ref="U49">EXP((SUMPRODUCT(TRANSPOSE(B$5:B$6),E49:F49))+SUMPRODUCT(TRANSPOSE($B$7:$B$9),G49:I49))</f>
        <v>0.61148604633979975</v>
      </c>
      <c r="V49">
        <f t="array" ref="V49">EXP(SUMPRODUCT(TRANSPOSE(C$5:C$6),E49:F49)+SUMPRODUCT(TRANSPOSE($B$7:$B$9),G49:I49))</f>
        <v>2.2710392716375161</v>
      </c>
    </row>
    <row r="50" spans="1:22" ht="16" x14ac:dyDescent="0.2">
      <c r="A50" s="3">
        <v>36</v>
      </c>
      <c r="B50" s="3" t="s">
        <v>66</v>
      </c>
      <c r="C50" s="3">
        <v>907</v>
      </c>
      <c r="D50" s="5">
        <f t="shared" si="5"/>
        <v>18367</v>
      </c>
      <c r="E50">
        <v>-0.11686879823594266</v>
      </c>
      <c r="F50">
        <v>5.4333330000000002</v>
      </c>
      <c r="G50" s="6">
        <v>9.3866666666666667</v>
      </c>
      <c r="H50">
        <v>0</v>
      </c>
      <c r="I50">
        <v>1</v>
      </c>
      <c r="J50">
        <f t="shared" si="0"/>
        <v>5.8248015961300803E-3</v>
      </c>
      <c r="K50">
        <f t="shared" si="6"/>
        <v>1.1827804304163081E-3</v>
      </c>
      <c r="L50">
        <f t="shared" si="1"/>
        <v>0.35713735209460284</v>
      </c>
      <c r="M50">
        <f t="shared" si="4"/>
        <v>1.8174830137430154E-2</v>
      </c>
      <c r="N50">
        <f t="shared" si="2"/>
        <v>0.30744150538059822</v>
      </c>
      <c r="O50">
        <f t="shared" si="2"/>
        <v>1.5771174770155771E-2</v>
      </c>
      <c r="P50">
        <f>C50*LN(O50)</f>
        <v>-3763.6612478239249</v>
      </c>
      <c r="Q50">
        <f t="shared" si="7"/>
        <v>18446.490322835893</v>
      </c>
      <c r="R50">
        <f t="shared" si="7"/>
        <v>946.27048620934625</v>
      </c>
      <c r="S50">
        <f>S49+(A50^$B$3-A49^$B$3)*U50</f>
        <v>6591038638.7987022</v>
      </c>
      <c r="T50">
        <f>T49+(A50^$C$3-A49^$C$3)*V50</f>
        <v>5466.7678304665196</v>
      </c>
      <c r="U50">
        <f t="array" ref="U50">EXP((SUMPRODUCT(TRANSPOSE(B$5:B$6),E50:F50))+SUMPRODUCT(TRANSPOSE($B$7:$B$9),G50:I50))</f>
        <v>0.72905502806547717</v>
      </c>
      <c r="V50">
        <f t="array" ref="V50">EXP(SUMPRODUCT(TRANSPOSE(C$5:C$6),E50:F50)+SUMPRODUCT(TRANSPOSE($B$7:$B$9),G50:I50))</f>
        <v>2.4613058221842667</v>
      </c>
    </row>
    <row r="51" spans="1:22" ht="16" x14ac:dyDescent="0.2">
      <c r="A51" s="3">
        <v>37</v>
      </c>
      <c r="B51" s="3" t="s">
        <v>67</v>
      </c>
      <c r="C51" s="3">
        <v>801</v>
      </c>
      <c r="D51" s="5">
        <f t="shared" si="5"/>
        <v>19168</v>
      </c>
      <c r="E51">
        <v>-2.4968789013732834E-3</v>
      </c>
      <c r="F51">
        <v>5.3</v>
      </c>
      <c r="G51" s="6">
        <v>9.4066666666666663</v>
      </c>
      <c r="H51">
        <v>1</v>
      </c>
      <c r="I51">
        <v>0</v>
      </c>
      <c r="J51">
        <f t="shared" si="0"/>
        <v>6.9153837962248055E-3</v>
      </c>
      <c r="K51">
        <f t="shared" si="6"/>
        <v>1.0905822000947252E-3</v>
      </c>
      <c r="L51">
        <f t="shared" si="1"/>
        <v>0.37244352341338816</v>
      </c>
      <c r="M51">
        <f t="shared" si="4"/>
        <v>1.5306171318785311E-2</v>
      </c>
      <c r="N51">
        <f t="shared" si="2"/>
        <v>0.32073677291359698</v>
      </c>
      <c r="O51">
        <f t="shared" si="2"/>
        <v>1.329526753299873E-2</v>
      </c>
      <c r="P51">
        <f>C51*LN(O51)</f>
        <v>-3460.5980524609258</v>
      </c>
      <c r="Q51">
        <f t="shared" si="7"/>
        <v>19244.206374815818</v>
      </c>
      <c r="R51">
        <f t="shared" si="7"/>
        <v>797.7160519799238</v>
      </c>
      <c r="S51">
        <f>S50+(A51^$B$3-A50^$B$3)*U51</f>
        <v>7829452872.9434004</v>
      </c>
      <c r="T51">
        <f>T50+(A51^$C$3-A50^$C$3)*V51</f>
        <v>5764.9695351963874</v>
      </c>
      <c r="U51">
        <f t="array" ref="U51">EXP((SUMPRODUCT(TRANSPOSE(B$5:B$6),E51:F51))+SUMPRODUCT(TRANSPOSE($B$7:$B$9),G51:I51))</f>
        <v>0.57841717698051309</v>
      </c>
      <c r="V51">
        <f t="array" ref="V51">EXP(SUMPRODUCT(TRANSPOSE(C$5:C$6),E51:F51)+SUMPRODUCT(TRANSPOSE($B$7:$B$9),G51:I51))</f>
        <v>2.0595286198826956</v>
      </c>
    </row>
    <row r="52" spans="1:22" ht="16" x14ac:dyDescent="0.2">
      <c r="A52" s="3">
        <v>38</v>
      </c>
      <c r="B52" s="3" t="s">
        <v>68</v>
      </c>
      <c r="C52" s="3">
        <v>799</v>
      </c>
      <c r="D52" s="5">
        <f t="shared" si="5"/>
        <v>19967</v>
      </c>
      <c r="E52">
        <v>0.12640801001251564</v>
      </c>
      <c r="F52">
        <v>5.0999999999999996</v>
      </c>
      <c r="G52" s="6">
        <v>9.02</v>
      </c>
      <c r="H52">
        <v>0</v>
      </c>
      <c r="I52">
        <v>0</v>
      </c>
      <c r="J52">
        <f t="shared" si="0"/>
        <v>8.1800882725302504E-3</v>
      </c>
      <c r="K52">
        <f t="shared" si="6"/>
        <v>1.2647044763054449E-3</v>
      </c>
      <c r="L52">
        <f t="shared" si="1"/>
        <v>0.38863894341039473</v>
      </c>
      <c r="M52">
        <f t="shared" si="4"/>
        <v>1.6195419997006577E-2</v>
      </c>
      <c r="N52">
        <f t="shared" si="2"/>
        <v>0.33482012902676461</v>
      </c>
      <c r="O52">
        <f t="shared" si="2"/>
        <v>1.4083356113167625E-2</v>
      </c>
      <c r="P52">
        <f>C52*LN(O52)</f>
        <v>-3405.9465154799313</v>
      </c>
      <c r="Q52">
        <f t="shared" si="7"/>
        <v>20089.207741605878</v>
      </c>
      <c r="R52">
        <f t="shared" si="7"/>
        <v>845.00136679005743</v>
      </c>
      <c r="S52">
        <f>S51+(A52^$B$3-A51^$B$3)*U52</f>
        <v>9267327347.7651901</v>
      </c>
      <c r="T52">
        <f>T51+(A52^$C$3-A51^$C$3)*V52</f>
        <v>6088.526248846536</v>
      </c>
      <c r="U52">
        <f t="array" ref="U52">EXP((SUMPRODUCT(TRANSPOSE(B$5:B$6),E52:F52))+SUMPRODUCT(TRANSPOSE($B$7:$B$9),G52:I52))</f>
        <v>0.57955456730395294</v>
      </c>
      <c r="V52">
        <f t="array" ref="V52">EXP(SUMPRODUCT(TRANSPOSE(C$5:C$6),E52:F52)+SUMPRODUCT(TRANSPOSE($B$7:$B$9),G52:I52))</f>
        <v>2.1652015434328775</v>
      </c>
    </row>
    <row r="53" spans="1:22" ht="16" x14ac:dyDescent="0.2">
      <c r="A53" s="3">
        <v>39</v>
      </c>
      <c r="B53" s="3" t="s">
        <v>69</v>
      </c>
      <c r="C53" s="3">
        <v>900</v>
      </c>
      <c r="D53" s="5">
        <f t="shared" si="5"/>
        <v>20867</v>
      </c>
      <c r="E53">
        <v>-3.3333333333333335E-3</v>
      </c>
      <c r="F53">
        <v>4.9666670000000002</v>
      </c>
      <c r="G53" s="6">
        <v>8.75</v>
      </c>
      <c r="H53">
        <v>0</v>
      </c>
      <c r="I53">
        <v>1</v>
      </c>
      <c r="J53">
        <f t="shared" si="0"/>
        <v>9.9512324386614726E-3</v>
      </c>
      <c r="K53">
        <f t="shared" si="6"/>
        <v>1.7711441661312222E-3</v>
      </c>
      <c r="L53">
        <f t="shared" si="1"/>
        <v>0.40599861954247263</v>
      </c>
      <c r="M53">
        <f t="shared" si="4"/>
        <v>1.7359676132077895E-2</v>
      </c>
      <c r="N53">
        <f t="shared" si="2"/>
        <v>0.34997468810857812</v>
      </c>
      <c r="O53">
        <f t="shared" si="2"/>
        <v>1.5154559081813521E-2</v>
      </c>
      <c r="P53">
        <f>C53*LN(O53)</f>
        <v>-3770.5084765238839</v>
      </c>
      <c r="Q53">
        <f t="shared" si="7"/>
        <v>20998.481286514689</v>
      </c>
      <c r="R53">
        <f t="shared" si="7"/>
        <v>909.27354490881123</v>
      </c>
      <c r="S53">
        <f>S52+(A53^$B$3-A52^$B$3)*U53</f>
        <v>11284126728.556887</v>
      </c>
      <c r="T53">
        <f>T52+(A53^$C$3-A52^$C$3)*V53</f>
        <v>6445.0075427746006</v>
      </c>
      <c r="U53">
        <f t="array" ref="U53">EXP((SUMPRODUCT(TRANSPOSE(B$5:B$6),E53:F53))+SUMPRODUCT(TRANSPOSE($B$7:$B$9),G53:I53))</f>
        <v>0.70423523445767644</v>
      </c>
      <c r="V53">
        <f t="array" ref="V53">EXP(SUMPRODUCT(TRANSPOSE(C$5:C$6),E53:F53)+SUMPRODUCT(TRANSPOSE($B$7:$B$9),G53:I53))</f>
        <v>2.3133198258198813</v>
      </c>
    </row>
    <row r="54" spans="1:22" ht="16" x14ac:dyDescent="0.2">
      <c r="A54" s="3">
        <v>40</v>
      </c>
      <c r="B54" s="3" t="s">
        <v>70</v>
      </c>
      <c r="C54" s="3">
        <v>897</v>
      </c>
      <c r="D54" s="5">
        <f t="shared" si="5"/>
        <v>21764</v>
      </c>
      <c r="E54">
        <v>-0.11482720178372352</v>
      </c>
      <c r="F54">
        <v>4.9666670000000002</v>
      </c>
      <c r="G54" s="6">
        <v>8.2433333333333341</v>
      </c>
      <c r="H54">
        <v>0</v>
      </c>
      <c r="I54">
        <v>1</v>
      </c>
      <c r="J54">
        <f t="shared" si="0"/>
        <v>1.2090502866436759E-2</v>
      </c>
      <c r="K54">
        <f t="shared" si="6"/>
        <v>2.1392704277752861E-3</v>
      </c>
      <c r="L54">
        <f t="shared" si="1"/>
        <v>0.42283012635522077</v>
      </c>
      <c r="M54">
        <f t="shared" si="4"/>
        <v>1.6831506812748143E-2</v>
      </c>
      <c r="N54">
        <f t="shared" si="2"/>
        <v>0.36472786573485816</v>
      </c>
      <c r="O54">
        <f t="shared" si="2"/>
        <v>1.475317762628002E-2</v>
      </c>
      <c r="P54">
        <f>C54*LN(O54)</f>
        <v>-3782.0182180361817</v>
      </c>
      <c r="Q54">
        <f t="shared" si="7"/>
        <v>21883.671944091489</v>
      </c>
      <c r="R54">
        <f t="shared" si="7"/>
        <v>885.19065757680119</v>
      </c>
      <c r="S54">
        <f>S53+(A54^$B$3-A53^$B$3)*U54</f>
        <v>13725014677.053864</v>
      </c>
      <c r="T54">
        <f>T53+(A54^$C$3-A53^$C$3)*V54</f>
        <v>6800.7391566446431</v>
      </c>
      <c r="U54">
        <f t="array" ref="U54">EXP((SUMPRODUCT(TRANSPOSE(B$5:B$6),E54:F54))+SUMPRODUCT(TRANSPOSE($B$7:$B$9),G54:I54))</f>
        <v>0.74110864407698884</v>
      </c>
      <c r="V54">
        <f t="array" ref="V54">EXP(SUMPRODUCT(TRANSPOSE(C$5:C$6),E54:F54)+SUMPRODUCT(TRANSPOSE($B$7:$B$9),G54:I54))</f>
        <v>2.2403441222713627</v>
      </c>
    </row>
    <row r="55" spans="1:22" ht="16" x14ac:dyDescent="0.2">
      <c r="A55" s="3">
        <v>41</v>
      </c>
      <c r="B55" s="3" t="s">
        <v>71</v>
      </c>
      <c r="C55" s="3">
        <v>794</v>
      </c>
      <c r="D55" s="5">
        <f t="shared" si="5"/>
        <v>22558</v>
      </c>
      <c r="E55">
        <v>3.7783375314861464E-2</v>
      </c>
      <c r="F55">
        <v>4.733333</v>
      </c>
      <c r="G55" s="6">
        <v>8.8933333333333344</v>
      </c>
      <c r="H55">
        <v>0</v>
      </c>
      <c r="I55">
        <v>0</v>
      </c>
      <c r="J55">
        <f t="shared" si="0"/>
        <v>1.4288939586928118E-2</v>
      </c>
      <c r="K55">
        <f t="shared" si="6"/>
        <v>2.1984367204913591E-3</v>
      </c>
      <c r="L55">
        <f t="shared" si="1"/>
        <v>0.43886727545845317</v>
      </c>
      <c r="M55">
        <f t="shared" si="4"/>
        <v>1.6037149103232395E-2</v>
      </c>
      <c r="N55">
        <f t="shared" si="2"/>
        <v>0.37880742314853638</v>
      </c>
      <c r="O55">
        <f t="shared" si="2"/>
        <v>1.4079557413678211E-2</v>
      </c>
      <c r="P55">
        <f>C55*LN(O55)</f>
        <v>-3384.8469017725297</v>
      </c>
      <c r="Q55">
        <f t="shared" si="7"/>
        <v>22728.445388912183</v>
      </c>
      <c r="R55">
        <f t="shared" si="7"/>
        <v>844.7734448206927</v>
      </c>
      <c r="S55">
        <f>S54+(A55^$B$3-A54^$B$3)*U55</f>
        <v>16239024086.029312</v>
      </c>
      <c r="T55">
        <f>T54+(A55^$C$3-A54^$C$3)*V55</f>
        <v>7149.4739522169639</v>
      </c>
      <c r="U55">
        <f t="array" ref="U55">EXP((SUMPRODUCT(TRANSPOSE(B$5:B$6),E55:F55))+SUMPRODUCT(TRANSPOSE($B$7:$B$9),G55:I55))</f>
        <v>0.66603552134995203</v>
      </c>
      <c r="V55">
        <f t="array" ref="V55">EXP(SUMPRODUCT(TRANSPOSE(C$5:C$6),E55:F55)+SUMPRODUCT(TRANSPOSE($B$7:$B$9),G55:I55))</f>
        <v>2.1330747839484743</v>
      </c>
    </row>
    <row r="56" spans="1:22" ht="16" x14ac:dyDescent="0.2">
      <c r="A56" s="3">
        <v>42</v>
      </c>
      <c r="B56" s="3" t="s">
        <v>72</v>
      </c>
      <c r="C56" s="3">
        <v>824</v>
      </c>
      <c r="D56" s="5">
        <f t="shared" si="5"/>
        <v>23382</v>
      </c>
      <c r="E56">
        <v>0.16262135922330098</v>
      </c>
      <c r="F56">
        <v>4.6333330000000004</v>
      </c>
      <c r="G56" s="6">
        <v>8.379999999999999</v>
      </c>
      <c r="H56">
        <v>0</v>
      </c>
      <c r="I56">
        <v>0</v>
      </c>
      <c r="J56">
        <f t="shared" si="0"/>
        <v>1.6525930439590941E-2</v>
      </c>
      <c r="K56">
        <f t="shared" si="6"/>
        <v>2.2369908526628235E-3</v>
      </c>
      <c r="L56">
        <f t="shared" si="1"/>
        <v>0.45421759145080942</v>
      </c>
      <c r="M56">
        <f t="shared" si="4"/>
        <v>1.5350315992356256E-2</v>
      </c>
      <c r="N56">
        <f t="shared" si="2"/>
        <v>0.392302759023819</v>
      </c>
      <c r="O56">
        <f t="shared" si="2"/>
        <v>1.3495335875282585E-2</v>
      </c>
      <c r="P56">
        <f>C56*LN(O56)</f>
        <v>-3547.6587826174614</v>
      </c>
      <c r="Q56">
        <f t="shared" si="7"/>
        <v>23538.165541429142</v>
      </c>
      <c r="R56">
        <f t="shared" si="7"/>
        <v>809.72015251695507</v>
      </c>
      <c r="S56">
        <f>S55+(A56^$B$3-A55^$B$3)*U56</f>
        <v>18802988460.10725</v>
      </c>
      <c r="T56">
        <f>T55+(A56^$C$3-A55^$C$3)*V56</f>
        <v>7492.7432441870578</v>
      </c>
      <c r="U56">
        <f t="array" ref="U56">EXP((SUMPRODUCT(TRANSPOSE(B$5:B$6),E56:F56))+SUMPRODUCT(TRANSPOSE($B$7:$B$9),G56:I56))</f>
        <v>0.59467875735091447</v>
      </c>
      <c r="V56">
        <f t="array" ref="V56">EXP(SUMPRODUCT(TRANSPOSE(C$5:C$6),E56:F56)+SUMPRODUCT(TRANSPOSE($B$7:$B$9),G56:I56))</f>
        <v>2.0406739204602085</v>
      </c>
    </row>
    <row r="57" spans="1:22" ht="16" x14ac:dyDescent="0.2">
      <c r="A57" s="3">
        <v>43</v>
      </c>
      <c r="B57" s="3" t="s">
        <v>73</v>
      </c>
      <c r="C57" s="3">
        <v>958</v>
      </c>
      <c r="D57" s="5">
        <f t="shared" si="5"/>
        <v>24340</v>
      </c>
      <c r="E57">
        <v>-1.8789144050104383E-2</v>
      </c>
      <c r="F57">
        <v>4.6333330000000004</v>
      </c>
      <c r="G57" s="6">
        <v>8.4033333333333324</v>
      </c>
      <c r="H57">
        <v>0</v>
      </c>
      <c r="I57">
        <v>1</v>
      </c>
      <c r="J57">
        <f t="shared" si="0"/>
        <v>1.9715826996103858E-2</v>
      </c>
      <c r="K57">
        <f t="shared" si="6"/>
        <v>3.1898965565129167E-3</v>
      </c>
      <c r="L57">
        <f t="shared" si="1"/>
        <v>0.47102916115544458</v>
      </c>
      <c r="M57">
        <f t="shared" si="4"/>
        <v>1.6811569704635154E-2</v>
      </c>
      <c r="N57">
        <f t="shared" si="2"/>
        <v>0.40718743889831038</v>
      </c>
      <c r="O57">
        <f t="shared" si="2"/>
        <v>1.4884679874491448E-2</v>
      </c>
      <c r="P57">
        <f>C57*LN(O57)</f>
        <v>-4030.7110340941886</v>
      </c>
      <c r="Q57">
        <f t="shared" si="7"/>
        <v>24431.246333898624</v>
      </c>
      <c r="R57">
        <f t="shared" si="7"/>
        <v>893.08079246948682</v>
      </c>
      <c r="S57">
        <f>S56+(A57^$B$3-A56^$B$3)*U57</f>
        <v>22469430732.605572</v>
      </c>
      <c r="T57">
        <f>T56+(A57^$C$3-A56^$C$3)*V57</f>
        <v>7879.9531352299337</v>
      </c>
      <c r="U57">
        <f t="array" ref="U57">EXP((SUMPRODUCT(TRANSPOSE(B$5:B$6),E57:F57))+SUMPRODUCT(TRANSPOSE($B$7:$B$9),G57:I57))</f>
        <v>0.74684421506321719</v>
      </c>
      <c r="V57">
        <f t="array" ref="V57">EXP(SUMPRODUCT(TRANSPOSE(C$5:C$6),E57:F57)+SUMPRODUCT(TRANSPOSE($B$7:$B$9),G57:I57))</f>
        <v>2.2387601151128775</v>
      </c>
    </row>
    <row r="58" spans="1:22" ht="16" x14ac:dyDescent="0.2">
      <c r="A58" s="3">
        <v>44</v>
      </c>
      <c r="B58" s="3" t="s">
        <v>74</v>
      </c>
      <c r="C58" s="3">
        <v>940</v>
      </c>
      <c r="D58" s="5">
        <f t="shared" si="5"/>
        <v>25280</v>
      </c>
      <c r="E58">
        <v>-5.3191489361702128E-2</v>
      </c>
      <c r="F58">
        <v>4.4333330000000002</v>
      </c>
      <c r="G58" s="6">
        <v>9.2466666666666661</v>
      </c>
      <c r="H58">
        <v>0</v>
      </c>
      <c r="I58">
        <v>1</v>
      </c>
      <c r="J58">
        <f t="shared" si="0"/>
        <v>2.3826120282666063E-2</v>
      </c>
      <c r="K58">
        <f t="shared" si="6"/>
        <v>4.1102932865622055E-3</v>
      </c>
      <c r="L58">
        <f t="shared" si="1"/>
        <v>0.48872652450671417</v>
      </c>
      <c r="M58">
        <f t="shared" si="4"/>
        <v>1.769736335126959E-2</v>
      </c>
      <c r="N58">
        <f t="shared" si="2"/>
        <v>0.42296280729019109</v>
      </c>
      <c r="O58">
        <f t="shared" si="2"/>
        <v>1.5775368391880647E-2</v>
      </c>
      <c r="P58">
        <f>C58*LN(O58)</f>
        <v>-3900.3471868588454</v>
      </c>
      <c r="Q58">
        <f t="shared" si="7"/>
        <v>25377.768437411465</v>
      </c>
      <c r="R58">
        <f t="shared" si="7"/>
        <v>946.52210351283884</v>
      </c>
      <c r="S58">
        <f>S57+(A58^$B$3-A57^$B$3)*U58</f>
        <v>27211721245.965923</v>
      </c>
      <c r="T58">
        <f>T57+(A58^$C$3-A57^$C$3)*V58</f>
        <v>8301.1012200412933</v>
      </c>
      <c r="U58">
        <f t="array" ref="U58">EXP((SUMPRODUCT(TRANSPOSE(B$5:B$6),E58:F58))+SUMPRODUCT(TRANSPOSE($B$7:$B$9),G58:I58))</f>
        <v>0.85093997988928294</v>
      </c>
      <c r="V58">
        <f t="array" ref="V58">EXP(SUMPRODUCT(TRANSPOSE(C$5:C$6),E58:F58)+SUMPRODUCT(TRANSPOSE($B$7:$B$9),G58:I58))</f>
        <v>2.3697323725294952</v>
      </c>
    </row>
    <row r="59" spans="1:22" ht="16" x14ac:dyDescent="0.2">
      <c r="A59" s="3">
        <v>45</v>
      </c>
      <c r="B59" s="3" t="s">
        <v>75</v>
      </c>
      <c r="C59" s="3">
        <v>890</v>
      </c>
      <c r="D59" s="5">
        <f t="shared" si="5"/>
        <v>26170</v>
      </c>
      <c r="E59">
        <v>-4.49438202247191E-2</v>
      </c>
      <c r="F59">
        <v>4.5</v>
      </c>
      <c r="G59" s="6">
        <v>9.2200000000000006</v>
      </c>
      <c r="H59">
        <v>0</v>
      </c>
      <c r="I59">
        <v>0</v>
      </c>
      <c r="J59">
        <f t="shared" si="0"/>
        <v>2.7990338347341104E-2</v>
      </c>
      <c r="K59">
        <f t="shared" si="6"/>
        <v>4.1642180646750404E-3</v>
      </c>
      <c r="L59">
        <f t="shared" si="1"/>
        <v>0.50488470583541378</v>
      </c>
      <c r="M59">
        <f t="shared" si="4"/>
        <v>1.6158181328699617E-2</v>
      </c>
      <c r="N59">
        <f t="shared" si="2"/>
        <v>0.43742435079875974</v>
      </c>
      <c r="O59">
        <f t="shared" si="2"/>
        <v>1.4461543508568682E-2</v>
      </c>
      <c r="P59">
        <f>C59*LN(O59)</f>
        <v>-3770.2734689091435</v>
      </c>
      <c r="Q59">
        <f t="shared" si="7"/>
        <v>26245.461047925586</v>
      </c>
      <c r="R59">
        <f t="shared" si="7"/>
        <v>867.69261051412093</v>
      </c>
      <c r="S59">
        <f>S58+(A59^$B$3-A58^$B$3)*U59</f>
        <v>32037005462.011116</v>
      </c>
      <c r="T59">
        <f>T58+(A59^$C$3-A58^$C$3)*V59</f>
        <v>8698.5599312511731</v>
      </c>
      <c r="U59">
        <f t="array" ref="U59">EXP((SUMPRODUCT(TRANSPOSE(B$5:B$6),E59:F59))+SUMPRODUCT(TRANSPOSE($B$7:$B$9),G59:I59))</f>
        <v>0.7649104428878496</v>
      </c>
      <c r="V59">
        <f t="array" ref="V59">EXP(SUMPRODUCT(TRANSPOSE(C$5:C$6),E59:F59)+SUMPRODUCT(TRANSPOSE($B$7:$B$9),G59:I59))</f>
        <v>2.1778500246264461</v>
      </c>
    </row>
    <row r="60" spans="1:22" ht="16" x14ac:dyDescent="0.2">
      <c r="A60" s="3">
        <v>46</v>
      </c>
      <c r="B60" s="3" t="s">
        <v>76</v>
      </c>
      <c r="C60" s="3">
        <v>850</v>
      </c>
      <c r="D60" s="5">
        <f t="shared" si="5"/>
        <v>27020</v>
      </c>
      <c r="E60">
        <v>6.3529411764705876E-2</v>
      </c>
      <c r="F60">
        <v>4.5</v>
      </c>
      <c r="G60" s="6">
        <v>8.69</v>
      </c>
      <c r="H60">
        <v>0</v>
      </c>
      <c r="I60">
        <v>0</v>
      </c>
      <c r="J60">
        <f t="shared" si="0"/>
        <v>3.212834894852834E-2</v>
      </c>
      <c r="K60">
        <f t="shared" si="6"/>
        <v>4.1380106011872364E-3</v>
      </c>
      <c r="L60">
        <f t="shared" si="1"/>
        <v>0.52028216591959908</v>
      </c>
      <c r="M60">
        <f t="shared" si="4"/>
        <v>1.5397460084185299E-2</v>
      </c>
      <c r="N60">
        <f t="shared" si="2"/>
        <v>0.45122907565388132</v>
      </c>
      <c r="O60">
        <f t="shared" si="2"/>
        <v>1.3804724855121565E-2</v>
      </c>
      <c r="P60">
        <f>C60*LN(O60)</f>
        <v>-3640.3327099202002</v>
      </c>
      <c r="Q60">
        <f t="shared" si="7"/>
        <v>27073.744539232877</v>
      </c>
      <c r="R60">
        <f t="shared" si="7"/>
        <v>828.28349130729384</v>
      </c>
      <c r="S60">
        <f>S59+(A60^$B$3-A59^$B$3)*U60</f>
        <v>36852816016.857826</v>
      </c>
      <c r="T60">
        <f>T59+(A60^$C$3-A59^$C$3)*V60</f>
        <v>9089.5726804107635</v>
      </c>
      <c r="U60">
        <f t="array" ref="U60">EXP((SUMPRODUCT(TRANSPOSE(B$5:B$6),E60:F60))+SUMPRODUCT(TRANSPOSE($B$7:$B$9),G60:I60))</f>
        <v>0.67628495809573597</v>
      </c>
      <c r="V60">
        <f t="array" ref="V60">EXP(SUMPRODUCT(TRANSPOSE(C$5:C$6),E60:F60)+SUMPRODUCT(TRANSPOSE($B$7:$B$9),G60:I60))</f>
        <v>2.0876349178002407</v>
      </c>
    </row>
    <row r="61" spans="1:22" ht="16" x14ac:dyDescent="0.2">
      <c r="A61" s="3">
        <v>47</v>
      </c>
      <c r="B61" s="3" t="s">
        <v>77</v>
      </c>
      <c r="C61" s="3">
        <v>904</v>
      </c>
      <c r="D61" s="5">
        <f t="shared" si="5"/>
        <v>27924</v>
      </c>
      <c r="E61">
        <v>-0.12610619469026549</v>
      </c>
      <c r="F61">
        <v>4.6666670000000003</v>
      </c>
      <c r="G61" s="6">
        <v>8.5733333333333341</v>
      </c>
      <c r="H61">
        <v>0</v>
      </c>
      <c r="I61">
        <v>1</v>
      </c>
      <c r="J61">
        <f t="shared" si="0"/>
        <v>3.7724617389215731E-2</v>
      </c>
      <c r="K61">
        <f t="shared" si="6"/>
        <v>5.5962684406873908E-3</v>
      </c>
      <c r="L61">
        <f t="shared" si="1"/>
        <v>0.53694607075124967</v>
      </c>
      <c r="M61">
        <f t="shared" si="4"/>
        <v>1.6663904831650589E-2</v>
      </c>
      <c r="N61">
        <f t="shared" si="2"/>
        <v>0.46632737868510882</v>
      </c>
      <c r="O61">
        <f t="shared" si="2"/>
        <v>1.5098303031227472E-2</v>
      </c>
      <c r="P61">
        <f>C61*LN(O61)</f>
        <v>-3790.6283228571151</v>
      </c>
      <c r="Q61">
        <f t="shared" si="7"/>
        <v>27979.642721106527</v>
      </c>
      <c r="R61">
        <f t="shared" si="7"/>
        <v>905.89818187364835</v>
      </c>
      <c r="S61">
        <f>S60+(A61^$B$3-A60^$B$3)*U61</f>
        <v>43399197562.226067</v>
      </c>
      <c r="T61">
        <f>T60+(A61^$C$3-A60^$C$3)*V61</f>
        <v>9527.1550636352349</v>
      </c>
      <c r="U61">
        <f t="array" ref="U61">EXP((SUMPRODUCT(TRANSPOSE(B$5:B$6),E61:F61))+SUMPRODUCT(TRANSPOSE($B$7:$B$9),G61:I61))</f>
        <v>0.8165410982150102</v>
      </c>
      <c r="V61">
        <f t="array" ref="V61">EXP(SUMPRODUCT(TRANSPOSE(C$5:C$6),E61:F61)+SUMPRODUCT(TRANSPOSE($B$7:$B$9),G61:I61))</f>
        <v>2.2776983914793214</v>
      </c>
    </row>
    <row r="62" spans="1:22" ht="16" x14ac:dyDescent="0.2">
      <c r="A62" s="3">
        <v>48</v>
      </c>
      <c r="B62" s="3" t="s">
        <v>78</v>
      </c>
      <c r="C62" s="3">
        <v>790</v>
      </c>
      <c r="D62" s="5">
        <f t="shared" si="5"/>
        <v>28714</v>
      </c>
      <c r="E62">
        <v>-7.5949367088607597E-2</v>
      </c>
      <c r="F62">
        <v>4.8</v>
      </c>
      <c r="G62" s="6">
        <v>7.75</v>
      </c>
      <c r="H62">
        <v>0</v>
      </c>
      <c r="I62">
        <v>1</v>
      </c>
      <c r="J62">
        <f t="shared" si="0"/>
        <v>4.3226857992690215E-2</v>
      </c>
      <c r="K62">
        <f t="shared" si="6"/>
        <v>5.5022406034744842E-3</v>
      </c>
      <c r="L62">
        <f t="shared" si="1"/>
        <v>0.55251949891580665</v>
      </c>
      <c r="M62">
        <f t="shared" si="4"/>
        <v>1.5573428164556979E-2</v>
      </c>
      <c r="N62">
        <f t="shared" si="2"/>
        <v>0.48047616035595697</v>
      </c>
      <c r="O62">
        <f t="shared" si="2"/>
        <v>1.4148781670848178E-2</v>
      </c>
      <c r="P62">
        <f>C62*LN(O62)</f>
        <v>-3363.9201400839393</v>
      </c>
      <c r="Q62">
        <f t="shared" si="7"/>
        <v>28828.569621357419</v>
      </c>
      <c r="R62">
        <f t="shared" si="7"/>
        <v>848.92690025089064</v>
      </c>
      <c r="S62">
        <f>S61+(A62^$B$3-A61^$B$3)*U62</f>
        <v>49873488381.239113</v>
      </c>
      <c r="T62">
        <f>T61+(A62^$C$3-A61^$C$3)*V62</f>
        <v>9950.5867107683371</v>
      </c>
      <c r="U62">
        <f t="array" ref="U62">EXP((SUMPRODUCT(TRANSPOSE(B$5:B$6),E62:F62))+SUMPRODUCT(TRANSPOSE($B$7:$B$9),G62:I62))</f>
        <v>0.71908535927672101</v>
      </c>
      <c r="V62">
        <f t="array" ref="V62">EXP(SUMPRODUCT(TRANSPOSE(C$5:C$6),E62:F62)+SUMPRODUCT(TRANSPOSE($B$7:$B$9),G62:I62))</f>
        <v>2.1499437059341187</v>
      </c>
    </row>
    <row r="63" spans="1:22" ht="16" x14ac:dyDescent="0.2">
      <c r="A63" s="3">
        <v>49</v>
      </c>
      <c r="B63" s="3" t="s">
        <v>79</v>
      </c>
      <c r="C63" s="3">
        <v>730</v>
      </c>
      <c r="D63" s="5">
        <f t="shared" si="5"/>
        <v>29444</v>
      </c>
      <c r="E63">
        <v>3.0136986301369864E-2</v>
      </c>
      <c r="F63">
        <v>5</v>
      </c>
      <c r="G63" s="6">
        <v>7.2899999999999991</v>
      </c>
      <c r="H63">
        <v>0</v>
      </c>
      <c r="I63">
        <v>0</v>
      </c>
      <c r="J63">
        <f t="shared" si="0"/>
        <v>4.8034586255672584E-2</v>
      </c>
      <c r="K63">
        <f t="shared" si="6"/>
        <v>4.8077282629823692E-3</v>
      </c>
      <c r="L63">
        <f t="shared" si="1"/>
        <v>0.56627113495875248</v>
      </c>
      <c r="M63">
        <f t="shared" si="4"/>
        <v>1.3751636042945825E-2</v>
      </c>
      <c r="N63">
        <f t="shared" si="2"/>
        <v>0.49296261225040994</v>
      </c>
      <c r="O63">
        <f t="shared" si="2"/>
        <v>1.248645189445299E-2</v>
      </c>
      <c r="P63">
        <f>C63*LN(O63)</f>
        <v>-3199.6710817614685</v>
      </c>
      <c r="Q63">
        <f t="shared" si="7"/>
        <v>29577.756735024595</v>
      </c>
      <c r="R63">
        <f t="shared" si="7"/>
        <v>749.18711366717935</v>
      </c>
      <c r="S63">
        <f>S62+(A63^$B$3-A62^$B$3)*U63</f>
        <v>55561680010.149216</v>
      </c>
      <c r="T63">
        <f>T62+(A63^$C$3-A62^$C$3)*V63</f>
        <v>10336.928632403506</v>
      </c>
      <c r="U63">
        <f t="array" ref="U63">EXP((SUMPRODUCT(TRANSPOSE(B$5:B$6),E63:F63))+SUMPRODUCT(TRANSPOSE($B$7:$B$9),G63:I63))</f>
        <v>0.56392774894702413</v>
      </c>
      <c r="V63">
        <f t="array" ref="V63">EXP(SUMPRODUCT(TRANSPOSE(C$5:C$6),E63:F63)+SUMPRODUCT(TRANSPOSE($B$7:$B$9),G63:I63))</f>
        <v>1.9144668853949367</v>
      </c>
    </row>
    <row r="64" spans="1:22" ht="16" x14ac:dyDescent="0.2">
      <c r="A64" s="3">
        <v>50</v>
      </c>
      <c r="B64" s="3" t="s">
        <v>80</v>
      </c>
      <c r="C64" s="3">
        <v>752</v>
      </c>
      <c r="D64" s="5">
        <f t="shared" si="5"/>
        <v>30196</v>
      </c>
      <c r="E64">
        <v>9.7074468085106377E-2</v>
      </c>
      <c r="F64">
        <v>5.3333329999999997</v>
      </c>
      <c r="G64" s="6">
        <v>5.96</v>
      </c>
      <c r="H64">
        <v>0</v>
      </c>
      <c r="I64">
        <v>0</v>
      </c>
      <c r="J64">
        <f t="shared" si="0"/>
        <v>5.2327959599827611E-2</v>
      </c>
      <c r="K64">
        <f t="shared" si="6"/>
        <v>4.293373344155027E-3</v>
      </c>
      <c r="L64">
        <f t="shared" si="1"/>
        <v>0.57876264824213952</v>
      </c>
      <c r="M64">
        <f t="shared" si="4"/>
        <v>1.2491513283387046E-2</v>
      </c>
      <c r="N64">
        <f t="shared" si="2"/>
        <v>0.50429443594917511</v>
      </c>
      <c r="O64">
        <f t="shared" si="2"/>
        <v>1.1331823698765148E-2</v>
      </c>
      <c r="P64">
        <f>C64*LN(O64)</f>
        <v>-3369.0654717273133</v>
      </c>
      <c r="Q64">
        <f t="shared" si="7"/>
        <v>30257.666156950505</v>
      </c>
      <c r="R64">
        <f t="shared" si="7"/>
        <v>679.90942192590887</v>
      </c>
      <c r="S64">
        <f>S63+(A64^$B$3-A63^$B$3)*U64</f>
        <v>60666097198.269218</v>
      </c>
      <c r="T64">
        <f>T63+(A64^$C$3-A63^$C$3)*V64</f>
        <v>10698.643113631406</v>
      </c>
      <c r="U64">
        <f t="array" ref="U64">EXP((SUMPRODUCT(TRANSPOSE(B$5:B$6),E64:F64))+SUMPRODUCT(TRANSPOSE($B$7:$B$9),G64:I64))</f>
        <v>0.45275482437600129</v>
      </c>
      <c r="V64">
        <f t="array" ref="V64">EXP(SUMPRODUCT(TRANSPOSE(C$5:C$6),E64:F64)+SUMPRODUCT(TRANSPOSE($B$7:$B$9),G64:I64))</f>
        <v>1.7502087417943848</v>
      </c>
    </row>
    <row r="65" spans="1:22" ht="16" x14ac:dyDescent="0.2">
      <c r="A65" s="3">
        <v>51</v>
      </c>
      <c r="B65" s="3" t="s">
        <v>81</v>
      </c>
      <c r="C65" s="3">
        <v>825</v>
      </c>
      <c r="D65" s="5">
        <f t="shared" si="5"/>
        <v>31021</v>
      </c>
      <c r="E65">
        <v>-0.2012121212121212</v>
      </c>
      <c r="F65">
        <v>6</v>
      </c>
      <c r="G65" s="6">
        <v>6.4833333333333325</v>
      </c>
      <c r="H65">
        <v>0</v>
      </c>
      <c r="I65">
        <v>1</v>
      </c>
      <c r="J65">
        <f t="shared" si="0"/>
        <v>5.8216562122669901E-2</v>
      </c>
      <c r="K65">
        <f t="shared" si="6"/>
        <v>5.88860252284229E-3</v>
      </c>
      <c r="L65">
        <f t="shared" si="1"/>
        <v>0.59315149067858242</v>
      </c>
      <c r="M65">
        <f t="shared" si="4"/>
        <v>1.4388842436442895E-2</v>
      </c>
      <c r="N65">
        <f t="shared" si="2"/>
        <v>0.51748085444949843</v>
      </c>
      <c r="O65">
        <f t="shared" si="2"/>
        <v>1.318641850032338E-2</v>
      </c>
      <c r="P65">
        <f>C65*LN(O65)</f>
        <v>-3571.0685014644441</v>
      </c>
      <c r="Q65">
        <f t="shared" si="7"/>
        <v>31048.851266969905</v>
      </c>
      <c r="R65">
        <f t="shared" si="7"/>
        <v>791.18511001940283</v>
      </c>
      <c r="S65">
        <f>S64+(A65^$B$3-A64^$B$3)*U65</f>
        <v>67705516633.022812</v>
      </c>
      <c r="T65">
        <f>T64+(A65^$C$3-A64^$C$3)*V65</f>
        <v>11128.843815746624</v>
      </c>
      <c r="U65">
        <f t="array" ref="U65">EXP((SUMPRODUCT(TRANSPOSE(B$5:B$6),E65:F65))+SUMPRODUCT(TRANSPOSE($B$7:$B$9),G65:I65))</f>
        <v>0.55987086339051606</v>
      </c>
      <c r="V65">
        <f t="array" ref="V65">EXP(SUMPRODUCT(TRANSPOSE(C$5:C$6),E65:F65)+SUMPRODUCT(TRANSPOSE($B$7:$B$9),G65:I65))</f>
        <v>2.0335275004638067</v>
      </c>
    </row>
    <row r="66" spans="1:22" ht="16" x14ac:dyDescent="0.2">
      <c r="A66" s="3">
        <v>52</v>
      </c>
      <c r="B66" s="3" t="s">
        <v>82</v>
      </c>
      <c r="C66" s="3">
        <v>659</v>
      </c>
      <c r="D66" s="5">
        <f t="shared" si="5"/>
        <v>31680</v>
      </c>
      <c r="E66">
        <v>-9.104704097116844E-3</v>
      </c>
      <c r="F66">
        <v>6.8666669999999996</v>
      </c>
      <c r="G66" s="6">
        <v>5.7666666666666666</v>
      </c>
      <c r="H66">
        <v>0</v>
      </c>
      <c r="I66">
        <v>1</v>
      </c>
      <c r="J66">
        <f t="shared" si="0"/>
        <v>6.2637080899159869E-2</v>
      </c>
      <c r="K66">
        <f t="shared" si="6"/>
        <v>4.4205187764899678E-3</v>
      </c>
      <c r="L66">
        <f t="shared" si="1"/>
        <v>0.60685750118652559</v>
      </c>
      <c r="M66">
        <f t="shared" si="4"/>
        <v>1.3706010507943178E-2</v>
      </c>
      <c r="N66">
        <f t="shared" si="2"/>
        <v>0.52987336114695804</v>
      </c>
      <c r="O66">
        <f t="shared" si="2"/>
        <v>1.2392506697459579E-2</v>
      </c>
      <c r="P66">
        <f>C66*LN(O66)</f>
        <v>-2893.447106544942</v>
      </c>
      <c r="Q66">
        <f t="shared" si="7"/>
        <v>31792.401668817482</v>
      </c>
      <c r="R66">
        <f t="shared" si="7"/>
        <v>743.55040184757479</v>
      </c>
      <c r="S66">
        <f>S65+(A66^$B$3-A65^$B$3)*U66</f>
        <v>73019453476.963928</v>
      </c>
      <c r="T66">
        <f>T65+(A66^$C$3-A65^$C$3)*V66</f>
        <v>11553.027560377603</v>
      </c>
      <c r="U66">
        <f t="array" ref="U66">EXP((SUMPRODUCT(TRANSPOSE(B$5:B$6),E66:F66))+SUMPRODUCT(TRANSPOSE($B$7:$B$9),G66:I66))</f>
        <v>0.37977821373544951</v>
      </c>
      <c r="V66">
        <f t="array" ref="V66">EXP(SUMPRODUCT(TRANSPOSE(C$5:C$6),E66:F66)+SUMPRODUCT(TRANSPOSE($B$7:$B$9),G66:I66))</f>
        <v>1.9596877232567331</v>
      </c>
    </row>
    <row r="67" spans="1:22" ht="16" x14ac:dyDescent="0.2">
      <c r="A67" s="3">
        <v>53</v>
      </c>
      <c r="B67" s="3" t="s">
        <v>83</v>
      </c>
      <c r="C67" s="3">
        <v>653</v>
      </c>
      <c r="D67" s="5">
        <f t="shared" si="5"/>
        <v>32333</v>
      </c>
      <c r="E67">
        <v>0.11944869831546708</v>
      </c>
      <c r="F67">
        <v>8.2666660000000007</v>
      </c>
      <c r="G67" s="6">
        <v>5.8266666666666671</v>
      </c>
      <c r="H67">
        <v>0</v>
      </c>
      <c r="I67">
        <v>0</v>
      </c>
      <c r="J67">
        <f t="shared" si="0"/>
        <v>6.566013659904657E-2</v>
      </c>
      <c r="K67">
        <f t="shared" si="6"/>
        <v>3.0230556998867009E-3</v>
      </c>
      <c r="L67">
        <f t="shared" si="1"/>
        <v>0.61975953208513501</v>
      </c>
      <c r="M67">
        <f t="shared" si="4"/>
        <v>1.2902030898609418E-2</v>
      </c>
      <c r="N67">
        <f t="shared" si="2"/>
        <v>0.54137793546033985</v>
      </c>
      <c r="O67">
        <f t="shared" si="2"/>
        <v>1.1504574313381867E-2</v>
      </c>
      <c r="P67">
        <f>C67*LN(O67)</f>
        <v>-2915.6518932769445</v>
      </c>
      <c r="Q67">
        <f t="shared" si="7"/>
        <v>32482.676127620391</v>
      </c>
      <c r="R67">
        <f t="shared" si="7"/>
        <v>690.27445880291202</v>
      </c>
      <c r="S67">
        <f>S66+(A67^$B$3-A66^$B$3)*U67</f>
        <v>76668201384.554642</v>
      </c>
      <c r="T67">
        <f>T66+(A67^$C$3-A66^$C$3)*V67</f>
        <v>11966.072988058071</v>
      </c>
      <c r="U67">
        <f t="array" ref="U67">EXP((SUMPRODUCT(TRANSPOSE(B$5:B$6),E67:F67))+SUMPRODUCT(TRANSPOSE($B$7:$B$9),G67:I67))</f>
        <v>0.23480805295820376</v>
      </c>
      <c r="V67">
        <f t="array" ref="V67">EXP(SUMPRODUCT(TRANSPOSE(C$5:C$6),E67:F67)+SUMPRODUCT(TRANSPOSE($B$7:$B$9),G67:I67))</f>
        <v>1.8658462977856876</v>
      </c>
    </row>
    <row r="68" spans="1:22" ht="16" x14ac:dyDescent="0.2">
      <c r="A68" s="3">
        <v>54</v>
      </c>
      <c r="B68" s="3" t="s">
        <v>84</v>
      </c>
      <c r="C68" s="3">
        <v>731</v>
      </c>
      <c r="D68" s="5">
        <f t="shared" si="5"/>
        <v>33064</v>
      </c>
      <c r="E68">
        <v>0.213406292749658</v>
      </c>
      <c r="F68">
        <v>9.3000000000000007</v>
      </c>
      <c r="G68" s="6">
        <v>6.82</v>
      </c>
      <c r="H68">
        <v>0</v>
      </c>
      <c r="I68">
        <v>0</v>
      </c>
      <c r="J68">
        <f t="shared" si="0"/>
        <v>6.8329926356020865E-2</v>
      </c>
      <c r="K68">
        <f t="shared" si="6"/>
        <v>2.6697897569742945E-3</v>
      </c>
      <c r="L68">
        <f t="shared" si="1"/>
        <v>0.63374357163470485</v>
      </c>
      <c r="M68">
        <f t="shared" si="4"/>
        <v>1.3984039549569838E-2</v>
      </c>
      <c r="N68">
        <f t="shared" si="2"/>
        <v>0.55376148785800194</v>
      </c>
      <c r="O68">
        <f t="shared" si="2"/>
        <v>1.2383552397661979E-2</v>
      </c>
      <c r="P68">
        <f>C68*LN(O68)</f>
        <v>-3210.1032437693411</v>
      </c>
      <c r="Q68">
        <f t="shared" si="7"/>
        <v>33225.689271480114</v>
      </c>
      <c r="R68">
        <f t="shared" si="7"/>
        <v>743.01314385971875</v>
      </c>
      <c r="S68">
        <f>S67+(A68^$B$3-A67^$B$3)*U68</f>
        <v>79900575543.7285</v>
      </c>
      <c r="T68">
        <f>T67+(A68^$C$3-A67^$C$3)*V68</f>
        <v>12429.9025007295</v>
      </c>
      <c r="U68">
        <f t="array" ref="U68">EXP((SUMPRODUCT(TRANSPOSE(B$5:B$6),E68:F68))+SUMPRODUCT(TRANSPOSE($B$7:$B$9),G68:I68))</f>
        <v>0.18767454734878236</v>
      </c>
      <c r="V68">
        <f t="array" ref="V68">EXP(SUMPRODUCT(TRANSPOSE(C$5:C$6),E68:F68)+SUMPRODUCT(TRANSPOSE($B$7:$B$9),G68:I68))</f>
        <v>2.049583814200258</v>
      </c>
    </row>
    <row r="69" spans="1:22" ht="16" x14ac:dyDescent="0.2">
      <c r="A69" s="3">
        <v>55</v>
      </c>
      <c r="B69" s="3" t="s">
        <v>85</v>
      </c>
      <c r="C69" s="3">
        <v>887</v>
      </c>
      <c r="D69" s="5">
        <f t="shared" si="5"/>
        <v>33951</v>
      </c>
      <c r="E69">
        <v>-4.5095828635851182E-2</v>
      </c>
      <c r="F69">
        <v>9.6333330000000004</v>
      </c>
      <c r="G69" s="6">
        <v>6.839999999999999</v>
      </c>
      <c r="H69">
        <v>0</v>
      </c>
      <c r="I69">
        <v>1</v>
      </c>
      <c r="J69">
        <f t="shared" si="0"/>
        <v>7.1984767706536279E-2</v>
      </c>
      <c r="K69">
        <f t="shared" si="6"/>
        <v>3.6548413505154143E-3</v>
      </c>
      <c r="L69">
        <f t="shared" si="1"/>
        <v>0.64897606844127931</v>
      </c>
      <c r="M69">
        <f t="shared" si="4"/>
        <v>1.5232496806574458E-2</v>
      </c>
      <c r="N69">
        <f t="shared" si="2"/>
        <v>0.56735623676733926</v>
      </c>
      <c r="O69">
        <f t="shared" si="2"/>
        <v>1.359474890933738E-2</v>
      </c>
      <c r="P69">
        <f>C69*LN(O69)</f>
        <v>-3812.3895716511715</v>
      </c>
      <c r="Q69">
        <f t="shared" si="7"/>
        <v>34041.374206040353</v>
      </c>
      <c r="R69">
        <f t="shared" si="7"/>
        <v>815.68493456024282</v>
      </c>
      <c r="S69">
        <f>S68+(A69^$B$3-A68^$B$3)*U69</f>
        <v>84340899021.549561</v>
      </c>
      <c r="T69">
        <f>T68+(A69^$C$3-A68^$C$3)*V69</f>
        <v>12955.75072788141</v>
      </c>
      <c r="U69">
        <f t="array" ref="U69">EXP((SUMPRODUCT(TRANSPOSE(B$5:B$6),E69:F69))+SUMPRODUCT(TRANSPOSE($B$7:$B$9),G69:I69))</f>
        <v>0.2330452873868093</v>
      </c>
      <c r="V69">
        <f t="array" ref="V69">EXP(SUMPRODUCT(TRANSPOSE(C$5:C$6),E69:F69)+SUMPRODUCT(TRANSPOSE($B$7:$B$9),G69:I69))</f>
        <v>2.2739149694088141</v>
      </c>
    </row>
    <row r="70" spans="1:22" ht="16" x14ac:dyDescent="0.2">
      <c r="A70" s="3">
        <v>56</v>
      </c>
      <c r="B70" s="3" t="s">
        <v>86</v>
      </c>
      <c r="C70" s="3">
        <v>847</v>
      </c>
      <c r="D70" s="5">
        <f t="shared" si="5"/>
        <v>34798</v>
      </c>
      <c r="E70">
        <v>-1.6528925619834711E-2</v>
      </c>
      <c r="F70">
        <v>9.9333329999999993</v>
      </c>
      <c r="G70" s="6">
        <v>7.0166666666666675</v>
      </c>
      <c r="H70">
        <v>0</v>
      </c>
      <c r="I70">
        <v>1</v>
      </c>
      <c r="J70">
        <f t="shared" si="0"/>
        <v>7.5717216989871772E-2</v>
      </c>
      <c r="K70">
        <f t="shared" si="6"/>
        <v>3.7324492833354928E-3</v>
      </c>
      <c r="L70">
        <f t="shared" si="1"/>
        <v>0.66416374604885875</v>
      </c>
      <c r="M70">
        <f t="shared" si="4"/>
        <v>1.5187677607579442E-2</v>
      </c>
      <c r="N70">
        <f t="shared" si="2"/>
        <v>0.58092348473166289</v>
      </c>
      <c r="O70">
        <f t="shared" si="2"/>
        <v>1.356724796432357E-2</v>
      </c>
      <c r="P70">
        <f>C70*LN(O70)</f>
        <v>-3642.1818444466344</v>
      </c>
      <c r="Q70">
        <f t="shared" si="7"/>
        <v>34855.409083899773</v>
      </c>
      <c r="R70">
        <f t="shared" si="7"/>
        <v>814.03487785941422</v>
      </c>
      <c r="S70">
        <f>S69+(A70^$B$3-A69^$B$3)*U70</f>
        <v>88893923515.801178</v>
      </c>
      <c r="T70">
        <f>T69+(A70^$C$3-A69^$C$3)*V70</f>
        <v>13503.292998341858</v>
      </c>
      <c r="U70">
        <f t="array" ref="U70">EXP((SUMPRODUCT(TRANSPOSE(B$5:B$6),E70:F70))+SUMPRODUCT(TRANSPOSE($B$7:$B$9),G70:I70))</f>
        <v>0.21640382484846687</v>
      </c>
      <c r="V70">
        <f t="array" ref="V70">EXP(SUMPRODUCT(TRANSPOSE(C$5:C$6),E70:F70)+SUMPRODUCT(TRANSPOSE($B$7:$B$9),G70:I70))</f>
        <v>2.3179750675830562</v>
      </c>
    </row>
    <row r="71" spans="1:22" ht="16" x14ac:dyDescent="0.2">
      <c r="A71" s="3">
        <v>57</v>
      </c>
      <c r="B71" s="3" t="s">
        <v>87</v>
      </c>
      <c r="C71" s="3">
        <v>833</v>
      </c>
      <c r="D71" s="5">
        <f t="shared" si="5"/>
        <v>35631</v>
      </c>
      <c r="E71">
        <v>-0.10324129651860744</v>
      </c>
      <c r="F71">
        <v>9.8333329999999997</v>
      </c>
      <c r="G71" s="6">
        <v>7.3866666666666658</v>
      </c>
      <c r="H71">
        <v>0</v>
      </c>
      <c r="I71">
        <v>0</v>
      </c>
      <c r="J71">
        <f t="shared" si="0"/>
        <v>7.9947244616198287E-2</v>
      </c>
      <c r="K71">
        <f t="shared" si="6"/>
        <v>4.2300276263265157E-3</v>
      </c>
      <c r="L71">
        <f t="shared" si="1"/>
        <v>0.67819639180665847</v>
      </c>
      <c r="M71">
        <f t="shared" si="4"/>
        <v>1.4032645757799722E-2</v>
      </c>
      <c r="N71">
        <f t="shared" si="2"/>
        <v>0.59356947519529102</v>
      </c>
      <c r="O71">
        <f t="shared" si="2"/>
        <v>1.264599046362818E-2</v>
      </c>
      <c r="P71">
        <f>C71*LN(O71)</f>
        <v>-3640.5557561820474</v>
      </c>
      <c r="Q71">
        <f t="shared" si="7"/>
        <v>35614.168511717464</v>
      </c>
      <c r="R71">
        <f t="shared" si="7"/>
        <v>758.75942781769083</v>
      </c>
      <c r="S71">
        <f>S70+(A71^$B$3-A70^$B$3)*U71</f>
        <v>94076602708.404236</v>
      </c>
      <c r="T71">
        <f>T70+(A71^$C$3-A70^$C$3)*V71</f>
        <v>14031.679953041123</v>
      </c>
      <c r="U71">
        <f t="array" ref="U71">EXP((SUMPRODUCT(TRANSPOSE(B$5:B$6),E71:F71))+SUMPRODUCT(TRANSPOSE($B$7:$B$9),G71:I71))</f>
        <v>0.22347415450913807</v>
      </c>
      <c r="V71">
        <f t="array" ref="V71">EXP(SUMPRODUCT(TRANSPOSE(C$5:C$6),E71:F71)+SUMPRODUCT(TRANSPOSE($B$7:$B$9),G71:I71))</f>
        <v>2.190711531354109</v>
      </c>
    </row>
    <row r="72" spans="1:22" ht="16" x14ac:dyDescent="0.2">
      <c r="A72" s="3">
        <v>58</v>
      </c>
      <c r="B72" s="3" t="s">
        <v>88</v>
      </c>
      <c r="C72" s="3">
        <v>747</v>
      </c>
      <c r="D72" s="5">
        <f t="shared" si="5"/>
        <v>36378</v>
      </c>
      <c r="E72">
        <v>9.6385542168674704E-2</v>
      </c>
      <c r="F72">
        <v>9.6333330000000004</v>
      </c>
      <c r="G72" s="6">
        <v>7.3933333333333335</v>
      </c>
      <c r="H72">
        <v>0</v>
      </c>
      <c r="I72">
        <v>0</v>
      </c>
      <c r="J72">
        <f t="shared" si="0"/>
        <v>8.4084764931657063E-2</v>
      </c>
      <c r="K72">
        <f t="shared" si="6"/>
        <v>4.1375203154587759E-3</v>
      </c>
      <c r="L72">
        <f t="shared" si="1"/>
        <v>0.69174954961609547</v>
      </c>
      <c r="M72">
        <f t="shared" si="4"/>
        <v>1.3553157809437E-2</v>
      </c>
      <c r="N72">
        <f t="shared" si="2"/>
        <v>0.60579071908092585</v>
      </c>
      <c r="O72">
        <f t="shared" si="2"/>
        <v>1.222124388563481E-2</v>
      </c>
      <c r="P72">
        <f>C72*LN(O72)</f>
        <v>-3290.2209159695667</v>
      </c>
      <c r="Q72">
        <f t="shared" si="7"/>
        <v>36347.443144855548</v>
      </c>
      <c r="R72">
        <f t="shared" si="7"/>
        <v>733.27463313808857</v>
      </c>
      <c r="S72">
        <f>S71+(A72^$B$3-A71^$B$3)*U72</f>
        <v>99169464570.951935</v>
      </c>
      <c r="T72">
        <f>T71+(A72^$C$3-A71^$C$3)*V72</f>
        <v>14564.370707083184</v>
      </c>
      <c r="U72">
        <f t="array" ref="U72">EXP((SUMPRODUCT(TRANSPOSE(B$5:B$6),E72:F72))+SUMPRODUCT(TRANSPOSE($B$7:$B$9),G72:I72))</f>
        <v>0.19956516458150564</v>
      </c>
      <c r="V72">
        <f t="array" ref="V72">EXP(SUMPRODUCT(TRANSPOSE(C$5:C$6),E72:F72)+SUMPRODUCT(TRANSPOSE($B$7:$B$9),G72:I72))</f>
        <v>2.1637604830604227</v>
      </c>
    </row>
    <row r="73" spans="1:22" ht="16" x14ac:dyDescent="0.2">
      <c r="A73" s="3">
        <v>59</v>
      </c>
      <c r="B73" s="3" t="s">
        <v>89</v>
      </c>
      <c r="C73" s="3">
        <v>819</v>
      </c>
      <c r="D73" s="5">
        <f t="shared" si="5"/>
        <v>37197</v>
      </c>
      <c r="E73">
        <v>-0.20268620268620269</v>
      </c>
      <c r="F73">
        <v>9.466666</v>
      </c>
      <c r="G73" s="6">
        <v>6.83</v>
      </c>
      <c r="H73">
        <v>0</v>
      </c>
      <c r="I73">
        <v>1</v>
      </c>
      <c r="J73">
        <f t="shared" si="0"/>
        <v>9.0269605689707544E-2</v>
      </c>
      <c r="K73">
        <f t="shared" si="6"/>
        <v>6.1848407580504805E-3</v>
      </c>
      <c r="L73">
        <f t="shared" si="1"/>
        <v>0.70566477912857295</v>
      </c>
      <c r="M73">
        <f t="shared" si="4"/>
        <v>1.3915229512477478E-2</v>
      </c>
      <c r="N73">
        <f t="shared" si="2"/>
        <v>0.61861242599071065</v>
      </c>
      <c r="O73">
        <f t="shared" si="2"/>
        <v>1.2821706909784869E-2</v>
      </c>
      <c r="P73">
        <f>C73*LN(O73)</f>
        <v>-3568.0682518000358</v>
      </c>
      <c r="Q73">
        <f t="shared" si="7"/>
        <v>37116.745559442636</v>
      </c>
      <c r="R73">
        <f t="shared" si="7"/>
        <v>769.30241458709213</v>
      </c>
      <c r="S73">
        <f>S72+(A73^$B$3-A72^$B$3)*U73</f>
        <v>106826211324.15683</v>
      </c>
      <c r="T73">
        <f>T72+(A73^$C$3-A72^$C$3)*V73</f>
        <v>15136.251425575905</v>
      </c>
      <c r="U73">
        <f t="array" ref="U73">EXP((SUMPRODUCT(TRANSPOSE(B$5:B$6),E73:F73))+SUMPRODUCT(TRANSPOSE($B$7:$B$9),G73:I73))</f>
        <v>0.27310725742383607</v>
      </c>
      <c r="V73">
        <f t="array" ref="V73">EXP(SUMPRODUCT(TRANSPOSE(C$5:C$6),E73:F73)+SUMPRODUCT(TRANSPOSE($B$7:$B$9),G73:I73))</f>
        <v>2.276637252527403</v>
      </c>
    </row>
    <row r="74" spans="1:22" ht="16" x14ac:dyDescent="0.2">
      <c r="A74" s="3">
        <v>60</v>
      </c>
      <c r="B74" s="3" t="s">
        <v>90</v>
      </c>
      <c r="C74" s="3">
        <v>653</v>
      </c>
      <c r="D74" s="5">
        <f t="shared" si="5"/>
        <v>37850</v>
      </c>
      <c r="E74">
        <v>4.2879019908116385E-2</v>
      </c>
      <c r="F74">
        <v>9.5</v>
      </c>
      <c r="G74" s="6">
        <v>7.1266666666666669</v>
      </c>
      <c r="H74">
        <v>0</v>
      </c>
      <c r="I74">
        <v>1</v>
      </c>
      <c r="J74">
        <f t="shared" si="0"/>
        <v>9.5907443386671232E-2</v>
      </c>
      <c r="K74">
        <f t="shared" si="6"/>
        <v>5.6378376969636879E-3</v>
      </c>
      <c r="L74">
        <f t="shared" si="1"/>
        <v>0.71937843226974896</v>
      </c>
      <c r="M74">
        <f t="shared" si="4"/>
        <v>1.3713653141176008E-2</v>
      </c>
      <c r="N74">
        <f t="shared" si="2"/>
        <v>0.63118369328248647</v>
      </c>
      <c r="O74">
        <f t="shared" si="2"/>
        <v>1.2571267291775757E-2</v>
      </c>
      <c r="P74">
        <f>C74*LN(O74)</f>
        <v>-2857.7509620862534</v>
      </c>
      <c r="Q74">
        <f t="shared" si="7"/>
        <v>37871.021596949191</v>
      </c>
      <c r="R74">
        <f t="shared" si="7"/>
        <v>754.27603750654544</v>
      </c>
      <c r="S74">
        <f>S73+(A74^$B$3-A73^$B$3)*U74</f>
        <v>113852093208.09969</v>
      </c>
      <c r="T74">
        <f>T73+(A74^$C$3-A73^$C$3)*V74</f>
        <v>15726.953875016674</v>
      </c>
      <c r="U74">
        <f t="array" ref="U74">EXP((SUMPRODUCT(TRANSPOSE(B$5:B$6),E74:F74))+SUMPRODUCT(TRANSPOSE($B$7:$B$9),G74:I74))</f>
        <v>0.22847985085904088</v>
      </c>
      <c r="V74">
        <f t="array" ref="V74">EXP(SUMPRODUCT(TRANSPOSE(C$5:C$6),E74:F74)+SUMPRODUCT(TRANSPOSE($B$7:$B$9),G74:I74))</f>
        <v>2.3054714595371513</v>
      </c>
    </row>
    <row r="75" spans="1:22" ht="16" x14ac:dyDescent="0.2">
      <c r="A75" s="3">
        <v>61</v>
      </c>
      <c r="B75" s="3" t="s">
        <v>91</v>
      </c>
      <c r="C75" s="3">
        <v>681</v>
      </c>
      <c r="D75" s="5">
        <f t="shared" si="5"/>
        <v>38531</v>
      </c>
      <c r="E75">
        <v>-0.16005873715124816</v>
      </c>
      <c r="F75">
        <v>9.033334</v>
      </c>
      <c r="G75" s="6">
        <v>7.3066666666666666</v>
      </c>
      <c r="H75">
        <v>1</v>
      </c>
      <c r="I75">
        <v>0</v>
      </c>
      <c r="J75">
        <f t="shared" si="0"/>
        <v>0.10268628473629426</v>
      </c>
      <c r="K75">
        <f t="shared" si="6"/>
        <v>6.7788413496230326E-3</v>
      </c>
      <c r="L75">
        <f t="shared" si="1"/>
        <v>0.73074272078290847</v>
      </c>
      <c r="M75">
        <f t="shared" si="4"/>
        <v>1.1364288513159515E-2</v>
      </c>
      <c r="N75">
        <f t="shared" si="2"/>
        <v>0.64189933522998555</v>
      </c>
      <c r="O75">
        <f t="shared" si="2"/>
        <v>1.0715641947498983E-2</v>
      </c>
      <c r="P75">
        <f>C75*LN(O75)</f>
        <v>-3089.0505544475927</v>
      </c>
      <c r="Q75">
        <f t="shared" si="7"/>
        <v>38513.960113799134</v>
      </c>
      <c r="R75">
        <f t="shared" si="7"/>
        <v>642.93851684993899</v>
      </c>
      <c r="S75">
        <f>S74+(A75^$B$3-A74^$B$3)*U75</f>
        <v>122359197655.02628</v>
      </c>
      <c r="T75">
        <f>T74+(A75^$C$3-A74^$C$3)*V75</f>
        <v>16238.773209626854</v>
      </c>
      <c r="U75">
        <f t="array" ref="U75">EXP((SUMPRODUCT(TRANSPOSE(B$5:B$6),E75:F75))+SUMPRODUCT(TRANSPOSE($B$7:$B$9),G75:I75))</f>
        <v>0.25261309230718682</v>
      </c>
      <c r="V75">
        <f t="array" ref="V75">EXP(SUMPRODUCT(TRANSPOSE(C$5:C$6),E75:F75)+SUMPRODUCT(TRANSPOSE($B$7:$B$9),G75:I75))</f>
        <v>1.9590862513954757</v>
      </c>
    </row>
    <row r="76" spans="1:22" ht="16" x14ac:dyDescent="0.2">
      <c r="A76" s="3">
        <v>62</v>
      </c>
      <c r="B76" s="3" t="s">
        <v>92</v>
      </c>
      <c r="C76" s="3">
        <v>572</v>
      </c>
      <c r="D76" s="5">
        <f t="shared" si="5"/>
        <v>39103</v>
      </c>
      <c r="E76">
        <v>0.14685314685314685</v>
      </c>
      <c r="F76">
        <v>9.0666670000000007</v>
      </c>
      <c r="G76" s="6">
        <v>7.1866666666666656</v>
      </c>
      <c r="H76">
        <v>1</v>
      </c>
      <c r="I76">
        <v>0</v>
      </c>
      <c r="J76">
        <f t="shared" si="0"/>
        <v>0.10838176023247337</v>
      </c>
      <c r="K76">
        <f t="shared" si="6"/>
        <v>5.6954754961791032E-3</v>
      </c>
      <c r="L76">
        <f t="shared" si="1"/>
        <v>0.74164019617222854</v>
      </c>
      <c r="M76">
        <f t="shared" si="4"/>
        <v>1.0897475389320066E-2</v>
      </c>
      <c r="N76">
        <f t="shared" si="2"/>
        <v>0.65206094795533576</v>
      </c>
      <c r="O76">
        <f t="shared" si="2"/>
        <v>1.016161272535035E-2</v>
      </c>
      <c r="P76">
        <f>C76*LN(O76)</f>
        <v>-2624.9870027057514</v>
      </c>
      <c r="Q76">
        <f t="shared" si="7"/>
        <v>39123.656877320143</v>
      </c>
      <c r="R76">
        <f t="shared" si="7"/>
        <v>609.69676352102101</v>
      </c>
      <c r="S76">
        <f>S75+(A76^$B$3-A75^$B$3)*U76</f>
        <v>129557470253.84128</v>
      </c>
      <c r="T76">
        <f>T75+(A76^$C$3-A75^$C$3)*V76</f>
        <v>16750.28869581706</v>
      </c>
      <c r="U76">
        <f t="array" ref="U76">EXP((SUMPRODUCT(TRANSPOSE(B$5:B$6),E76:F76))+SUMPRODUCT(TRANSPOSE($B$7:$B$9),G76:I76))</f>
        <v>0.19546833093440688</v>
      </c>
      <c r="V76">
        <f t="array" ref="V76">EXP(SUMPRODUCT(TRANSPOSE(C$5:C$6),E76:F76)+SUMPRODUCT(TRANSPOSE($B$7:$B$9),G76:I76))</f>
        <v>1.9207911368396271</v>
      </c>
    </row>
    <row r="77" spans="1:22" ht="16" x14ac:dyDescent="0.2">
      <c r="A77" s="3">
        <v>63</v>
      </c>
      <c r="B77" s="3" t="s">
        <v>93</v>
      </c>
      <c r="C77" s="3">
        <v>656</v>
      </c>
      <c r="D77" s="5">
        <f t="shared" si="5"/>
        <v>39759</v>
      </c>
      <c r="E77">
        <v>1.676829268292683E-2</v>
      </c>
      <c r="F77">
        <v>9</v>
      </c>
      <c r="G77" s="6">
        <v>5.9666666666666668</v>
      </c>
      <c r="H77">
        <v>0</v>
      </c>
      <c r="I77">
        <v>1</v>
      </c>
      <c r="J77">
        <f t="shared" si="0"/>
        <v>0.11592420632668643</v>
      </c>
      <c r="K77">
        <f t="shared" si="6"/>
        <v>7.5424460942130622E-3</v>
      </c>
      <c r="L77">
        <f t="shared" si="1"/>
        <v>0.75324325564496641</v>
      </c>
      <c r="M77">
        <f t="shared" si="4"/>
        <v>1.1603059472737876E-2</v>
      </c>
      <c r="N77">
        <f t="shared" si="2"/>
        <v>0.66308960261464556</v>
      </c>
      <c r="O77">
        <f t="shared" si="2"/>
        <v>1.1028654659309831E-2</v>
      </c>
      <c r="P77">
        <f>C77*LN(O77)</f>
        <v>-2956.7615262795202</v>
      </c>
      <c r="Q77">
        <f t="shared" si="7"/>
        <v>39785.37615687873</v>
      </c>
      <c r="R77">
        <f t="shared" si="7"/>
        <v>661.71927955858985</v>
      </c>
      <c r="S77">
        <f>S76+(A77^$B$3-A76^$B$3)*U77</f>
        <v>139162437902.40344</v>
      </c>
      <c r="T77">
        <f>T76+(A77^$C$3-A76^$C$3)*V77</f>
        <v>17319.217917144291</v>
      </c>
      <c r="U77">
        <f t="array" ref="U77">EXP((SUMPRODUCT(TRANSPOSE(B$5:B$6),E77:F77))+SUMPRODUCT(TRANSPOSE($B$7:$B$9),G77:I77))</f>
        <v>0.23886041224806084</v>
      </c>
      <c r="V77">
        <f t="array" ref="V77">EXP(SUMPRODUCT(TRANSPOSE(C$5:C$6),E77:F77)+SUMPRODUCT(TRANSPOSE($B$7:$B$9),G77:I77))</f>
        <v>2.0965161425852203</v>
      </c>
    </row>
    <row r="78" spans="1:22" ht="16" x14ac:dyDescent="0.2">
      <c r="A78" s="3">
        <v>64</v>
      </c>
      <c r="B78" s="3" t="s">
        <v>94</v>
      </c>
      <c r="C78" s="3">
        <v>667</v>
      </c>
      <c r="D78" s="5">
        <f t="shared" si="5"/>
        <v>40426</v>
      </c>
      <c r="E78">
        <v>8.9955022488755615E-3</v>
      </c>
      <c r="F78">
        <v>8.6333330000000004</v>
      </c>
      <c r="G78" s="6">
        <v>6.4799999999999995</v>
      </c>
      <c r="H78">
        <v>0</v>
      </c>
      <c r="I78">
        <v>1</v>
      </c>
      <c r="J78">
        <f t="shared" si="0"/>
        <v>0.12512342572719837</v>
      </c>
      <c r="K78">
        <f t="shared" si="6"/>
        <v>9.1992194005119376E-3</v>
      </c>
      <c r="L78">
        <f t="shared" si="1"/>
        <v>0.76483887538246886</v>
      </c>
      <c r="M78">
        <f t="shared" si="4"/>
        <v>1.1595619737502449E-2</v>
      </c>
      <c r="N78">
        <f t="shared" si="2"/>
        <v>0.67434623319948761</v>
      </c>
      <c r="O78">
        <f t="shared" si="2"/>
        <v>1.125663058484197E-2</v>
      </c>
      <c r="P78">
        <f>C78*LN(O78)</f>
        <v>-2992.694225067366</v>
      </c>
      <c r="Q78">
        <f t="shared" si="7"/>
        <v>40460.773991969254</v>
      </c>
      <c r="R78">
        <f t="shared" si="7"/>
        <v>675.39783509051824</v>
      </c>
      <c r="S78">
        <f>S77+(A78^$B$3-A77^$B$3)*U78</f>
        <v>150990803943.80386</v>
      </c>
      <c r="T78">
        <f>T77+(A78^$C$3-A77^$C$3)*V78</f>
        <v>17915.178421244418</v>
      </c>
      <c r="U78">
        <f t="array" ref="U78">EXP((SUMPRODUCT(TRANSPOSE(B$5:B$6),E78:F78))+SUMPRODUCT(TRANSPOSE($B$7:$B$9),G78:I78))</f>
        <v>0.26976117264977578</v>
      </c>
      <c r="V78">
        <f t="array" ref="V78">EXP(SUMPRODUCT(TRANSPOSE(C$5:C$6),E78:F78)+SUMPRODUCT(TRANSPOSE($B$7:$B$9),G78:I78))</f>
        <v>2.1557874058661226</v>
      </c>
    </row>
    <row r="79" spans="1:22" ht="16" x14ac:dyDescent="0.2">
      <c r="A79" s="3">
        <v>65</v>
      </c>
      <c r="B79" s="3" t="s">
        <v>95</v>
      </c>
      <c r="C79" s="3">
        <v>673</v>
      </c>
      <c r="D79" s="5">
        <f t="shared" si="5"/>
        <v>41099</v>
      </c>
      <c r="E79">
        <v>-1.188707280832095E-2</v>
      </c>
      <c r="F79">
        <v>8.2666660000000007</v>
      </c>
      <c r="G79" s="6">
        <v>7.55</v>
      </c>
      <c r="H79">
        <v>0</v>
      </c>
      <c r="I79">
        <v>0</v>
      </c>
      <c r="J79">
        <f t="shared" si="0"/>
        <v>0.13593604170637241</v>
      </c>
      <c r="K79">
        <f t="shared" si="6"/>
        <v>1.0812615979174045E-2</v>
      </c>
      <c r="L79">
        <f t="shared" si="1"/>
        <v>0.77591888456961755</v>
      </c>
      <c r="M79">
        <f t="shared" si="4"/>
        <v>1.1080009187148687E-2</v>
      </c>
      <c r="N79">
        <f t="shared" si="2"/>
        <v>0.68538841757264368</v>
      </c>
      <c r="O79">
        <f t="shared" si="2"/>
        <v>1.1042184373156079E-2</v>
      </c>
      <c r="P79">
        <f>C79*LN(O79)</f>
        <v>-3032.5598037312097</v>
      </c>
      <c r="Q79">
        <f t="shared" si="7"/>
        <v>41123.305054358621</v>
      </c>
      <c r="R79">
        <f t="shared" si="7"/>
        <v>662.53106238936471</v>
      </c>
      <c r="S79">
        <f>S78+(A79^$B$3-A78^$B$3)*U79</f>
        <v>165056646551.86746</v>
      </c>
      <c r="T79">
        <f>T78+(A79^$C$3-A78^$C$3)*V79</f>
        <v>18512.774007088308</v>
      </c>
      <c r="U79">
        <f t="array" ref="U79">EXP((SUMPRODUCT(TRANSPOSE(B$5:B$6),E79:F79))+SUMPRODUCT(TRANSPOSE($B$7:$B$9),G79:I79))</f>
        <v>0.29458740115057558</v>
      </c>
      <c r="V79">
        <f t="array" ref="V79">EXP(SUMPRODUCT(TRANSPOSE(C$5:C$6),E79:F79)+SUMPRODUCT(TRANSPOSE($B$7:$B$9),G79:I79))</f>
        <v>2.1226095958180928</v>
      </c>
    </row>
    <row r="80" spans="1:22" ht="16" x14ac:dyDescent="0.2">
      <c r="A80" s="3">
        <v>66</v>
      </c>
      <c r="B80" s="3" t="s">
        <v>96</v>
      </c>
      <c r="C80" s="3">
        <v>665</v>
      </c>
      <c r="D80" s="5">
        <f t="shared" si="5"/>
        <v>41764</v>
      </c>
      <c r="E80">
        <v>0.11127819548872181</v>
      </c>
      <c r="F80">
        <v>8.1999999999999993</v>
      </c>
      <c r="G80" s="6">
        <v>7.63</v>
      </c>
      <c r="H80">
        <v>1</v>
      </c>
      <c r="I80">
        <v>0</v>
      </c>
      <c r="J80">
        <f t="shared" ref="J80:J98" si="8">1-($B$2/($B$2+S80))^$B$1</f>
        <v>0.14579114676994342</v>
      </c>
      <c r="K80">
        <f t="shared" si="6"/>
        <v>9.8551050635710125E-3</v>
      </c>
      <c r="L80">
        <f t="shared" ref="L80:L98" si="9">1-($C$2/($C$2+T80))^$C$1</f>
        <v>0.78577206320568371</v>
      </c>
      <c r="M80">
        <f t="shared" si="4"/>
        <v>9.8531786360661622E-3</v>
      </c>
      <c r="N80">
        <f t="shared" ref="N80:O98" si="10">$B$4*J80+(1-$B$4)*L80</f>
        <v>0.69524186871661153</v>
      </c>
      <c r="O80">
        <f t="shared" si="10"/>
        <v>9.8534511439678889E-3</v>
      </c>
      <c r="P80">
        <f>C80*LN(O80)</f>
        <v>-3072.2557876195556</v>
      </c>
      <c r="Q80">
        <f t="shared" ref="Q80:R98" si="11">N80*($P$3/1000)</f>
        <v>41714.51212299669</v>
      </c>
      <c r="R80">
        <f t="shared" si="11"/>
        <v>591.20706863807334</v>
      </c>
      <c r="S80">
        <f>S79+(A80^$B$3-A79^$B$3)*U80</f>
        <v>178033882579.72894</v>
      </c>
      <c r="T80">
        <f>T79+(A80^$C$3-A79^$C$3)*V80</f>
        <v>19069.582150468843</v>
      </c>
      <c r="U80">
        <f t="array" ref="U80">EXP((SUMPRODUCT(TRANSPOSE(B$5:B$6),E80:F80))+SUMPRODUCT(TRANSPOSE($B$7:$B$9),G80:I80))</f>
        <v>0.24991573389272098</v>
      </c>
      <c r="V80">
        <f t="array" ref="V80">EXP(SUMPRODUCT(TRANSPOSE(C$5:C$6),E80:F80)+SUMPRODUCT(TRANSPOSE($B$7:$B$9),G80:I80))</f>
        <v>1.9425157526953847</v>
      </c>
    </row>
    <row r="81" spans="1:22" ht="16" x14ac:dyDescent="0.2">
      <c r="A81" s="3">
        <v>67</v>
      </c>
      <c r="B81" s="3" t="s">
        <v>97</v>
      </c>
      <c r="C81" s="3">
        <v>739</v>
      </c>
      <c r="D81" s="5">
        <f t="shared" si="5"/>
        <v>42503</v>
      </c>
      <c r="E81">
        <v>-0.10419485791610285</v>
      </c>
      <c r="F81">
        <v>8.033334</v>
      </c>
      <c r="G81" s="6">
        <v>7.4966666666666653</v>
      </c>
      <c r="H81">
        <v>0</v>
      </c>
      <c r="I81">
        <v>1</v>
      </c>
      <c r="J81">
        <f t="shared" si="8"/>
        <v>0.16101109900926658</v>
      </c>
      <c r="K81">
        <f t="shared" si="6"/>
        <v>1.5219952239323153E-2</v>
      </c>
      <c r="L81">
        <f t="shared" si="9"/>
        <v>0.79704483264973569</v>
      </c>
      <c r="M81">
        <f t="shared" ref="M81:M98" si="12">L81-L80</f>
        <v>1.1272769444051978E-2</v>
      </c>
      <c r="N81">
        <f t="shared" si="10"/>
        <v>0.70707299735069995</v>
      </c>
      <c r="O81">
        <f t="shared" si="10"/>
        <v>1.1831128634088386E-2</v>
      </c>
      <c r="P81">
        <f>C81*LN(O81)</f>
        <v>-3278.9586676420731</v>
      </c>
      <c r="Q81">
        <f t="shared" si="11"/>
        <v>42424.379841041999</v>
      </c>
      <c r="R81">
        <f t="shared" si="11"/>
        <v>709.86771804530315</v>
      </c>
      <c r="S81">
        <f>S80+(A81^$B$3-A80^$B$3)*U81</f>
        <v>198378130272.5506</v>
      </c>
      <c r="T81">
        <f>T80+(A81^$C$3-A80^$C$3)*V81</f>
        <v>19738.940294490832</v>
      </c>
      <c r="U81">
        <f t="array" ref="U81">EXP((SUMPRODUCT(TRANSPOSE(B$5:B$6),E81:F81))+SUMPRODUCT(TRANSPOSE($B$7:$B$9),G81:I81))</f>
        <v>0.36071816425264047</v>
      </c>
      <c r="V81">
        <f t="array" ref="V81">EXP(SUMPRODUCT(TRANSPOSE(C$5:C$6),E81:F81)+SUMPRODUCT(TRANSPOSE($B$7:$B$9),G81:I81))</f>
        <v>2.2942037980930263</v>
      </c>
    </row>
    <row r="82" spans="1:22" ht="16" x14ac:dyDescent="0.2">
      <c r="A82" s="3">
        <v>68</v>
      </c>
      <c r="B82" s="3" t="s">
        <v>98</v>
      </c>
      <c r="C82" s="3">
        <v>662</v>
      </c>
      <c r="D82" s="5">
        <f t="shared" ref="D82:D98" si="13">C82+D81</f>
        <v>43165</v>
      </c>
      <c r="E82">
        <v>-1.2084592145015106E-2</v>
      </c>
      <c r="F82">
        <v>7.8</v>
      </c>
      <c r="G82" s="6">
        <v>7.94</v>
      </c>
      <c r="H82">
        <v>0</v>
      </c>
      <c r="I82">
        <v>1</v>
      </c>
      <c r="J82">
        <f t="shared" si="8"/>
        <v>0.17736584315609272</v>
      </c>
      <c r="K82">
        <f t="shared" si="6"/>
        <v>1.6354744146826139E-2</v>
      </c>
      <c r="L82">
        <f t="shared" si="9"/>
        <v>0.80814531550466262</v>
      </c>
      <c r="M82">
        <f t="shared" si="12"/>
        <v>1.110048285492693E-2</v>
      </c>
      <c r="N82">
        <f t="shared" si="10"/>
        <v>0.71891673564408776</v>
      </c>
      <c r="O82">
        <f t="shared" si="10"/>
        <v>1.1843738293387803E-2</v>
      </c>
      <c r="P82">
        <f>C82*LN(O82)</f>
        <v>-2936.6028489101077</v>
      </c>
      <c r="Q82">
        <f t="shared" si="11"/>
        <v>43135.004138645265</v>
      </c>
      <c r="R82">
        <f t="shared" si="11"/>
        <v>710.62429760326813</v>
      </c>
      <c r="S82">
        <f>S81+(A82^$B$3-A81^$B$3)*U82</f>
        <v>220662378974.52222</v>
      </c>
      <c r="T82">
        <f>T81+(A82^$C$3-A81^$C$3)*V82</f>
        <v>20435.456304767689</v>
      </c>
      <c r="U82">
        <f t="array" ref="U82">EXP((SUMPRODUCT(TRANSPOSE(B$5:B$6),E82:F82))+SUMPRODUCT(TRANSPOSE($B$7:$B$9),G82:I82))</f>
        <v>0.36422930431637096</v>
      </c>
      <c r="V82">
        <f t="array" ref="V82">EXP(SUMPRODUCT(TRANSPOSE(C$5:C$6),E82:F82)+SUMPRODUCT(TRANSPOSE($B$7:$B$9),G82:I82))</f>
        <v>2.3460309149880052</v>
      </c>
    </row>
    <row r="83" spans="1:22" ht="16" x14ac:dyDescent="0.2">
      <c r="A83" s="3">
        <v>69</v>
      </c>
      <c r="B83" s="3" t="s">
        <v>99</v>
      </c>
      <c r="C83" s="3">
        <v>654</v>
      </c>
      <c r="D83" s="5">
        <f t="shared" si="13"/>
        <v>43819</v>
      </c>
      <c r="E83">
        <v>-4.5871559633027525E-2</v>
      </c>
      <c r="F83">
        <v>7.733333</v>
      </c>
      <c r="G83" s="6">
        <v>7.6666666666666661</v>
      </c>
      <c r="H83">
        <v>0</v>
      </c>
      <c r="I83">
        <v>0</v>
      </c>
      <c r="J83">
        <f t="shared" si="8"/>
        <v>0.19367575150042704</v>
      </c>
      <c r="K83">
        <f t="shared" si="6"/>
        <v>1.6309908344334323E-2</v>
      </c>
      <c r="L83">
        <f t="shared" si="9"/>
        <v>0.8177889492851943</v>
      </c>
      <c r="M83">
        <f t="shared" si="12"/>
        <v>9.6436337805316796E-3</v>
      </c>
      <c r="N83">
        <f t="shared" si="10"/>
        <v>0.72950336493789147</v>
      </c>
      <c r="O83">
        <f t="shared" si="10"/>
        <v>1.0586629293803681E-2</v>
      </c>
      <c r="P83">
        <f>C83*LN(O83)</f>
        <v>-2974.4989037947189</v>
      </c>
      <c r="Q83">
        <f t="shared" si="11"/>
        <v>43770.201896273487</v>
      </c>
      <c r="R83">
        <f t="shared" si="11"/>
        <v>635.19775762822087</v>
      </c>
      <c r="S83">
        <f>S82+(A83^$B$3-A82^$B$3)*U83</f>
        <v>243339359567.1467</v>
      </c>
      <c r="T83">
        <f>T82+(A83^$C$3-A82^$C$3)*V83</f>
        <v>21074.109784074702</v>
      </c>
      <c r="U83">
        <f t="array" ref="U83">EXP((SUMPRODUCT(TRANSPOSE(B$5:B$6),E83:F83))+SUMPRODUCT(TRANSPOSE($B$7:$B$9),G83:I83))</f>
        <v>0.34208372012983823</v>
      </c>
      <c r="V83">
        <f t="array" ref="V83">EXP(SUMPRODUCT(TRANSPOSE(C$5:C$6),E83:F83)+SUMPRODUCT(TRANSPOSE($B$7:$B$9),G83:I83))</f>
        <v>2.1145036198122593</v>
      </c>
    </row>
    <row r="84" spans="1:22" ht="16" x14ac:dyDescent="0.2">
      <c r="A84" s="3">
        <v>70</v>
      </c>
      <c r="B84" s="3" t="s">
        <v>100</v>
      </c>
      <c r="C84" s="3">
        <v>624</v>
      </c>
      <c r="D84" s="5">
        <f t="shared" si="13"/>
        <v>44443</v>
      </c>
      <c r="E84">
        <v>0.17628205128205129</v>
      </c>
      <c r="F84">
        <v>7.5333329999999998</v>
      </c>
      <c r="G84" s="6">
        <v>8.1666666666666679</v>
      </c>
      <c r="H84">
        <v>0</v>
      </c>
      <c r="I84">
        <v>0</v>
      </c>
      <c r="J84">
        <f t="shared" si="8"/>
        <v>0.20940010191461433</v>
      </c>
      <c r="K84">
        <f t="shared" si="6"/>
        <v>1.5724350414187294E-2</v>
      </c>
      <c r="L84">
        <f t="shared" si="9"/>
        <v>0.82730318798156355</v>
      </c>
      <c r="M84">
        <f t="shared" si="12"/>
        <v>9.5142386963692482E-3</v>
      </c>
      <c r="N84">
        <f t="shared" si="10"/>
        <v>0.73989607142474423</v>
      </c>
      <c r="O84">
        <f t="shared" si="10"/>
        <v>1.0392706486852784E-2</v>
      </c>
      <c r="P84">
        <f>C84*LN(O84)</f>
        <v>-2849.590235357613</v>
      </c>
      <c r="Q84">
        <f t="shared" si="11"/>
        <v>44393.764285484656</v>
      </c>
      <c r="R84">
        <f t="shared" si="11"/>
        <v>623.56238921116699</v>
      </c>
      <c r="S84">
        <f>S83+(A84^$B$3-A83^$B$3)*U84</f>
        <v>265648772671.70044</v>
      </c>
      <c r="T84">
        <f>T83+(A84^$C$3-A83^$C$3)*V84</f>
        <v>21738.238009656245</v>
      </c>
      <c r="U84">
        <f t="array" ref="U84">EXP((SUMPRODUCT(TRANSPOSE(B$5:B$6),E84:F84))+SUMPRODUCT(TRANSPOSE($B$7:$B$9),G84:I84))</f>
        <v>0.31096415525577908</v>
      </c>
      <c r="V84">
        <f t="array" ref="V84">EXP(SUMPRODUCT(TRANSPOSE(C$5:C$6),E84:F84)+SUMPRODUCT(TRANSPOSE($B$7:$B$9),G84:I84))</f>
        <v>2.1619404315458772</v>
      </c>
    </row>
    <row r="85" spans="1:22" ht="16" x14ac:dyDescent="0.2">
      <c r="A85" s="3">
        <v>71</v>
      </c>
      <c r="B85" s="3" t="s">
        <v>101</v>
      </c>
      <c r="C85" s="3">
        <v>734</v>
      </c>
      <c r="D85" s="5">
        <f t="shared" si="13"/>
        <v>45177</v>
      </c>
      <c r="E85">
        <v>-0.10899182561307902</v>
      </c>
      <c r="F85">
        <v>7.266667</v>
      </c>
      <c r="G85" s="6">
        <v>8.1566666666666663</v>
      </c>
      <c r="H85">
        <v>0</v>
      </c>
      <c r="I85">
        <v>1</v>
      </c>
      <c r="J85">
        <f t="shared" si="8"/>
        <v>0.23324664363246861</v>
      </c>
      <c r="K85">
        <f t="shared" ref="K85:K98" si="14">J85-J84</f>
        <v>2.3846541717854275E-2</v>
      </c>
      <c r="L85">
        <f t="shared" si="9"/>
        <v>0.83728163687851498</v>
      </c>
      <c r="M85">
        <f t="shared" si="12"/>
        <v>9.9784488969514307E-3</v>
      </c>
      <c r="N85">
        <f t="shared" si="10"/>
        <v>0.75183626809889659</v>
      </c>
      <c r="O85">
        <f t="shared" si="10"/>
        <v>1.1940196674152378E-2</v>
      </c>
      <c r="P85">
        <f>C85*LN(O85)</f>
        <v>-3250.0380092724608</v>
      </c>
      <c r="Q85">
        <f t="shared" si="11"/>
        <v>45110.176085933796</v>
      </c>
      <c r="R85">
        <f t="shared" si="11"/>
        <v>716.41180044914267</v>
      </c>
      <c r="S85">
        <f>S84+(A85^$B$3-A84^$B$3)*U85</f>
        <v>300358896670.52826</v>
      </c>
      <c r="T85">
        <f>T84+(A85^$C$3-A84^$C$3)*V85</f>
        <v>22475.313784512102</v>
      </c>
      <c r="U85">
        <f t="array" ref="U85">EXP((SUMPRODUCT(TRANSPOSE(B$5:B$6),E85:F85))+SUMPRODUCT(TRANSPOSE($B$7:$B$9),G85:I85))</f>
        <v>0.44755215959756967</v>
      </c>
      <c r="V85">
        <f t="array" ref="V85">EXP(SUMPRODUCT(TRANSPOSE(C$5:C$6),E85:F85)+SUMPRODUCT(TRANSPOSE($B$7:$B$9),G85:I85))</f>
        <v>2.3597042806761941</v>
      </c>
    </row>
    <row r="86" spans="1:22" ht="16" x14ac:dyDescent="0.2">
      <c r="A86" s="3">
        <v>72</v>
      </c>
      <c r="B86" s="3" t="s">
        <v>102</v>
      </c>
      <c r="C86" s="3">
        <v>654</v>
      </c>
      <c r="D86" s="5">
        <f t="shared" si="13"/>
        <v>45831</v>
      </c>
      <c r="E86">
        <v>-2.2935779816513763E-2</v>
      </c>
      <c r="F86">
        <v>6.9333330000000002</v>
      </c>
      <c r="G86" s="6">
        <v>7.6933333333333334</v>
      </c>
      <c r="H86">
        <v>0</v>
      </c>
      <c r="I86">
        <v>1</v>
      </c>
      <c r="J86">
        <f t="shared" si="8"/>
        <v>0.25746897804462088</v>
      </c>
      <c r="K86">
        <f t="shared" si="14"/>
        <v>2.4222334412152269E-2</v>
      </c>
      <c r="L86">
        <f t="shared" si="9"/>
        <v>0.84642528819332896</v>
      </c>
      <c r="M86">
        <f t="shared" si="12"/>
        <v>9.1436513148139831E-3</v>
      </c>
      <c r="N86">
        <f t="shared" si="10"/>
        <v>0.76311291444275553</v>
      </c>
      <c r="O86">
        <f t="shared" si="10"/>
        <v>1.1276646343859015E-2</v>
      </c>
      <c r="P86">
        <f>C86*LN(O86)</f>
        <v>-2933.2039871366933</v>
      </c>
      <c r="Q86">
        <f t="shared" si="11"/>
        <v>45786.774866565334</v>
      </c>
      <c r="R86">
        <f t="shared" si="11"/>
        <v>676.59878063154088</v>
      </c>
      <c r="S86">
        <f>S85+(A86^$B$3-A85^$B$3)*U86</f>
        <v>336759895662.3255</v>
      </c>
      <c r="T86">
        <f>T85+(A86^$C$3-A85^$C$3)*V86</f>
        <v>23191.57156215061</v>
      </c>
      <c r="U86">
        <f t="array" ref="U86">EXP((SUMPRODUCT(TRANSPOSE(B$5:B$6),E86:F86))+SUMPRODUCT(TRANSPOSE($B$7:$B$9),G86:I86))</f>
        <v>0.4346529096125229</v>
      </c>
      <c r="V86">
        <f t="array" ref="V86">EXP(SUMPRODUCT(TRANSPOSE(C$5:C$6),E86:F86)+SUMPRODUCT(TRANSPOSE($B$7:$B$9),G86:I86))</f>
        <v>2.2556437784325567</v>
      </c>
    </row>
    <row r="87" spans="1:22" ht="16" x14ac:dyDescent="0.2">
      <c r="A87" s="3">
        <v>73</v>
      </c>
      <c r="B87" s="3" t="s">
        <v>103</v>
      </c>
      <c r="C87" s="3">
        <v>639</v>
      </c>
      <c r="D87" s="5">
        <f t="shared" si="13"/>
        <v>46470</v>
      </c>
      <c r="E87">
        <v>2.6604068857589983E-2</v>
      </c>
      <c r="F87">
        <v>6.6666670000000003</v>
      </c>
      <c r="G87" s="6">
        <v>8.0933333333333337</v>
      </c>
      <c r="H87">
        <v>0</v>
      </c>
      <c r="I87">
        <v>0</v>
      </c>
      <c r="J87">
        <f t="shared" si="8"/>
        <v>0.28182836771965003</v>
      </c>
      <c r="K87">
        <f t="shared" si="14"/>
        <v>2.4359389675029153E-2</v>
      </c>
      <c r="L87">
        <f t="shared" si="9"/>
        <v>0.85466442217889782</v>
      </c>
      <c r="M87">
        <f t="shared" si="12"/>
        <v>8.2391339855688583E-3</v>
      </c>
      <c r="N87">
        <f t="shared" si="10"/>
        <v>0.77363238186530903</v>
      </c>
      <c r="O87">
        <f t="shared" si="10"/>
        <v>1.0519467422553374E-2</v>
      </c>
      <c r="P87">
        <f>C87*LN(O87)</f>
        <v>-2910.3431991412649</v>
      </c>
      <c r="Q87">
        <f t="shared" si="11"/>
        <v>46417.942911918544</v>
      </c>
      <c r="R87">
        <f t="shared" si="11"/>
        <v>631.16804535320239</v>
      </c>
      <c r="S87">
        <f>S86+(A87^$B$3-A86^$B$3)*U87</f>
        <v>374607103019.53101</v>
      </c>
      <c r="T87">
        <f>T86+(A87^$C$3-A86^$C$3)*V87</f>
        <v>23874.512650194763</v>
      </c>
      <c r="U87">
        <f t="array" ref="U87">EXP((SUMPRODUCT(TRANSPOSE(B$5:B$6),E87:F87))+SUMPRODUCT(TRANSPOSE($B$7:$B$9),G87:I87))</f>
        <v>0.41895577512776649</v>
      </c>
      <c r="V87">
        <f t="array" ref="V87">EXP(SUMPRODUCT(TRANSPOSE(C$5:C$6),E87:F87)+SUMPRODUCT(TRANSPOSE($B$7:$B$9),G87:I87))</f>
        <v>2.1161154417310764</v>
      </c>
    </row>
    <row r="88" spans="1:22" ht="16" x14ac:dyDescent="0.2">
      <c r="A88" s="3">
        <v>74</v>
      </c>
      <c r="B88" s="3" t="s">
        <v>104</v>
      </c>
      <c r="C88" s="3">
        <v>656</v>
      </c>
      <c r="D88" s="5">
        <f t="shared" si="13"/>
        <v>47126</v>
      </c>
      <c r="E88">
        <v>5.3353658536585365E-2</v>
      </c>
      <c r="F88">
        <v>6.2</v>
      </c>
      <c r="G88" s="6">
        <v>8.2833333333333332</v>
      </c>
      <c r="H88">
        <v>0</v>
      </c>
      <c r="I88">
        <v>0</v>
      </c>
      <c r="J88">
        <f t="shared" si="8"/>
        <v>0.30958321923144716</v>
      </c>
      <c r="K88">
        <f t="shared" si="14"/>
        <v>2.775485151179713E-2</v>
      </c>
      <c r="L88">
        <f t="shared" si="9"/>
        <v>0.86258945273575593</v>
      </c>
      <c r="M88">
        <f t="shared" si="12"/>
        <v>7.9250305568581147E-3</v>
      </c>
      <c r="N88">
        <f t="shared" si="10"/>
        <v>0.78436249223256549</v>
      </c>
      <c r="O88">
        <f t="shared" si="10"/>
        <v>1.0730110367256431E-2</v>
      </c>
      <c r="P88">
        <f>C88*LN(O88)</f>
        <v>-2974.7641423665796</v>
      </c>
      <c r="Q88">
        <f t="shared" si="11"/>
        <v>47061.749533953931</v>
      </c>
      <c r="R88">
        <f t="shared" si="11"/>
        <v>643.80662203538589</v>
      </c>
      <c r="S88">
        <f>S87+(A88^$B$3-A87^$B$3)*U88</f>
        <v>419356451035.94598</v>
      </c>
      <c r="T88">
        <f>T87+(A88^$C$3-A87^$C$3)*V88</f>
        <v>24569.000280943081</v>
      </c>
      <c r="U88">
        <f t="array" ref="U88">EXP((SUMPRODUCT(TRANSPOSE(B$5:B$6),E88:F88))+SUMPRODUCT(TRANSPOSE($B$7:$B$9),G88:I88))</f>
        <v>0.45970229702340121</v>
      </c>
      <c r="V88">
        <f t="array" ref="V88">EXP(SUMPRODUCT(TRANSPOSE(C$5:C$6),E88:F88)+SUMPRODUCT(TRANSPOSE($B$7:$B$9),G88:I88))</f>
        <v>2.1177373171957878</v>
      </c>
    </row>
    <row r="89" spans="1:22" ht="16" x14ac:dyDescent="0.2">
      <c r="A89" s="3">
        <v>75</v>
      </c>
      <c r="B89" s="3" t="s">
        <v>105</v>
      </c>
      <c r="C89" s="3">
        <v>691</v>
      </c>
      <c r="D89" s="5">
        <f t="shared" si="13"/>
        <v>47817</v>
      </c>
      <c r="E89">
        <v>-0.10998552821997105</v>
      </c>
      <c r="F89">
        <v>6.1</v>
      </c>
      <c r="G89" s="6">
        <v>8.2966666666666669</v>
      </c>
      <c r="H89">
        <v>1</v>
      </c>
      <c r="I89">
        <v>1</v>
      </c>
      <c r="J89">
        <f t="shared" si="8"/>
        <v>0.34265167853404987</v>
      </c>
      <c r="K89">
        <f t="shared" si="14"/>
        <v>3.3068459302602715E-2</v>
      </c>
      <c r="L89">
        <f t="shared" si="9"/>
        <v>0.87020359536447744</v>
      </c>
      <c r="M89">
        <f t="shared" si="12"/>
        <v>7.6141426287215097E-3</v>
      </c>
      <c r="N89">
        <f t="shared" si="10"/>
        <v>0.79557734260099067</v>
      </c>
      <c r="O89">
        <f t="shared" si="10"/>
        <v>1.1214850368425303E-2</v>
      </c>
      <c r="P89">
        <f>C89*LN(O89)</f>
        <v>-3102.9468691557572</v>
      </c>
      <c r="Q89">
        <f t="shared" si="11"/>
        <v>47734.640556059443</v>
      </c>
      <c r="R89">
        <f t="shared" si="11"/>
        <v>672.89102210551812</v>
      </c>
      <c r="S89">
        <f>S88+(A89^$B$3-A88^$B$3)*U89</f>
        <v>475127819124.27863</v>
      </c>
      <c r="T89">
        <f>T88+(A89^$C$3-A88^$C$3)*V89</f>
        <v>25275.076339369865</v>
      </c>
      <c r="U89">
        <f t="array" ref="U89">EXP((SUMPRODUCT(TRANSPOSE(B$5:B$6),E89:F89))+SUMPRODUCT(TRANSPOSE($B$7:$B$9),G89:I89))</f>
        <v>0.53222500009342222</v>
      </c>
      <c r="V89">
        <f t="array" ref="V89">EXP(SUMPRODUCT(TRANSPOSE(C$5:C$6),E89:F89)+SUMPRODUCT(TRANSPOSE($B$7:$B$9),G89:I89))</f>
        <v>2.1193584800577416</v>
      </c>
    </row>
    <row r="90" spans="1:22" ht="16" x14ac:dyDescent="0.2">
      <c r="A90" s="3">
        <v>76</v>
      </c>
      <c r="B90" s="3" t="s">
        <v>106</v>
      </c>
      <c r="C90" s="3">
        <v>615</v>
      </c>
      <c r="D90" s="5">
        <f t="shared" si="13"/>
        <v>48432</v>
      </c>
      <c r="E90">
        <v>-9.9186991869918695E-2</v>
      </c>
      <c r="F90">
        <v>5.7</v>
      </c>
      <c r="G90" s="6">
        <v>8.9766666666666648</v>
      </c>
      <c r="H90">
        <v>1</v>
      </c>
      <c r="I90">
        <v>1</v>
      </c>
      <c r="J90">
        <f t="shared" si="8"/>
        <v>0.38082442786759207</v>
      </c>
      <c r="K90">
        <f t="shared" si="14"/>
        <v>3.81727493335422E-2</v>
      </c>
      <c r="L90">
        <f t="shared" si="9"/>
        <v>0.87778169859779831</v>
      </c>
      <c r="M90">
        <f t="shared" si="12"/>
        <v>7.5781032333208653E-3</v>
      </c>
      <c r="N90">
        <f t="shared" si="10"/>
        <v>0.80748329247886919</v>
      </c>
      <c r="O90">
        <f t="shared" si="10"/>
        <v>1.1905949877878547E-2</v>
      </c>
      <c r="P90">
        <f>C90*LN(O90)</f>
        <v>-2724.8909636593112</v>
      </c>
      <c r="Q90">
        <f t="shared" si="11"/>
        <v>48448.99754873215</v>
      </c>
      <c r="R90">
        <f t="shared" si="11"/>
        <v>714.35699267271275</v>
      </c>
      <c r="S90">
        <f>S89+(A90^$B$3-A89^$B$3)*U90</f>
        <v>543174580915.58887</v>
      </c>
      <c r="T90">
        <f>T89+(A90^$C$3-A89^$C$3)*V90</f>
        <v>26020.22155413172</v>
      </c>
      <c r="U90">
        <f t="array" ref="U90">EXP((SUMPRODUCT(TRANSPOSE(B$5:B$6),E90:F90))+SUMPRODUCT(TRANSPOSE($B$7:$B$9),G90:I90))</f>
        <v>0.60382647258922484</v>
      </c>
      <c r="V90">
        <f t="array" ref="V90">EXP(SUMPRODUCT(TRANSPOSE(C$5:C$6),E90:F90)+SUMPRODUCT(TRANSPOSE($B$7:$B$9),G90:I90))</f>
        <v>2.2020674236307372</v>
      </c>
    </row>
    <row r="91" spans="1:22" ht="16" x14ac:dyDescent="0.2">
      <c r="A91" s="3">
        <v>77</v>
      </c>
      <c r="B91" s="3" t="s">
        <v>107</v>
      </c>
      <c r="C91" s="3">
        <v>554</v>
      </c>
      <c r="D91" s="5">
        <f t="shared" si="13"/>
        <v>48986</v>
      </c>
      <c r="E91">
        <v>0.15162454873646208</v>
      </c>
      <c r="F91">
        <v>5.5333329999999998</v>
      </c>
      <c r="G91" s="6">
        <v>9.5500000000000007</v>
      </c>
      <c r="H91">
        <v>1</v>
      </c>
      <c r="I91">
        <v>0</v>
      </c>
      <c r="J91">
        <f t="shared" si="8"/>
        <v>0.41242244021249463</v>
      </c>
      <c r="K91">
        <f t="shared" si="14"/>
        <v>3.159801234490256E-2</v>
      </c>
      <c r="L91">
        <f t="shared" si="9"/>
        <v>0.88463640759712381</v>
      </c>
      <c r="M91">
        <f t="shared" si="12"/>
        <v>6.8547089993254984E-3</v>
      </c>
      <c r="N91">
        <f t="shared" si="10"/>
        <v>0.81783813094557412</v>
      </c>
      <c r="O91">
        <f t="shared" si="10"/>
        <v>1.0354838466704885E-2</v>
      </c>
      <c r="P91">
        <f>C91*LN(O91)</f>
        <v>-2531.9469666262553</v>
      </c>
      <c r="Q91">
        <f t="shared" si="11"/>
        <v>49070.287856734445</v>
      </c>
      <c r="R91">
        <f t="shared" si="11"/>
        <v>621.29030800229305</v>
      </c>
      <c r="S91">
        <f>S90+(A91^$B$3-A90^$B$3)*U91</f>
        <v>602814378716.37061</v>
      </c>
      <c r="T91">
        <f>T90+(A91^$C$3-A90^$C$3)*V91</f>
        <v>26735.189135109842</v>
      </c>
      <c r="U91">
        <f t="array" ref="U91">EXP((SUMPRODUCT(TRANSPOSE(B$5:B$6),E91:F91))+SUMPRODUCT(TRANSPOSE($B$7:$B$9),G91:I91))</f>
        <v>0.49258029851363883</v>
      </c>
      <c r="V91">
        <f t="array" ref="V91">EXP(SUMPRODUCT(TRANSPOSE(C$5:C$6),E91:F91)+SUMPRODUCT(TRANSPOSE($B$7:$B$9),G91:I91))</f>
        <v>2.0806632510337799</v>
      </c>
    </row>
    <row r="92" spans="1:22" ht="16" x14ac:dyDescent="0.2">
      <c r="A92" s="3">
        <v>78</v>
      </c>
      <c r="B92" s="3" t="s">
        <v>108</v>
      </c>
      <c r="C92" s="3">
        <v>638</v>
      </c>
      <c r="D92" s="5">
        <f t="shared" si="13"/>
        <v>49624</v>
      </c>
      <c r="E92">
        <v>0.17711598746081506</v>
      </c>
      <c r="F92">
        <v>5.4</v>
      </c>
      <c r="G92" s="6">
        <v>9.4233333333333356</v>
      </c>
      <c r="H92">
        <v>0</v>
      </c>
      <c r="I92">
        <v>0</v>
      </c>
      <c r="J92">
        <f t="shared" si="8"/>
        <v>0.44735878242686422</v>
      </c>
      <c r="K92">
        <f t="shared" si="14"/>
        <v>3.4936342214369587E-2</v>
      </c>
      <c r="L92">
        <f t="shared" si="9"/>
        <v>0.89169405257844891</v>
      </c>
      <c r="M92">
        <f t="shared" si="12"/>
        <v>7.0576449813251063E-3</v>
      </c>
      <c r="N92">
        <f t="shared" si="10"/>
        <v>0.82883943083565137</v>
      </c>
      <c r="O92">
        <f t="shared" si="10"/>
        <v>1.1001299890077204E-2</v>
      </c>
      <c r="P92">
        <f>C92*LN(O92)</f>
        <v>-2877.2152947751151</v>
      </c>
      <c r="Q92">
        <f t="shared" si="11"/>
        <v>49730.365850139082</v>
      </c>
      <c r="R92">
        <f t="shared" si="11"/>
        <v>660.07799340463225</v>
      </c>
      <c r="S92">
        <f>S91+(A92^$B$3-A91^$B$3)*U92</f>
        <v>672680825550.47498</v>
      </c>
      <c r="T92">
        <f>T91+(A92^$C$3-A91^$C$3)*V92</f>
        <v>27517.181352859618</v>
      </c>
      <c r="U92">
        <f t="array" ref="U92">EXP((SUMPRODUCT(TRANSPOSE(B$5:B$6),E92:F92))+SUMPRODUCT(TRANSPOSE($B$7:$B$9),G92:I92))</f>
        <v>0.53758904051942547</v>
      </c>
      <c r="V92">
        <f t="array" ref="V92">EXP(SUMPRODUCT(TRANSPOSE(C$5:C$6),E92:F92)+SUMPRODUCT(TRANSPOSE($B$7:$B$9),G92:I92))</f>
        <v>2.2414564736809197</v>
      </c>
    </row>
    <row r="93" spans="1:22" ht="16" x14ac:dyDescent="0.2">
      <c r="A93" s="3">
        <v>79</v>
      </c>
      <c r="B93" s="3" t="s">
        <v>109</v>
      </c>
      <c r="C93" s="3">
        <v>751</v>
      </c>
      <c r="D93" s="5">
        <f t="shared" si="13"/>
        <v>50375</v>
      </c>
      <c r="E93">
        <v>0.1051930758988016</v>
      </c>
      <c r="F93">
        <v>5.0999999999999996</v>
      </c>
      <c r="G93" s="6">
        <v>9.0733333333333341</v>
      </c>
      <c r="H93">
        <v>0</v>
      </c>
      <c r="I93">
        <v>1</v>
      </c>
      <c r="J93">
        <f t="shared" si="8"/>
        <v>0.48911596439138383</v>
      </c>
      <c r="K93">
        <f t="shared" si="14"/>
        <v>4.1757181964519607E-2</v>
      </c>
      <c r="L93">
        <f t="shared" si="9"/>
        <v>0.89877659003597565</v>
      </c>
      <c r="M93">
        <f t="shared" si="12"/>
        <v>7.0825374575267386E-3</v>
      </c>
      <c r="N93">
        <f t="shared" si="10"/>
        <v>0.84082696191164441</v>
      </c>
      <c r="O93">
        <f t="shared" si="10"/>
        <v>1.1987531075993006E-2</v>
      </c>
      <c r="P93">
        <f>C93*LN(O93)</f>
        <v>-3322.3400730535154</v>
      </c>
      <c r="Q93">
        <f t="shared" si="11"/>
        <v>50449.617714698667</v>
      </c>
      <c r="R93">
        <f t="shared" si="11"/>
        <v>719.25186455958033</v>
      </c>
      <c r="S93">
        <f>S92+(A93^$B$3-A92^$B$3)*U93</f>
        <v>762341339224.81799</v>
      </c>
      <c r="T93">
        <f>T92+(A93^$C$3-A92^$C$3)*V93</f>
        <v>28354.963599762581</v>
      </c>
      <c r="U93">
        <f t="array" ref="U93">EXP((SUMPRODUCT(TRANSPOSE(B$5:B$6),E93:F93))+SUMPRODUCT(TRANSPOSE($B$7:$B$9),G93:I93))</f>
        <v>0.6433068211554106</v>
      </c>
      <c r="V93">
        <f t="array" ref="V93">EXP(SUMPRODUCT(TRANSPOSE(C$5:C$6),E93:F93)+SUMPRODUCT(TRANSPOSE($B$7:$B$9),G93:I93))</f>
        <v>2.3656795837170281</v>
      </c>
    </row>
    <row r="94" spans="1:22" ht="16" x14ac:dyDescent="0.2">
      <c r="A94" s="3">
        <v>80</v>
      </c>
      <c r="B94" s="3" t="s">
        <v>110</v>
      </c>
      <c r="C94" s="3">
        <v>830</v>
      </c>
      <c r="D94" s="5">
        <f t="shared" si="13"/>
        <v>51205</v>
      </c>
      <c r="E94">
        <v>-0.20843373493975903</v>
      </c>
      <c r="F94">
        <v>5</v>
      </c>
      <c r="G94" s="6">
        <v>9.129999999999999</v>
      </c>
      <c r="H94">
        <v>0</v>
      </c>
      <c r="I94">
        <v>1</v>
      </c>
      <c r="J94">
        <f t="shared" si="8"/>
        <v>0.54244680441044313</v>
      </c>
      <c r="K94">
        <f t="shared" si="14"/>
        <v>5.33308400190593E-2</v>
      </c>
      <c r="L94">
        <f t="shared" si="9"/>
        <v>0.90558079957299054</v>
      </c>
      <c r="M94">
        <f t="shared" si="12"/>
        <v>6.8042095370148825E-3</v>
      </c>
      <c r="N94">
        <f t="shared" si="10"/>
        <v>0.8542127191140475</v>
      </c>
      <c r="O94">
        <f t="shared" si="10"/>
        <v>1.338575720240312E-2</v>
      </c>
      <c r="P94">
        <f>C94*LN(O94)</f>
        <v>-3580.2581470929963</v>
      </c>
      <c r="Q94">
        <f t="shared" si="11"/>
        <v>51252.763146842852</v>
      </c>
      <c r="R94">
        <f t="shared" si="11"/>
        <v>803.14543214418723</v>
      </c>
      <c r="S94">
        <f>S93+(A94^$B$3-A93^$B$3)*U94</f>
        <v>888374559332.77673</v>
      </c>
      <c r="T94">
        <f>T93+(A94^$C$3-A93^$C$3)*V94</f>
        <v>29217.005343783487</v>
      </c>
      <c r="U94">
        <f t="array" ref="U94">EXP((SUMPRODUCT(TRANSPOSE(B$5:B$6),E94:F94))+SUMPRODUCT(TRANSPOSE($B$7:$B$9),G94:I94))</f>
        <v>0.84395925410535921</v>
      </c>
      <c r="V94">
        <f t="array" ref="V94">EXP(SUMPRODUCT(TRANSPOSE(C$5:C$6),E94:F94)+SUMPRODUCT(TRANSPOSE($B$7:$B$9),G94:I94))</f>
        <v>2.3984588688193216</v>
      </c>
    </row>
    <row r="95" spans="1:22" ht="16" x14ac:dyDescent="0.2">
      <c r="A95" s="3">
        <v>81</v>
      </c>
      <c r="B95" s="3" t="s">
        <v>111</v>
      </c>
      <c r="C95" s="3">
        <v>657</v>
      </c>
      <c r="D95" s="5">
        <f t="shared" si="13"/>
        <v>51862</v>
      </c>
      <c r="E95">
        <v>-0.19786910197869101</v>
      </c>
      <c r="F95">
        <v>4.9333330000000002</v>
      </c>
      <c r="G95" s="6">
        <v>9.1566666666666663</v>
      </c>
      <c r="H95">
        <v>0</v>
      </c>
      <c r="I95">
        <v>0</v>
      </c>
      <c r="J95">
        <f t="shared" si="8"/>
        <v>0.58977066513241483</v>
      </c>
      <c r="K95">
        <f t="shared" si="14"/>
        <v>4.73238607219717E-2</v>
      </c>
      <c r="L95">
        <f t="shared" si="9"/>
        <v>0.9115150831913994</v>
      </c>
      <c r="M95">
        <f t="shared" si="12"/>
        <v>5.9342836184088643E-3</v>
      </c>
      <c r="N95">
        <f t="shared" si="10"/>
        <v>0.86600187491501179</v>
      </c>
      <c r="O95">
        <f t="shared" si="10"/>
        <v>1.178915580096436E-2</v>
      </c>
      <c r="P95">
        <f>C95*LN(O95)</f>
        <v>-2917.4578866690504</v>
      </c>
      <c r="Q95">
        <f t="shared" si="11"/>
        <v>51960.112494900706</v>
      </c>
      <c r="R95">
        <f t="shared" si="11"/>
        <v>707.34934805786156</v>
      </c>
      <c r="S95">
        <f>S94+(A95^$B$3-A94^$B$3)*U95</f>
        <v>1013430225627.3824</v>
      </c>
      <c r="T95">
        <f>T94+(A95^$C$3-A94^$C$3)*V95</f>
        <v>30021.184871586986</v>
      </c>
      <c r="U95">
        <f t="array" ref="U95">EXP((SUMPRODUCT(TRANSPOSE(B$5:B$6),E95:F95))+SUMPRODUCT(TRANSPOSE($B$7:$B$9),G95:I95))</f>
        <v>0.78222926021467698</v>
      </c>
      <c r="V95">
        <f t="array" ref="V95">EXP(SUMPRODUCT(TRANSPOSE(C$5:C$6),E95:F95)+SUMPRODUCT(TRANSPOSE($B$7:$B$9),G95:I95))</f>
        <v>2.2050399512070236</v>
      </c>
    </row>
    <row r="96" spans="1:22" ht="16" x14ac:dyDescent="0.2">
      <c r="A96" s="3">
        <v>82</v>
      </c>
      <c r="B96" s="3" t="s">
        <v>112</v>
      </c>
      <c r="C96" s="3">
        <v>527</v>
      </c>
      <c r="D96" s="5">
        <f t="shared" si="13"/>
        <v>52389</v>
      </c>
      <c r="E96">
        <v>0.396584440227704</v>
      </c>
      <c r="F96">
        <v>4.8666669999999996</v>
      </c>
      <c r="G96" s="6">
        <v>9.2399999999999984</v>
      </c>
      <c r="H96">
        <v>1</v>
      </c>
      <c r="I96">
        <v>0</v>
      </c>
      <c r="J96">
        <f t="shared" si="8"/>
        <v>0.61687930777455136</v>
      </c>
      <c r="K96">
        <f t="shared" si="14"/>
        <v>2.7108642642136527E-2</v>
      </c>
      <c r="L96">
        <f t="shared" si="9"/>
        <v>0.9165998842792602</v>
      </c>
      <c r="M96">
        <f t="shared" si="12"/>
        <v>5.0848010878608019E-3</v>
      </c>
      <c r="N96">
        <f t="shared" si="10"/>
        <v>0.87420211680446613</v>
      </c>
      <c r="O96">
        <f t="shared" si="10"/>
        <v>8.2002418894542763E-3</v>
      </c>
      <c r="P96">
        <f>C96*LN(O96)</f>
        <v>-2531.4927871302289</v>
      </c>
      <c r="Q96">
        <f t="shared" si="11"/>
        <v>52452.127008267969</v>
      </c>
      <c r="R96">
        <f t="shared" si="11"/>
        <v>492.0145133672566</v>
      </c>
      <c r="S96">
        <f>S95+(A96^$B$3-A95^$B$3)*U96</f>
        <v>1091866063140.7848</v>
      </c>
      <c r="T96">
        <f>T95+(A96^$C$3-A95^$C$3)*V96</f>
        <v>30754.404262809265</v>
      </c>
      <c r="U96">
        <f t="array" ref="U96">EXP((SUMPRODUCT(TRANSPOSE(B$5:B$6),E96:F96))+SUMPRODUCT(TRANSPOSE($B$7:$B$9),G96:I96))</f>
        <v>0.45867484990763485</v>
      </c>
      <c r="V96">
        <f t="array" ref="V96">EXP(SUMPRODUCT(TRANSPOSE(C$5:C$6),E96:F96)+SUMPRODUCT(TRANSPOSE($B$7:$B$9),G96:I96))</f>
        <v>1.9816873753069115</v>
      </c>
    </row>
    <row r="97" spans="1:22" ht="16" x14ac:dyDescent="0.2">
      <c r="A97" s="3">
        <v>83</v>
      </c>
      <c r="B97" s="3" t="s">
        <v>113</v>
      </c>
      <c r="C97" s="3">
        <v>736</v>
      </c>
      <c r="D97" s="5">
        <f t="shared" si="13"/>
        <v>53125</v>
      </c>
      <c r="E97">
        <v>-5.7065217391304345E-2</v>
      </c>
      <c r="F97">
        <v>4.9000000000000004</v>
      </c>
      <c r="G97" s="6">
        <v>9.0333333333333332</v>
      </c>
      <c r="H97">
        <v>0</v>
      </c>
      <c r="I97">
        <v>1</v>
      </c>
      <c r="J97">
        <f t="shared" si="8"/>
        <v>0.66051944463875367</v>
      </c>
      <c r="K97">
        <f t="shared" si="14"/>
        <v>4.3640136864202317E-2</v>
      </c>
      <c r="L97">
        <f t="shared" si="9"/>
        <v>0.92235828259659791</v>
      </c>
      <c r="M97">
        <f t="shared" si="12"/>
        <v>5.7583983173377096E-3</v>
      </c>
      <c r="N97">
        <f t="shared" si="10"/>
        <v>0.88531917671648308</v>
      </c>
      <c r="O97">
        <f t="shared" si="10"/>
        <v>1.1117059912016961E-2</v>
      </c>
      <c r="P97">
        <f>C97*LN(O97)</f>
        <v>-3311.4659742386789</v>
      </c>
      <c r="Q97">
        <f t="shared" si="11"/>
        <v>53119.150602988986</v>
      </c>
      <c r="R97">
        <f t="shared" si="11"/>
        <v>667.02359472101762</v>
      </c>
      <c r="S97">
        <f>S96+(A97^$B$3-A96^$B$3)*U97</f>
        <v>1230850006186.3179</v>
      </c>
      <c r="T97">
        <f>T96+(A97^$C$3-A96^$C$3)*V97</f>
        <v>31640.816785962463</v>
      </c>
      <c r="U97">
        <f t="array" ref="U97">EXP((SUMPRODUCT(TRANSPOSE(B$5:B$6),E97:F97))+SUMPRODUCT(TRANSPOSE($B$7:$B$9),G97:I97))</f>
        <v>0.76045108320925536</v>
      </c>
      <c r="V97">
        <f t="array" ref="V97">EXP(SUMPRODUCT(TRANSPOSE(C$5:C$6),E97:F97)+SUMPRODUCT(TRANSPOSE($B$7:$B$9),G97:I97))</f>
        <v>2.3618439788741878</v>
      </c>
    </row>
    <row r="98" spans="1:22" ht="16" x14ac:dyDescent="0.2">
      <c r="A98" s="3">
        <v>84</v>
      </c>
      <c r="B98" s="3" t="s">
        <v>114</v>
      </c>
      <c r="C98" s="3">
        <v>694</v>
      </c>
      <c r="D98" s="5">
        <f t="shared" si="13"/>
        <v>53819</v>
      </c>
      <c r="E98">
        <v>-4.468894252293891E-2</v>
      </c>
      <c r="F98">
        <v>4.7</v>
      </c>
      <c r="G98" s="6">
        <v>9.3066666666666666</v>
      </c>
      <c r="H98">
        <v>0</v>
      </c>
      <c r="I98">
        <v>1</v>
      </c>
      <c r="J98">
        <f t="shared" si="8"/>
        <v>0.70363899586470802</v>
      </c>
      <c r="K98">
        <f t="shared" si="14"/>
        <v>4.3119551225954345E-2</v>
      </c>
      <c r="L98">
        <f t="shared" si="9"/>
        <v>0.92786636777079734</v>
      </c>
      <c r="M98">
        <f t="shared" si="12"/>
        <v>5.5080851741994286E-3</v>
      </c>
      <c r="N98">
        <f t="shared" si="10"/>
        <v>0.89614769137418637</v>
      </c>
      <c r="O98">
        <f t="shared" si="10"/>
        <v>1.0828514657703247E-2</v>
      </c>
      <c r="P98">
        <f>C98*LN(O98)</f>
        <v>-3140.7472303980544</v>
      </c>
      <c r="Q98">
        <f t="shared" si="11"/>
        <v>53768.861482451182</v>
      </c>
      <c r="R98">
        <f t="shared" si="11"/>
        <v>649.71087946219484</v>
      </c>
      <c r="S98">
        <f>S97+(A98^$B$3-A97^$B$3)*U98</f>
        <v>1387327719771.5496</v>
      </c>
      <c r="T98">
        <f>T97+(A98^$C$3-A97^$C$3)*V98</f>
        <v>32552.538076022051</v>
      </c>
      <c r="U98">
        <f t="array" ref="U98">EXP((SUMPRODUCT(TRANSPOSE(B$5:B$6),E98:F98))+SUMPRODUCT(TRANSPOSE($B$7:$B$9),G98:I98))</f>
        <v>0.80172121920302708</v>
      </c>
      <c r="V98">
        <f t="array" ref="V98">EXP(SUMPRODUCT(TRANSPOSE(C$5:C$6),E98:F98)+SUMPRODUCT(TRANSPOSE($B$7:$B$9),G98:I98))</f>
        <v>2.3953339506328462</v>
      </c>
    </row>
    <row r="99" spans="1:22" x14ac:dyDescent="0.2">
      <c r="A99" t="s">
        <v>115</v>
      </c>
      <c r="P99">
        <f>(R3-D98)*LN(1-N98)</f>
        <v>-13998.639166345421</v>
      </c>
    </row>
  </sheetData>
  <mergeCells count="3">
    <mergeCell ref="J12:K12"/>
    <mergeCell ref="L12:M12"/>
    <mergeCell ref="N12:O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tabSelected="1" workbookViewId="0">
      <selection activeCell="U8" sqref="U8"/>
    </sheetView>
  </sheetViews>
  <sheetFormatPr baseColWidth="10" defaultColWidth="8.83203125" defaultRowHeight="15" x14ac:dyDescent="0.2"/>
  <cols>
    <col min="19" max="19" width="12" bestFit="1" customWidth="1"/>
    <col min="21" max="21" width="12" bestFit="1" customWidth="1"/>
  </cols>
  <sheetData>
    <row r="1" spans="1:23" x14ac:dyDescent="0.2">
      <c r="A1" t="s">
        <v>0</v>
      </c>
      <c r="B1">
        <v>64.425562742248459</v>
      </c>
      <c r="C1">
        <v>2045.2685757981817</v>
      </c>
    </row>
    <row r="2" spans="1:23" x14ac:dyDescent="0.2">
      <c r="A2" t="s">
        <v>1</v>
      </c>
      <c r="B2">
        <v>211608086218510.5</v>
      </c>
      <c r="C2">
        <v>19444371.678960819</v>
      </c>
    </row>
    <row r="3" spans="1:23" x14ac:dyDescent="0.2">
      <c r="A3" t="s">
        <v>2</v>
      </c>
      <c r="B3">
        <v>6.7197138547589761</v>
      </c>
      <c r="C3">
        <v>2.1258552190440279</v>
      </c>
      <c r="O3" t="s">
        <v>3</v>
      </c>
      <c r="P3">
        <v>60000000</v>
      </c>
      <c r="Q3" t="s">
        <v>4</v>
      </c>
      <c r="R3">
        <f>P3/1000</f>
        <v>60000</v>
      </c>
      <c r="T3" t="s">
        <v>5</v>
      </c>
      <c r="U3">
        <f>CORREL(C15:C98,R15:R98)</f>
        <v>0.98193725276354638</v>
      </c>
    </row>
    <row r="4" spans="1:23" x14ac:dyDescent="0.2">
      <c r="A4" t="s">
        <v>6</v>
      </c>
      <c r="B4">
        <v>0.13977957523177592</v>
      </c>
      <c r="O4" t="s">
        <v>7</v>
      </c>
      <c r="P4">
        <f>SUM(P15:P99)</f>
        <v>-254098.30227043244</v>
      </c>
      <c r="T4" t="s">
        <v>123</v>
      </c>
      <c r="U4">
        <f>AVERAGE(W15:W98)</f>
        <v>7.2245447257374247</v>
      </c>
    </row>
    <row r="5" spans="1:23" x14ac:dyDescent="0.2">
      <c r="A5" t="s">
        <v>8</v>
      </c>
      <c r="B5">
        <v>-0.26303417194524975</v>
      </c>
      <c r="C5">
        <v>-6.3477248808903514E-2</v>
      </c>
    </row>
    <row r="6" spans="1:23" x14ac:dyDescent="0.2">
      <c r="A6" t="s">
        <v>9</v>
      </c>
      <c r="B6">
        <v>-0.20505545334823436</v>
      </c>
      <c r="C6">
        <v>2.3742181085843993E-2</v>
      </c>
    </row>
    <row r="7" spans="1:23" x14ac:dyDescent="0.2">
      <c r="A7" t="s">
        <v>116</v>
      </c>
      <c r="B7">
        <v>6.2922043026301236E-2</v>
      </c>
    </row>
    <row r="8" spans="1:23" x14ac:dyDescent="0.2">
      <c r="A8" t="s">
        <v>119</v>
      </c>
      <c r="B8">
        <v>-0.33210532617269256</v>
      </c>
    </row>
    <row r="9" spans="1:23" x14ac:dyDescent="0.2">
      <c r="A9" t="s">
        <v>10</v>
      </c>
      <c r="B9">
        <v>6.331897172793001E-2</v>
      </c>
    </row>
    <row r="12" spans="1:23" x14ac:dyDescent="0.2">
      <c r="J12" s="1" t="s">
        <v>11</v>
      </c>
      <c r="K12" s="1"/>
      <c r="L12" s="1" t="s">
        <v>12</v>
      </c>
      <c r="M12" s="1"/>
      <c r="N12" s="1" t="s">
        <v>13</v>
      </c>
      <c r="O12" s="1"/>
    </row>
    <row r="13" spans="1:23" x14ac:dyDescent="0.2">
      <c r="J13" s="2"/>
      <c r="K13" s="2"/>
      <c r="L13" s="2"/>
      <c r="M13" s="2"/>
      <c r="N13" s="2"/>
      <c r="O13" s="2"/>
    </row>
    <row r="14" spans="1:23" x14ac:dyDescent="0.2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t="s">
        <v>19</v>
      </c>
      <c r="G14" s="3" t="s">
        <v>117</v>
      </c>
      <c r="H14" s="3" t="s">
        <v>120</v>
      </c>
      <c r="I14" s="3" t="s">
        <v>20</v>
      </c>
      <c r="J14" s="4" t="s">
        <v>21</v>
      </c>
      <c r="K14" s="4" t="s">
        <v>22</v>
      </c>
      <c r="L14" s="4" t="s">
        <v>21</v>
      </c>
      <c r="M14" s="4" t="s">
        <v>22</v>
      </c>
      <c r="N14" s="3" t="s">
        <v>23</v>
      </c>
      <c r="O14" s="3" t="s">
        <v>24</v>
      </c>
      <c r="P14" s="3" t="s">
        <v>7</v>
      </c>
      <c r="Q14" s="3" t="s">
        <v>25</v>
      </c>
      <c r="R14" s="3" t="s">
        <v>26</v>
      </c>
      <c r="S14" s="3" t="s">
        <v>27</v>
      </c>
      <c r="T14" s="3" t="s">
        <v>28</v>
      </c>
      <c r="U14" s="3" t="s">
        <v>29</v>
      </c>
      <c r="V14" s="3" t="s">
        <v>30</v>
      </c>
      <c r="W14" s="3" t="s">
        <v>124</v>
      </c>
    </row>
    <row r="15" spans="1:23" ht="16" x14ac:dyDescent="0.2">
      <c r="A15" s="3">
        <v>1</v>
      </c>
      <c r="B15" s="3" t="s">
        <v>31</v>
      </c>
      <c r="C15" s="3">
        <v>2</v>
      </c>
      <c r="D15" s="5">
        <f xml:space="preserve"> C15</f>
        <v>2</v>
      </c>
      <c r="E15">
        <v>0</v>
      </c>
      <c r="F15">
        <v>5.5333329999999998</v>
      </c>
      <c r="G15" s="6">
        <v>9.0500000000000007</v>
      </c>
      <c r="H15">
        <v>3</v>
      </c>
      <c r="I15">
        <v>0</v>
      </c>
      <c r="J15">
        <f>1-($B$2/($B$2+S15))^$B$1</f>
        <v>6.4392935428259079E-14</v>
      </c>
      <c r="K15">
        <f>J15</f>
        <v>6.4392935428259079E-14</v>
      </c>
      <c r="L15">
        <f t="array" ref="L15">1-($C$2/($C$2+T15))^$C$1</f>
        <v>7.8271964287557338E-5</v>
      </c>
      <c r="M15">
        <f>L15</f>
        <v>7.8271964287557338E-5</v>
      </c>
      <c r="N15">
        <f>$B$4*J15+(1-$B$4)*L15</f>
        <v>6.7331142375886657E-5</v>
      </c>
      <c r="O15">
        <f>$B$4*K15+(1-$B$4)*M15</f>
        <v>6.7331142375886657E-5</v>
      </c>
      <c r="P15">
        <f>C15*LN(O15)</f>
        <v>-19.211775377465127</v>
      </c>
      <c r="Q15">
        <f>N15*($P$3/1000)</f>
        <v>4.039868542553199</v>
      </c>
      <c r="R15">
        <f>O15*($P$3/1000)</f>
        <v>4.039868542553199</v>
      </c>
      <c r="S15">
        <f t="array" ref="S15">A15^$B$3*U15</f>
        <v>0.20981867031339616</v>
      </c>
      <c r="T15">
        <f>A15^$C$3*V15</f>
        <v>0.74416083232152863</v>
      </c>
      <c r="U15">
        <f t="array" ref="U15">EXP((SUMPRODUCT(TRANSPOSE(B$5:B$6),E15:F15))+SUMPRODUCT(TRANSPOSE($B$7:$B$9),G15:I15))</f>
        <v>0.20981867031339616</v>
      </c>
      <c r="V15">
        <f t="array" ref="V15">EXP(SUMPRODUCT(TRANSPOSE(C$5:C$6),E15:F15)+SUMPRODUCT(TRANSPOSE($B$7:$B$9),G15:I15))</f>
        <v>0.74416083232152863</v>
      </c>
      <c r="W15">
        <f t="array" ref="W15">100*ABS(C15-R15)/C15</f>
        <v>101.99342712765996</v>
      </c>
    </row>
    <row r="16" spans="1:23" ht="16" x14ac:dyDescent="0.2">
      <c r="A16" s="3">
        <v>2</v>
      </c>
      <c r="B16" s="3" t="s">
        <v>32</v>
      </c>
      <c r="C16" s="3">
        <v>29</v>
      </c>
      <c r="D16" s="5">
        <f>C16+D15</f>
        <v>31</v>
      </c>
      <c r="E16">
        <v>0</v>
      </c>
      <c r="F16">
        <v>5.5</v>
      </c>
      <c r="G16" s="6">
        <v>9.15</v>
      </c>
      <c r="H16">
        <v>1.4137931034482758</v>
      </c>
      <c r="I16">
        <v>0</v>
      </c>
      <c r="J16">
        <f t="shared" ref="J16:J79" si="0">1-($B$2/($B$2+S16))^$B$1</f>
        <v>1.1501466445906772E-11</v>
      </c>
      <c r="K16">
        <f>J16-J15</f>
        <v>1.1437073510478513E-11</v>
      </c>
      <c r="L16">
        <f t="shared" ref="L16:L79" si="1">1-($C$2/($C$2+T16))^$C$1</f>
        <v>5.2660163846829366E-4</v>
      </c>
      <c r="M16">
        <f>L16-L15</f>
        <v>4.4832967418073633E-4</v>
      </c>
      <c r="N16">
        <f t="shared" ref="N16:O79" si="2">$B$4*J16+(1-$B$4)*L16</f>
        <v>4.529934867345085E-4</v>
      </c>
      <c r="O16">
        <f t="shared" si="2"/>
        <v>3.856623443586218E-4</v>
      </c>
      <c r="P16">
        <f>C16*LN(O16)</f>
        <v>-227.95590147919972</v>
      </c>
      <c r="Q16">
        <f t="shared" ref="Q16:R47" si="3">N16*($P$3/1000)</f>
        <v>27.179609204070509</v>
      </c>
      <c r="R16">
        <f t="shared" si="3"/>
        <v>23.139740661517308</v>
      </c>
      <c r="S16">
        <f>S15+(A16^$B$3-A15^$B$3)*U16</f>
        <v>37.795423177695547</v>
      </c>
      <c r="T16">
        <f>T15+(A16^$C$3-A15^$C$3)*V16</f>
        <v>5.0077219305178486</v>
      </c>
      <c r="U16">
        <f t="array" ref="U16">EXP((SUMPRODUCT(TRANSPOSE(B$5:B$6),E16:F16))+SUMPRODUCT(TRANSPOSE($B$7:$B$9),G16:I16))</f>
        <v>0.36001970263568256</v>
      </c>
      <c r="V16">
        <f t="array" ref="V16">EXP(SUMPRODUCT(TRANSPOSE(C$5:C$6),E16:F16)+SUMPRODUCT(TRANSPOSE($B$7:$B$9),G16:I16))</f>
        <v>1.2671755785331165</v>
      </c>
      <c r="W16">
        <f>100*ABS(C16-R16)/C16</f>
        <v>20.207790822354113</v>
      </c>
    </row>
    <row r="17" spans="1:23" ht="16" x14ac:dyDescent="0.2">
      <c r="A17" s="3">
        <v>3</v>
      </c>
      <c r="B17" s="3" t="s">
        <v>33</v>
      </c>
      <c r="C17" s="3">
        <v>70</v>
      </c>
      <c r="D17" s="5">
        <f>C17+D16</f>
        <v>101</v>
      </c>
      <c r="E17">
        <v>0</v>
      </c>
      <c r="F17">
        <v>5.266667</v>
      </c>
      <c r="G17" s="6">
        <v>9.4899999999999984</v>
      </c>
      <c r="H17">
        <v>0.48571428571428571</v>
      </c>
      <c r="I17">
        <v>1</v>
      </c>
      <c r="J17">
        <f t="shared" si="0"/>
        <v>2.6733115721100376E-10</v>
      </c>
      <c r="K17">
        <f>J17-J16</f>
        <v>2.5582969076509698E-10</v>
      </c>
      <c r="L17">
        <f t="shared" si="1"/>
        <v>1.69750240868205E-3</v>
      </c>
      <c r="M17">
        <f t="shared" ref="M17:M80" si="4">L17-L16</f>
        <v>1.1709007702137564E-3</v>
      </c>
      <c r="N17">
        <f t="shared" si="2"/>
        <v>1.4602262804089923E-3</v>
      </c>
      <c r="O17">
        <f t="shared" si="2"/>
        <v>1.0072327936744838E-3</v>
      </c>
      <c r="P17">
        <f>C17*LN(O17)</f>
        <v>-483.03839615613947</v>
      </c>
      <c r="Q17">
        <f t="shared" si="3"/>
        <v>87.613576824539535</v>
      </c>
      <c r="R17">
        <f t="shared" si="3"/>
        <v>60.433967620469026</v>
      </c>
      <c r="S17">
        <f>S16+(A17^$B$3-A16^$B$3)*U17</f>
        <v>878.06418533634223</v>
      </c>
      <c r="T17">
        <f>T16+(A17^$C$3-A16^$C$3)*V17</f>
        <v>16.151877672806222</v>
      </c>
      <c r="U17">
        <f t="array" ref="U17">EXP((SUMPRODUCT(TRANSPOSE(B$5:B$6),E17:F17))+SUMPRODUCT(TRANSPOSE($B$7:$B$9),G17:I17))</f>
        <v>0.55944059582125416</v>
      </c>
      <c r="V17">
        <f t="array" ref="V17">EXP(SUMPRODUCT(TRANSPOSE(C$5:C$6),E17:F17)+SUMPRODUCT(TRANSPOSE($B$7:$B$9),G17:I17))</f>
        <v>1.8667202619065808</v>
      </c>
      <c r="W17">
        <f>100*ABS(C17-R17)/C17</f>
        <v>13.665760542187106</v>
      </c>
    </row>
    <row r="18" spans="1:23" ht="16" x14ac:dyDescent="0.2">
      <c r="A18" s="3">
        <v>4</v>
      </c>
      <c r="B18" s="3" t="s">
        <v>34</v>
      </c>
      <c r="C18" s="3">
        <v>104</v>
      </c>
      <c r="D18" s="5">
        <f t="shared" ref="D18:D81" si="5">C18+D17</f>
        <v>205</v>
      </c>
      <c r="E18">
        <v>0</v>
      </c>
      <c r="F18">
        <v>5.3333329999999997</v>
      </c>
      <c r="G18" s="6">
        <v>9.7533333333333339</v>
      </c>
      <c r="H18">
        <v>0.27884615384615385</v>
      </c>
      <c r="I18">
        <v>1</v>
      </c>
      <c r="J18">
        <f t="shared" si="0"/>
        <v>2.0058101846132104E-9</v>
      </c>
      <c r="K18">
        <f>J18-J17</f>
        <v>1.7384790274022066E-9</v>
      </c>
      <c r="L18">
        <f t="shared" si="1"/>
        <v>3.5591500875828963E-3</v>
      </c>
      <c r="M18">
        <f t="shared" si="4"/>
        <v>1.8616476789008463E-3</v>
      </c>
      <c r="N18">
        <f t="shared" si="2"/>
        <v>3.0616538805257167E-3</v>
      </c>
      <c r="O18">
        <f t="shared" si="2"/>
        <v>1.6014276001167246E-3</v>
      </c>
      <c r="P18">
        <f>C18*LN(O18)</f>
        <v>-669.43341893812044</v>
      </c>
      <c r="Q18">
        <f t="shared" si="3"/>
        <v>183.69923283154301</v>
      </c>
      <c r="R18">
        <f t="shared" si="3"/>
        <v>96.085656007003479</v>
      </c>
      <c r="S18">
        <f>S17+(A18^$B$3-A17^$B$3)*U18</f>
        <v>6588.1536394483028</v>
      </c>
      <c r="T18">
        <f>T17+(A18^$C$3-A17^$C$3)*V18</f>
        <v>33.8972336864936</v>
      </c>
      <c r="U18">
        <f t="array" ref="U18">EXP((SUMPRODUCT(TRANSPOSE(B$5:B$6),E18:F18))+SUMPRODUCT(TRANSPOSE($B$7:$B$9),G18:I18))</f>
        <v>0.60096614468690057</v>
      </c>
      <c r="V18">
        <f t="array" ref="V18">EXP(SUMPRODUCT(TRANSPOSE(C$5:C$6),E18:F18)+SUMPRODUCT(TRANSPOSE($B$7:$B$9),G18:I18))</f>
        <v>2.0361022050651867</v>
      </c>
      <c r="W18">
        <f>100*ABS(C18-R18)/C18</f>
        <v>7.6099461471120398</v>
      </c>
    </row>
    <row r="19" spans="1:23" ht="16" x14ac:dyDescent="0.2">
      <c r="A19" s="3">
        <v>5</v>
      </c>
      <c r="B19" s="3" t="s">
        <v>35</v>
      </c>
      <c r="C19" s="3">
        <v>133</v>
      </c>
      <c r="D19" s="5">
        <f t="shared" si="5"/>
        <v>338</v>
      </c>
      <c r="E19">
        <v>0</v>
      </c>
      <c r="F19">
        <v>5.233333</v>
      </c>
      <c r="G19" s="6">
        <v>9.9033333333333342</v>
      </c>
      <c r="H19">
        <v>0.25563909774436089</v>
      </c>
      <c r="I19">
        <v>0</v>
      </c>
      <c r="J19">
        <f t="shared" si="0"/>
        <v>8.8984918322765338E-9</v>
      </c>
      <c r="K19">
        <f>J19-J18</f>
        <v>6.8926816476633235E-9</v>
      </c>
      <c r="L19">
        <f t="shared" si="1"/>
        <v>5.9071251281618276E-3</v>
      </c>
      <c r="M19">
        <f t="shared" si="4"/>
        <v>2.3479750405789312E-3</v>
      </c>
      <c r="N19">
        <f t="shared" si="2"/>
        <v>5.0814309307338256E-3</v>
      </c>
      <c r="O19">
        <f t="shared" si="2"/>
        <v>2.0197770502081097E-3</v>
      </c>
      <c r="P19">
        <f>C19*LN(O19)</f>
        <v>-825.23416326431516</v>
      </c>
      <c r="Q19">
        <f t="shared" si="3"/>
        <v>304.88585584402955</v>
      </c>
      <c r="R19">
        <f t="shared" si="3"/>
        <v>121.18662301248658</v>
      </c>
      <c r="S19">
        <f>S18+(A19^$B$3-A18^$B$3)*U19</f>
        <v>29227.400178377931</v>
      </c>
      <c r="T19">
        <f>T18+(A19^$C$3-A18^$C$3)*V19</f>
        <v>56.325655165018624</v>
      </c>
      <c r="U19">
        <f t="array" ref="U19">EXP((SUMPRODUCT(TRANSPOSE(B$5:B$6),E19:F19))+SUMPRODUCT(TRANSPOSE($B$7:$B$9),G19:I19))</f>
        <v>0.58573687402955987</v>
      </c>
      <c r="V19">
        <f t="array" ref="V19">EXP(SUMPRODUCT(TRANSPOSE(C$5:C$6),E19:F19)+SUMPRODUCT(TRANSPOSE($B$7:$B$9),G19:I19))</f>
        <v>1.9396151942737418</v>
      </c>
      <c r="W19">
        <f>100*ABS(C19-R19)/C19</f>
        <v>8.8822383364762576</v>
      </c>
    </row>
    <row r="20" spans="1:23" ht="16" x14ac:dyDescent="0.2">
      <c r="A20" s="3">
        <v>6</v>
      </c>
      <c r="B20" s="3" t="s">
        <v>36</v>
      </c>
      <c r="C20" s="3">
        <v>167</v>
      </c>
      <c r="D20" s="5">
        <f t="shared" si="5"/>
        <v>505</v>
      </c>
      <c r="E20">
        <v>0</v>
      </c>
      <c r="F20">
        <v>5</v>
      </c>
      <c r="G20" s="6">
        <v>10.303333333333335</v>
      </c>
      <c r="H20">
        <v>0.32335329341317365</v>
      </c>
      <c r="I20">
        <v>0</v>
      </c>
      <c r="J20">
        <f t="shared" si="0"/>
        <v>3.1342803796796659E-8</v>
      </c>
      <c r="K20">
        <f>J20-J19</f>
        <v>2.2444311964520125E-8</v>
      </c>
      <c r="L20">
        <f t="shared" si="1"/>
        <v>8.8338051826633013E-3</v>
      </c>
      <c r="M20">
        <f t="shared" si="4"/>
        <v>2.9266800545014737E-3</v>
      </c>
      <c r="N20">
        <f t="shared" si="2"/>
        <v>7.599024027634166E-3</v>
      </c>
      <c r="O20">
        <f t="shared" si="2"/>
        <v>2.5175930969003396E-3</v>
      </c>
      <c r="P20">
        <f>C20*LN(O20)</f>
        <v>-999.40347634379589</v>
      </c>
      <c r="Q20">
        <f t="shared" si="3"/>
        <v>455.94144165804994</v>
      </c>
      <c r="R20">
        <f t="shared" si="3"/>
        <v>151.05558581402036</v>
      </c>
      <c r="S20">
        <f>S19+(A20^$B$3-A19^$B$3)*U20</f>
        <v>102946.56159505213</v>
      </c>
      <c r="T20">
        <f>T19+(A20^$C$3-A19^$C$3)*V20</f>
        <v>84.356327108524312</v>
      </c>
      <c r="U20">
        <f t="array" ref="U20">EXP((SUMPRODUCT(TRANSPOSE(B$5:B$6),E20:F20))+SUMPRODUCT(TRANSPOSE($B$7:$B$9),G20:I20))</f>
        <v>0.61609270329783361</v>
      </c>
      <c r="V20">
        <f t="array" ref="V20">EXP(SUMPRODUCT(TRANSPOSE(C$5:C$6),E20:F20)+SUMPRODUCT(TRANSPOSE($B$7:$B$9),G20:I20))</f>
        <v>1.9340772469230552</v>
      </c>
      <c r="W20">
        <f>100*ABS(C20-R20)/C20</f>
        <v>9.5475534047782276</v>
      </c>
    </row>
    <row r="21" spans="1:23" ht="16" x14ac:dyDescent="0.2">
      <c r="A21" s="3">
        <v>7</v>
      </c>
      <c r="B21" s="3" t="s">
        <v>37</v>
      </c>
      <c r="C21" s="3">
        <v>221</v>
      </c>
      <c r="D21" s="5">
        <f t="shared" si="5"/>
        <v>726</v>
      </c>
      <c r="E21">
        <v>0</v>
      </c>
      <c r="F21">
        <v>4.8666669999999996</v>
      </c>
      <c r="G21" s="6">
        <v>10.583333333333332</v>
      </c>
      <c r="H21">
        <v>0.12669683257918551</v>
      </c>
      <c r="I21">
        <v>1</v>
      </c>
      <c r="J21">
        <f t="shared" si="0"/>
        <v>1.0004769801508218E-7</v>
      </c>
      <c r="K21">
        <f t="shared" ref="K21:K84" si="6">J21-J20</f>
        <v>6.8704894218285517E-8</v>
      </c>
      <c r="L21">
        <f t="shared" si="1"/>
        <v>1.2894871884036152E-2</v>
      </c>
      <c r="M21">
        <f t="shared" si="4"/>
        <v>4.0610667013728508E-3</v>
      </c>
      <c r="N21">
        <f t="shared" si="2"/>
        <v>1.1092446154042141E-2</v>
      </c>
      <c r="O21">
        <f t="shared" si="2"/>
        <v>3.4934221264079747E-3</v>
      </c>
      <c r="P21">
        <f>C21*LN(O21)</f>
        <v>-1250.1690371386255</v>
      </c>
      <c r="Q21">
        <f t="shared" si="3"/>
        <v>665.5467692425284</v>
      </c>
      <c r="R21">
        <f t="shared" si="3"/>
        <v>209.60532758447849</v>
      </c>
      <c r="S21">
        <f>S20+(A21^$B$3-A20^$B$3)*U21</f>
        <v>328610.26877394749</v>
      </c>
      <c r="T21">
        <f>T20+(A21^$C$3-A20^$C$3)*V21</f>
        <v>123.38922191428328</v>
      </c>
      <c r="U21">
        <f t="array" ref="U21">EXP((SUMPRODUCT(TRANSPOSE(B$5:B$6),E21:F21))+SUMPRODUCT(TRANSPOSE($B$7:$B$9),G21:I21))</f>
        <v>0.73288287837437538</v>
      </c>
      <c r="V21">
        <f t="array" ref="V21">EXP(SUMPRODUCT(TRANSPOSE(C$5:C$6),E21:F21)+SUMPRODUCT(TRANSPOSE($B$7:$B$9),G21:I21))</f>
        <v>2.2315859552244004</v>
      </c>
      <c r="W21">
        <f>100*ABS(C21-R21)/C21</f>
        <v>5.1559603690142595</v>
      </c>
    </row>
    <row r="22" spans="1:23" ht="16" x14ac:dyDescent="0.2">
      <c r="A22" s="3">
        <v>8</v>
      </c>
      <c r="B22" s="3" t="s">
        <v>38</v>
      </c>
      <c r="C22" s="3">
        <v>249</v>
      </c>
      <c r="D22" s="5">
        <f t="shared" si="5"/>
        <v>975</v>
      </c>
      <c r="E22">
        <v>0</v>
      </c>
      <c r="F22">
        <v>4.6666670000000003</v>
      </c>
      <c r="G22" s="6">
        <v>10.496666666666666</v>
      </c>
      <c r="H22">
        <v>-0.18072289156626506</v>
      </c>
      <c r="I22">
        <v>1</v>
      </c>
      <c r="J22">
        <f t="shared" si="0"/>
        <v>2.7763475640707469E-7</v>
      </c>
      <c r="K22">
        <f t="shared" si="6"/>
        <v>1.7758705839199251E-7</v>
      </c>
      <c r="L22">
        <f t="shared" si="1"/>
        <v>1.8100380133630356E-2</v>
      </c>
      <c r="M22">
        <f t="shared" si="4"/>
        <v>5.205508249594204E-3</v>
      </c>
      <c r="N22">
        <f t="shared" si="2"/>
        <v>1.5570355494686151E-2</v>
      </c>
      <c r="O22">
        <f t="shared" si="2"/>
        <v>4.4779093406440099E-3</v>
      </c>
      <c r="P22">
        <f>C22*LN(O22)</f>
        <v>-1346.7411526215074</v>
      </c>
      <c r="Q22">
        <f t="shared" si="3"/>
        <v>934.2213296811691</v>
      </c>
      <c r="R22">
        <f t="shared" si="3"/>
        <v>268.67456043864058</v>
      </c>
      <c r="S22">
        <f>S21+(A22^$B$3-A21^$B$3)*U22</f>
        <v>911901.49454789376</v>
      </c>
      <c r="T22">
        <f>T21+(A22^$C$3-A21^$C$3)*V22</f>
        <v>173.65753007017057</v>
      </c>
      <c r="U22">
        <f t="array" ref="U22">EXP((SUMPRODUCT(TRANSPOSE(B$5:B$6),E22:F22))+SUMPRODUCT(TRANSPOSE($B$7:$B$9),G22:I22))</f>
        <v>0.84104021750598745</v>
      </c>
      <c r="V22">
        <f t="array" ref="V22">EXP(SUMPRODUCT(TRANSPOSE(C$5:C$6),E22:F22)+SUMPRODUCT(TRANSPOSE($B$7:$B$9),G22:I22))</f>
        <v>2.4463731264431878</v>
      </c>
      <c r="W22">
        <f t="shared" ref="W22:W85" si="7">100*ABS(C22-R22)/C22</f>
        <v>7.9014298950363786</v>
      </c>
    </row>
    <row r="23" spans="1:23" ht="16" x14ac:dyDescent="0.2">
      <c r="A23" s="3">
        <v>9</v>
      </c>
      <c r="B23" s="3" t="s">
        <v>39</v>
      </c>
      <c r="C23" s="3">
        <v>204</v>
      </c>
      <c r="D23" s="5">
        <f t="shared" si="5"/>
        <v>1179</v>
      </c>
      <c r="E23">
        <v>0</v>
      </c>
      <c r="F23">
        <v>4.6333330000000004</v>
      </c>
      <c r="G23" s="6">
        <v>10.783333333333333</v>
      </c>
      <c r="H23">
        <v>0.15686274509803921</v>
      </c>
      <c r="I23">
        <v>0</v>
      </c>
      <c r="J23">
        <f t="shared" si="0"/>
        <v>5.8883292020084355E-7</v>
      </c>
      <c r="K23">
        <f t="shared" si="6"/>
        <v>3.1119816379376886E-7</v>
      </c>
      <c r="L23">
        <f t="shared" si="1"/>
        <v>2.3189873065092792E-2</v>
      </c>
      <c r="M23">
        <f t="shared" si="4"/>
        <v>5.089492931462436E-3</v>
      </c>
      <c r="N23">
        <f t="shared" si="2"/>
        <v>1.9948484765190788E-2</v>
      </c>
      <c r="O23">
        <f t="shared" si="2"/>
        <v>4.3781292705046392E-3</v>
      </c>
      <c r="P23">
        <f>C23*LN(O23)</f>
        <v>-1107.9512856162351</v>
      </c>
      <c r="Q23">
        <f t="shared" si="3"/>
        <v>1196.9090859114474</v>
      </c>
      <c r="R23">
        <f t="shared" si="3"/>
        <v>262.68775623027835</v>
      </c>
      <c r="S23">
        <f>S22+(A23^$B$3-A22^$B$3)*U23</f>
        <v>1934043.5622163317</v>
      </c>
      <c r="T23">
        <f>T22+(A23^$C$3-A22^$C$3)*V23</f>
        <v>223.063951986511</v>
      </c>
      <c r="U23">
        <f t="array" ref="U23">EXP((SUMPRODUCT(TRANSPOSE(B$5:B$6),E23:F23))+SUMPRODUCT(TRANSPOSE($B$7:$B$9),G23:I23))</f>
        <v>0.72348476681294316</v>
      </c>
      <c r="V23">
        <f t="array" ref="V23">EXP(SUMPRODUCT(TRANSPOSE(C$5:C$6),E23:F23)+SUMPRODUCT(TRANSPOSE($B$7:$B$9),G23:I23))</f>
        <v>2.0884451504525789</v>
      </c>
      <c r="W23">
        <f t="shared" si="7"/>
        <v>28.768507956018802</v>
      </c>
    </row>
    <row r="24" spans="1:23" ht="16" x14ac:dyDescent="0.2">
      <c r="A24" s="3">
        <v>10</v>
      </c>
      <c r="B24" s="3" t="s">
        <v>40</v>
      </c>
      <c r="C24" s="3">
        <v>236</v>
      </c>
      <c r="D24" s="5">
        <f t="shared" si="5"/>
        <v>1415</v>
      </c>
      <c r="E24">
        <v>0</v>
      </c>
      <c r="F24">
        <v>4.4000000000000004</v>
      </c>
      <c r="G24" s="6">
        <v>10.693333333333332</v>
      </c>
      <c r="H24">
        <v>0.13135593220338984</v>
      </c>
      <c r="I24">
        <v>0</v>
      </c>
      <c r="J24">
        <f t="shared" si="0"/>
        <v>1.2054145454021281E-6</v>
      </c>
      <c r="K24">
        <f t="shared" si="6"/>
        <v>6.1658162520128457E-7</v>
      </c>
      <c r="L24">
        <f t="shared" si="1"/>
        <v>2.8910716587136176E-2</v>
      </c>
      <c r="M24">
        <f t="shared" si="4"/>
        <v>5.720843522043384E-3</v>
      </c>
      <c r="N24">
        <f t="shared" si="2"/>
        <v>2.4869757395273157E-2</v>
      </c>
      <c r="O24">
        <f t="shared" si="2"/>
        <v>4.9212726300823691E-3</v>
      </c>
      <c r="P24">
        <f>C24*LN(O24)</f>
        <v>-1254.1483956768918</v>
      </c>
      <c r="Q24">
        <f t="shared" si="3"/>
        <v>1492.1854437163895</v>
      </c>
      <c r="R24">
        <f t="shared" si="3"/>
        <v>295.27635780494217</v>
      </c>
      <c r="S24">
        <f>S23+(A24^$B$3-A23^$B$3)*U24</f>
        <v>3959230.0022409288</v>
      </c>
      <c r="T24">
        <f>T23+(A24^$C$3-A23^$C$3)*V24</f>
        <v>278.90762317489288</v>
      </c>
      <c r="U24">
        <f t="array" ref="U24">EXP((SUMPRODUCT(TRANSPOSE(B$5:B$6),E24:F24))+SUMPRODUCT(TRANSPOSE($B$7:$B$9),G24:I24))</f>
        <v>0.76107633347789516</v>
      </c>
      <c r="V24">
        <f t="array" ref="V24">EXP(SUMPRODUCT(TRANSPOSE(C$5:C$6),E24:F24)+SUMPRODUCT(TRANSPOSE($B$7:$B$9),G24:I24))</f>
        <v>2.0827475762850081</v>
      </c>
      <c r="W24">
        <f t="shared" si="7"/>
        <v>25.117100764806001</v>
      </c>
    </row>
    <row r="25" spans="1:23" ht="16" x14ac:dyDescent="0.2">
      <c r="A25" s="3">
        <v>11</v>
      </c>
      <c r="B25" s="3" t="s">
        <v>41</v>
      </c>
      <c r="C25" s="3">
        <v>267</v>
      </c>
      <c r="D25" s="5">
        <f t="shared" si="5"/>
        <v>1682</v>
      </c>
      <c r="E25">
        <v>0</v>
      </c>
      <c r="F25">
        <v>4.5333329999999998</v>
      </c>
      <c r="G25" s="6">
        <v>10.35</v>
      </c>
      <c r="H25">
        <v>0.47940074906367042</v>
      </c>
      <c r="I25">
        <v>1</v>
      </c>
      <c r="J25">
        <f t="shared" si="0"/>
        <v>2.1909498429950602E-6</v>
      </c>
      <c r="K25">
        <f t="shared" si="6"/>
        <v>9.8553529759293212E-7</v>
      </c>
      <c r="L25">
        <f t="shared" si="1"/>
        <v>3.4841018691671777E-2</v>
      </c>
      <c r="M25">
        <f t="shared" si="4"/>
        <v>5.9303021045356008E-3</v>
      </c>
      <c r="N25">
        <f t="shared" si="2"/>
        <v>2.9971262148345942E-2</v>
      </c>
      <c r="O25">
        <f t="shared" si="2"/>
        <v>5.1015047530727818E-3</v>
      </c>
      <c r="P25">
        <f>C25*LN(O25)</f>
        <v>-1409.2846687506021</v>
      </c>
      <c r="Q25">
        <f t="shared" si="3"/>
        <v>1798.2757289007566</v>
      </c>
      <c r="R25">
        <f t="shared" si="3"/>
        <v>306.09028518436691</v>
      </c>
      <c r="S25">
        <f>S24+(A25^$B$3-A24^$B$3)*U25</f>
        <v>7196261.8450486846</v>
      </c>
      <c r="T25">
        <f>T24+(A25^$C$3-A24^$C$3)*V25</f>
        <v>337.14443320965933</v>
      </c>
      <c r="U25">
        <f t="array" ref="U25">EXP((SUMPRODUCT(TRANSPOSE(B$5:B$6),E25:F25))+SUMPRODUCT(TRANSPOSE($B$7:$B$9),G25:I25))</f>
        <v>0.68781589001797139</v>
      </c>
      <c r="V25">
        <f t="array" ref="V25">EXP(SUMPRODUCT(TRANSPOSE(C$5:C$6),E25:F25)+SUMPRODUCT(TRANSPOSE($B$7:$B$9),G25:I25))</f>
        <v>1.9405700845509044</v>
      </c>
      <c r="W25">
        <f t="shared" si="7"/>
        <v>14.640556248826556</v>
      </c>
    </row>
    <row r="26" spans="1:23" ht="16" x14ac:dyDescent="0.2">
      <c r="A26" s="3">
        <v>12</v>
      </c>
      <c r="B26" s="3" t="s">
        <v>42</v>
      </c>
      <c r="C26" s="3">
        <v>395</v>
      </c>
      <c r="D26" s="5">
        <f t="shared" si="5"/>
        <v>2077</v>
      </c>
      <c r="E26">
        <v>0</v>
      </c>
      <c r="F26">
        <v>4.4333330000000002</v>
      </c>
      <c r="G26" s="6">
        <v>10.02</v>
      </c>
      <c r="H26">
        <v>1.2658227848101266E-2</v>
      </c>
      <c r="I26">
        <v>1</v>
      </c>
      <c r="J26">
        <f t="shared" si="0"/>
        <v>4.1234695543623801E-6</v>
      </c>
      <c r="K26">
        <f t="shared" si="6"/>
        <v>1.9325197113673198E-6</v>
      </c>
      <c r="L26">
        <f t="shared" si="1"/>
        <v>4.2285104636566206E-2</v>
      </c>
      <c r="M26">
        <f t="shared" si="4"/>
        <v>7.4440859448944297E-3</v>
      </c>
      <c r="N26">
        <f t="shared" si="2"/>
        <v>3.6375087048658578E-2</v>
      </c>
      <c r="O26">
        <f t="shared" si="2"/>
        <v>6.403824900312635E-3</v>
      </c>
      <c r="P26">
        <f>C26*LN(O26)</f>
        <v>-1995.0896314511972</v>
      </c>
      <c r="Q26">
        <f t="shared" si="3"/>
        <v>2182.5052229195148</v>
      </c>
      <c r="R26">
        <f t="shared" si="3"/>
        <v>384.22949401875809</v>
      </c>
      <c r="S26">
        <f>S25+(A26^$B$3-A25^$B$3)*U26</f>
        <v>13543712.946108712</v>
      </c>
      <c r="T26">
        <f>T25+(A26^$C$3-A25^$C$3)*V26</f>
        <v>410.75576327799149</v>
      </c>
      <c r="U26">
        <f t="array" ref="U26">EXP((SUMPRODUCT(TRANSPOSE(B$5:B$6),E26:F26))+SUMPRODUCT(TRANSPOSE($B$7:$B$9),G26:I26))</f>
        <v>0.80293209704758728</v>
      </c>
      <c r="V26">
        <f t="array" ref="V26">EXP(SUMPRODUCT(TRANSPOSE(C$5:C$6),E26:F26)+SUMPRODUCT(TRANSPOSE($B$7:$B$9),G26:I26))</f>
        <v>2.2141110095915213</v>
      </c>
      <c r="W26">
        <f t="shared" si="7"/>
        <v>2.726710374997952</v>
      </c>
    </row>
    <row r="27" spans="1:23" ht="16" x14ac:dyDescent="0.2">
      <c r="A27" s="3">
        <v>13</v>
      </c>
      <c r="B27" s="3" t="s">
        <v>43</v>
      </c>
      <c r="C27" s="3">
        <v>400</v>
      </c>
      <c r="D27" s="5">
        <f t="shared" si="5"/>
        <v>2477</v>
      </c>
      <c r="E27">
        <v>0</v>
      </c>
      <c r="F27">
        <v>4.3</v>
      </c>
      <c r="G27" s="6">
        <v>10.59</v>
      </c>
      <c r="H27">
        <v>3.5000000000000003E-2</v>
      </c>
      <c r="I27">
        <v>0</v>
      </c>
      <c r="J27">
        <f t="shared" si="0"/>
        <v>7.2095753315126743E-6</v>
      </c>
      <c r="K27">
        <f t="shared" si="6"/>
        <v>3.0861057771502942E-6</v>
      </c>
      <c r="L27">
        <f t="shared" si="1"/>
        <v>5.0094138308374725E-2</v>
      </c>
      <c r="M27">
        <f t="shared" si="4"/>
        <v>7.8090336718085185E-3</v>
      </c>
      <c r="N27">
        <f t="shared" si="2"/>
        <v>4.309300868540572E-2</v>
      </c>
      <c r="O27">
        <f t="shared" si="2"/>
        <v>6.7179216367471394E-3</v>
      </c>
      <c r="P27">
        <f>C27*LN(O27)</f>
        <v>-2001.1905810120159</v>
      </c>
      <c r="Q27">
        <f t="shared" si="3"/>
        <v>2585.5805211243432</v>
      </c>
      <c r="R27">
        <f t="shared" si="3"/>
        <v>403.07529820482836</v>
      </c>
      <c r="S27">
        <f>S26+(A27^$B$3-A26^$B$3)*U27</f>
        <v>23680197.109136701</v>
      </c>
      <c r="T27">
        <f>T26+(A27^$C$3-A26^$C$3)*V27</f>
        <v>488.59369533399871</v>
      </c>
      <c r="U27">
        <f t="array" ref="U27">EXP((SUMPRODUCT(TRANSPOSE(B$5:B$6),E27:F27))+SUMPRODUCT(TRANSPOSE($B$7:$B$9),G27:I27))</f>
        <v>0.79690667678569871</v>
      </c>
      <c r="V27">
        <f t="array" ref="V27">EXP(SUMPRODUCT(TRANSPOSE(C$5:C$6),E27:F27)+SUMPRODUCT(TRANSPOSE($B$7:$B$9),G27:I27))</f>
        <v>2.131470523005019</v>
      </c>
      <c r="W27">
        <f t="shared" si="7"/>
        <v>0.76882455120708926</v>
      </c>
    </row>
    <row r="28" spans="1:23" ht="16" x14ac:dyDescent="0.2">
      <c r="A28" s="3">
        <v>14</v>
      </c>
      <c r="B28" s="3" t="s">
        <v>44</v>
      </c>
      <c r="C28" s="3">
        <v>414</v>
      </c>
      <c r="D28" s="5">
        <f t="shared" si="5"/>
        <v>2891</v>
      </c>
      <c r="E28">
        <v>0</v>
      </c>
      <c r="F28">
        <v>4.266667</v>
      </c>
      <c r="G28" s="6">
        <v>10.623333333333333</v>
      </c>
      <c r="H28">
        <v>0.20772946859903382</v>
      </c>
      <c r="I28">
        <v>0</v>
      </c>
      <c r="J28">
        <f t="shared" si="0"/>
        <v>1.1771058043397176E-5</v>
      </c>
      <c r="K28">
        <f t="shared" si="6"/>
        <v>4.5614827118845014E-6</v>
      </c>
      <c r="L28">
        <f t="shared" si="1"/>
        <v>5.8078989987293106E-2</v>
      </c>
      <c r="M28">
        <f t="shared" si="4"/>
        <v>7.984851678918381E-3</v>
      </c>
      <c r="N28">
        <f t="shared" si="2"/>
        <v>4.9962378790472044E-2</v>
      </c>
      <c r="O28">
        <f t="shared" si="2"/>
        <v>6.8693701050663311E-3</v>
      </c>
      <c r="P28">
        <f>C28*LN(O28)</f>
        <v>-2062.002705991898</v>
      </c>
      <c r="Q28">
        <f t="shared" si="3"/>
        <v>2997.7427274283227</v>
      </c>
      <c r="R28">
        <f t="shared" si="3"/>
        <v>412.16220630397987</v>
      </c>
      <c r="S28">
        <f>S27+(A28^$B$3-A27^$B$3)*U28</f>
        <v>38662696.095928222</v>
      </c>
      <c r="T28">
        <f>T27+(A28^$C$3-A27^$C$3)*V28</f>
        <v>568.84893855328187</v>
      </c>
      <c r="U28">
        <f t="array" ref="U28">EXP((SUMPRODUCT(TRANSPOSE(B$5:B$6),E28:F28))+SUMPRODUCT(TRANSPOSE($B$7:$B$9),G28:I28))</f>
        <v>0.75923072534964131</v>
      </c>
      <c r="V28">
        <f t="array" ref="V28">EXP(SUMPRODUCT(TRANSPOSE(C$5:C$6),E28:F28)+SUMPRODUCT(TRANSPOSE($B$7:$B$9),G28:I28))</f>
        <v>2.0152711552450691</v>
      </c>
      <c r="W28">
        <f t="shared" si="7"/>
        <v>0.44391152077780877</v>
      </c>
    </row>
    <row r="29" spans="1:23" ht="16" x14ac:dyDescent="0.2">
      <c r="A29" s="3">
        <v>15</v>
      </c>
      <c r="B29" s="3" t="s">
        <v>45</v>
      </c>
      <c r="C29" s="3">
        <v>500</v>
      </c>
      <c r="D29" s="5">
        <f t="shared" si="5"/>
        <v>3391</v>
      </c>
      <c r="E29">
        <v>0</v>
      </c>
      <c r="F29">
        <v>4.233333</v>
      </c>
      <c r="G29" s="6">
        <v>10.59</v>
      </c>
      <c r="H29">
        <v>0.16</v>
      </c>
      <c r="I29">
        <v>1</v>
      </c>
      <c r="J29">
        <f t="shared" si="0"/>
        <v>1.923031849104806E-5</v>
      </c>
      <c r="K29">
        <f t="shared" si="6"/>
        <v>7.4592604476508839E-6</v>
      </c>
      <c r="L29">
        <f t="shared" si="1"/>
        <v>6.7333534190293087E-2</v>
      </c>
      <c r="M29">
        <f t="shared" si="4"/>
        <v>9.2545442029999814E-3</v>
      </c>
      <c r="N29">
        <f t="shared" si="2"/>
        <v>5.7924369388069913E-2</v>
      </c>
      <c r="O29">
        <f t="shared" si="2"/>
        <v>7.9619905975978674E-3</v>
      </c>
      <c r="P29">
        <f>C29*LN(O29)</f>
        <v>-2416.5381176571482</v>
      </c>
      <c r="Q29">
        <f t="shared" si="3"/>
        <v>3475.462163284195</v>
      </c>
      <c r="R29">
        <f t="shared" si="3"/>
        <v>477.71943585587206</v>
      </c>
      <c r="S29">
        <f>S28+(A29^$B$3-A28^$B$3)*U29</f>
        <v>63163291.926316619</v>
      </c>
      <c r="T29">
        <f>T28+(A29^$C$3-A28^$C$3)*V29</f>
        <v>662.72182428942267</v>
      </c>
      <c r="U29">
        <f t="array" ref="U29">EXP((SUMPRODUCT(TRANSPOSE(B$5:B$6),E29:F29))+SUMPRODUCT(TRANSPOSE($B$7:$B$9),G29:I29))</f>
        <v>0.82568538958124271</v>
      </c>
      <c r="V29">
        <f t="array" ref="V29">EXP(SUMPRODUCT(TRANSPOSE(C$5:C$6),E29:F29)+SUMPRODUCT(TRANSPOSE($B$7:$B$9),G29:I29))</f>
        <v>2.1750140273398562</v>
      </c>
      <c r="W29">
        <f t="shared" si="7"/>
        <v>4.4561128288255878</v>
      </c>
    </row>
    <row r="30" spans="1:23" ht="16" x14ac:dyDescent="0.2">
      <c r="A30" s="3">
        <v>16</v>
      </c>
      <c r="B30" s="3" t="s">
        <v>46</v>
      </c>
      <c r="C30" s="3">
        <v>580</v>
      </c>
      <c r="D30" s="5">
        <f t="shared" si="5"/>
        <v>3971</v>
      </c>
      <c r="E30">
        <v>0</v>
      </c>
      <c r="F30">
        <v>4.0666669999999998</v>
      </c>
      <c r="G30" s="6">
        <v>10.526666666666667</v>
      </c>
      <c r="H30">
        <v>8.6206896551724137E-3</v>
      </c>
      <c r="I30">
        <v>1</v>
      </c>
      <c r="J30">
        <f t="shared" si="0"/>
        <v>3.1061058035963818E-5</v>
      </c>
      <c r="K30">
        <f t="shared" si="6"/>
        <v>1.1830739544915758E-5</v>
      </c>
      <c r="L30">
        <f t="shared" si="1"/>
        <v>7.7632412341853918E-2</v>
      </c>
      <c r="M30">
        <f t="shared" si="4"/>
        <v>1.0298878151560831E-2</v>
      </c>
      <c r="N30">
        <f t="shared" si="2"/>
        <v>6.6785328421990017E-2</v>
      </c>
      <c r="O30">
        <f t="shared" si="2"/>
        <v>8.8609590339201062E-3</v>
      </c>
      <c r="P30">
        <f>C30*LN(O30)</f>
        <v>-2741.138160727804</v>
      </c>
      <c r="Q30">
        <f t="shared" si="3"/>
        <v>4007.119705319401</v>
      </c>
      <c r="R30">
        <f t="shared" si="3"/>
        <v>531.65754203520635</v>
      </c>
      <c r="S30">
        <f>S29+(A30^$B$3-A29^$B$3)*U30</f>
        <v>102022775.30271637</v>
      </c>
      <c r="T30">
        <f>T29+(A30^$C$3-A29^$C$3)*V30</f>
        <v>768.28976262703623</v>
      </c>
      <c r="U30">
        <f t="array" ref="U30">EXP((SUMPRODUCT(TRANSPOSE(B$5:B$6),E30:F30))+SUMPRODUCT(TRANSPOSE($B$7:$B$9),G30:I30))</f>
        <v>0.8948699508307677</v>
      </c>
      <c r="V30">
        <f t="array" ref="V30">EXP(SUMPRODUCT(TRANSPOSE(C$5:C$6),E30:F30)+SUMPRODUCT(TRANSPOSE($B$7:$B$9),G30:I30))</f>
        <v>2.2690628663154229</v>
      </c>
      <c r="W30">
        <f t="shared" si="7"/>
        <v>8.3349065456540767</v>
      </c>
    </row>
    <row r="31" spans="1:23" ht="16" x14ac:dyDescent="0.2">
      <c r="A31" s="3">
        <v>17</v>
      </c>
      <c r="B31" s="3" t="s">
        <v>47</v>
      </c>
      <c r="C31" s="3">
        <v>585</v>
      </c>
      <c r="D31" s="5">
        <f t="shared" si="5"/>
        <v>4556</v>
      </c>
      <c r="E31">
        <v>0</v>
      </c>
      <c r="F31">
        <v>4.0333329999999998</v>
      </c>
      <c r="G31" s="6">
        <v>11.013333333333332</v>
      </c>
      <c r="H31">
        <v>5.6410256410256411E-2</v>
      </c>
      <c r="I31">
        <v>0</v>
      </c>
      <c r="J31">
        <f t="shared" si="0"/>
        <v>4.7277153797153915E-5</v>
      </c>
      <c r="K31">
        <f t="shared" si="6"/>
        <v>1.6216095761190097E-5</v>
      </c>
      <c r="L31">
        <f t="shared" si="1"/>
        <v>8.8032709940343734E-2</v>
      </c>
      <c r="M31">
        <f t="shared" si="4"/>
        <v>1.0400297598489816E-2</v>
      </c>
      <c r="N31">
        <f t="shared" si="2"/>
        <v>7.5734143518856281E-2</v>
      </c>
      <c r="O31">
        <f t="shared" si="2"/>
        <v>8.9488150968662673E-3</v>
      </c>
      <c r="P31">
        <f>C31*LN(O31)</f>
        <v>-2758.9969759198157</v>
      </c>
      <c r="Q31">
        <f t="shared" si="3"/>
        <v>4544.0486111313767</v>
      </c>
      <c r="R31">
        <f t="shared" si="3"/>
        <v>536.92890581197605</v>
      </c>
      <c r="S31">
        <f>S30+(A31^$B$3-A30^$B$3)*U31</f>
        <v>155287245.83358449</v>
      </c>
      <c r="T31">
        <f>T30+(A31^$C$3-A30^$C$3)*V31</f>
        <v>876.10092390519731</v>
      </c>
      <c r="U31">
        <f t="array" ref="U31">EXP((SUMPRODUCT(TRANSPOSE(B$5:B$6),E31:F31))+SUMPRODUCT(TRANSPOSE($B$7:$B$9),G31:I31))</f>
        <v>0.85829309131099962</v>
      </c>
      <c r="V31">
        <f t="array" ref="V31">EXP(SUMPRODUCT(TRANSPOSE(C$5:C$6),E31:F31)+SUMPRODUCT(TRANSPOSE($B$7:$B$9),G31:I31))</f>
        <v>2.1597822571158223</v>
      </c>
      <c r="W31">
        <f t="shared" si="7"/>
        <v>8.2172810577818716</v>
      </c>
    </row>
    <row r="32" spans="1:23" ht="16" x14ac:dyDescent="0.2">
      <c r="A32" s="3">
        <v>18</v>
      </c>
      <c r="B32" s="3" t="s">
        <v>48</v>
      </c>
      <c r="C32" s="3">
        <v>618</v>
      </c>
      <c r="D32" s="5">
        <f t="shared" si="5"/>
        <v>5174</v>
      </c>
      <c r="E32">
        <v>0</v>
      </c>
      <c r="F32">
        <v>3.9333330000000002</v>
      </c>
      <c r="G32" s="6">
        <v>10.876666666666667</v>
      </c>
      <c r="H32">
        <v>4.8543689320388349E-2</v>
      </c>
      <c r="I32">
        <v>0</v>
      </c>
      <c r="J32">
        <f t="shared" si="0"/>
        <v>7.0302523486720503E-5</v>
      </c>
      <c r="K32">
        <f t="shared" si="6"/>
        <v>2.3025369689566588E-5</v>
      </c>
      <c r="L32">
        <f t="shared" si="1"/>
        <v>9.8924771965678504E-2</v>
      </c>
      <c r="M32">
        <f t="shared" si="4"/>
        <v>1.089206202533477E-2</v>
      </c>
      <c r="N32">
        <f t="shared" si="2"/>
        <v>8.5106936217286364E-2</v>
      </c>
      <c r="O32">
        <f t="shared" si="2"/>
        <v>9.3727926984300807E-3</v>
      </c>
      <c r="P32">
        <f>C32*LN(O32)</f>
        <v>-2886.0255034551242</v>
      </c>
      <c r="Q32">
        <f t="shared" si="3"/>
        <v>5106.4161730371816</v>
      </c>
      <c r="R32">
        <f t="shared" si="3"/>
        <v>562.36756190580479</v>
      </c>
      <c r="S32">
        <f>S31+(A32^$B$3-A31^$B$3)*U32</f>
        <v>230919419.09735018</v>
      </c>
      <c r="T32">
        <f>T31+(A32^$C$3-A31^$C$3)*V32</f>
        <v>990.33659799873772</v>
      </c>
      <c r="U32">
        <f t="array" ref="U32">EXP((SUMPRODUCT(TRANSPOSE(B$5:B$6),E32:F32))+SUMPRODUCT(TRANSPOSE($B$7:$B$9),G32:I32))</f>
        <v>0.87084531616950178</v>
      </c>
      <c r="V32">
        <f t="array" ref="V32">EXP(SUMPRODUCT(TRANSPOSE(C$5:C$6),E32:F32)+SUMPRODUCT(TRANSPOSE($B$7:$B$9),G32:I32))</f>
        <v>2.1417995236201501</v>
      </c>
      <c r="W32">
        <f t="shared" si="7"/>
        <v>9.0020126366011652</v>
      </c>
    </row>
    <row r="33" spans="1:23" ht="16" x14ac:dyDescent="0.2">
      <c r="A33" s="3">
        <v>19</v>
      </c>
      <c r="B33" s="3" t="s">
        <v>49</v>
      </c>
      <c r="C33" s="3">
        <v>648</v>
      </c>
      <c r="D33" s="5">
        <f t="shared" si="5"/>
        <v>5822</v>
      </c>
      <c r="E33">
        <v>0</v>
      </c>
      <c r="F33">
        <v>4</v>
      </c>
      <c r="G33" s="6">
        <v>10.746666666666666</v>
      </c>
      <c r="H33">
        <v>8.7962962962962965E-2</v>
      </c>
      <c r="I33">
        <v>1</v>
      </c>
      <c r="J33">
        <f t="shared" si="0"/>
        <v>1.0284037586694161E-4</v>
      </c>
      <c r="K33">
        <f t="shared" si="6"/>
        <v>3.2537852380221111E-5</v>
      </c>
      <c r="L33">
        <f t="shared" si="1"/>
        <v>0.11088435919031925</v>
      </c>
      <c r="M33">
        <f t="shared" si="4"/>
        <v>1.1959587224640744E-2</v>
      </c>
      <c r="N33">
        <f t="shared" si="2"/>
        <v>9.5399365546904119E-2</v>
      </c>
      <c r="O33">
        <f t="shared" si="2"/>
        <v>1.029242932961775E-2</v>
      </c>
      <c r="P33">
        <f>C33*LN(O33)</f>
        <v>-2965.4726425135541</v>
      </c>
      <c r="Q33">
        <f t="shared" si="3"/>
        <v>5723.9619328142471</v>
      </c>
      <c r="R33">
        <f t="shared" si="3"/>
        <v>617.54575977706497</v>
      </c>
      <c r="S33">
        <f>S32+(A33^$B$3-A32^$B$3)*U33</f>
        <v>337800566.16612548</v>
      </c>
      <c r="T33">
        <f>T32+(A33^$C$3-A32^$C$3)*V33</f>
        <v>1117.370727344138</v>
      </c>
      <c r="U33">
        <f t="array" ref="U33">EXP((SUMPRODUCT(TRANSPOSE(B$5:B$6),E33:F33))+SUMPRODUCT(TRANSPOSE($B$7:$B$9),G33:I33))</f>
        <v>0.89591154965618358</v>
      </c>
      <c r="V33">
        <f t="array" ref="V33">EXP(SUMPRODUCT(TRANSPOSE(C$5:C$6),E33:F33)+SUMPRODUCT(TRANSPOSE($B$7:$B$9),G33:I33))</f>
        <v>2.2373160376006536</v>
      </c>
      <c r="W33">
        <f t="shared" si="7"/>
        <v>4.6997284294652824</v>
      </c>
    </row>
    <row r="34" spans="1:23" ht="16" x14ac:dyDescent="0.2">
      <c r="A34" s="3">
        <v>20</v>
      </c>
      <c r="B34" s="3" t="s">
        <v>50</v>
      </c>
      <c r="C34" s="3">
        <v>705</v>
      </c>
      <c r="D34" s="5">
        <f t="shared" si="5"/>
        <v>6527</v>
      </c>
      <c r="E34">
        <v>0</v>
      </c>
      <c r="F34">
        <v>3.9</v>
      </c>
      <c r="G34" s="6">
        <v>10.393333333333333</v>
      </c>
      <c r="H34">
        <v>-2.4113475177304965E-2</v>
      </c>
      <c r="I34">
        <v>1</v>
      </c>
      <c r="J34">
        <f t="shared" si="0"/>
        <v>1.4838252136339936E-4</v>
      </c>
      <c r="K34">
        <f t="shared" si="6"/>
        <v>4.5542145496457742E-5</v>
      </c>
      <c r="L34">
        <f t="shared" si="1"/>
        <v>0.12355832962632607</v>
      </c>
      <c r="M34">
        <f t="shared" si="4"/>
        <v>1.2673970436006821E-2</v>
      </c>
      <c r="N34">
        <f t="shared" si="2"/>
        <v>0.10630813964061846</v>
      </c>
      <c r="O34">
        <f t="shared" si="2"/>
        <v>1.0908774093714341E-2</v>
      </c>
      <c r="P34">
        <f>C34*LN(O34)</f>
        <v>-3185.3224348349318</v>
      </c>
      <c r="Q34">
        <f t="shared" si="3"/>
        <v>6378.4883784371077</v>
      </c>
      <c r="R34">
        <f t="shared" si="3"/>
        <v>654.52644562286048</v>
      </c>
      <c r="S34">
        <f>S33+(A34^$B$3-A33^$B$3)*U34</f>
        <v>487404470.48701084</v>
      </c>
      <c r="T34">
        <f>T33+(A34^$C$3-A33^$C$3)*V34</f>
        <v>1253.8725260832143</v>
      </c>
      <c r="U34">
        <f t="array" ref="U34">EXP((SUMPRODUCT(TRANSPOSE(B$5:B$6),E34:F34))+SUMPRODUCT(TRANSPOSE($B$7:$B$9),G34:I34))</f>
        <v>0.9282823689392381</v>
      </c>
      <c r="V34">
        <f t="array" ref="V34">EXP(SUMPRODUCT(TRANSPOSE(C$5:C$6),E34:F34)+SUMPRODUCT(TRANSPOSE($B$7:$B$9),G34:I34))</f>
        <v>2.265717438541603</v>
      </c>
      <c r="W34">
        <f t="shared" si="7"/>
        <v>7.1593694151970944</v>
      </c>
    </row>
    <row r="35" spans="1:23" ht="16" x14ac:dyDescent="0.2">
      <c r="A35" s="3">
        <v>21</v>
      </c>
      <c r="B35" s="3" t="s">
        <v>51</v>
      </c>
      <c r="C35" s="3">
        <v>688</v>
      </c>
      <c r="D35" s="5">
        <f t="shared" si="5"/>
        <v>7215</v>
      </c>
      <c r="E35">
        <v>0</v>
      </c>
      <c r="F35">
        <v>4.233333</v>
      </c>
      <c r="G35" s="6">
        <v>9.2266666666666666</v>
      </c>
      <c r="H35">
        <v>-4.6511627906976744E-2</v>
      </c>
      <c r="I35">
        <v>0</v>
      </c>
      <c r="J35">
        <f t="shared" si="0"/>
        <v>1.9811772054134646E-4</v>
      </c>
      <c r="K35">
        <f t="shared" si="6"/>
        <v>4.9735199177947109E-5</v>
      </c>
      <c r="L35">
        <f t="shared" si="1"/>
        <v>0.13526975869897506</v>
      </c>
      <c r="M35">
        <f t="shared" si="4"/>
        <v>1.1711429072648993E-2</v>
      </c>
      <c r="N35">
        <f t="shared" si="2"/>
        <v>0.11638950209715067</v>
      </c>
      <c r="O35">
        <f t="shared" si="2"/>
        <v>1.0081362456532208E-2</v>
      </c>
      <c r="P35">
        <f>C35*LN(O35)</f>
        <v>-3162.7820004603827</v>
      </c>
      <c r="Q35">
        <f t="shared" si="3"/>
        <v>6983.3701258290403</v>
      </c>
      <c r="R35">
        <f t="shared" si="3"/>
        <v>604.88174739193244</v>
      </c>
      <c r="S35">
        <f>S34+(A35^$B$3-A34^$B$3)*U35</f>
        <v>650790273.34550488</v>
      </c>
      <c r="T35">
        <f>T34+(A35^$C$3-A34^$C$3)*V35</f>
        <v>1381.774658822836</v>
      </c>
      <c r="U35">
        <f t="array" ref="U35">EXP((SUMPRODUCT(TRANSPOSE(B$5:B$6),E35:F35))+SUMPRODUCT(TRANSPOSE($B$7:$B$9),G35:I35))</f>
        <v>0.76180813895835708</v>
      </c>
      <c r="V35">
        <f t="array" ref="V35">EXP(SUMPRODUCT(TRANSPOSE(C$5:C$6),E35:F35)+SUMPRODUCT(TRANSPOSE($B$7:$B$9),G35:I35))</f>
        <v>2.0067490708736382</v>
      </c>
      <c r="W35">
        <f t="shared" si="7"/>
        <v>12.08114136745168</v>
      </c>
    </row>
    <row r="36" spans="1:23" ht="16" x14ac:dyDescent="0.2">
      <c r="A36" s="3">
        <v>22</v>
      </c>
      <c r="B36" s="3" t="s">
        <v>52</v>
      </c>
      <c r="C36" s="3">
        <v>656</v>
      </c>
      <c r="D36" s="5">
        <f t="shared" si="5"/>
        <v>7871</v>
      </c>
      <c r="E36">
        <v>0</v>
      </c>
      <c r="F36">
        <v>4.4000000000000004</v>
      </c>
      <c r="G36" s="6">
        <v>9.1</v>
      </c>
      <c r="H36">
        <v>4.2682926829268296E-2</v>
      </c>
      <c r="I36">
        <v>0</v>
      </c>
      <c r="J36">
        <f t="shared" si="0"/>
        <v>2.5888581014477108E-4</v>
      </c>
      <c r="K36">
        <f t="shared" si="6"/>
        <v>6.0768089603424613E-5</v>
      </c>
      <c r="L36">
        <f t="shared" si="1"/>
        <v>0.14705627882646111</v>
      </c>
      <c r="M36">
        <f t="shared" si="4"/>
        <v>1.1786520127486044E-2</v>
      </c>
      <c r="N36">
        <f t="shared" si="2"/>
        <v>0.12653700158550835</v>
      </c>
      <c r="O36">
        <f t="shared" si="2"/>
        <v>1.0147499488357681E-2</v>
      </c>
      <c r="P36">
        <f>C36*LN(O36)</f>
        <v>-3011.386341544669</v>
      </c>
      <c r="Q36">
        <f t="shared" si="3"/>
        <v>7592.2200951305003</v>
      </c>
      <c r="R36">
        <f t="shared" si="3"/>
        <v>608.84996930146087</v>
      </c>
      <c r="S36">
        <f>S35+(A36^$B$3-A35^$B$3)*U36</f>
        <v>850431583.46886051</v>
      </c>
      <c r="T36">
        <f>T35+(A36^$C$3-A35^$C$3)*V36</f>
        <v>1512.2587510146068</v>
      </c>
      <c r="U36">
        <f t="array" ref="U36">EXP((SUMPRODUCT(TRANSPOSE(B$5:B$6),E36:F36))+SUMPRODUCT(TRANSPOSE($B$7:$B$9),G36:I36))</f>
        <v>0.70905042723484002</v>
      </c>
      <c r="V36">
        <f t="array" ref="V36">EXP(SUMPRODUCT(TRANSPOSE(C$5:C$6),E36:F36)+SUMPRODUCT(TRANSPOSE($B$7:$B$9),G36:I36))</f>
        <v>1.9403744326653725</v>
      </c>
      <c r="W36">
        <f t="shared" si="7"/>
        <v>7.1875046796553539</v>
      </c>
    </row>
    <row r="37" spans="1:23" ht="16" x14ac:dyDescent="0.2">
      <c r="A37" s="3">
        <v>23</v>
      </c>
      <c r="B37" s="3" t="s">
        <v>53</v>
      </c>
      <c r="C37" s="3">
        <v>684</v>
      </c>
      <c r="D37" s="5">
        <f t="shared" si="5"/>
        <v>8555</v>
      </c>
      <c r="E37">
        <v>0</v>
      </c>
      <c r="F37">
        <v>4.8333329999999997</v>
      </c>
      <c r="G37" s="6">
        <v>8.8566666666666656</v>
      </c>
      <c r="H37">
        <v>1.1695906432748537E-2</v>
      </c>
      <c r="I37">
        <v>1</v>
      </c>
      <c r="J37">
        <f t="shared" si="0"/>
        <v>3.3530679995807944E-4</v>
      </c>
      <c r="K37">
        <f t="shared" si="6"/>
        <v>7.642098981330836E-5</v>
      </c>
      <c r="L37">
        <f t="shared" si="1"/>
        <v>0.16014989148804559</v>
      </c>
      <c r="M37">
        <f t="shared" si="4"/>
        <v>1.3093612661584486E-2</v>
      </c>
      <c r="N37">
        <f t="shared" si="2"/>
        <v>0.13781107672450205</v>
      </c>
      <c r="O37">
        <f t="shared" si="2"/>
        <v>1.12740751389937E-2</v>
      </c>
      <c r="P37">
        <f>C37*LN(O37)</f>
        <v>-3067.9106063864187</v>
      </c>
      <c r="Q37">
        <f t="shared" si="3"/>
        <v>8268.6646034701225</v>
      </c>
      <c r="R37">
        <f t="shared" si="3"/>
        <v>676.44450833962196</v>
      </c>
      <c r="S37">
        <f>S36+(A37^$B$3-A36^$B$3)*U37</f>
        <v>1101514836.5951066</v>
      </c>
      <c r="T37">
        <f>T36+(A37^$C$3-A36^$C$3)*V37</f>
        <v>1659.345336122301</v>
      </c>
      <c r="U37">
        <f t="array" ref="U37">EXP((SUMPRODUCT(TRANSPOSE(B$5:B$6),E37:F37))+SUMPRODUCT(TRANSPOSE($B$7:$B$9),G37:I37))</f>
        <v>0.68771069597423395</v>
      </c>
      <c r="V37">
        <f t="array" ref="V37">EXP(SUMPRODUCT(TRANSPOSE(C$5:C$6),E37:F37)+SUMPRODUCT(TRANSPOSE($B$7:$B$9),G37:I37))</f>
        <v>2.0781293275936434</v>
      </c>
      <c r="W37">
        <f t="shared" si="7"/>
        <v>1.1046040439149178</v>
      </c>
    </row>
    <row r="38" spans="1:23" ht="16" x14ac:dyDescent="0.2">
      <c r="A38" s="3">
        <v>24</v>
      </c>
      <c r="B38" s="3" t="s">
        <v>54</v>
      </c>
      <c r="C38" s="3">
        <v>692</v>
      </c>
      <c r="D38" s="5">
        <f t="shared" si="5"/>
        <v>9247</v>
      </c>
      <c r="E38">
        <v>0</v>
      </c>
      <c r="F38">
        <v>5.5</v>
      </c>
      <c r="G38" s="6">
        <v>8.5133333333333336</v>
      </c>
      <c r="H38">
        <v>-0.10549132947976879</v>
      </c>
      <c r="I38">
        <v>1</v>
      </c>
      <c r="J38">
        <f t="shared" si="0"/>
        <v>4.2225596272793542E-4</v>
      </c>
      <c r="K38">
        <f t="shared" si="6"/>
        <v>8.6949162769855981E-5</v>
      </c>
      <c r="L38">
        <f t="shared" si="1"/>
        <v>0.17413631165626953</v>
      </c>
      <c r="M38">
        <f t="shared" si="4"/>
        <v>1.3986420168223934E-2</v>
      </c>
      <c r="N38">
        <f t="shared" si="2"/>
        <v>0.14985463473963723</v>
      </c>
      <c r="O38">
        <f t="shared" si="2"/>
        <v>1.2043558015135179E-2</v>
      </c>
      <c r="P38">
        <f>C38*LN(O38)</f>
        <v>-3058.1039536529702</v>
      </c>
      <c r="Q38">
        <f t="shared" si="3"/>
        <v>8991.278084378233</v>
      </c>
      <c r="R38">
        <f t="shared" si="3"/>
        <v>722.61348090811077</v>
      </c>
      <c r="S38">
        <f>S37+(A38^$B$3-A37^$B$3)*U38</f>
        <v>1387212396.5611033</v>
      </c>
      <c r="T38">
        <f>T37+(A38^$C$3-A37^$C$3)*V38</f>
        <v>1819.0173496050174</v>
      </c>
      <c r="U38">
        <f t="array" ref="U38">EXP((SUMPRODUCT(TRANSPOSE(B$5:B$6),E38:F38))+SUMPRODUCT(TRANSPOSE($B$7:$B$9),G38:I38))</f>
        <v>0.61031780663306789</v>
      </c>
      <c r="V38">
        <f t="array" ref="V38">EXP(SUMPRODUCT(TRANSPOSE(C$5:C$6),E38:F38)+SUMPRODUCT(TRANSPOSE($B$7:$B$9),G38:I38))</f>
        <v>2.1481597091699522</v>
      </c>
      <c r="W38">
        <f t="shared" si="7"/>
        <v>4.4239134260275685</v>
      </c>
    </row>
    <row r="39" spans="1:23" ht="16" x14ac:dyDescent="0.2">
      <c r="A39" s="3">
        <v>25</v>
      </c>
      <c r="B39" s="3" t="s">
        <v>55</v>
      </c>
      <c r="C39" s="3">
        <v>619</v>
      </c>
      <c r="D39" s="5">
        <f t="shared" si="5"/>
        <v>9866</v>
      </c>
      <c r="E39">
        <v>0</v>
      </c>
      <c r="F39">
        <v>5.7</v>
      </c>
      <c r="G39" s="6">
        <v>9.3133333333333326</v>
      </c>
      <c r="H39">
        <v>3.7156704361873988E-2</v>
      </c>
      <c r="I39">
        <v>0</v>
      </c>
      <c r="J39">
        <f t="shared" si="0"/>
        <v>5.2194497622615188E-4</v>
      </c>
      <c r="K39">
        <f t="shared" si="6"/>
        <v>9.9689013498216461E-5</v>
      </c>
      <c r="L39">
        <f t="shared" si="1"/>
        <v>0.18777167975320352</v>
      </c>
      <c r="M39">
        <f t="shared" si="4"/>
        <v>1.3635368096933997E-2</v>
      </c>
      <c r="N39">
        <f t="shared" si="2"/>
        <v>0.16159799136381495</v>
      </c>
      <c r="O39">
        <f t="shared" si="2"/>
        <v>1.1743356624177709E-2</v>
      </c>
      <c r="P39">
        <f>C39*LN(O39)</f>
        <v>-2751.1254394320636</v>
      </c>
      <c r="Q39">
        <f t="shared" si="3"/>
        <v>9695.879481828897</v>
      </c>
      <c r="R39">
        <f t="shared" si="3"/>
        <v>704.6013974506626</v>
      </c>
      <c r="S39">
        <f>S38+(A39^$B$3-A38^$B$3)*U39</f>
        <v>1714801614.8307841</v>
      </c>
      <c r="T39">
        <f>T38+(A39^$C$3-A38^$C$3)*V39</f>
        <v>1977.3077448136178</v>
      </c>
      <c r="U39">
        <f t="array" ref="U39">EXP((SUMPRODUCT(TRANSPOSE(B$5:B$6),E39:F39))+SUMPRODUCT(TRANSPOSE($B$7:$B$9),G39:I39))</f>
        <v>0.55148421491733568</v>
      </c>
      <c r="V39">
        <f t="array" ref="V39">EXP(SUMPRODUCT(TRANSPOSE(C$5:C$6),E39:F39)+SUMPRODUCT(TRANSPOSE($B$7:$B$9),G39:I39))</f>
        <v>2.0319673333627275</v>
      </c>
      <c r="W39">
        <f t="shared" si="7"/>
        <v>13.82898181755454</v>
      </c>
    </row>
    <row r="40" spans="1:23" ht="16" x14ac:dyDescent="0.2">
      <c r="A40" s="3">
        <v>26</v>
      </c>
      <c r="B40" s="3" t="s">
        <v>56</v>
      </c>
      <c r="C40" s="3">
        <v>642</v>
      </c>
      <c r="D40" s="5">
        <f t="shared" si="5"/>
        <v>10508</v>
      </c>
      <c r="E40">
        <v>1</v>
      </c>
      <c r="F40">
        <v>5.8333329999999997</v>
      </c>
      <c r="G40" s="6">
        <v>9.41</v>
      </c>
      <c r="H40">
        <v>0.12461059190031153</v>
      </c>
      <c r="I40">
        <v>0</v>
      </c>
      <c r="J40">
        <f t="shared" si="0"/>
        <v>6.1353269703390279E-4</v>
      </c>
      <c r="K40">
        <f t="shared" si="6"/>
        <v>9.1587720807750905E-5</v>
      </c>
      <c r="L40">
        <f t="shared" si="1"/>
        <v>0.20068279555791813</v>
      </c>
      <c r="M40">
        <f t="shared" si="4"/>
        <v>1.2911115804714601E-2</v>
      </c>
      <c r="N40">
        <f t="shared" si="2"/>
        <v>0.17271719897828922</v>
      </c>
      <c r="O40">
        <f t="shared" si="2"/>
        <v>1.1119207614474281E-2</v>
      </c>
      <c r="P40">
        <f>C40*LN(O40)</f>
        <v>-2888.4101627502596</v>
      </c>
      <c r="Q40">
        <f t="shared" si="3"/>
        <v>10363.031938697353</v>
      </c>
      <c r="R40">
        <f t="shared" si="3"/>
        <v>667.15245686845685</v>
      </c>
      <c r="S40">
        <f>S39+(A40^$B$3-A39^$B$3)*U40</f>
        <v>2015798329.0852838</v>
      </c>
      <c r="T40">
        <f>T39+(A40^$C$3-A39^$C$3)*V40</f>
        <v>2129.6603611650507</v>
      </c>
      <c r="U40">
        <f t="array" ref="U40">EXP((SUMPRODUCT(TRANSPOSE(B$5:B$6),E40:F40))+SUMPRODUCT(TRANSPOSE($B$7:$B$9),G40:I40))</f>
        <v>0.40313719884805349</v>
      </c>
      <c r="V40">
        <f t="array" ref="V40">EXP(SUMPRODUCT(TRANSPOSE(C$5:C$6),E40:F40)+SUMPRODUCT(TRANSPOSE($B$7:$B$9),G40:I40))</f>
        <v>1.8696128609824094</v>
      </c>
      <c r="W40">
        <f t="shared" si="7"/>
        <v>3.9178281726568307</v>
      </c>
    </row>
    <row r="41" spans="1:23" ht="16" x14ac:dyDescent="0.2">
      <c r="A41" s="3">
        <v>27</v>
      </c>
      <c r="B41" s="3" t="s">
        <v>57</v>
      </c>
      <c r="C41" s="3">
        <v>722</v>
      </c>
      <c r="D41" s="5">
        <f t="shared" si="5"/>
        <v>11230</v>
      </c>
      <c r="E41">
        <v>1</v>
      </c>
      <c r="F41">
        <v>5.733333</v>
      </c>
      <c r="G41" s="6">
        <v>8.7266666666666648</v>
      </c>
      <c r="H41">
        <v>0.11357340720221606</v>
      </c>
      <c r="I41">
        <v>1</v>
      </c>
      <c r="J41">
        <f t="shared" si="0"/>
        <v>7.3282437371557929E-4</v>
      </c>
      <c r="K41">
        <f t="shared" si="6"/>
        <v>1.1929167668167651E-4</v>
      </c>
      <c r="L41">
        <f t="shared" si="1"/>
        <v>0.21423353896829145</v>
      </c>
      <c r="M41">
        <f t="shared" si="4"/>
        <v>1.3550743410373323E-2</v>
      </c>
      <c r="N41">
        <f t="shared" si="2"/>
        <v>0.18439049977058103</v>
      </c>
      <c r="O41">
        <f t="shared" si="2"/>
        <v>1.1673300792291804E-2</v>
      </c>
      <c r="P41">
        <f>C41*LN(O41)</f>
        <v>-3213.2256425305186</v>
      </c>
      <c r="Q41">
        <f t="shared" si="3"/>
        <v>11063.429986234862</v>
      </c>
      <c r="R41">
        <f t="shared" si="3"/>
        <v>700.39804753750832</v>
      </c>
      <c r="S41">
        <f>S40+(A41^$B$3-A40^$B$3)*U41</f>
        <v>2407884186.6367908</v>
      </c>
      <c r="T41">
        <f>T40+(A41^$C$3-A40^$C$3)*V41</f>
        <v>2292.2318768204741</v>
      </c>
      <c r="U41">
        <f t="array" ref="U41">EXP((SUMPRODUCT(TRANSPOSE(B$5:B$6),E41:F41))+SUMPRODUCT(TRANSPOSE($B$7:$B$9),G41:I41))</f>
        <v>0.42147912187045311</v>
      </c>
      <c r="V41">
        <f t="array" ref="V41">EXP(SUMPRODUCT(TRANSPOSE(C$5:C$6),E41:F41)+SUMPRODUCT(TRANSPOSE($B$7:$B$9),G41:I41))</f>
        <v>1.9104616516031143</v>
      </c>
      <c r="W41">
        <f t="shared" si="7"/>
        <v>2.9919601748603437</v>
      </c>
    </row>
    <row r="42" spans="1:23" ht="16" x14ac:dyDescent="0.2">
      <c r="A42" s="3">
        <v>28</v>
      </c>
      <c r="B42" s="3" t="s">
        <v>58</v>
      </c>
      <c r="C42" s="3">
        <v>804</v>
      </c>
      <c r="D42" s="5">
        <f t="shared" si="5"/>
        <v>12034</v>
      </c>
      <c r="E42">
        <v>0</v>
      </c>
      <c r="F42">
        <v>5.8666669999999996</v>
      </c>
      <c r="G42" s="6">
        <v>8.3833333333333329</v>
      </c>
      <c r="H42">
        <v>-0.1455223880597015</v>
      </c>
      <c r="I42">
        <v>1</v>
      </c>
      <c r="J42">
        <f t="shared" si="0"/>
        <v>9.3182306079886423E-4</v>
      </c>
      <c r="K42">
        <f t="shared" si="6"/>
        <v>1.9899868708328494E-4</v>
      </c>
      <c r="L42">
        <f t="shared" si="1"/>
        <v>0.23004153512191228</v>
      </c>
      <c r="M42">
        <f t="shared" si="4"/>
        <v>1.5807996153620829E-2</v>
      </c>
      <c r="N42">
        <f t="shared" si="2"/>
        <v>0.19801667688853536</v>
      </c>
      <c r="O42">
        <f t="shared" si="2"/>
        <v>1.3626177117954346E-2</v>
      </c>
      <c r="P42">
        <f>C42*LN(O42)</f>
        <v>-3453.7930887417638</v>
      </c>
      <c r="Q42">
        <f t="shared" si="3"/>
        <v>11881.000613312122</v>
      </c>
      <c r="R42">
        <f t="shared" si="3"/>
        <v>817.57062707726072</v>
      </c>
      <c r="S42">
        <f>S41+(A42^$B$3-A41^$B$3)*U42</f>
        <v>3062055489.3092432</v>
      </c>
      <c r="T42">
        <f>T41+(A42^$C$3-A41^$C$3)*V42</f>
        <v>2485.466914077715</v>
      </c>
      <c r="U42">
        <f t="array" ref="U42">EXP((SUMPRODUCT(TRANSPOSE(B$5:B$6),E42:F42))+SUMPRODUCT(TRANSPOSE($B$7:$B$9),G42:I42))</f>
        <v>0.56901534961444011</v>
      </c>
      <c r="V42">
        <f t="array" ref="V42">EXP(SUMPRODUCT(TRANSPOSE(C$5:C$6),E42:F42)+SUMPRODUCT(TRANSPOSE($B$7:$B$9),G42:I42))</f>
        <v>2.1780536630033414</v>
      </c>
      <c r="W42">
        <f t="shared" si="7"/>
        <v>1.6878889399578014</v>
      </c>
    </row>
    <row r="43" spans="1:23" ht="16" x14ac:dyDescent="0.2">
      <c r="A43" s="3">
        <v>29</v>
      </c>
      <c r="B43" s="3" t="s">
        <v>59</v>
      </c>
      <c r="C43" s="3">
        <v>687</v>
      </c>
      <c r="D43" s="5">
        <f t="shared" si="5"/>
        <v>12721</v>
      </c>
      <c r="E43">
        <v>0</v>
      </c>
      <c r="F43">
        <v>5.8666669999999996</v>
      </c>
      <c r="G43" s="6">
        <v>7.996666666666667</v>
      </c>
      <c r="H43">
        <v>2.0378457059679767E-2</v>
      </c>
      <c r="I43">
        <v>0</v>
      </c>
      <c r="J43">
        <f t="shared" si="0"/>
        <v>1.1433894744188322E-3</v>
      </c>
      <c r="K43">
        <f t="shared" si="6"/>
        <v>2.1156641361996797E-4</v>
      </c>
      <c r="L43">
        <f t="shared" si="1"/>
        <v>0.24403566587340964</v>
      </c>
      <c r="M43">
        <f t="shared" si="4"/>
        <v>1.3994130751497358E-2</v>
      </c>
      <c r="N43">
        <f t="shared" si="2"/>
        <v>0.21008428665127959</v>
      </c>
      <c r="O43">
        <f t="shared" si="2"/>
        <v>1.2067609762744234E-2</v>
      </c>
      <c r="P43">
        <f>C43*LN(O43)</f>
        <v>-3034.637212485783</v>
      </c>
      <c r="Q43">
        <f t="shared" si="3"/>
        <v>12605.057199076775</v>
      </c>
      <c r="R43">
        <f t="shared" si="3"/>
        <v>724.05658576465407</v>
      </c>
      <c r="S43">
        <f>S42+(A43^$B$3-A42^$B$3)*U43</f>
        <v>3757686002.0064125</v>
      </c>
      <c r="T43">
        <f>T42+(A43^$C$3-A42^$C$3)*V43</f>
        <v>2659.8709628080233</v>
      </c>
      <c r="U43">
        <f t="array" ref="U43">EXP((SUMPRODUCT(TRANSPOSE(B$5:B$6),E43:F43))+SUMPRODUCT(TRANSPOSE($B$7:$B$9),G43:I43))</f>
        <v>0.49332196188550148</v>
      </c>
      <c r="V43">
        <f t="array" ref="V43">EXP(SUMPRODUCT(TRANSPOSE(C$5:C$6),E43:F43)+SUMPRODUCT(TRANSPOSE($B$7:$B$9),G43:I43))</f>
        <v>1.8883176119111214</v>
      </c>
      <c r="W43">
        <f t="shared" si="7"/>
        <v>5.3939717270238825</v>
      </c>
    </row>
    <row r="44" spans="1:23" ht="16" x14ac:dyDescent="0.2">
      <c r="A44" s="3">
        <v>30</v>
      </c>
      <c r="B44" s="3" t="s">
        <v>60</v>
      </c>
      <c r="C44" s="3">
        <v>701</v>
      </c>
      <c r="D44" s="5">
        <f t="shared" si="5"/>
        <v>13422</v>
      </c>
      <c r="E44">
        <v>0</v>
      </c>
      <c r="F44">
        <v>6.1333330000000004</v>
      </c>
      <c r="G44" s="6">
        <v>8.9266666666666659</v>
      </c>
      <c r="H44">
        <v>6.4194008559201141E-2</v>
      </c>
      <c r="I44">
        <v>0</v>
      </c>
      <c r="J44">
        <f t="shared" si="0"/>
        <v>1.3982574107790358E-3</v>
      </c>
      <c r="K44">
        <f t="shared" si="6"/>
        <v>2.5486793636020355E-4</v>
      </c>
      <c r="L44">
        <f t="shared" si="1"/>
        <v>0.25904327719481102</v>
      </c>
      <c r="M44">
        <f t="shared" si="4"/>
        <v>1.5007611321401382E-2</v>
      </c>
      <c r="N44">
        <f t="shared" si="2"/>
        <v>0.22302976576881656</v>
      </c>
      <c r="O44">
        <f t="shared" si="2"/>
        <v>1.2945479117536934E-2</v>
      </c>
      <c r="P44">
        <f>C44*LN(O44)</f>
        <v>-3047.2530669307444</v>
      </c>
      <c r="Q44">
        <f t="shared" si="3"/>
        <v>13381.785946128994</v>
      </c>
      <c r="R44">
        <f t="shared" si="3"/>
        <v>776.72874705221602</v>
      </c>
      <c r="S44">
        <f>S43+(A44^$B$3-A43^$B$3)*U44</f>
        <v>4595890676.347641</v>
      </c>
      <c r="T44">
        <f>T43+(A44^$C$3-A43^$C$3)*V44</f>
        <v>2850.5321640934271</v>
      </c>
      <c r="U44">
        <f t="array" ref="U44">EXP((SUMPRODUCT(TRANSPOSE(B$5:B$6),E44:F44))+SUMPRODUCT(TRANSPOSE($B$7:$B$9),G44:I44))</f>
        <v>0.48806414020468641</v>
      </c>
      <c r="V44">
        <f t="array" ref="V44">EXP(SUMPRODUCT(TRANSPOSE(C$5:C$6),E44:F44)+SUMPRODUCT(TRANSPOSE($B$7:$B$9),G44:I44))</f>
        <v>1.9857241023057903</v>
      </c>
      <c r="W44">
        <f t="shared" si="7"/>
        <v>10.802959636550074</v>
      </c>
    </row>
    <row r="45" spans="1:23" ht="16" x14ac:dyDescent="0.2">
      <c r="A45" s="3">
        <v>31</v>
      </c>
      <c r="B45" s="3" t="s">
        <v>61</v>
      </c>
      <c r="C45" s="3">
        <v>746</v>
      </c>
      <c r="D45" s="5">
        <f t="shared" si="5"/>
        <v>14168</v>
      </c>
      <c r="E45">
        <v>1</v>
      </c>
      <c r="F45">
        <v>6.1333330000000004</v>
      </c>
      <c r="G45" s="6">
        <v>8.93</v>
      </c>
      <c r="H45">
        <v>1.7426273458445041E-2</v>
      </c>
      <c r="I45">
        <v>1</v>
      </c>
      <c r="J45">
        <f t="shared" si="0"/>
        <v>1.6547509190144583E-3</v>
      </c>
      <c r="K45">
        <f t="shared" si="6"/>
        <v>2.564935082354225E-4</v>
      </c>
      <c r="L45">
        <f t="shared" si="1"/>
        <v>0.27454676975787806</v>
      </c>
      <c r="M45">
        <f t="shared" si="4"/>
        <v>1.5503492563067045E-2</v>
      </c>
      <c r="N45">
        <f t="shared" si="2"/>
        <v>0.23640203928043993</v>
      </c>
      <c r="O45">
        <f t="shared" si="2"/>
        <v>1.3372273511623393E-2</v>
      </c>
      <c r="P45">
        <f>C45*LN(O45)</f>
        <v>-3218.6706050075395</v>
      </c>
      <c r="Q45">
        <f t="shared" si="3"/>
        <v>14184.122356826396</v>
      </c>
      <c r="R45">
        <f t="shared" si="3"/>
        <v>802.33641069740361</v>
      </c>
      <c r="S45">
        <f>S44+(A45^$B$3-A44^$B$3)*U45</f>
        <v>5439660862.3875809</v>
      </c>
      <c r="T45">
        <f>T44+(A45^$C$3-A44^$C$3)*V45</f>
        <v>3051.5940719350592</v>
      </c>
      <c r="U45">
        <f t="array" ref="U45">EXP((SUMPRODUCT(TRANSPOSE(B$5:B$6),E45:F45))+SUMPRODUCT(TRANSPOSE($B$7:$B$9),G45:I45))</f>
        <v>0.40604873360498778</v>
      </c>
      <c r="V45">
        <f t="array" ref="V45">EXP(SUMPRODUCT(TRANSPOSE(C$5:C$6),E45:F45)+SUMPRODUCT(TRANSPOSE($B$7:$B$9),G45:I45))</f>
        <v>2.0169105534524721</v>
      </c>
      <c r="W45">
        <f t="shared" si="7"/>
        <v>7.5517976806171054</v>
      </c>
    </row>
    <row r="46" spans="1:23" ht="16" x14ac:dyDescent="0.2">
      <c r="A46" s="3">
        <v>32</v>
      </c>
      <c r="B46" s="3" t="s">
        <v>62</v>
      </c>
      <c r="C46" s="3">
        <v>759</v>
      </c>
      <c r="D46" s="5">
        <f t="shared" si="5"/>
        <v>14927</v>
      </c>
      <c r="E46">
        <v>0</v>
      </c>
      <c r="F46">
        <v>5.8333329999999997</v>
      </c>
      <c r="G46" s="6">
        <v>9.1966666666666654</v>
      </c>
      <c r="H46">
        <v>3.4255599472990776E-2</v>
      </c>
      <c r="I46">
        <v>1</v>
      </c>
      <c r="J46">
        <f t="shared" si="0"/>
        <v>2.0861104034196609E-3</v>
      </c>
      <c r="K46">
        <f t="shared" si="6"/>
        <v>4.3135948440520266E-4</v>
      </c>
      <c r="L46">
        <f t="shared" si="1"/>
        <v>0.29136765679107413</v>
      </c>
      <c r="M46">
        <f t="shared" si="4"/>
        <v>1.6820887033196064E-2</v>
      </c>
      <c r="N46">
        <f t="shared" si="2"/>
        <v>0.25093200511461655</v>
      </c>
      <c r="O46">
        <f t="shared" si="2"/>
        <v>1.4529965834176588E-2</v>
      </c>
      <c r="P46">
        <f>C46*LN(O46)</f>
        <v>-3211.7404939762864</v>
      </c>
      <c r="Q46">
        <f t="shared" si="3"/>
        <v>15055.920306876993</v>
      </c>
      <c r="R46">
        <f t="shared" si="3"/>
        <v>871.79795005059532</v>
      </c>
      <c r="S46">
        <f>S45+(A46^$B$3-A45^$B$3)*U46</f>
        <v>6859172952.7336197</v>
      </c>
      <c r="T46">
        <f>T45+(A46^$C$3-A45^$C$3)*V46</f>
        <v>3274.6624205478515</v>
      </c>
      <c r="U46">
        <f t="array" ref="U46">EXP((SUMPRODUCT(TRANSPOSE(B$5:B$6),E46:F46))+SUMPRODUCT(TRANSPOSE($B$7:$B$9),G46:I46))</f>
        <v>0.56805264343265904</v>
      </c>
      <c r="V46">
        <f t="array" ref="V46">EXP(SUMPRODUCT(TRANSPOSE(C$5:C$6),E46:F46)+SUMPRODUCT(TRANSPOSE($B$7:$B$9),G46:I46))</f>
        <v>2.1578483885066682</v>
      </c>
      <c r="W46">
        <f t="shared" si="7"/>
        <v>14.861389993490819</v>
      </c>
    </row>
    <row r="47" spans="1:23" ht="16" x14ac:dyDescent="0.2">
      <c r="A47" s="3">
        <v>33</v>
      </c>
      <c r="B47" s="3" t="s">
        <v>63</v>
      </c>
      <c r="C47" s="3">
        <v>785</v>
      </c>
      <c r="D47" s="5">
        <f t="shared" si="5"/>
        <v>15712</v>
      </c>
      <c r="E47">
        <v>1</v>
      </c>
      <c r="F47">
        <v>5.7</v>
      </c>
      <c r="G47" s="6">
        <v>9.8000000000000007</v>
      </c>
      <c r="H47">
        <v>8.4076433121019103E-2</v>
      </c>
      <c r="I47">
        <v>0</v>
      </c>
      <c r="J47">
        <f t="shared" si="0"/>
        <v>2.4766835619101091E-3</v>
      </c>
      <c r="K47">
        <f t="shared" si="6"/>
        <v>3.9057315849044816E-4</v>
      </c>
      <c r="L47">
        <f t="shared" si="1"/>
        <v>0.30664877680211788</v>
      </c>
      <c r="M47">
        <f t="shared" si="4"/>
        <v>1.5281120011043758E-2</v>
      </c>
      <c r="N47">
        <f t="shared" si="2"/>
        <v>0.26413173081164154</v>
      </c>
      <c r="O47">
        <f t="shared" si="2"/>
        <v>1.3199725697024999E-2</v>
      </c>
      <c r="P47">
        <f>C47*LN(O47)</f>
        <v>-3397.1339956552993</v>
      </c>
      <c r="Q47">
        <f t="shared" si="3"/>
        <v>15847.903848698492</v>
      </c>
      <c r="R47">
        <f t="shared" si="3"/>
        <v>791.9835418214999</v>
      </c>
      <c r="S47">
        <f>S46+(A47^$B$3-A46^$B$3)*U47</f>
        <v>8145003576.3080196</v>
      </c>
      <c r="T47">
        <f>T46+(A47^$C$3-A46^$C$3)*V47</f>
        <v>3481.9524796604128</v>
      </c>
      <c r="U47">
        <f t="array" ref="U47">EXP((SUMPRODUCT(TRANSPOSE(B$5:B$6),E47:F47))+SUMPRODUCT(TRANSPOSE($B$7:$B$9),G47:I47))</f>
        <v>0.43035859945543692</v>
      </c>
      <c r="V47">
        <f t="array" ref="V47">EXP(SUMPRODUCT(TRANSPOSE(C$5:C$6),E47:F47)+SUMPRODUCT(TRANSPOSE($B$7:$B$9),G47:I47))</f>
        <v>1.9358896219879218</v>
      </c>
      <c r="W47">
        <f t="shared" si="7"/>
        <v>0.8896231619745093</v>
      </c>
    </row>
    <row r="48" spans="1:23" ht="16" x14ac:dyDescent="0.2">
      <c r="A48" s="3">
        <v>34</v>
      </c>
      <c r="B48" s="3" t="s">
        <v>64</v>
      </c>
      <c r="C48" s="3">
        <v>851</v>
      </c>
      <c r="D48" s="5">
        <f t="shared" si="5"/>
        <v>16563</v>
      </c>
      <c r="E48">
        <v>0</v>
      </c>
      <c r="F48">
        <v>5.6</v>
      </c>
      <c r="G48" s="6">
        <v>9.3333333333333321</v>
      </c>
      <c r="H48">
        <v>5.4054054054054057E-2</v>
      </c>
      <c r="I48">
        <v>0</v>
      </c>
      <c r="J48">
        <f t="shared" si="0"/>
        <v>3.0812615882355177E-3</v>
      </c>
      <c r="K48">
        <f t="shared" si="6"/>
        <v>6.0457802632540858E-4</v>
      </c>
      <c r="L48">
        <f t="shared" si="1"/>
        <v>0.32276426237907418</v>
      </c>
      <c r="M48">
        <f t="shared" si="4"/>
        <v>1.6115485576956301E-2</v>
      </c>
      <c r="N48">
        <f t="shared" si="2"/>
        <v>0.27807910831971128</v>
      </c>
      <c r="O48">
        <f t="shared" si="2"/>
        <v>1.3947377508069769E-2</v>
      </c>
      <c r="P48">
        <f>C48*LN(O48)</f>
        <v>-3635.8666773251371</v>
      </c>
      <c r="Q48">
        <f t="shared" ref="Q48:R79" si="8">N48*($P$3/1000)</f>
        <v>16684.746499182678</v>
      </c>
      <c r="R48">
        <f t="shared" si="8"/>
        <v>836.84265048418615</v>
      </c>
      <c r="S48">
        <f>S47+(A48^$B$3-A47^$B$3)*U48</f>
        <v>10136381749.179379</v>
      </c>
      <c r="T48">
        <f>T47+(A48^$C$3-A47^$C$3)*V48</f>
        <v>3705.5724777004102</v>
      </c>
      <c r="U48">
        <f t="array" ref="U48">EXP((SUMPRODUCT(TRANSPOSE(B$5:B$6),E48:F48))+SUMPRODUCT(TRANSPOSE($B$7:$B$9),G48:I48))</f>
        <v>0.56046427489437789</v>
      </c>
      <c r="V48">
        <f t="array" ref="V48">EXP(SUMPRODUCT(TRANSPOSE(C$5:C$6),E48:F48)+SUMPRODUCT(TRANSPOSE($B$7:$B$9),G48:I48))</f>
        <v>2.0183431991120906</v>
      </c>
      <c r="W48">
        <f t="shared" si="7"/>
        <v>1.6636133391085604</v>
      </c>
    </row>
    <row r="49" spans="1:23" ht="16" x14ac:dyDescent="0.2">
      <c r="A49" s="3">
        <v>35</v>
      </c>
      <c r="B49" s="3" t="s">
        <v>65</v>
      </c>
      <c r="C49" s="3">
        <v>897</v>
      </c>
      <c r="D49" s="5">
        <f t="shared" si="5"/>
        <v>17460</v>
      </c>
      <c r="E49">
        <v>1</v>
      </c>
      <c r="F49">
        <v>5.4333330000000002</v>
      </c>
      <c r="G49" s="6">
        <v>9.56</v>
      </c>
      <c r="H49">
        <v>1.1148272017837236E-2</v>
      </c>
      <c r="I49">
        <v>1</v>
      </c>
      <c r="J49">
        <f t="shared" si="0"/>
        <v>3.7045812334657313E-3</v>
      </c>
      <c r="K49">
        <f t="shared" si="6"/>
        <v>6.2331964523021366E-4</v>
      </c>
      <c r="L49">
        <f t="shared" si="1"/>
        <v>0.33942525380193356</v>
      </c>
      <c r="M49">
        <f t="shared" si="4"/>
        <v>1.6660991422859373E-2</v>
      </c>
      <c r="N49">
        <f t="shared" si="2"/>
        <v>0.29249836079378705</v>
      </c>
      <c r="O49">
        <f t="shared" si="2"/>
        <v>1.4419252474075731E-2</v>
      </c>
      <c r="P49">
        <f>C49*LN(O49)</f>
        <v>-3802.5543162290296</v>
      </c>
      <c r="Q49">
        <f t="shared" si="8"/>
        <v>17549.901647627223</v>
      </c>
      <c r="R49">
        <f t="shared" si="8"/>
        <v>865.15514844454378</v>
      </c>
      <c r="S49">
        <f>S48+(A49^$B$3-A48^$B$3)*U49</f>
        <v>12190776095.511738</v>
      </c>
      <c r="T49">
        <f>T48+(A49^$C$3-A48^$C$3)*V49</f>
        <v>3942.4302639185198</v>
      </c>
      <c r="U49">
        <f t="array" ref="U49">EXP((SUMPRODUCT(TRANSPOSE(B$5:B$6),E49:F49))+SUMPRODUCT(TRANSPOSE($B$7:$B$9),G49:I49))</f>
        <v>0.48869464573364846</v>
      </c>
      <c r="V49">
        <f t="array" ref="V49">EXP(SUMPRODUCT(TRANSPOSE(C$5:C$6),E49:F49)+SUMPRODUCT(TRANSPOSE($B$7:$B$9),G49:I49))</f>
        <v>2.0681887613338583</v>
      </c>
      <c r="W49">
        <f t="shared" si="7"/>
        <v>3.5501506750787311</v>
      </c>
    </row>
    <row r="50" spans="1:23" ht="16" x14ac:dyDescent="0.2">
      <c r="A50" s="3">
        <v>36</v>
      </c>
      <c r="B50" s="3" t="s">
        <v>66</v>
      </c>
      <c r="C50" s="3">
        <v>907</v>
      </c>
      <c r="D50" s="5">
        <f t="shared" si="5"/>
        <v>18367</v>
      </c>
      <c r="E50">
        <v>0</v>
      </c>
      <c r="F50">
        <v>5.4333330000000002</v>
      </c>
      <c r="G50" s="6">
        <v>9.3866666666666667</v>
      </c>
      <c r="H50">
        <v>-0.11686879823594266</v>
      </c>
      <c r="I50">
        <v>1</v>
      </c>
      <c r="J50">
        <f t="shared" si="0"/>
        <v>4.6892071074595698E-3</v>
      </c>
      <c r="K50">
        <f t="shared" si="6"/>
        <v>9.846258739938385E-4</v>
      </c>
      <c r="L50">
        <f t="shared" si="1"/>
        <v>0.35785047835659334</v>
      </c>
      <c r="M50">
        <f t="shared" si="4"/>
        <v>1.842522455465978E-2</v>
      </c>
      <c r="N50">
        <f t="shared" si="2"/>
        <v>0.30848574587307548</v>
      </c>
      <c r="O50">
        <f t="shared" si="2"/>
        <v>1.5987385079288426E-2</v>
      </c>
      <c r="P50">
        <f>C50*LN(O50)</f>
        <v>-3751.3114573387538</v>
      </c>
      <c r="Q50">
        <f t="shared" si="8"/>
        <v>18509.144752384527</v>
      </c>
      <c r="R50">
        <f t="shared" si="8"/>
        <v>959.24310475730556</v>
      </c>
      <c r="S50">
        <f>S49+(A50^$B$3-A49^$B$3)*U50</f>
        <v>15438657729.338015</v>
      </c>
      <c r="T50">
        <f>T49+(A50^$C$3-A49^$C$3)*V50</f>
        <v>4211.4312432058978</v>
      </c>
      <c r="U50">
        <f t="array" ref="U50">EXP((SUMPRODUCT(TRANSPOSE(B$5:B$6),E50:F50))+SUMPRODUCT(TRANSPOSE($B$7:$B$9),G50:I50))</f>
        <v>0.65614426664668513</v>
      </c>
      <c r="V50">
        <f t="array" ref="V50">EXP(SUMPRODUCT(TRANSPOSE(C$5:C$6),E50:F50)+SUMPRODUCT(TRANSPOSE($B$7:$B$9),G50:I50))</f>
        <v>2.2744974842151673</v>
      </c>
      <c r="W50">
        <f t="shared" si="7"/>
        <v>5.7599894991516596</v>
      </c>
    </row>
    <row r="51" spans="1:23" ht="16" x14ac:dyDescent="0.2">
      <c r="A51" s="3">
        <v>37</v>
      </c>
      <c r="B51" s="3" t="s">
        <v>67</v>
      </c>
      <c r="C51" s="3">
        <v>801</v>
      </c>
      <c r="D51" s="5">
        <f t="shared" si="5"/>
        <v>19168</v>
      </c>
      <c r="E51">
        <v>1</v>
      </c>
      <c r="F51">
        <v>5.3</v>
      </c>
      <c r="G51" s="6">
        <v>9.4066666666666663</v>
      </c>
      <c r="H51">
        <v>-2.4968789013732834E-3</v>
      </c>
      <c r="I51">
        <v>0</v>
      </c>
      <c r="J51">
        <f t="shared" si="0"/>
        <v>5.5134328099181173E-3</v>
      </c>
      <c r="K51">
        <f t="shared" si="6"/>
        <v>8.2422570245854754E-4</v>
      </c>
      <c r="L51">
        <f t="shared" si="1"/>
        <v>0.37352114692489846</v>
      </c>
      <c r="M51">
        <f t="shared" si="4"/>
        <v>1.5670668568305124E-2</v>
      </c>
      <c r="N51">
        <f t="shared" si="2"/>
        <v>0.32208118496388971</v>
      </c>
      <c r="O51">
        <f t="shared" si="2"/>
        <v>1.359543909081426E-2</v>
      </c>
      <c r="P51">
        <f>C51*LN(O51)</f>
        <v>-3442.7147436680448</v>
      </c>
      <c r="Q51">
        <f t="shared" si="8"/>
        <v>19324.871097833384</v>
      </c>
      <c r="R51">
        <f t="shared" si="8"/>
        <v>815.72634544885557</v>
      </c>
      <c r="S51">
        <f>S50+(A51^$B$3-A50^$B$3)*U51</f>
        <v>18159954078.278858</v>
      </c>
      <c r="T51">
        <f>T50+(A51^$C$3-A50^$C$3)*V51</f>
        <v>4446.3650061566332</v>
      </c>
      <c r="U51">
        <f t="array" ref="U51">EXP((SUMPRODUCT(TRANSPOSE(B$5:B$6),E51:F51))+SUMPRODUCT(TRANSPOSE($B$7:$B$9),G51:I51))</f>
        <v>0.46901892329405592</v>
      </c>
      <c r="V51">
        <f t="array" ref="V51">EXP(SUMPRODUCT(TRANSPOSE(C$5:C$6),E51:F51)+SUMPRODUCT(TRANSPOSE($B$7:$B$9),G51:I51))</f>
        <v>1.9252815609298295</v>
      </c>
      <c r="W51">
        <f t="shared" si="7"/>
        <v>1.8384950622790972</v>
      </c>
    </row>
    <row r="52" spans="1:23" ht="16" x14ac:dyDescent="0.2">
      <c r="A52" s="3">
        <v>38</v>
      </c>
      <c r="B52" s="3" t="s">
        <v>68</v>
      </c>
      <c r="C52" s="3">
        <v>799</v>
      </c>
      <c r="D52" s="5">
        <f t="shared" si="5"/>
        <v>19967</v>
      </c>
      <c r="E52">
        <v>0</v>
      </c>
      <c r="F52">
        <v>5.0999999999999996</v>
      </c>
      <c r="G52" s="6">
        <v>9.02</v>
      </c>
      <c r="H52">
        <v>0.12640801001251564</v>
      </c>
      <c r="I52">
        <v>0</v>
      </c>
      <c r="J52">
        <f t="shared" si="0"/>
        <v>6.7313029957872805E-3</v>
      </c>
      <c r="K52">
        <f t="shared" si="6"/>
        <v>1.2178701858691632E-3</v>
      </c>
      <c r="L52">
        <f t="shared" si="1"/>
        <v>0.38914529581353408</v>
      </c>
      <c r="M52">
        <f t="shared" si="4"/>
        <v>1.5624148888635614E-2</v>
      </c>
      <c r="N52">
        <f t="shared" si="2"/>
        <v>0.33569163033478205</v>
      </c>
      <c r="O52">
        <f t="shared" si="2"/>
        <v>1.3610445370892342E-2</v>
      </c>
      <c r="P52">
        <f>C52*LN(O52)</f>
        <v>-3433.2372735057916</v>
      </c>
      <c r="Q52">
        <f t="shared" si="8"/>
        <v>20141.497820086923</v>
      </c>
      <c r="R52">
        <f t="shared" si="8"/>
        <v>816.62672225354049</v>
      </c>
      <c r="S52">
        <f>S51+(A52^$B$3-A51^$B$3)*U52</f>
        <v>22185118028.904934</v>
      </c>
      <c r="T52">
        <f>T51+(A52^$C$3-A51^$C$3)*V52</f>
        <v>4686.5291708526993</v>
      </c>
      <c r="U52">
        <f t="array" ref="U52">EXP((SUMPRODUCT(TRANSPOSE(B$5:B$6),E52:F52))+SUMPRODUCT(TRANSPOSE($B$7:$B$9),G52:I52))</f>
        <v>0.59439763916901656</v>
      </c>
      <c r="V52">
        <f t="array" ref="V52">EXP(SUMPRODUCT(TRANSPOSE(C$5:C$6),E52:F52)+SUMPRODUCT(TRANSPOSE($B$7:$B$9),G52:I52))</f>
        <v>1.9091558447036745</v>
      </c>
      <c r="W52">
        <f t="shared" si="7"/>
        <v>2.2060979040726525</v>
      </c>
    </row>
    <row r="53" spans="1:23" ht="16" x14ac:dyDescent="0.2">
      <c r="A53" s="3">
        <v>39</v>
      </c>
      <c r="B53" s="3" t="s">
        <v>69</v>
      </c>
      <c r="C53" s="3">
        <v>900</v>
      </c>
      <c r="D53" s="5">
        <f t="shared" si="5"/>
        <v>20867</v>
      </c>
      <c r="E53">
        <v>0</v>
      </c>
      <c r="F53">
        <v>4.9666670000000002</v>
      </c>
      <c r="G53" s="6">
        <v>8.75</v>
      </c>
      <c r="H53">
        <v>-3.3333333333333335E-3</v>
      </c>
      <c r="I53">
        <v>1</v>
      </c>
      <c r="J53">
        <f t="shared" si="0"/>
        <v>8.3199990579990724E-3</v>
      </c>
      <c r="K53">
        <f t="shared" si="6"/>
        <v>1.5886960622117918E-3</v>
      </c>
      <c r="L53">
        <f t="shared" si="1"/>
        <v>0.40622491340213374</v>
      </c>
      <c r="M53">
        <f t="shared" si="4"/>
        <v>1.707961758859966E-2</v>
      </c>
      <c r="N53">
        <f t="shared" si="2"/>
        <v>0.35060593349247443</v>
      </c>
      <c r="O53">
        <f t="shared" si="2"/>
        <v>1.4914303157692392E-2</v>
      </c>
      <c r="P53">
        <f>C53*LN(O53)</f>
        <v>-3784.8911247112674</v>
      </c>
      <c r="Q53">
        <f t="shared" si="8"/>
        <v>21036.356009548464</v>
      </c>
      <c r="R53">
        <f t="shared" si="8"/>
        <v>894.85818946154359</v>
      </c>
      <c r="S53">
        <f>S52+(A53^$B$3-A52^$B$3)*U53</f>
        <v>27443432849.721771</v>
      </c>
      <c r="T53">
        <f>T52+(A53^$C$3-A52^$C$3)*V53</f>
        <v>4956.2005673428257</v>
      </c>
      <c r="U53">
        <f t="array" ref="U53">EXP((SUMPRODUCT(TRANSPOSE(B$5:B$6),E53:F53))+SUMPRODUCT(TRANSPOSE($B$7:$B$9),G53:I53))</f>
        <v>0.66801257060423469</v>
      </c>
      <c r="V53">
        <f t="array" ref="V53">EXP(SUMPRODUCT(TRANSPOSE(C$5:C$6),E53:F53)+SUMPRODUCT(TRANSPOSE($B$7:$B$9),G53:I53))</f>
        <v>2.0811349069822715</v>
      </c>
      <c r="W53">
        <f t="shared" si="7"/>
        <v>0.57131228205071238</v>
      </c>
    </row>
    <row r="54" spans="1:23" ht="16" x14ac:dyDescent="0.2">
      <c r="A54" s="3">
        <v>40</v>
      </c>
      <c r="B54" s="3" t="s">
        <v>70</v>
      </c>
      <c r="C54" s="3">
        <v>897</v>
      </c>
      <c r="D54" s="5">
        <f t="shared" si="5"/>
        <v>21764</v>
      </c>
      <c r="E54">
        <v>0</v>
      </c>
      <c r="F54">
        <v>4.9666670000000002</v>
      </c>
      <c r="G54" s="6">
        <v>8.2433333333333341</v>
      </c>
      <c r="H54">
        <v>-0.11482720178372352</v>
      </c>
      <c r="I54">
        <v>1</v>
      </c>
      <c r="J54">
        <f t="shared" si="0"/>
        <v>1.0165833608850039E-2</v>
      </c>
      <c r="K54">
        <f t="shared" si="6"/>
        <v>1.8458345508509666E-3</v>
      </c>
      <c r="L54">
        <f t="shared" si="1"/>
        <v>0.42339282051283023</v>
      </c>
      <c r="M54">
        <f t="shared" si="4"/>
        <v>1.716790711069649E-2</v>
      </c>
      <c r="N54">
        <f t="shared" si="2"/>
        <v>0.36563212780908527</v>
      </c>
      <c r="O54">
        <f t="shared" si="2"/>
        <v>1.5026194316610834E-2</v>
      </c>
      <c r="P54">
        <f>C54*LN(O54)</f>
        <v>-3765.5704008449361</v>
      </c>
      <c r="Q54">
        <f t="shared" si="8"/>
        <v>21937.927668545115</v>
      </c>
      <c r="R54">
        <f t="shared" si="8"/>
        <v>901.57165899665006</v>
      </c>
      <c r="S54">
        <f>S53+(A54^$B$3-A53^$B$3)*U54</f>
        <v>33563586826.127232</v>
      </c>
      <c r="T54">
        <f>T53+(A54^$C$3-A53^$C$3)*V54</f>
        <v>5235.20309422629</v>
      </c>
      <c r="U54">
        <f t="array" ref="U54">EXP((SUMPRODUCT(TRANSPOSE(B$5:B$6),E54:F54))+SUMPRODUCT(TRANSPOSE($B$7:$B$9),G54:I54))</f>
        <v>0.67145983302093526</v>
      </c>
      <c r="V54">
        <f t="array" ref="V54">EXP(SUMPRODUCT(TRANSPOSE(C$5:C$6),E54:F54)+SUMPRODUCT(TRANSPOSE($B$7:$B$9),G54:I54))</f>
        <v>2.0918745524090556</v>
      </c>
      <c r="W54">
        <f t="shared" si="7"/>
        <v>0.50966098067447685</v>
      </c>
    </row>
    <row r="55" spans="1:23" ht="16" x14ac:dyDescent="0.2">
      <c r="A55" s="3">
        <v>41</v>
      </c>
      <c r="B55" s="3" t="s">
        <v>71</v>
      </c>
      <c r="C55" s="3">
        <v>794</v>
      </c>
      <c r="D55" s="5">
        <f t="shared" si="5"/>
        <v>22558</v>
      </c>
      <c r="E55">
        <v>0</v>
      </c>
      <c r="F55">
        <v>4.733333</v>
      </c>
      <c r="G55" s="6">
        <v>8.8933333333333344</v>
      </c>
      <c r="H55">
        <v>3.7783375314861464E-2</v>
      </c>
      <c r="I55">
        <v>0</v>
      </c>
      <c r="J55">
        <f t="shared" si="0"/>
        <v>1.2238074477550764E-2</v>
      </c>
      <c r="K55">
        <f t="shared" si="6"/>
        <v>2.0722408687007254E-3</v>
      </c>
      <c r="L55">
        <f t="shared" si="1"/>
        <v>0.43925460758206614</v>
      </c>
      <c r="M55">
        <f t="shared" si="4"/>
        <v>1.5861787069235911E-2</v>
      </c>
      <c r="N55">
        <f t="shared" si="2"/>
        <v>0.37956641796777141</v>
      </c>
      <c r="O55">
        <f t="shared" si="2"/>
        <v>1.3934290158686153E-2</v>
      </c>
      <c r="P55">
        <f>C55*LN(O55)</f>
        <v>-3393.0816316882224</v>
      </c>
      <c r="Q55">
        <f t="shared" si="8"/>
        <v>22773.985078066285</v>
      </c>
      <c r="R55">
        <f t="shared" si="8"/>
        <v>836.05740952116923</v>
      </c>
      <c r="S55">
        <f>S54+(A55^$B$3-A54^$B$3)*U55</f>
        <v>40448251231.741302</v>
      </c>
      <c r="T55">
        <f>T54+(A55^$C$3-A54^$C$3)*V55</f>
        <v>5500.4672684774596</v>
      </c>
      <c r="U55">
        <f t="array" ref="U55">EXP((SUMPRODUCT(TRANSPOSE(B$5:B$6),E55:F55))+SUMPRODUCT(TRANSPOSE($B$7:$B$9),G55:I55))</f>
        <v>0.65471378932945568</v>
      </c>
      <c r="V55">
        <f t="array" ref="V55">EXP(SUMPRODUCT(TRANSPOSE(C$5:C$6),E55:F55)+SUMPRODUCT(TRANSPOSE($B$7:$B$9),G55:I55))</f>
        <v>1.9336671769114309</v>
      </c>
      <c r="W55">
        <f t="shared" si="7"/>
        <v>5.296902962363883</v>
      </c>
    </row>
    <row r="56" spans="1:23" ht="16" x14ac:dyDescent="0.2">
      <c r="A56" s="3">
        <v>42</v>
      </c>
      <c r="B56" s="3" t="s">
        <v>72</v>
      </c>
      <c r="C56" s="3">
        <v>824</v>
      </c>
      <c r="D56" s="5">
        <f t="shared" si="5"/>
        <v>23382</v>
      </c>
      <c r="E56">
        <v>0</v>
      </c>
      <c r="F56">
        <v>4.6333330000000004</v>
      </c>
      <c r="G56" s="6">
        <v>8.379999999999999</v>
      </c>
      <c r="H56">
        <v>0.16262135922330098</v>
      </c>
      <c r="I56">
        <v>0</v>
      </c>
      <c r="J56">
        <f t="shared" si="0"/>
        <v>1.4491907359441392E-2</v>
      </c>
      <c r="K56">
        <f t="shared" si="6"/>
        <v>2.2538328818906272E-3</v>
      </c>
      <c r="L56">
        <f t="shared" si="1"/>
        <v>0.45395674024381272</v>
      </c>
      <c r="M56">
        <f t="shared" si="4"/>
        <v>1.4702132661746581E-2</v>
      </c>
      <c r="N56">
        <f t="shared" si="2"/>
        <v>0.39252853257393194</v>
      </c>
      <c r="O56">
        <f t="shared" si="2"/>
        <v>1.2962114606160506E-2</v>
      </c>
      <c r="P56">
        <f>C56*LN(O56)</f>
        <v>-3580.8769363452698</v>
      </c>
      <c r="Q56">
        <f t="shared" si="8"/>
        <v>23551.711954435916</v>
      </c>
      <c r="R56">
        <f t="shared" si="8"/>
        <v>777.7268763696303</v>
      </c>
      <c r="S56">
        <f>S55+(A56^$B$3-A55^$B$3)*U56</f>
        <v>47952895698.500877</v>
      </c>
      <c r="T56">
        <f>T55+(A56^$C$3-A55^$C$3)*V56</f>
        <v>5753.1295464329814</v>
      </c>
      <c r="U56">
        <f t="array" ref="U56">EXP((SUMPRODUCT(TRANSPOSE(B$5:B$6),E56:F56))+SUMPRODUCT(TRANSPOSE($B$7:$B$9),G56:I56))</f>
        <v>0.62075990524923785</v>
      </c>
      <c r="V56">
        <f t="array" ref="V56">EXP(SUMPRODUCT(TRANSPOSE(C$5:C$6),E56:F56)+SUMPRODUCT(TRANSPOSE($B$7:$B$9),G56:I56))</f>
        <v>1.7919147343268986</v>
      </c>
      <c r="W56">
        <f t="shared" si="7"/>
        <v>5.6156703434914688</v>
      </c>
    </row>
    <row r="57" spans="1:23" ht="16" x14ac:dyDescent="0.2">
      <c r="A57" s="3">
        <v>43</v>
      </c>
      <c r="B57" s="3" t="s">
        <v>73</v>
      </c>
      <c r="C57" s="3">
        <v>958</v>
      </c>
      <c r="D57" s="5">
        <f t="shared" si="5"/>
        <v>24340</v>
      </c>
      <c r="E57">
        <v>0</v>
      </c>
      <c r="F57">
        <v>4.6333330000000004</v>
      </c>
      <c r="G57" s="6">
        <v>8.4033333333333324</v>
      </c>
      <c r="H57">
        <v>-1.8789144050104383E-2</v>
      </c>
      <c r="I57">
        <v>1</v>
      </c>
      <c r="J57">
        <f t="shared" si="0"/>
        <v>1.7410672807512073E-2</v>
      </c>
      <c r="K57">
        <f t="shared" si="6"/>
        <v>2.9187654480706815E-3</v>
      </c>
      <c r="L57">
        <f t="shared" si="1"/>
        <v>0.47058467034914364</v>
      </c>
      <c r="M57">
        <f t="shared" si="4"/>
        <v>1.6627930105330924E-2</v>
      </c>
      <c r="N57">
        <f t="shared" si="2"/>
        <v>0.40724020146668855</v>
      </c>
      <c r="O57">
        <f t="shared" si="2"/>
        <v>1.4711668892756614E-2</v>
      </c>
      <c r="P57">
        <f>C57*LN(O57)</f>
        <v>-4041.9114973531978</v>
      </c>
      <c r="Q57">
        <f t="shared" si="8"/>
        <v>24434.412088001314</v>
      </c>
      <c r="R57">
        <f t="shared" si="8"/>
        <v>882.70013356539687</v>
      </c>
      <c r="S57">
        <f>S56+(A57^$B$3-A56^$B$3)*U57</f>
        <v>57697525831.528709</v>
      </c>
      <c r="T57">
        <f>T56+(A57^$C$3-A56^$C$3)*V57</f>
        <v>6047.2223741456892</v>
      </c>
      <c r="U57">
        <f t="array" ref="U57">EXP((SUMPRODUCT(TRANSPOSE(B$5:B$6),E57:F57))+SUMPRODUCT(TRANSPOSE($B$7:$B$9),G57:I57))</f>
        <v>0.70343742765729389</v>
      </c>
      <c r="V57">
        <f t="array" ref="V57">EXP(SUMPRODUCT(TRANSPOSE(C$5:C$6),E57:F57)+SUMPRODUCT(TRANSPOSE($B$7:$B$9),G57:I57))</f>
        <v>2.0305755585003844</v>
      </c>
      <c r="W57">
        <f t="shared" si="7"/>
        <v>7.8601113188521019</v>
      </c>
    </row>
    <row r="58" spans="1:23" ht="16" x14ac:dyDescent="0.2">
      <c r="A58" s="3">
        <v>44</v>
      </c>
      <c r="B58" s="3" t="s">
        <v>74</v>
      </c>
      <c r="C58" s="3">
        <v>940</v>
      </c>
      <c r="D58" s="5">
        <f t="shared" si="5"/>
        <v>25280</v>
      </c>
      <c r="E58">
        <v>0</v>
      </c>
      <c r="F58">
        <v>4.4333330000000002</v>
      </c>
      <c r="G58" s="6">
        <v>9.2466666666666661</v>
      </c>
      <c r="H58">
        <v>-5.3191489361702128E-2</v>
      </c>
      <c r="I58">
        <v>1</v>
      </c>
      <c r="J58">
        <f t="shared" si="0"/>
        <v>2.1102930673409959E-2</v>
      </c>
      <c r="K58">
        <f t="shared" si="6"/>
        <v>3.6922578658978855E-3</v>
      </c>
      <c r="L58">
        <f t="shared" si="1"/>
        <v>0.48812825211694844</v>
      </c>
      <c r="M58">
        <f t="shared" si="4"/>
        <v>1.7543581767804795E-2</v>
      </c>
      <c r="N58">
        <f t="shared" si="2"/>
        <v>0.42284765106308708</v>
      </c>
      <c r="O58">
        <f t="shared" si="2"/>
        <v>1.5607449596398502E-2</v>
      </c>
      <c r="P58">
        <f>C58*LN(O58)</f>
        <v>-3910.4065240522023</v>
      </c>
      <c r="Q58">
        <f t="shared" si="8"/>
        <v>25370.859063785225</v>
      </c>
      <c r="R58">
        <f t="shared" si="8"/>
        <v>936.44697578391015</v>
      </c>
      <c r="S58">
        <f>S57+(A58^$B$3-A57^$B$3)*U58</f>
        <v>70066747142.353775</v>
      </c>
      <c r="T58">
        <f>T57+(A58^$C$3-A57^$C$3)*V58</f>
        <v>6367.7024764985263</v>
      </c>
      <c r="U58">
        <f t="array" ref="U58">EXP((SUMPRODUCT(TRANSPOSE(B$5:B$6),E58:F58))+SUMPRODUCT(TRANSPOSE($B$7:$B$9),G58:I58))</f>
        <v>0.78170659921667451</v>
      </c>
      <c r="V58">
        <f t="array" ref="V58">EXP(SUMPRODUCT(TRANSPOSE(C$5:C$6),E58:F58)+SUMPRODUCT(TRANSPOSE($B$7:$B$9),G58:I58))</f>
        <v>2.1555810185695039</v>
      </c>
      <c r="W58">
        <f t="shared" si="7"/>
        <v>0.37798129958402688</v>
      </c>
    </row>
    <row r="59" spans="1:23" ht="16" x14ac:dyDescent="0.2">
      <c r="A59" s="3">
        <v>45</v>
      </c>
      <c r="B59" s="3" t="s">
        <v>75</v>
      </c>
      <c r="C59" s="3">
        <v>890</v>
      </c>
      <c r="D59" s="5">
        <f t="shared" si="5"/>
        <v>26170</v>
      </c>
      <c r="E59">
        <v>0</v>
      </c>
      <c r="F59">
        <v>4.5</v>
      </c>
      <c r="G59" s="6">
        <v>9.2200000000000006</v>
      </c>
      <c r="H59">
        <v>-4.49438202247191E-2</v>
      </c>
      <c r="I59">
        <v>0</v>
      </c>
      <c r="J59">
        <f t="shared" si="0"/>
        <v>2.4963776487670342E-2</v>
      </c>
      <c r="K59">
        <f t="shared" si="6"/>
        <v>3.860845814260383E-3</v>
      </c>
      <c r="L59">
        <f t="shared" si="1"/>
        <v>0.50442677825911386</v>
      </c>
      <c r="M59">
        <f t="shared" si="4"/>
        <v>1.6298526142165426E-2</v>
      </c>
      <c r="N59">
        <f t="shared" si="2"/>
        <v>0.43740764353214928</v>
      </c>
      <c r="O59">
        <f t="shared" si="2"/>
        <v>1.4559992469062245E-2</v>
      </c>
      <c r="P59">
        <f>C59*LN(O59)</f>
        <v>-3764.235200569135</v>
      </c>
      <c r="Q59">
        <f t="shared" si="8"/>
        <v>26244.458611928956</v>
      </c>
      <c r="R59">
        <f t="shared" si="8"/>
        <v>873.59954814373464</v>
      </c>
      <c r="S59">
        <f>S58+(A59^$B$3-A58^$B$3)*U59</f>
        <v>83051521966.181412</v>
      </c>
      <c r="T59">
        <f>T58+(A59^$C$3-A58^$C$3)*V59</f>
        <v>6675.4425793959626</v>
      </c>
      <c r="U59">
        <f t="array" ref="U59">EXP((SUMPRODUCT(TRANSPOSE(B$5:B$6),E59:F59))+SUMPRODUCT(TRANSPOSE($B$7:$B$9),G59:I59))</f>
        <v>0.72059197211305537</v>
      </c>
      <c r="V59">
        <f t="array" ref="V59">EXP(SUMPRODUCT(TRANSPOSE(C$5:C$6),E59:F59)+SUMPRODUCT(TRANSPOSE($B$7:$B$9),G59:I59))</f>
        <v>2.017596867548205</v>
      </c>
      <c r="W59">
        <f t="shared" si="7"/>
        <v>1.8427473995803778</v>
      </c>
    </row>
    <row r="60" spans="1:23" ht="16" x14ac:dyDescent="0.2">
      <c r="A60" s="3">
        <v>46</v>
      </c>
      <c r="B60" s="3" t="s">
        <v>76</v>
      </c>
      <c r="C60" s="3">
        <v>850</v>
      </c>
      <c r="D60" s="5">
        <f t="shared" si="5"/>
        <v>27020</v>
      </c>
      <c r="E60">
        <v>0</v>
      </c>
      <c r="F60">
        <v>4.5</v>
      </c>
      <c r="G60" s="6">
        <v>8.69</v>
      </c>
      <c r="H60">
        <v>6.3529411764705876E-2</v>
      </c>
      <c r="I60">
        <v>0</v>
      </c>
      <c r="J60">
        <f t="shared" si="0"/>
        <v>2.9037128079611452E-2</v>
      </c>
      <c r="K60">
        <f t="shared" si="6"/>
        <v>4.0733515919411101E-3</v>
      </c>
      <c r="L60">
        <f t="shared" si="1"/>
        <v>0.51953207366417797</v>
      </c>
      <c r="M60">
        <f t="shared" si="4"/>
        <v>1.5105295405064112E-2</v>
      </c>
      <c r="N60">
        <f t="shared" si="2"/>
        <v>0.4509708985170342</v>
      </c>
      <c r="O60">
        <f t="shared" si="2"/>
        <v>1.3563254984884962E-2</v>
      </c>
      <c r="P60">
        <f>C60*LN(O60)</f>
        <v>-3655.3323348211429</v>
      </c>
      <c r="Q60">
        <f t="shared" si="8"/>
        <v>27058.253911022053</v>
      </c>
      <c r="R60">
        <f t="shared" si="8"/>
        <v>813.7952990930977</v>
      </c>
      <c r="S60">
        <f>S59+(A60^$B$3-A59^$B$3)*U60</f>
        <v>96807721305.564743</v>
      </c>
      <c r="T60">
        <f>T59+(A60^$C$3-A59^$C$3)*V60</f>
        <v>6969.8316579955435</v>
      </c>
      <c r="U60">
        <f t="array" ref="U60">EXP((SUMPRODUCT(TRANSPOSE(B$5:B$6),E60:F60))+SUMPRODUCT(TRANSPOSE($B$7:$B$9),G60:I60))</f>
        <v>0.67229675099908492</v>
      </c>
      <c r="V60">
        <f t="array" ref="V60">EXP(SUMPRODUCT(TRANSPOSE(C$5:C$6),E60:F60)+SUMPRODUCT(TRANSPOSE($B$7:$B$9),G60:I60))</f>
        <v>1.8823743135814128</v>
      </c>
      <c r="W60">
        <f t="shared" si="7"/>
        <v>4.259376577282624</v>
      </c>
    </row>
    <row r="61" spans="1:23" ht="16" x14ac:dyDescent="0.2">
      <c r="A61" s="3">
        <v>47</v>
      </c>
      <c r="B61" s="3" t="s">
        <v>77</v>
      </c>
      <c r="C61" s="3">
        <v>904</v>
      </c>
      <c r="D61" s="5">
        <f t="shared" si="5"/>
        <v>27924</v>
      </c>
      <c r="E61">
        <v>0</v>
      </c>
      <c r="F61">
        <v>4.6666670000000003</v>
      </c>
      <c r="G61" s="6">
        <v>8.5733333333333341</v>
      </c>
      <c r="H61">
        <v>-0.12610619469026549</v>
      </c>
      <c r="I61">
        <v>1</v>
      </c>
      <c r="J61">
        <f t="shared" si="0"/>
        <v>3.4034066678479857E-2</v>
      </c>
      <c r="K61">
        <f t="shared" si="6"/>
        <v>4.9969385988684056E-3</v>
      </c>
      <c r="L61">
        <f t="shared" si="1"/>
        <v>0.53646094519885423</v>
      </c>
      <c r="M61">
        <f t="shared" si="4"/>
        <v>1.692887153467626E-2</v>
      </c>
      <c r="N61">
        <f t="shared" si="2"/>
        <v>0.46623192953424925</v>
      </c>
      <c r="O61">
        <f t="shared" si="2"/>
        <v>1.5261031017215002E-2</v>
      </c>
      <c r="P61">
        <f>C61*LN(O61)</f>
        <v>-3780.9372335912835</v>
      </c>
      <c r="Q61">
        <f t="shared" si="8"/>
        <v>27973.915772054956</v>
      </c>
      <c r="R61">
        <f t="shared" si="8"/>
        <v>915.66186103290011</v>
      </c>
      <c r="S61">
        <f>S60+(A61^$B$3-A60^$B$3)*U61</f>
        <v>113763251790.46814</v>
      </c>
      <c r="T61">
        <f>T60+(A61^$C$3-A60^$C$3)*V61</f>
        <v>7310.9714514762136</v>
      </c>
      <c r="U61">
        <f t="array" ref="U61">EXP((SUMPRODUCT(TRANSPOSE(B$5:B$6),E61:F61))+SUMPRODUCT(TRANSPOSE($B$7:$B$9),G61:I61))</f>
        <v>0.73178073094508456</v>
      </c>
      <c r="V61">
        <f t="array" ref="V61">EXP(SUMPRODUCT(TRANSPOSE(C$5:C$6),E61:F61)+SUMPRODUCT(TRANSPOSE($B$7:$B$9),G61:I61))</f>
        <v>2.1285649334840078</v>
      </c>
      <c r="W61">
        <f t="shared" si="7"/>
        <v>1.2900288753208082</v>
      </c>
    </row>
    <row r="62" spans="1:23" ht="16" x14ac:dyDescent="0.2">
      <c r="A62" s="3">
        <v>48</v>
      </c>
      <c r="B62" s="3" t="s">
        <v>78</v>
      </c>
      <c r="C62" s="3">
        <v>790</v>
      </c>
      <c r="D62" s="5">
        <f t="shared" si="5"/>
        <v>28714</v>
      </c>
      <c r="E62">
        <v>0</v>
      </c>
      <c r="F62">
        <v>4.8</v>
      </c>
      <c r="G62" s="6">
        <v>7.75</v>
      </c>
      <c r="H62">
        <v>-7.5949367088607597E-2</v>
      </c>
      <c r="I62">
        <v>1</v>
      </c>
      <c r="J62">
        <f t="shared" si="0"/>
        <v>3.9134841428985601E-2</v>
      </c>
      <c r="K62">
        <f t="shared" si="6"/>
        <v>5.1007747505057432E-3</v>
      </c>
      <c r="L62">
        <f t="shared" si="1"/>
        <v>0.55214294467597425</v>
      </c>
      <c r="M62">
        <f t="shared" si="4"/>
        <v>1.5681999477120012E-2</v>
      </c>
      <c r="N62">
        <f t="shared" si="2"/>
        <v>0.48043488991365113</v>
      </c>
      <c r="O62">
        <f t="shared" si="2"/>
        <v>1.4202960379401906E-2</v>
      </c>
      <c r="P62">
        <f>C62*LN(O62)</f>
        <v>-3360.9008383577138</v>
      </c>
      <c r="Q62">
        <f t="shared" si="8"/>
        <v>28826.093394819069</v>
      </c>
      <c r="R62">
        <f t="shared" si="8"/>
        <v>852.1776227641144</v>
      </c>
      <c r="S62">
        <f>S61+(A62^$B$3-A61^$B$3)*U62</f>
        <v>131163234380.55322</v>
      </c>
      <c r="T62">
        <f>T61+(A62^$C$3-A61^$C$3)*V62</f>
        <v>7638.2952702491602</v>
      </c>
      <c r="U62">
        <f t="array" ref="U62">EXP((SUMPRODUCT(TRANSPOSE(B$5:B$6),E62:F62))+SUMPRODUCT(TRANSPOSE($B$7:$B$9),G62:I62))</f>
        <v>0.66492689176840403</v>
      </c>
      <c r="V62">
        <f t="array" ref="V62">EXP(SUMPRODUCT(TRANSPOSE(C$5:C$6),E62:F62)+SUMPRODUCT(TRANSPOSE($B$7:$B$9),G62:I62))</f>
        <v>1.9940155376749151</v>
      </c>
      <c r="W62">
        <f t="shared" si="7"/>
        <v>7.8705851600144818</v>
      </c>
    </row>
    <row r="63" spans="1:23" ht="16" x14ac:dyDescent="0.2">
      <c r="A63" s="3">
        <v>49</v>
      </c>
      <c r="B63" s="3" t="s">
        <v>79</v>
      </c>
      <c r="C63" s="3">
        <v>730</v>
      </c>
      <c r="D63" s="5">
        <f t="shared" si="5"/>
        <v>29444</v>
      </c>
      <c r="E63">
        <v>0</v>
      </c>
      <c r="F63">
        <v>5</v>
      </c>
      <c r="G63" s="6">
        <v>7.2899999999999991</v>
      </c>
      <c r="H63">
        <v>3.0136986301369864E-2</v>
      </c>
      <c r="I63">
        <v>0</v>
      </c>
      <c r="J63">
        <f t="shared" si="0"/>
        <v>4.3964539636964672E-2</v>
      </c>
      <c r="K63">
        <f t="shared" si="6"/>
        <v>4.8296982079790718E-3</v>
      </c>
      <c r="L63">
        <f t="shared" si="1"/>
        <v>0.56588427894093751</v>
      </c>
      <c r="M63">
        <f t="shared" si="4"/>
        <v>1.3741334264963267E-2</v>
      </c>
      <c r="N63">
        <f t="shared" si="2"/>
        <v>0.49293055947594899</v>
      </c>
      <c r="O63">
        <f t="shared" si="2"/>
        <v>1.2495669562297838E-2</v>
      </c>
      <c r="P63">
        <f>C63*LN(O63)</f>
        <v>-3199.1323846901455</v>
      </c>
      <c r="Q63">
        <f t="shared" si="8"/>
        <v>29575.83356855694</v>
      </c>
      <c r="R63">
        <f t="shared" si="8"/>
        <v>749.74017373787024</v>
      </c>
      <c r="S63">
        <f>S62+(A63^$B$3-A62^$B$3)*U63</f>
        <v>147725183420.20984</v>
      </c>
      <c r="T63">
        <f>T62+(A63^$C$3-A62^$C$3)*V63</f>
        <v>7934.6803318693537</v>
      </c>
      <c r="U63">
        <f t="array" ref="U63">EXP((SUMPRODUCT(TRANSPOSE(B$5:B$6),E63:F63))+SUMPRODUCT(TRANSPOSE($B$7:$B$9),G63:I63))</f>
        <v>0.56181412246268669</v>
      </c>
      <c r="V63">
        <f t="array" ref="V63">EXP(SUMPRODUCT(TRANSPOSE(C$5:C$6),E63:F63)+SUMPRODUCT(TRANSPOSE($B$7:$B$9),G63:I63))</f>
        <v>1.7636824871302548</v>
      </c>
      <c r="W63">
        <f t="shared" si="7"/>
        <v>2.7041333887493475</v>
      </c>
    </row>
    <row r="64" spans="1:23" ht="16" x14ac:dyDescent="0.2">
      <c r="A64" s="3">
        <v>50</v>
      </c>
      <c r="B64" s="3" t="s">
        <v>80</v>
      </c>
      <c r="C64" s="3">
        <v>752</v>
      </c>
      <c r="D64" s="5">
        <f t="shared" si="5"/>
        <v>30196</v>
      </c>
      <c r="E64">
        <v>0</v>
      </c>
      <c r="F64">
        <v>5.3333329999999997</v>
      </c>
      <c r="G64" s="6">
        <v>5.96</v>
      </c>
      <c r="H64">
        <v>9.7074468085106377E-2</v>
      </c>
      <c r="I64">
        <v>0</v>
      </c>
      <c r="J64">
        <f t="shared" si="0"/>
        <v>4.8501491024170562E-2</v>
      </c>
      <c r="K64">
        <f t="shared" si="6"/>
        <v>4.5369513872058898E-3</v>
      </c>
      <c r="L64">
        <f t="shared" si="1"/>
        <v>0.57825492372293796</v>
      </c>
      <c r="M64">
        <f t="shared" si="4"/>
        <v>1.2370644782000451E-2</v>
      </c>
      <c r="N64">
        <f t="shared" si="2"/>
        <v>0.50420621392272913</v>
      </c>
      <c r="O64">
        <f t="shared" si="2"/>
        <v>1.1275654446780099E-2</v>
      </c>
      <c r="P64">
        <f>C64*LN(O64)</f>
        <v>-3372.8022321156109</v>
      </c>
      <c r="Q64">
        <f t="shared" si="8"/>
        <v>30252.372835363749</v>
      </c>
      <c r="R64">
        <f t="shared" si="8"/>
        <v>676.53926680680593</v>
      </c>
      <c r="S64">
        <f>S63+(A64^$B$3-A63^$B$3)*U64</f>
        <v>163360828740.51099</v>
      </c>
      <c r="T64">
        <f>T63+(A64^$C$3-A63^$C$3)*V64</f>
        <v>8209.6427062892981</v>
      </c>
      <c r="U64">
        <f t="array" ref="U64">EXP((SUMPRODUCT(TRANSPOSE(B$5:B$6),E64:F64))+SUMPRODUCT(TRANSPOSE($B$7:$B$9),G64:I64))</f>
        <v>0.47196399049937848</v>
      </c>
      <c r="V64">
        <f t="array" ref="V64">EXP(SUMPRODUCT(TRANSPOSE(C$5:C$6),E64:F64)+SUMPRODUCT(TRANSPOSE($B$7:$B$9),G64:I64))</f>
        <v>1.5990367015895823</v>
      </c>
      <c r="W64">
        <f t="shared" si="7"/>
        <v>10.034671967180063</v>
      </c>
    </row>
    <row r="65" spans="1:23" ht="16" x14ac:dyDescent="0.2">
      <c r="A65" s="3">
        <v>51</v>
      </c>
      <c r="B65" s="3" t="s">
        <v>81</v>
      </c>
      <c r="C65" s="3">
        <v>825</v>
      </c>
      <c r="D65" s="5">
        <f t="shared" si="5"/>
        <v>31021</v>
      </c>
      <c r="E65">
        <v>0</v>
      </c>
      <c r="F65">
        <v>6</v>
      </c>
      <c r="G65" s="6">
        <v>6.4833333333333325</v>
      </c>
      <c r="H65">
        <v>-0.2012121212121212</v>
      </c>
      <c r="I65">
        <v>1</v>
      </c>
      <c r="J65">
        <f t="shared" si="0"/>
        <v>5.3866811858772956E-2</v>
      </c>
      <c r="K65">
        <f t="shared" si="6"/>
        <v>5.365320834602394E-3</v>
      </c>
      <c r="L65">
        <f t="shared" si="1"/>
        <v>0.59337877671516048</v>
      </c>
      <c r="M65">
        <f t="shared" si="4"/>
        <v>1.512385299222252E-2</v>
      </c>
      <c r="N65">
        <f t="shared" si="2"/>
        <v>0.51796602343507392</v>
      </c>
      <c r="O65">
        <f t="shared" si="2"/>
        <v>1.3759809512344753E-2</v>
      </c>
      <c r="P65">
        <f>C65*LN(O65)</f>
        <v>-3535.9527143756964</v>
      </c>
      <c r="Q65">
        <f t="shared" si="8"/>
        <v>31077.961406104434</v>
      </c>
      <c r="R65">
        <f t="shared" si="8"/>
        <v>825.58857074068521</v>
      </c>
      <c r="S65">
        <f>S64+(A65^$B$3-A64^$B$3)*U65</f>
        <v>181949278287.0705</v>
      </c>
      <c r="T65">
        <f>T64+(A65^$C$3-A64^$C$3)*V65</f>
        <v>8556.9781107068538</v>
      </c>
      <c r="U65">
        <f t="array" ref="U65">EXP((SUMPRODUCT(TRANSPOSE(B$5:B$6),E65:F65))+SUMPRODUCT(TRANSPOSE($B$7:$B$9),G65:I65))</f>
        <v>0.50045101744317733</v>
      </c>
      <c r="V65">
        <f t="array" ref="V65">EXP(SUMPRODUCT(TRANSPOSE(C$5:C$6),E65:F65)+SUMPRODUCT(TRANSPOSE($B$7:$B$9),G65:I65))</f>
        <v>1.9749444163600818</v>
      </c>
      <c r="W65">
        <f t="shared" si="7"/>
        <v>7.1341907961844045E-2</v>
      </c>
    </row>
    <row r="66" spans="1:23" ht="16" x14ac:dyDescent="0.2">
      <c r="A66" s="3">
        <v>52</v>
      </c>
      <c r="B66" s="3" t="s">
        <v>82</v>
      </c>
      <c r="C66" s="3">
        <v>659</v>
      </c>
      <c r="D66" s="5">
        <f t="shared" si="5"/>
        <v>31680</v>
      </c>
      <c r="E66">
        <v>0</v>
      </c>
      <c r="F66">
        <v>6.8666669999999996</v>
      </c>
      <c r="G66" s="6">
        <v>5.7666666666666666</v>
      </c>
      <c r="H66">
        <v>-9.104704097116844E-3</v>
      </c>
      <c r="I66">
        <v>1</v>
      </c>
      <c r="J66">
        <f t="shared" si="0"/>
        <v>5.8349407173461043E-2</v>
      </c>
      <c r="K66">
        <f t="shared" si="6"/>
        <v>4.482595314688087E-3</v>
      </c>
      <c r="L66">
        <f t="shared" si="1"/>
        <v>0.60704133910758629</v>
      </c>
      <c r="M66">
        <f t="shared" si="4"/>
        <v>1.3662562392425803E-2</v>
      </c>
      <c r="N66">
        <f t="shared" si="2"/>
        <v>0.5303454139287318</v>
      </c>
      <c r="O66">
        <f t="shared" si="2"/>
        <v>1.2379390493657938E-2</v>
      </c>
      <c r="P66">
        <f>C66*LN(O66)</f>
        <v>-2894.1449601688555</v>
      </c>
      <c r="Q66">
        <f t="shared" si="8"/>
        <v>31820.724835723908</v>
      </c>
      <c r="R66">
        <f t="shared" si="8"/>
        <v>742.76342961947626</v>
      </c>
      <c r="S66">
        <f>S65+(A66^$B$3-A65^$B$3)*U66</f>
        <v>197561740620.13867</v>
      </c>
      <c r="T66">
        <f>T65+(A66^$C$3-A65^$C$3)*V66</f>
        <v>8882.0510692162279</v>
      </c>
      <c r="U66">
        <f t="array" ref="U66">EXP((SUMPRODUCT(TRANSPOSE(B$5:B$6),E66:F66))+SUMPRODUCT(TRANSPOSE($B$7:$B$9),G66:I66))</f>
        <v>0.3757413113487042</v>
      </c>
      <c r="V66">
        <f t="array" ref="V66">EXP(SUMPRODUCT(TRANSPOSE(C$5:C$6),E66:F66)+SUMPRODUCT(TRANSPOSE($B$7:$B$9),G66:I66))</f>
        <v>1.8080027661885096</v>
      </c>
      <c r="W66">
        <f t="shared" si="7"/>
        <v>12.710687347416732</v>
      </c>
    </row>
    <row r="67" spans="1:23" ht="16" x14ac:dyDescent="0.2">
      <c r="A67" s="3">
        <v>53</v>
      </c>
      <c r="B67" s="3" t="s">
        <v>83</v>
      </c>
      <c r="C67" s="3">
        <v>653</v>
      </c>
      <c r="D67" s="5">
        <f t="shared" si="5"/>
        <v>32333</v>
      </c>
      <c r="E67">
        <v>0</v>
      </c>
      <c r="F67">
        <v>8.2666660000000007</v>
      </c>
      <c r="G67" s="6">
        <v>5.8266666666666671</v>
      </c>
      <c r="H67">
        <v>0.11944869831546708</v>
      </c>
      <c r="I67">
        <v>0</v>
      </c>
      <c r="J67">
        <f t="shared" si="0"/>
        <v>6.1725213989664018E-2</v>
      </c>
      <c r="K67">
        <f t="shared" si="6"/>
        <v>3.3758068162029753E-3</v>
      </c>
      <c r="L67">
        <f t="shared" si="1"/>
        <v>0.61964396602817895</v>
      </c>
      <c r="M67">
        <f t="shared" si="4"/>
        <v>1.2602626920592663E-2</v>
      </c>
      <c r="N67">
        <f t="shared" si="2"/>
        <v>0.54165831985439294</v>
      </c>
      <c r="O67">
        <f t="shared" si="2"/>
        <v>1.1312905925661062E-2</v>
      </c>
      <c r="P67">
        <f>C67*LN(O67)</f>
        <v>-2926.6226402475336</v>
      </c>
      <c r="Q67">
        <f t="shared" si="8"/>
        <v>32499.499191263578</v>
      </c>
      <c r="R67">
        <f t="shared" si="8"/>
        <v>678.7743555396637</v>
      </c>
      <c r="S67">
        <f>S66+(A67^$B$3-A66^$B$3)*U67</f>
        <v>209369265201.95444</v>
      </c>
      <c r="T67">
        <f>T66+(A67^$C$3-A66^$C$3)*V67</f>
        <v>9192.0917139880512</v>
      </c>
      <c r="U67">
        <f t="array" ref="U67">EXP((SUMPRODUCT(TRANSPOSE(B$5:B$6),E67:F67))+SUMPRODUCT(TRANSPOSE($B$7:$B$9),G67:I67))</f>
        <v>0.25457272624831989</v>
      </c>
      <c r="V67">
        <f t="array" ref="V67">EXP(SUMPRODUCT(TRANSPOSE(C$5:C$6),E67:F67)+SUMPRODUCT(TRANSPOSE($B$7:$B$9),G67:I67))</f>
        <v>1.6874607815527412</v>
      </c>
      <c r="W67">
        <f t="shared" si="7"/>
        <v>3.9470682296575346</v>
      </c>
    </row>
    <row r="68" spans="1:23" ht="16" x14ac:dyDescent="0.2">
      <c r="A68" s="3">
        <v>54</v>
      </c>
      <c r="B68" s="3" t="s">
        <v>84</v>
      </c>
      <c r="C68" s="3">
        <v>731</v>
      </c>
      <c r="D68" s="5">
        <f t="shared" si="5"/>
        <v>33064</v>
      </c>
      <c r="E68">
        <v>0</v>
      </c>
      <c r="F68">
        <v>9.3000000000000007</v>
      </c>
      <c r="G68" s="6">
        <v>6.82</v>
      </c>
      <c r="H68">
        <v>0.213406292749658</v>
      </c>
      <c r="I68">
        <v>0</v>
      </c>
      <c r="J68">
        <f t="shared" si="0"/>
        <v>6.485332789175513E-2</v>
      </c>
      <c r="K68">
        <f t="shared" si="6"/>
        <v>3.128113902091112E-3</v>
      </c>
      <c r="L68">
        <f t="shared" si="1"/>
        <v>0.63280248353456092</v>
      </c>
      <c r="M68">
        <f t="shared" si="4"/>
        <v>1.3158517506381973E-2</v>
      </c>
      <c r="N68">
        <f t="shared" si="2"/>
        <v>0.55341479180556374</v>
      </c>
      <c r="O68">
        <f t="shared" si="2"/>
        <v>1.1756471951170924E-2</v>
      </c>
      <c r="P68">
        <f>C68*LN(O68)</f>
        <v>-3248.0898629277208</v>
      </c>
      <c r="Q68">
        <f t="shared" si="8"/>
        <v>33204.887508333828</v>
      </c>
      <c r="R68">
        <f t="shared" si="8"/>
        <v>705.38831707025543</v>
      </c>
      <c r="S68">
        <f>S67+(A68^$B$3-A67^$B$3)*U68</f>
        <v>220349010078.74176</v>
      </c>
      <c r="T68">
        <f>T67+(A68^$C$3-A67^$C$3)*V68</f>
        <v>9526.9739217584356</v>
      </c>
      <c r="U68">
        <f t="array" ref="U68">EXP((SUMPRODUCT(TRANSPOSE(B$5:B$6),E68:F68))+SUMPRODUCT(TRANSPOSE($B$7:$B$9),G68:I68))</f>
        <v>0.21251116535304454</v>
      </c>
      <c r="V68">
        <f t="array" ref="V68">EXP(SUMPRODUCT(TRANSPOSE(C$5:C$6),E68:F68)+SUMPRODUCT(TRANSPOSE($B$7:$B$9),G68:I68))</f>
        <v>1.7843554383869471</v>
      </c>
      <c r="W68">
        <f t="shared" si="7"/>
        <v>3.5036501955874932</v>
      </c>
    </row>
    <row r="69" spans="1:23" ht="16" x14ac:dyDescent="0.2">
      <c r="A69" s="3">
        <v>55</v>
      </c>
      <c r="B69" s="3" t="s">
        <v>85</v>
      </c>
      <c r="C69" s="3">
        <v>887</v>
      </c>
      <c r="D69" s="5">
        <f t="shared" si="5"/>
        <v>33951</v>
      </c>
      <c r="E69">
        <v>0</v>
      </c>
      <c r="F69">
        <v>9.6333330000000004</v>
      </c>
      <c r="G69" s="6">
        <v>6.839999999999999</v>
      </c>
      <c r="H69">
        <v>-4.5095828635851182E-2</v>
      </c>
      <c r="I69">
        <v>1</v>
      </c>
      <c r="J69">
        <f t="shared" si="0"/>
        <v>6.8614285235722439E-2</v>
      </c>
      <c r="K69">
        <f t="shared" si="6"/>
        <v>3.7609573439673083E-3</v>
      </c>
      <c r="L69">
        <f t="shared" si="1"/>
        <v>0.64794643941674335</v>
      </c>
      <c r="M69">
        <f t="shared" si="4"/>
        <v>1.5143955882182425E-2</v>
      </c>
      <c r="N69">
        <f t="shared" si="2"/>
        <v>0.56696763698721053</v>
      </c>
      <c r="O69">
        <f t="shared" si="2"/>
        <v>1.355284518164679E-2</v>
      </c>
      <c r="P69">
        <f>C69*LN(O69)</f>
        <v>-3815.1278353702883</v>
      </c>
      <c r="Q69">
        <f t="shared" si="8"/>
        <v>34018.058219232633</v>
      </c>
      <c r="R69">
        <f t="shared" si="8"/>
        <v>813.17071089880744</v>
      </c>
      <c r="S69">
        <f>S68+(A69^$B$3-A68^$B$3)*U69</f>
        <v>233599534947.7561</v>
      </c>
      <c r="T69">
        <f>T68+(A69^$C$3-A68^$C$3)*V69</f>
        <v>9927.5765321243707</v>
      </c>
      <c r="U69">
        <f t="array" ref="U69">EXP((SUMPRODUCT(TRANSPOSE(B$5:B$6),E69:F69))+SUMPRODUCT(TRANSPOSE($B$7:$B$9),G69:I69))</f>
        <v>0.23068891723955678</v>
      </c>
      <c r="V69">
        <f t="array" ref="V69">EXP(SUMPRODUCT(TRANSPOSE(C$5:C$6),E69:F69)+SUMPRODUCT(TRANSPOSE($B$7:$B$9),G69:I69))</f>
        <v>2.0904903327930096</v>
      </c>
      <c r="W69">
        <f t="shared" si="7"/>
        <v>8.3234824240352374</v>
      </c>
    </row>
    <row r="70" spans="1:23" ht="16" x14ac:dyDescent="0.2">
      <c r="A70" s="3">
        <v>56</v>
      </c>
      <c r="B70" s="3" t="s">
        <v>86</v>
      </c>
      <c r="C70" s="3">
        <v>847</v>
      </c>
      <c r="D70" s="5">
        <f t="shared" si="5"/>
        <v>34798</v>
      </c>
      <c r="E70">
        <v>0</v>
      </c>
      <c r="F70">
        <v>9.9333329999999993</v>
      </c>
      <c r="G70" s="6">
        <v>7.0166666666666675</v>
      </c>
      <c r="H70">
        <v>-1.6528925619834711E-2</v>
      </c>
      <c r="I70">
        <v>1</v>
      </c>
      <c r="J70">
        <f t="shared" si="0"/>
        <v>7.2528385778064863E-2</v>
      </c>
      <c r="K70">
        <f t="shared" si="6"/>
        <v>3.9141005423424247E-3</v>
      </c>
      <c r="L70">
        <f t="shared" si="1"/>
        <v>0.66288680620317253</v>
      </c>
      <c r="M70">
        <f t="shared" si="4"/>
        <v>1.4940366786429182E-2</v>
      </c>
      <c r="N70">
        <f t="shared" si="2"/>
        <v>0.58036675696164886</v>
      </c>
      <c r="O70">
        <f t="shared" si="2"/>
        <v>1.3399119974438267E-2</v>
      </c>
      <c r="P70">
        <f>C70*LN(O70)</f>
        <v>-3652.743611828374</v>
      </c>
      <c r="Q70">
        <f t="shared" si="8"/>
        <v>34822.005417698929</v>
      </c>
      <c r="R70">
        <f t="shared" si="8"/>
        <v>803.94719846629607</v>
      </c>
      <c r="S70">
        <f>S69+(A70^$B$3-A69^$B$3)*U70</f>
        <v>247447436075.43835</v>
      </c>
      <c r="T70">
        <f>T69+(A70^$C$3-A69^$C$3)*V70</f>
        <v>10340.058375391671</v>
      </c>
      <c r="U70">
        <f t="array" ref="U70">EXP((SUMPRODUCT(TRANSPOSE(B$5:B$6),E70:F70))+SUMPRODUCT(TRANSPOSE($B$7:$B$9),G70:I70))</f>
        <v>0.21727905502987466</v>
      </c>
      <c r="V70">
        <f t="array" ref="V70">EXP(SUMPRODUCT(TRANSPOSE(C$5:C$6),E70:F70)+SUMPRODUCT(TRANSPOSE($B$7:$B$9),G70:I70))</f>
        <v>2.1088658871308845</v>
      </c>
      <c r="W70">
        <f t="shared" si="7"/>
        <v>5.0829753876864148</v>
      </c>
    </row>
    <row r="71" spans="1:23" ht="16" x14ac:dyDescent="0.2">
      <c r="A71" s="3">
        <v>57</v>
      </c>
      <c r="B71" s="3" t="s">
        <v>87</v>
      </c>
      <c r="C71" s="3">
        <v>833</v>
      </c>
      <c r="D71" s="5">
        <f t="shared" si="5"/>
        <v>35631</v>
      </c>
      <c r="E71">
        <v>0</v>
      </c>
      <c r="F71">
        <v>9.8333329999999997</v>
      </c>
      <c r="G71" s="6">
        <v>7.3866666666666658</v>
      </c>
      <c r="H71">
        <v>-0.10324129651860744</v>
      </c>
      <c r="I71">
        <v>0</v>
      </c>
      <c r="J71">
        <f t="shared" si="0"/>
        <v>7.6883933146225991E-2</v>
      </c>
      <c r="K71">
        <f t="shared" si="6"/>
        <v>4.3555473681611279E-3</v>
      </c>
      <c r="L71">
        <f t="shared" si="1"/>
        <v>0.67728397852319011</v>
      </c>
      <c r="M71">
        <f t="shared" si="4"/>
        <v>1.4397172320017582E-2</v>
      </c>
      <c r="N71">
        <f t="shared" si="2"/>
        <v>0.59336031521125909</v>
      </c>
      <c r="O71">
        <f t="shared" si="2"/>
        <v>1.2993558249610286E-2</v>
      </c>
      <c r="P71">
        <f>C71*LN(O71)</f>
        <v>-3617.9702024717926</v>
      </c>
      <c r="Q71">
        <f t="shared" si="8"/>
        <v>35601.618912675549</v>
      </c>
      <c r="R71">
        <f t="shared" si="8"/>
        <v>779.61349497661718</v>
      </c>
      <c r="S71">
        <f>S70+(A71^$B$3-A70^$B$3)*U71</f>
        <v>262927092932.76151</v>
      </c>
      <c r="T71">
        <f>T70+(A71^$C$3-A70^$C$3)*V71</f>
        <v>10755.226193422935</v>
      </c>
      <c r="U71">
        <f t="array" ref="U71">EXP((SUMPRODUCT(TRANSPOSE(B$5:B$6),E71:F71))+SUMPRODUCT(TRANSPOSE($B$7:$B$9),G71:I71))</f>
        <v>0.21930158106985878</v>
      </c>
      <c r="V71">
        <f t="array" ref="V71">EXP(SUMPRODUCT(TRANSPOSE(C$5:C$6),E71:F71)+SUMPRODUCT(TRANSPOSE($B$7:$B$9),G71:I71))</f>
        <v>2.080349513719987</v>
      </c>
      <c r="W71">
        <f t="shared" si="7"/>
        <v>6.4089441804781302</v>
      </c>
    </row>
    <row r="72" spans="1:23" ht="16" x14ac:dyDescent="0.2">
      <c r="A72" s="3">
        <v>58</v>
      </c>
      <c r="B72" s="3" t="s">
        <v>88</v>
      </c>
      <c r="C72" s="3">
        <v>747</v>
      </c>
      <c r="D72" s="5">
        <f t="shared" si="5"/>
        <v>36378</v>
      </c>
      <c r="E72">
        <v>0</v>
      </c>
      <c r="F72">
        <v>9.6333330000000004</v>
      </c>
      <c r="G72" s="6">
        <v>7.3933333333333335</v>
      </c>
      <c r="H72">
        <v>9.6385542168674704E-2</v>
      </c>
      <c r="I72">
        <v>0</v>
      </c>
      <c r="J72">
        <f t="shared" si="0"/>
        <v>8.1557640923199504E-2</v>
      </c>
      <c r="K72">
        <f t="shared" si="6"/>
        <v>4.6737077769735125E-3</v>
      </c>
      <c r="L72">
        <f t="shared" si="1"/>
        <v>0.69039648403132992</v>
      </c>
      <c r="M72">
        <f t="shared" si="4"/>
        <v>1.3112505508139805E-2</v>
      </c>
      <c r="N72">
        <f t="shared" si="2"/>
        <v>0.60529324915706961</v>
      </c>
      <c r="O72">
        <f t="shared" si="2"/>
        <v>1.1932933945810506E-2</v>
      </c>
      <c r="P72">
        <f>C72*LN(O72)</f>
        <v>-3308.0544978447811</v>
      </c>
      <c r="Q72">
        <f t="shared" si="8"/>
        <v>36317.59494942418</v>
      </c>
      <c r="R72">
        <f t="shared" si="8"/>
        <v>715.97603674863035</v>
      </c>
      <c r="S72">
        <f>S71+(A72^$B$3-A71^$B$3)*U72</f>
        <v>279620208961.77374</v>
      </c>
      <c r="T72">
        <f>T71+(A72^$C$3-A71^$C$3)*V72</f>
        <v>11149.801106424364</v>
      </c>
      <c r="U72">
        <f t="array" ref="U72">EXP((SUMPRODUCT(TRANSPOSE(B$5:B$6),E72:F72))+SUMPRODUCT(TRANSPOSE($B$7:$B$9),G72:I72))</f>
        <v>0.21391554756819267</v>
      </c>
      <c r="V72">
        <f t="array" ref="V72">EXP(SUMPRODUCT(TRANSPOSE(C$5:C$6),E72:F72)+SUMPRODUCT(TRANSPOSE($B$7:$B$9),G72:I72))</f>
        <v>1.9384909755376392</v>
      </c>
      <c r="W72">
        <f t="shared" si="7"/>
        <v>4.153140997505977</v>
      </c>
    </row>
    <row r="73" spans="1:23" ht="16" x14ac:dyDescent="0.2">
      <c r="A73" s="3">
        <v>59</v>
      </c>
      <c r="B73" s="3" t="s">
        <v>89</v>
      </c>
      <c r="C73" s="3">
        <v>819</v>
      </c>
      <c r="D73" s="5">
        <f t="shared" si="5"/>
        <v>37197</v>
      </c>
      <c r="E73">
        <v>0</v>
      </c>
      <c r="F73">
        <v>9.466666</v>
      </c>
      <c r="G73" s="6">
        <v>6.83</v>
      </c>
      <c r="H73">
        <v>-0.20268620268620269</v>
      </c>
      <c r="I73">
        <v>1</v>
      </c>
      <c r="J73">
        <f t="shared" si="0"/>
        <v>8.7583215121438074E-2</v>
      </c>
      <c r="K73">
        <f t="shared" si="6"/>
        <v>6.0255741982385702E-3</v>
      </c>
      <c r="L73">
        <f t="shared" si="1"/>
        <v>0.70485898791278279</v>
      </c>
      <c r="M73">
        <f t="shared" si="4"/>
        <v>1.4462503881452871E-2</v>
      </c>
      <c r="N73">
        <f t="shared" si="2"/>
        <v>0.61857644259114242</v>
      </c>
      <c r="O73">
        <f t="shared" si="2"/>
        <v>1.3283193434072815E-2</v>
      </c>
      <c r="P73">
        <f>C73*LN(O73)</f>
        <v>-3539.1084137208031</v>
      </c>
      <c r="Q73">
        <f t="shared" si="8"/>
        <v>37114.586555468544</v>
      </c>
      <c r="R73">
        <f t="shared" si="8"/>
        <v>796.99160604436884</v>
      </c>
      <c r="S73">
        <f>S72+(A73^$B$3-A72^$B$3)*U73</f>
        <v>301269555592.09454</v>
      </c>
      <c r="T73">
        <f>T72+(A73^$C$3-A72^$C$3)*V73</f>
        <v>11604.875042126669</v>
      </c>
      <c r="U73">
        <f t="array" ref="U73">EXP((SUMPRODUCT(TRANSPOSE(B$5:B$6),E73:F73))+SUMPRODUCT(TRANSPOSE($B$7:$B$9),G73:I73))</f>
        <v>0.25137691940989215</v>
      </c>
      <c r="V73">
        <f t="array" ref="V73">EXP(SUMPRODUCT(TRANSPOSE(C$5:C$6),E73:F73)+SUMPRODUCT(TRANSPOSE($B$7:$B$9),G73:I73))</f>
        <v>2.1927336150728194</v>
      </c>
      <c r="W73">
        <f t="shared" si="7"/>
        <v>2.6872275892101545</v>
      </c>
    </row>
    <row r="74" spans="1:23" ht="16" x14ac:dyDescent="0.2">
      <c r="A74" s="3">
        <v>60</v>
      </c>
      <c r="B74" s="3" t="s">
        <v>90</v>
      </c>
      <c r="C74" s="3">
        <v>653</v>
      </c>
      <c r="D74" s="5">
        <f t="shared" si="5"/>
        <v>37850</v>
      </c>
      <c r="E74">
        <v>0</v>
      </c>
      <c r="F74">
        <v>9.5</v>
      </c>
      <c r="G74" s="6">
        <v>7.1266666666666669</v>
      </c>
      <c r="H74">
        <v>4.2879019908116385E-2</v>
      </c>
      <c r="I74">
        <v>1</v>
      </c>
      <c r="J74">
        <f t="shared" si="0"/>
        <v>9.3733204217853361E-2</v>
      </c>
      <c r="K74">
        <f t="shared" si="6"/>
        <v>6.149989096415287E-3</v>
      </c>
      <c r="L74">
        <f t="shared" si="1"/>
        <v>0.7180783737126637</v>
      </c>
      <c r="M74">
        <f t="shared" si="4"/>
        <v>1.3219385799880912E-2</v>
      </c>
      <c r="N74">
        <f t="shared" si="2"/>
        <v>0.630807671122668</v>
      </c>
      <c r="O74">
        <f t="shared" si="2"/>
        <v>1.223122853152557E-2</v>
      </c>
      <c r="P74">
        <f>C74*LN(O74)</f>
        <v>-2875.6571619698389</v>
      </c>
      <c r="Q74">
        <f t="shared" si="8"/>
        <v>37848.460267360082</v>
      </c>
      <c r="R74">
        <f t="shared" si="8"/>
        <v>733.87371189153419</v>
      </c>
      <c r="S74">
        <f>S73+(A74^$B$3-A73^$B$3)*U74</f>
        <v>323516151019.07111</v>
      </c>
      <c r="T74">
        <f>T73+(A74^$C$3-A73^$C$3)*V74</f>
        <v>12040.790085305225</v>
      </c>
      <c r="U74">
        <f t="array" ref="U74">EXP((SUMPRODUCT(TRANSPOSE(B$5:B$6),E74:F74))+SUMPRODUCT(TRANSPOSE($B$7:$B$9),G74:I74))</f>
        <v>0.23444746188331281</v>
      </c>
      <c r="V74">
        <f t="array" ref="V74">EXP(SUMPRODUCT(TRANSPOSE(C$5:C$6),E74:F74)+SUMPRODUCT(TRANSPOSE($B$7:$B$9),G74:I74))</f>
        <v>2.060716561663511</v>
      </c>
      <c r="W74">
        <f t="shared" si="7"/>
        <v>12.384948222287012</v>
      </c>
    </row>
    <row r="75" spans="1:23" ht="16" x14ac:dyDescent="0.2">
      <c r="A75" s="3">
        <v>61</v>
      </c>
      <c r="B75" s="3" t="s">
        <v>91</v>
      </c>
      <c r="C75" s="3">
        <v>681</v>
      </c>
      <c r="D75" s="5">
        <f t="shared" si="5"/>
        <v>38531</v>
      </c>
      <c r="E75">
        <v>1</v>
      </c>
      <c r="F75">
        <v>9.033334</v>
      </c>
      <c r="G75" s="6">
        <v>7.3066666666666666</v>
      </c>
      <c r="H75">
        <v>-0.16005873715124816</v>
      </c>
      <c r="I75">
        <v>0</v>
      </c>
      <c r="J75">
        <f t="shared" si="0"/>
        <v>9.9505983478131443E-2</v>
      </c>
      <c r="K75">
        <f t="shared" si="6"/>
        <v>5.7727792602780825E-3</v>
      </c>
      <c r="L75">
        <f t="shared" si="1"/>
        <v>0.73021648667619876</v>
      </c>
      <c r="M75">
        <f t="shared" si="4"/>
        <v>1.2138112963535064E-2</v>
      </c>
      <c r="N75">
        <f t="shared" si="2"/>
        <v>0.64205604044495335</v>
      </c>
      <c r="O75">
        <f t="shared" si="2"/>
        <v>1.1248369322285297E-2</v>
      </c>
      <c r="P75">
        <f>C75*LN(O75)</f>
        <v>-3056.0093668882382</v>
      </c>
      <c r="Q75">
        <f t="shared" si="8"/>
        <v>38523.362426697204</v>
      </c>
      <c r="R75">
        <f t="shared" si="8"/>
        <v>674.90215933711784</v>
      </c>
      <c r="S75">
        <f>S74+(A75^$B$3-A74^$B$3)*U75</f>
        <v>344538188300.50153</v>
      </c>
      <c r="T75">
        <f>T74+(A75^$C$3-A74^$C$3)*V75</f>
        <v>12459.449941488618</v>
      </c>
      <c r="U75">
        <f t="array" ref="U75">EXP((SUMPRODUCT(TRANSPOSE(B$5:B$6),E75:F75))+SUMPRODUCT(TRANSPOSE($B$7:$B$9),G75:I75))</f>
        <v>0.20140009699902681</v>
      </c>
      <c r="V75">
        <f t="array" ref="V75">EXP(SUMPRODUCT(TRANSPOSE(C$5:C$6),E75:F75)+SUMPRODUCT(TRANSPOSE($B$7:$B$9),G75:I75))</f>
        <v>1.9423538383096592</v>
      </c>
      <c r="W75">
        <f t="shared" si="7"/>
        <v>0.89542447325729269</v>
      </c>
    </row>
    <row r="76" spans="1:23" ht="16" x14ac:dyDescent="0.2">
      <c r="A76" s="3">
        <v>62</v>
      </c>
      <c r="B76" s="3" t="s">
        <v>92</v>
      </c>
      <c r="C76" s="3">
        <v>572</v>
      </c>
      <c r="D76" s="5">
        <f t="shared" si="5"/>
        <v>39103</v>
      </c>
      <c r="E76">
        <v>1</v>
      </c>
      <c r="F76">
        <v>9.0666670000000007</v>
      </c>
      <c r="G76" s="6">
        <v>7.1866666666666656</v>
      </c>
      <c r="H76">
        <v>0.14685314685314685</v>
      </c>
      <c r="I76">
        <v>0</v>
      </c>
      <c r="J76">
        <f t="shared" si="0"/>
        <v>0.1051139153044105</v>
      </c>
      <c r="K76">
        <f t="shared" si="6"/>
        <v>5.6079318262790556E-3</v>
      </c>
      <c r="L76">
        <f t="shared" si="1"/>
        <v>0.74084963971494666</v>
      </c>
      <c r="M76">
        <f t="shared" si="4"/>
        <v>1.06331530387479E-2</v>
      </c>
      <c r="N76">
        <f t="shared" si="2"/>
        <v>0.65198677019717666</v>
      </c>
      <c r="O76">
        <f t="shared" si="2"/>
        <v>9.9307297522232951E-3</v>
      </c>
      <c r="P76">
        <f>C76*LN(O76)</f>
        <v>-2638.133391593934</v>
      </c>
      <c r="Q76">
        <f t="shared" si="8"/>
        <v>39119.206211830598</v>
      </c>
      <c r="R76">
        <f t="shared" si="8"/>
        <v>595.84378513339766</v>
      </c>
      <c r="S76">
        <f>S75+(A76^$B$3-A75^$B$3)*U76</f>
        <v>365091384111.56812</v>
      </c>
      <c r="T76">
        <f>T75+(A76^$C$3-A75^$C$3)*V76</f>
        <v>12841.988508523171</v>
      </c>
      <c r="U76">
        <f t="array" ref="U76">EXP((SUMPRODUCT(TRANSPOSE(B$5:B$6),E76:F76))+SUMPRODUCT(TRANSPOSE($B$7:$B$9),G76:I76))</f>
        <v>0.17928570163968471</v>
      </c>
      <c r="V76">
        <f t="array" ref="V76">EXP(SUMPRODUCT(TRANSPOSE(C$5:C$6),E76:F76)+SUMPRODUCT(TRANSPOSE($B$7:$B$9),G76:I76))</f>
        <v>1.7423142145845778</v>
      </c>
      <c r="W76">
        <f t="shared" si="7"/>
        <v>4.1684939044401501</v>
      </c>
    </row>
    <row r="77" spans="1:23" ht="16" x14ac:dyDescent="0.2">
      <c r="A77" s="3">
        <v>63</v>
      </c>
      <c r="B77" s="3" t="s">
        <v>93</v>
      </c>
      <c r="C77" s="3">
        <v>656</v>
      </c>
      <c r="D77" s="5">
        <f t="shared" si="5"/>
        <v>39759</v>
      </c>
      <c r="E77">
        <v>0</v>
      </c>
      <c r="F77">
        <v>9</v>
      </c>
      <c r="G77" s="6">
        <v>5.9666666666666668</v>
      </c>
      <c r="H77">
        <v>1.676829268292683E-2</v>
      </c>
      <c r="I77">
        <v>1</v>
      </c>
      <c r="J77">
        <f t="shared" si="0"/>
        <v>0.11340344380978218</v>
      </c>
      <c r="K77">
        <f t="shared" si="6"/>
        <v>8.2895285053716794E-3</v>
      </c>
      <c r="L77">
        <f t="shared" si="1"/>
        <v>0.75222258908089834</v>
      </c>
      <c r="M77">
        <f t="shared" si="4"/>
        <v>1.1372949365951679E-2</v>
      </c>
      <c r="N77">
        <f t="shared" si="2"/>
        <v>0.66292872030497563</v>
      </c>
      <c r="O77">
        <f t="shared" si="2"/>
        <v>1.094195010779901E-2</v>
      </c>
      <c r="P77">
        <f>C77*LN(O77)</f>
        <v>-2961.9392154392067</v>
      </c>
      <c r="Q77">
        <f t="shared" si="8"/>
        <v>39775.723218298539</v>
      </c>
      <c r="R77">
        <f t="shared" si="8"/>
        <v>656.51700646794063</v>
      </c>
      <c r="S77">
        <f>S76+(A77^$B$3-A76^$B$3)*U77</f>
        <v>395713515937.79156</v>
      </c>
      <c r="T77">
        <f>T76+(A77^$C$3-A76^$C$3)*V77</f>
        <v>13268.926659516615</v>
      </c>
      <c r="U77">
        <f t="array" ref="U77">EXP((SUMPRODUCT(TRANSPOSE(B$5:B$6),E77:F77))+SUMPRODUCT(TRANSPOSE($B$7:$B$9),G77:I77))</f>
        <v>0.24357896657257724</v>
      </c>
      <c r="V77">
        <f t="array" ref="V77">EXP(SUMPRODUCT(TRANSPOSE(C$5:C$6),E77:F77)+SUMPRODUCT(TRANSPOSE($B$7:$B$9),G77:I77))</f>
        <v>1.909544284166931</v>
      </c>
      <c r="W77">
        <f t="shared" si="7"/>
        <v>7.8811961576315898E-2</v>
      </c>
    </row>
    <row r="78" spans="1:23" ht="16" x14ac:dyDescent="0.2">
      <c r="A78" s="3">
        <v>64</v>
      </c>
      <c r="B78" s="3" t="s">
        <v>94</v>
      </c>
      <c r="C78" s="3">
        <v>667</v>
      </c>
      <c r="D78" s="5">
        <f t="shared" si="5"/>
        <v>40426</v>
      </c>
      <c r="E78">
        <v>0</v>
      </c>
      <c r="F78">
        <v>8.6333330000000004</v>
      </c>
      <c r="G78" s="6">
        <v>6.4799999999999995</v>
      </c>
      <c r="H78">
        <v>8.9955022488755615E-3</v>
      </c>
      <c r="I78">
        <v>1</v>
      </c>
      <c r="J78">
        <f t="shared" si="0"/>
        <v>0.12343107377199836</v>
      </c>
      <c r="K78">
        <f t="shared" si="6"/>
        <v>1.0027629962216178E-2</v>
      </c>
      <c r="L78">
        <f t="shared" si="1"/>
        <v>0.76357445746455965</v>
      </c>
      <c r="M78">
        <f t="shared" si="4"/>
        <v>1.1351868383661312E-2</v>
      </c>
      <c r="N78">
        <f t="shared" si="2"/>
        <v>0.67409548720458168</v>
      </c>
      <c r="O78">
        <f t="shared" si="2"/>
        <v>1.1166766899606115E-2</v>
      </c>
      <c r="P78">
        <f>C78*LN(O78)</f>
        <v>-2998.0403729011796</v>
      </c>
      <c r="Q78">
        <f t="shared" si="8"/>
        <v>40445.729232274898</v>
      </c>
      <c r="R78">
        <f t="shared" si="8"/>
        <v>670.00601397636694</v>
      </c>
      <c r="S78">
        <f>S77+(A78^$B$3-A77^$B$3)*U78</f>
        <v>433147294393.72559</v>
      </c>
      <c r="T78">
        <f>T77+(A78^$C$3-A77^$C$3)*V78</f>
        <v>13715.09043576248</v>
      </c>
      <c r="U78">
        <f t="array" ref="U78">EXP((SUMPRODUCT(TRANSPOSE(B$5:B$6),E78:F78))+SUMPRODUCT(TRANSPOSE($B$7:$B$9),G78:I78))</f>
        <v>0.27192046707817807</v>
      </c>
      <c r="V78">
        <f t="array" ref="V78">EXP(SUMPRODUCT(TRANSPOSE(C$5:C$6),E78:F78)+SUMPRODUCT(TRANSPOSE($B$7:$B$9),G78:I78))</f>
        <v>1.9601882445930667</v>
      </c>
      <c r="W78">
        <f t="shared" si="7"/>
        <v>0.4506767580760036</v>
      </c>
    </row>
    <row r="79" spans="1:23" ht="16" x14ac:dyDescent="0.2">
      <c r="A79" s="3">
        <v>65</v>
      </c>
      <c r="B79" s="3" t="s">
        <v>95</v>
      </c>
      <c r="C79" s="3">
        <v>673</v>
      </c>
      <c r="D79" s="5">
        <f t="shared" si="5"/>
        <v>41099</v>
      </c>
      <c r="E79">
        <v>0</v>
      </c>
      <c r="F79">
        <v>8.2666660000000007</v>
      </c>
      <c r="G79" s="6">
        <v>7.55</v>
      </c>
      <c r="H79">
        <v>-1.188707280832095E-2</v>
      </c>
      <c r="I79">
        <v>0</v>
      </c>
      <c r="J79">
        <f t="shared" si="0"/>
        <v>0.13523205069981592</v>
      </c>
      <c r="K79">
        <f t="shared" si="6"/>
        <v>1.1800976927817564E-2</v>
      </c>
      <c r="L79">
        <f t="shared" si="1"/>
        <v>0.77461777514466412</v>
      </c>
      <c r="M79">
        <f t="shared" si="4"/>
        <v>1.104331768010447E-2</v>
      </c>
      <c r="N79">
        <f t="shared" si="2"/>
        <v>0.68524471017250188</v>
      </c>
      <c r="O79">
        <f t="shared" si="2"/>
        <v>1.1149222967920234E-2</v>
      </c>
      <c r="P79">
        <f>C79*LN(O79)</f>
        <v>-3026.0674229791493</v>
      </c>
      <c r="Q79">
        <f t="shared" si="8"/>
        <v>41114.682610350115</v>
      </c>
      <c r="R79">
        <f t="shared" si="8"/>
        <v>668.953378075214</v>
      </c>
      <c r="S79">
        <f>S78+(A79^$B$3-A78^$B$3)*U79</f>
        <v>477762160629.98309</v>
      </c>
      <c r="T79">
        <f>T78+(A79^$C$3-A78^$C$3)*V79</f>
        <v>14170.18956013511</v>
      </c>
      <c r="U79">
        <f t="array" ref="U79">EXP((SUMPRODUCT(TRANSPOSE(B$5:B$6),E79:F79))+SUMPRODUCT(TRANSPOSE($B$7:$B$9),G79:I79))</f>
        <v>0.29637914196706089</v>
      </c>
      <c r="V79">
        <f t="array" ref="V79">EXP(SUMPRODUCT(TRANSPOSE(C$5:C$6),E79:F79)+SUMPRODUCT(TRANSPOSE($B$7:$B$9),G79:I79))</f>
        <v>1.964578790156112</v>
      </c>
      <c r="W79">
        <f t="shared" si="7"/>
        <v>0.60128111809598739</v>
      </c>
    </row>
    <row r="80" spans="1:23" ht="16" x14ac:dyDescent="0.2">
      <c r="A80" s="3">
        <v>66</v>
      </c>
      <c r="B80" s="3" t="s">
        <v>96</v>
      </c>
      <c r="C80" s="3">
        <v>665</v>
      </c>
      <c r="D80" s="5">
        <f t="shared" si="5"/>
        <v>41764</v>
      </c>
      <c r="E80">
        <v>1</v>
      </c>
      <c r="F80">
        <v>8.1999999999999993</v>
      </c>
      <c r="G80" s="6">
        <v>7.63</v>
      </c>
      <c r="H80">
        <v>0.11127819548872181</v>
      </c>
      <c r="I80">
        <v>0</v>
      </c>
      <c r="J80">
        <f t="shared" ref="J80:J98" si="9">1-($B$2/($B$2+S80))^$B$1</f>
        <v>0.14479985267261086</v>
      </c>
      <c r="K80">
        <f t="shared" si="6"/>
        <v>9.5678019727949426E-3</v>
      </c>
      <c r="L80">
        <f t="shared" ref="L80:L98" si="10">1-($C$2/($C$2+T80))^$C$1</f>
        <v>0.78431910263466231</v>
      </c>
      <c r="M80">
        <f t="shared" si="4"/>
        <v>9.7013274899981905E-3</v>
      </c>
      <c r="N80">
        <f t="shared" ref="N80:O98" si="11">$B$4*J80+(1-$B$4)*L80</f>
        <v>0.69492737352242284</v>
      </c>
      <c r="O80">
        <f t="shared" si="11"/>
        <v>9.682663349920918E-3</v>
      </c>
      <c r="P80">
        <f>C80*LN(O80)</f>
        <v>-3083.8831535951481</v>
      </c>
      <c r="Q80">
        <f t="shared" ref="Q80:R98" si="12">N80*($P$3/1000)</f>
        <v>41695.642411345369</v>
      </c>
      <c r="R80">
        <f t="shared" si="12"/>
        <v>580.95980099525502</v>
      </c>
      <c r="S80">
        <f>S79+(A80^$B$3-A79^$B$3)*U80</f>
        <v>514390500218.36694</v>
      </c>
      <c r="T80">
        <f>T79+(A80^$C$3-A79^$C$3)*V80</f>
        <v>14588.785569193298</v>
      </c>
      <c r="U80">
        <f t="array" ref="U80">EXP((SUMPRODUCT(TRANSPOSE(B$5:B$6),E80:F80))+SUMPRODUCT(TRANSPOSE($B$7:$B$9),G80:I80))</f>
        <v>0.22282918612927863</v>
      </c>
      <c r="V80">
        <f t="array" ref="V80">EXP(SUMPRODUCT(TRANSPOSE(C$5:C$6),E80:F80)+SUMPRODUCT(TRANSPOSE($B$7:$B$9),G80:I80))</f>
        <v>1.7759717589954185</v>
      </c>
      <c r="W80">
        <f t="shared" si="7"/>
        <v>12.637623910487966</v>
      </c>
    </row>
    <row r="81" spans="1:23" ht="16" x14ac:dyDescent="0.2">
      <c r="A81" s="3">
        <v>67</v>
      </c>
      <c r="B81" s="3" t="s">
        <v>97</v>
      </c>
      <c r="C81" s="3">
        <v>739</v>
      </c>
      <c r="D81" s="5">
        <f t="shared" si="5"/>
        <v>42503</v>
      </c>
      <c r="E81">
        <v>0</v>
      </c>
      <c r="F81">
        <v>8.033334</v>
      </c>
      <c r="G81" s="6">
        <v>7.4966666666666653</v>
      </c>
      <c r="H81">
        <v>-0.10419485791610285</v>
      </c>
      <c r="I81">
        <v>1</v>
      </c>
      <c r="J81">
        <f t="shared" si="9"/>
        <v>0.1605006262044727</v>
      </c>
      <c r="K81">
        <f t="shared" si="6"/>
        <v>1.5700773531861834E-2</v>
      </c>
      <c r="L81">
        <f t="shared" si="10"/>
        <v>0.79563713193445362</v>
      </c>
      <c r="M81">
        <f t="shared" ref="M81:M98" si="13">L81-L80</f>
        <v>1.131802929979131E-2</v>
      </c>
      <c r="N81">
        <f t="shared" si="11"/>
        <v>0.70685802094932249</v>
      </c>
      <c r="O81">
        <f t="shared" si="11"/>
        <v>1.1930647426899643E-2</v>
      </c>
      <c r="P81">
        <f>C81*LN(O81)</f>
        <v>-3272.7684891204517</v>
      </c>
      <c r="Q81">
        <f t="shared" si="12"/>
        <v>42411.481256959349</v>
      </c>
      <c r="R81">
        <f t="shared" si="12"/>
        <v>715.83884561397861</v>
      </c>
      <c r="S81">
        <f>S80+(A81^$B$3-A80^$B$3)*U81</f>
        <v>575409022997.07068</v>
      </c>
      <c r="T81">
        <f>T80+(A81^$C$3-A80^$C$3)*V81</f>
        <v>15101.630911512731</v>
      </c>
      <c r="U81">
        <f t="array" ref="U81">EXP((SUMPRODUCT(TRANSPOSE(B$5:B$6),E81:F81))+SUMPRODUCT(TRANSPOSE($B$7:$B$9),G81:I81))</f>
        <v>0.34039426722572202</v>
      </c>
      <c r="V81">
        <f t="array" ref="V81">EXP(SUMPRODUCT(TRANSPOSE(C$5:C$6),E81:F81)+SUMPRODUCT(TRANSPOSE($B$7:$B$9),G81:I81))</f>
        <v>2.1390399184039786</v>
      </c>
      <c r="W81">
        <f t="shared" si="7"/>
        <v>3.1341210265252224</v>
      </c>
    </row>
    <row r="82" spans="1:23" ht="16" x14ac:dyDescent="0.2">
      <c r="A82" s="3">
        <v>68</v>
      </c>
      <c r="B82" s="3" t="s">
        <v>98</v>
      </c>
      <c r="C82" s="3">
        <v>662</v>
      </c>
      <c r="D82" s="5">
        <f t="shared" ref="D82:D98" si="14">C82+D81</f>
        <v>43165</v>
      </c>
      <c r="E82">
        <v>0</v>
      </c>
      <c r="F82">
        <v>7.8</v>
      </c>
      <c r="G82" s="6">
        <v>7.94</v>
      </c>
      <c r="H82">
        <v>-1.2084592145015106E-2</v>
      </c>
      <c r="I82">
        <v>1</v>
      </c>
      <c r="J82">
        <f t="shared" si="9"/>
        <v>0.17803394344117085</v>
      </c>
      <c r="K82">
        <f t="shared" si="6"/>
        <v>1.7533317236698154E-2</v>
      </c>
      <c r="L82">
        <f t="shared" si="10"/>
        <v>0.80645076760765855</v>
      </c>
      <c r="M82">
        <f t="shared" si="13"/>
        <v>1.0813635673204924E-2</v>
      </c>
      <c r="N82">
        <f t="shared" si="11"/>
        <v>0.71861093085716532</v>
      </c>
      <c r="O82">
        <f t="shared" si="11"/>
        <v>1.1752909907842803E-2</v>
      </c>
      <c r="P82">
        <f>C82*LN(O82)</f>
        <v>-2941.699224266697</v>
      </c>
      <c r="Q82">
        <f t="shared" si="12"/>
        <v>43116.655851429918</v>
      </c>
      <c r="R82">
        <f t="shared" si="12"/>
        <v>705.17459447056819</v>
      </c>
      <c r="S82">
        <f>S81+(A82^$B$3-A81^$B$3)*U82</f>
        <v>644934410787.1875</v>
      </c>
      <c r="T82">
        <f>T81+(A82^$C$3-A81^$C$3)*V82</f>
        <v>15618.889890635368</v>
      </c>
      <c r="U82">
        <f t="array" ref="U82">EXP((SUMPRODUCT(TRANSPOSE(B$5:B$6),E82:F82))+SUMPRODUCT(TRANSPOSE($B$7:$B$9),G82:I82))</f>
        <v>0.35611584799733004</v>
      </c>
      <c r="V82">
        <f t="array" ref="V82">EXP(SUMPRODUCT(TRANSPOSE(C$5:C$6),E82:F82)+SUMPRODUCT(TRANSPOSE($B$7:$B$9),G82:I82))</f>
        <v>2.121497830941506</v>
      </c>
      <c r="W82">
        <f t="shared" si="7"/>
        <v>6.521842065040512</v>
      </c>
    </row>
    <row r="83" spans="1:23" ht="16" x14ac:dyDescent="0.2">
      <c r="A83" s="3">
        <v>69</v>
      </c>
      <c r="B83" s="3" t="s">
        <v>99</v>
      </c>
      <c r="C83" s="3">
        <v>654</v>
      </c>
      <c r="D83" s="5">
        <f t="shared" si="14"/>
        <v>43819</v>
      </c>
      <c r="E83">
        <v>0</v>
      </c>
      <c r="F83">
        <v>7.733333</v>
      </c>
      <c r="G83" s="6">
        <v>7.6666666666666661</v>
      </c>
      <c r="H83">
        <v>-4.5871559633027525E-2</v>
      </c>
      <c r="I83">
        <v>0</v>
      </c>
      <c r="J83">
        <f t="shared" si="9"/>
        <v>0.1956858744447969</v>
      </c>
      <c r="K83">
        <f t="shared" si="6"/>
        <v>1.7651931003626053E-2</v>
      </c>
      <c r="L83">
        <f t="shared" si="10"/>
        <v>0.81616429299298821</v>
      </c>
      <c r="M83">
        <f t="shared" si="13"/>
        <v>9.7135253853296577E-3</v>
      </c>
      <c r="N83">
        <f t="shared" si="11"/>
        <v>0.72943408320783798</v>
      </c>
      <c r="O83">
        <f t="shared" si="11"/>
        <v>1.0823152350672672E-2</v>
      </c>
      <c r="P83">
        <f>C83*LN(O83)</f>
        <v>-2960.0482778943092</v>
      </c>
      <c r="Q83">
        <f t="shared" si="12"/>
        <v>43766.044992470277</v>
      </c>
      <c r="R83">
        <f t="shared" si="12"/>
        <v>649.3891410403603</v>
      </c>
      <c r="S83">
        <f>S82+(A83^$B$3-A82^$B$3)*U83</f>
        <v>716468447837.96252</v>
      </c>
      <c r="T83">
        <f>T82+(A83^$C$3-A82^$C$3)*V83</f>
        <v>16108.799537250561</v>
      </c>
      <c r="U83">
        <f t="array" ref="U83">EXP((SUMPRODUCT(TRANSPOSE(B$5:B$6),E83:F83))+SUMPRODUCT(TRANSPOSE($B$7:$B$9),G83:I83))</f>
        <v>0.33684729392972712</v>
      </c>
      <c r="V83">
        <f t="array" ref="V83">EXP(SUMPRODUCT(TRANSPOSE(C$5:C$6),E83:F83)+SUMPRODUCT(TRANSPOSE($B$7:$B$9),G83:I83))</f>
        <v>1.9763322178284619</v>
      </c>
      <c r="W83">
        <f t="shared" si="7"/>
        <v>0.70502430575530572</v>
      </c>
    </row>
    <row r="84" spans="1:23" ht="16" x14ac:dyDescent="0.2">
      <c r="A84" s="3">
        <v>70</v>
      </c>
      <c r="B84" s="3" t="s">
        <v>100</v>
      </c>
      <c r="C84" s="3">
        <v>624</v>
      </c>
      <c r="D84" s="5">
        <f t="shared" si="14"/>
        <v>44443</v>
      </c>
      <c r="E84">
        <v>0</v>
      </c>
      <c r="F84">
        <v>7.5333329999999998</v>
      </c>
      <c r="G84" s="6">
        <v>8.1666666666666679</v>
      </c>
      <c r="H84">
        <v>0.17628205128205129</v>
      </c>
      <c r="I84">
        <v>0</v>
      </c>
      <c r="J84">
        <f t="shared" si="9"/>
        <v>0.21440325255534021</v>
      </c>
      <c r="K84">
        <f t="shared" si="6"/>
        <v>1.8717378110543303E-2</v>
      </c>
      <c r="L84">
        <f t="shared" si="10"/>
        <v>0.82511766139896892</v>
      </c>
      <c r="M84">
        <f t="shared" si="13"/>
        <v>8.9533684059807106E-3</v>
      </c>
      <c r="N84">
        <f t="shared" si="11"/>
        <v>0.73975226074288136</v>
      </c>
      <c r="O84">
        <f t="shared" si="11"/>
        <v>1.0318177535043408E-2</v>
      </c>
      <c r="P84">
        <f>C84*LN(O84)</f>
        <v>-2854.0812330981985</v>
      </c>
      <c r="Q84">
        <f t="shared" si="12"/>
        <v>44385.135644572882</v>
      </c>
      <c r="R84">
        <f t="shared" si="12"/>
        <v>619.09065210260451</v>
      </c>
      <c r="S84">
        <f>S83+(A84^$B$3-A83^$B$3)*U84</f>
        <v>794083090314.88013</v>
      </c>
      <c r="T84">
        <f>T83+(A84^$C$3-A83^$C$3)*V84</f>
        <v>16583.874286875427</v>
      </c>
      <c r="U84">
        <f t="array" ref="U84">EXP((SUMPRODUCT(TRANSPOSE(B$5:B$6),E84:F84))+SUMPRODUCT(TRANSPOSE($B$7:$B$9),G84:I84))</f>
        <v>0.33640756255453003</v>
      </c>
      <c r="V84">
        <f t="array" ref="V84">EXP(SUMPRODUCT(TRANSPOSE(C$5:C$6),E84:F84)+SUMPRODUCT(TRANSPOSE($B$7:$B$9),G84:I84))</f>
        <v>1.8854695716538423</v>
      </c>
      <c r="W84">
        <f t="shared" si="7"/>
        <v>0.78675447073645699</v>
      </c>
    </row>
    <row r="85" spans="1:23" ht="16" x14ac:dyDescent="0.2">
      <c r="A85" s="3">
        <v>71</v>
      </c>
      <c r="B85" s="3" t="s">
        <v>101</v>
      </c>
      <c r="C85" s="3">
        <v>734</v>
      </c>
      <c r="D85" s="5">
        <f t="shared" si="14"/>
        <v>45177</v>
      </c>
      <c r="E85">
        <v>0</v>
      </c>
      <c r="F85">
        <v>7.266667</v>
      </c>
      <c r="G85" s="6">
        <v>8.1566666666666663</v>
      </c>
      <c r="H85">
        <v>-0.10899182561307902</v>
      </c>
      <c r="I85">
        <v>1</v>
      </c>
      <c r="J85">
        <f t="shared" si="9"/>
        <v>0.23882074103900841</v>
      </c>
      <c r="K85">
        <f t="shared" ref="K85:K98" si="15">J85-J84</f>
        <v>2.4417488483668204E-2</v>
      </c>
      <c r="L85">
        <f t="shared" si="10"/>
        <v>0.83513940104226925</v>
      </c>
      <c r="M85">
        <f t="shared" si="13"/>
        <v>1.0021739643300331E-2</v>
      </c>
      <c r="N85">
        <f t="shared" si="11"/>
        <v>0.75178623204423167</v>
      </c>
      <c r="O85">
        <f t="shared" si="11"/>
        <v>1.2033971301350284E-2</v>
      </c>
      <c r="P85">
        <f>C85*LN(O85)</f>
        <v>-3244.2959182462837</v>
      </c>
      <c r="Q85">
        <f t="shared" si="12"/>
        <v>45107.173922653899</v>
      </c>
      <c r="R85">
        <f t="shared" si="12"/>
        <v>722.0382780810171</v>
      </c>
      <c r="S85">
        <f>S84+(A85^$B$3-A84^$B$3)*U85</f>
        <v>898206119540.12134</v>
      </c>
      <c r="T85">
        <f>T84+(A85^$C$3-A84^$C$3)*V85</f>
        <v>17145.398860323254</v>
      </c>
      <c r="U85">
        <f t="array" ref="U85">EXP((SUMPRODUCT(TRANSPOSE(B$5:B$6),E85:F85))+SUMPRODUCT(TRANSPOSE($B$7:$B$9),G85:I85))</f>
        <v>0.41589609250981413</v>
      </c>
      <c r="V85">
        <f t="array" ref="V85">EXP(SUMPRODUCT(TRANSPOSE(C$5:C$6),E85:F85)+SUMPRODUCT(TRANSPOSE($B$7:$B$9),G85:I85))</f>
        <v>2.1930129888338037</v>
      </c>
      <c r="W85">
        <f t="shared" si="7"/>
        <v>1.6296623867824118</v>
      </c>
    </row>
    <row r="86" spans="1:23" ht="16" x14ac:dyDescent="0.2">
      <c r="A86" s="3">
        <v>72</v>
      </c>
      <c r="B86" s="3" t="s">
        <v>102</v>
      </c>
      <c r="C86" s="3">
        <v>654</v>
      </c>
      <c r="D86" s="5">
        <f t="shared" si="14"/>
        <v>45831</v>
      </c>
      <c r="E86">
        <v>0</v>
      </c>
      <c r="F86">
        <v>6.9333330000000002</v>
      </c>
      <c r="G86" s="6">
        <v>7.6933333333333334</v>
      </c>
      <c r="H86">
        <v>-2.2935779816513763E-2</v>
      </c>
      <c r="I86">
        <v>1</v>
      </c>
      <c r="J86">
        <f t="shared" si="9"/>
        <v>0.26468583753024399</v>
      </c>
      <c r="K86">
        <f t="shared" si="15"/>
        <v>2.5865096491235584E-2</v>
      </c>
      <c r="L86">
        <f t="shared" si="10"/>
        <v>0.84414048782324536</v>
      </c>
      <c r="M86">
        <f t="shared" si="13"/>
        <v>9.0010867809761086E-3</v>
      </c>
      <c r="N86">
        <f t="shared" si="11"/>
        <v>0.7631445629392124</v>
      </c>
      <c r="O86">
        <f t="shared" si="11"/>
        <v>1.1358330894980723E-2</v>
      </c>
      <c r="P86">
        <f>C86*LN(O86)</f>
        <v>-2928.4836883018465</v>
      </c>
      <c r="Q86">
        <f t="shared" si="12"/>
        <v>45788.673776352742</v>
      </c>
      <c r="R86">
        <f t="shared" si="12"/>
        <v>681.49985369884337</v>
      </c>
      <c r="S86">
        <f>S85+(A86^$B$3-A85^$B$3)*U86</f>
        <v>1012268554502.8517</v>
      </c>
      <c r="T86">
        <f>T85+(A86^$C$3-A85^$C$3)*V86</f>
        <v>17679.649587213509</v>
      </c>
      <c r="U86">
        <f t="array" ref="U86">EXP((SUMPRODUCT(TRANSPOSE(B$5:B$6),E86:F86))+SUMPRODUCT(TRANSPOSE($B$7:$B$9),G86:I86))</f>
        <v>0.42033577444165993</v>
      </c>
      <c r="V86">
        <f t="array" ref="V86">EXP(SUMPRODUCT(TRANSPOSE(C$5:C$6),E86:F86)+SUMPRODUCT(TRANSPOSE($B$7:$B$9),G86:I86))</f>
        <v>2.0536706746695534</v>
      </c>
      <c r="W86">
        <f t="shared" ref="W86:W100" si="16">100*ABS(C86-R86)/C86</f>
        <v>4.2048705961534196</v>
      </c>
    </row>
    <row r="87" spans="1:23" ht="16" x14ac:dyDescent="0.2">
      <c r="A87" s="3">
        <v>73</v>
      </c>
      <c r="B87" s="3" t="s">
        <v>103</v>
      </c>
      <c r="C87" s="3">
        <v>639</v>
      </c>
      <c r="D87" s="5">
        <f t="shared" si="14"/>
        <v>46470</v>
      </c>
      <c r="E87">
        <v>0</v>
      </c>
      <c r="F87">
        <v>6.6666670000000003</v>
      </c>
      <c r="G87" s="6">
        <v>8.0933333333333337</v>
      </c>
      <c r="H87">
        <v>2.6604068857589983E-2</v>
      </c>
      <c r="I87">
        <v>0</v>
      </c>
      <c r="J87">
        <f t="shared" si="9"/>
        <v>0.29168666665786036</v>
      </c>
      <c r="K87">
        <f t="shared" si="15"/>
        <v>2.7000829127616366E-2</v>
      </c>
      <c r="L87">
        <f t="shared" si="10"/>
        <v>0.85228308413641629</v>
      </c>
      <c r="M87">
        <f t="shared" si="13"/>
        <v>8.1425963131709356E-3</v>
      </c>
      <c r="N87">
        <f t="shared" si="11"/>
        <v>0.77392315502480846</v>
      </c>
      <c r="O87">
        <f t="shared" si="11"/>
        <v>1.0778592085596056E-2</v>
      </c>
      <c r="P87">
        <f>C87*LN(O87)</f>
        <v>-2894.793535528323</v>
      </c>
      <c r="Q87">
        <f t="shared" si="12"/>
        <v>46435.389301488511</v>
      </c>
      <c r="R87">
        <f t="shared" si="12"/>
        <v>646.71552513576341</v>
      </c>
      <c r="S87">
        <f>S86+(A87^$B$3-A86^$B$3)*U87</f>
        <v>1135770932329.312</v>
      </c>
      <c r="T87">
        <f>T86+(A87^$C$3-A86^$C$3)*V87</f>
        <v>18190.240403218428</v>
      </c>
      <c r="U87">
        <f t="array" ref="U87">EXP((SUMPRODUCT(TRANSPOSE(B$5:B$6),E87:F87))+SUMPRODUCT(TRANSPOSE($B$7:$B$9),G87:I87))</f>
        <v>0.42036886264366929</v>
      </c>
      <c r="V87">
        <f t="array" ref="V87">EXP(SUMPRODUCT(TRANSPOSE(C$5:C$6),E87:F87)+SUMPRODUCT(TRANSPOSE($B$7:$B$9),G87:I87))</f>
        <v>1.9322689427297068</v>
      </c>
      <c r="W87">
        <f t="shared" si="16"/>
        <v>1.2074374234371541</v>
      </c>
    </row>
    <row r="88" spans="1:23" ht="16" x14ac:dyDescent="0.2">
      <c r="A88" s="3">
        <v>74</v>
      </c>
      <c r="B88" s="3" t="s">
        <v>104</v>
      </c>
      <c r="C88" s="3">
        <v>656</v>
      </c>
      <c r="D88" s="5">
        <f t="shared" si="14"/>
        <v>47126</v>
      </c>
      <c r="E88">
        <v>0</v>
      </c>
      <c r="F88">
        <v>6.2</v>
      </c>
      <c r="G88" s="6">
        <v>8.2833333333333332</v>
      </c>
      <c r="H88">
        <v>5.3353658536585365E-2</v>
      </c>
      <c r="I88">
        <v>0</v>
      </c>
      <c r="J88">
        <f t="shared" si="9"/>
        <v>0.3226048902666897</v>
      </c>
      <c r="K88">
        <f t="shared" si="15"/>
        <v>3.0918223608829343E-2</v>
      </c>
      <c r="L88">
        <f t="shared" si="10"/>
        <v>0.86005598128781302</v>
      </c>
      <c r="M88">
        <f t="shared" si="13"/>
        <v>7.7728971513967293E-3</v>
      </c>
      <c r="N88">
        <f t="shared" si="11"/>
        <v>0.78493129607702594</v>
      </c>
      <c r="O88">
        <f t="shared" si="11"/>
        <v>1.1008141052217445E-2</v>
      </c>
      <c r="P88">
        <f>C88*LN(O88)</f>
        <v>-2957.9828408767726</v>
      </c>
      <c r="Q88">
        <f t="shared" si="12"/>
        <v>47095.877764621553</v>
      </c>
      <c r="R88">
        <f t="shared" si="12"/>
        <v>660.48846313304671</v>
      </c>
      <c r="S88">
        <f>S87+(A88^$B$3-A87^$B$3)*U88</f>
        <v>1283203693769.3113</v>
      </c>
      <c r="T88">
        <f>T87+(A88^$C$3-A87^$C$3)*V88</f>
        <v>18704.631167073287</v>
      </c>
      <c r="U88">
        <f t="array" ref="U88">EXP((SUMPRODUCT(TRANSPOSE(B$5:B$6),E88:F88))+SUMPRODUCT(TRANSPOSE($B$7:$B$9),G88:I88))</f>
        <v>0.46400563217161456</v>
      </c>
      <c r="V88">
        <f t="array" ref="V88">EXP(SUMPRODUCT(TRANSPOSE(C$5:C$6),E88:F88)+SUMPRODUCT(TRANSPOSE($B$7:$B$9),G88:I88))</f>
        <v>1.9168567688347344</v>
      </c>
      <c r="W88">
        <f t="shared" si="16"/>
        <v>0.68421694101321762</v>
      </c>
    </row>
    <row r="89" spans="1:23" ht="16" x14ac:dyDescent="0.2">
      <c r="A89" s="3">
        <v>75</v>
      </c>
      <c r="B89" s="3" t="s">
        <v>105</v>
      </c>
      <c r="C89" s="3">
        <v>691</v>
      </c>
      <c r="D89" s="5">
        <f t="shared" si="14"/>
        <v>47817</v>
      </c>
      <c r="E89">
        <v>1</v>
      </c>
      <c r="F89">
        <v>6.1</v>
      </c>
      <c r="G89" s="6">
        <v>8.2966666666666669</v>
      </c>
      <c r="H89">
        <v>-0.10998552821997105</v>
      </c>
      <c r="I89">
        <v>1</v>
      </c>
      <c r="J89">
        <f t="shared" si="9"/>
        <v>0.35083049079516293</v>
      </c>
      <c r="K89">
        <f t="shared" si="15"/>
        <v>2.8225600528473227E-2</v>
      </c>
      <c r="L89">
        <f t="shared" si="10"/>
        <v>0.86792120125525274</v>
      </c>
      <c r="M89">
        <f t="shared" si="13"/>
        <v>7.8652199674397183E-3</v>
      </c>
      <c r="N89">
        <f t="shared" si="11"/>
        <v>0.79564248139084426</v>
      </c>
      <c r="O89">
        <f t="shared" si="11"/>
        <v>1.0711185313818289E-2</v>
      </c>
      <c r="P89">
        <f>C89*LN(O89)</f>
        <v>-3134.6985084172657</v>
      </c>
      <c r="Q89">
        <f t="shared" si="12"/>
        <v>47738.548883450654</v>
      </c>
      <c r="R89">
        <f t="shared" si="12"/>
        <v>642.67111882909728</v>
      </c>
      <c r="S89">
        <f>S88+(A89^$B$3-A88^$B$3)*U89</f>
        <v>1423890528840.1514</v>
      </c>
      <c r="T89">
        <f>T88+(A89^$C$3-A88^$C$3)*V89</f>
        <v>19255.088781750619</v>
      </c>
      <c r="U89">
        <f t="array" ref="U89">EXP((SUMPRODUCT(TRANSPOSE(B$5:B$6),E89:F89))+SUMPRODUCT(TRANSPOSE($B$7:$B$9),G89:I89))</f>
        <v>0.40984203707719591</v>
      </c>
      <c r="V89">
        <f t="array" ref="V89">EXP(SUMPRODUCT(TRANSPOSE(C$5:C$6),E89:F89)+SUMPRODUCT(TRANSPOSE($B$7:$B$9),G89:I89))</f>
        <v>2.0202858761400782</v>
      </c>
      <c r="W89">
        <f t="shared" si="16"/>
        <v>6.9940493735025635</v>
      </c>
    </row>
    <row r="90" spans="1:23" ht="16" x14ac:dyDescent="0.2">
      <c r="A90" s="3">
        <v>76</v>
      </c>
      <c r="B90" s="3" t="s">
        <v>106</v>
      </c>
      <c r="C90" s="3">
        <v>615</v>
      </c>
      <c r="D90" s="5">
        <f t="shared" si="14"/>
        <v>48432</v>
      </c>
      <c r="E90">
        <v>1</v>
      </c>
      <c r="F90">
        <v>5.7</v>
      </c>
      <c r="G90" s="6">
        <v>8.9766666666666648</v>
      </c>
      <c r="H90">
        <v>-9.9186991869918695E-2</v>
      </c>
      <c r="I90">
        <v>1</v>
      </c>
      <c r="J90">
        <f t="shared" si="9"/>
        <v>0.38361076224151536</v>
      </c>
      <c r="K90">
        <f t="shared" si="15"/>
        <v>3.2780271446352427E-2</v>
      </c>
      <c r="L90">
        <f t="shared" si="10"/>
        <v>0.87567346245955302</v>
      </c>
      <c r="M90">
        <f t="shared" si="13"/>
        <v>7.7522612043002814E-3</v>
      </c>
      <c r="N90">
        <f t="shared" si="11"/>
        <v>0.80689314723567507</v>
      </c>
      <c r="O90">
        <f t="shared" si="11"/>
        <v>1.1250665844830868E-2</v>
      </c>
      <c r="P90">
        <f>C90*LN(O90)</f>
        <v>-2759.7066990137118</v>
      </c>
      <c r="Q90">
        <f t="shared" si="12"/>
        <v>48413.588834140501</v>
      </c>
      <c r="R90">
        <f t="shared" si="12"/>
        <v>675.03995068985216</v>
      </c>
      <c r="S90">
        <f>S89+(A90^$B$3-A89^$B$3)*U90</f>
        <v>1595293606275.9963</v>
      </c>
      <c r="T90">
        <f>T89+(A90^$C$3-A89^$C$3)*V90</f>
        <v>19830.718970845457</v>
      </c>
      <c r="U90">
        <f t="array" ref="U90">EXP((SUMPRODUCT(TRANSPOSE(B$5:B$6),E90:F90))+SUMPRODUCT(TRANSPOSE($B$7:$B$9),G90:I90))</f>
        <v>0.46266105770061977</v>
      </c>
      <c r="V90">
        <f t="array" ref="V90">EXP(SUMPRODUCT(TRANSPOSE(C$5:C$6),E90:F90)+SUMPRODUCT(TRANSPOSE($B$7:$B$9),G90:I90))</f>
        <v>2.0811963354140652</v>
      </c>
      <c r="W90">
        <f t="shared" si="16"/>
        <v>9.7625936081060427</v>
      </c>
    </row>
    <row r="91" spans="1:23" ht="16" x14ac:dyDescent="0.2">
      <c r="A91" s="3">
        <v>77</v>
      </c>
      <c r="B91" s="3" t="s">
        <v>107</v>
      </c>
      <c r="C91" s="3">
        <v>554</v>
      </c>
      <c r="D91" s="5">
        <f t="shared" si="14"/>
        <v>48986</v>
      </c>
      <c r="E91">
        <v>1</v>
      </c>
      <c r="F91">
        <v>5.5333329999999998</v>
      </c>
      <c r="G91" s="6">
        <v>9.5500000000000007</v>
      </c>
      <c r="H91">
        <v>0.15162454873646208</v>
      </c>
      <c r="I91">
        <v>0</v>
      </c>
      <c r="J91">
        <f t="shared" si="9"/>
        <v>0.41467785044739414</v>
      </c>
      <c r="K91">
        <f t="shared" si="15"/>
        <v>3.1067088205878779E-2</v>
      </c>
      <c r="L91">
        <f t="shared" si="10"/>
        <v>0.88229699778281434</v>
      </c>
      <c r="M91">
        <f t="shared" si="13"/>
        <v>6.6235353232613203E-3</v>
      </c>
      <c r="N91">
        <f t="shared" si="11"/>
        <v>0.81693339199802417</v>
      </c>
      <c r="O91">
        <f t="shared" si="11"/>
        <v>1.0040244762349042E-2</v>
      </c>
      <c r="P91">
        <f>C91*LN(O91)</f>
        <v>-2549.0391976078104</v>
      </c>
      <c r="Q91">
        <f t="shared" si="12"/>
        <v>49016.003519881451</v>
      </c>
      <c r="R91">
        <f t="shared" si="12"/>
        <v>602.41468574094256</v>
      </c>
      <c r="S91">
        <f>S90+(A91^$B$3-A90^$B$3)*U91</f>
        <v>1766506842768.9915</v>
      </c>
      <c r="T91">
        <f>T90+(A91^$C$3-A90^$C$3)*V91</f>
        <v>20351.736110759884</v>
      </c>
      <c r="U91">
        <f t="array" ref="U91">EXP((SUMPRODUCT(TRANSPOSE(B$5:B$6),E91:F91))+SUMPRODUCT(TRANSPOSE($B$7:$B$9),G91:I91))</f>
        <v>0.42864590888003723</v>
      </c>
      <c r="V91">
        <f t="array" ref="V91">EXP(SUMPRODUCT(TRANSPOSE(C$5:C$6),E91:F91)+SUMPRODUCT(TRANSPOSE($B$7:$B$9),G91:I91))</f>
        <v>1.8560421346638794</v>
      </c>
      <c r="W91">
        <f t="shared" si="16"/>
        <v>8.7391129496286215</v>
      </c>
    </row>
    <row r="92" spans="1:23" ht="16" x14ac:dyDescent="0.2">
      <c r="A92" s="3">
        <v>78</v>
      </c>
      <c r="B92" s="3" t="s">
        <v>108</v>
      </c>
      <c r="C92" s="3">
        <v>638</v>
      </c>
      <c r="D92" s="5">
        <f t="shared" si="14"/>
        <v>49624</v>
      </c>
      <c r="E92">
        <v>0</v>
      </c>
      <c r="F92">
        <v>5.4</v>
      </c>
      <c r="G92" s="6">
        <v>9.4233333333333356</v>
      </c>
      <c r="H92">
        <v>0.17711598746081506</v>
      </c>
      <c r="I92">
        <v>0</v>
      </c>
      <c r="J92">
        <f t="shared" si="9"/>
        <v>0.45598586814371211</v>
      </c>
      <c r="K92">
        <f t="shared" si="15"/>
        <v>4.1308017696317978E-2</v>
      </c>
      <c r="L92">
        <f t="shared" si="10"/>
        <v>0.88893439124127882</v>
      </c>
      <c r="M92">
        <f t="shared" si="13"/>
        <v>6.63739345846448E-3</v>
      </c>
      <c r="N92">
        <f t="shared" si="11"/>
        <v>0.82841703058547633</v>
      </c>
      <c r="O92">
        <f t="shared" si="11"/>
        <v>1.1483638587452157E-2</v>
      </c>
      <c r="P92">
        <f>C92*LN(O92)</f>
        <v>-2849.8388084603093</v>
      </c>
      <c r="Q92">
        <f t="shared" si="12"/>
        <v>49705.02183512858</v>
      </c>
      <c r="R92">
        <f t="shared" si="12"/>
        <v>689.01831524712941</v>
      </c>
      <c r="S92">
        <f>S91+(A92^$B$3-A91^$B$3)*U92</f>
        <v>2009037167804.6729</v>
      </c>
      <c r="T92">
        <f>T91+(A92^$C$3-A91^$C$3)*V92</f>
        <v>20904.140451723637</v>
      </c>
      <c r="U92">
        <f t="array" ref="U92">EXP((SUMPRODUCT(TRANSPOSE(B$5:B$6),E92:F92))+SUMPRODUCT(TRANSPOSE($B$7:$B$9),G92:I92))</f>
        <v>0.56372697847032138</v>
      </c>
      <c r="V92">
        <f t="array" ref="V92">EXP(SUMPRODUCT(TRANSPOSE(C$5:C$6),E92:F92)+SUMPRODUCT(TRANSPOSE($B$7:$B$9),G92:I92))</f>
        <v>1.939290143161629</v>
      </c>
      <c r="W92">
        <f t="shared" si="16"/>
        <v>7.9966011359137008</v>
      </c>
    </row>
    <row r="93" spans="1:23" ht="16" x14ac:dyDescent="0.2">
      <c r="A93" s="3">
        <v>79</v>
      </c>
      <c r="B93" s="3" t="s">
        <v>109</v>
      </c>
      <c r="C93" s="3">
        <v>751</v>
      </c>
      <c r="D93" s="5">
        <f t="shared" si="14"/>
        <v>50375</v>
      </c>
      <c r="E93">
        <v>0</v>
      </c>
      <c r="F93">
        <v>5.0999999999999996</v>
      </c>
      <c r="G93" s="6">
        <v>9.0733333333333341</v>
      </c>
      <c r="H93">
        <v>0.1051930758988016</v>
      </c>
      <c r="I93">
        <v>1</v>
      </c>
      <c r="J93">
        <f t="shared" si="9"/>
        <v>0.50245069293454658</v>
      </c>
      <c r="K93">
        <f t="shared" si="15"/>
        <v>4.6464824790834469E-2</v>
      </c>
      <c r="L93">
        <f t="shared" si="10"/>
        <v>0.89565367148811292</v>
      </c>
      <c r="M93">
        <f t="shared" si="13"/>
        <v>6.7192802468341029E-3</v>
      </c>
      <c r="N93">
        <f t="shared" si="11"/>
        <v>0.84069192616602639</v>
      </c>
      <c r="O93">
        <f t="shared" si="11"/>
        <v>1.2274895580550104E-2</v>
      </c>
      <c r="P93">
        <f>C93*LN(O93)</f>
        <v>-3304.549533122437</v>
      </c>
      <c r="Q93">
        <f t="shared" si="12"/>
        <v>50441.515569961586</v>
      </c>
      <c r="R93">
        <f t="shared" si="12"/>
        <v>736.49373483300622</v>
      </c>
      <c r="S93">
        <f>S92+(A93^$B$3-A92^$B$3)*U93</f>
        <v>2305271723360.7261</v>
      </c>
      <c r="T93">
        <f>T92+(A93^$C$3-A92^$C$3)*V93</f>
        <v>21498.077941831492</v>
      </c>
      <c r="U93">
        <f t="array" ref="U93">EXP((SUMPRODUCT(TRANSPOSE(B$5:B$6),E93:F93))+SUMPRODUCT(TRANSPOSE($B$7:$B$9),G93:I93))</f>
        <v>0.6398724939125976</v>
      </c>
      <c r="V93">
        <f t="array" ref="V93">EXP(SUMPRODUCT(TRANSPOSE(C$5:C$6),E93:F93)+SUMPRODUCT(TRANSPOSE($B$7:$B$9),G93:I93))</f>
        <v>2.0552173008732058</v>
      </c>
      <c r="W93">
        <f t="shared" si="16"/>
        <v>1.9315932312907835</v>
      </c>
    </row>
    <row r="94" spans="1:23" ht="16" x14ac:dyDescent="0.2">
      <c r="A94" s="3">
        <v>80</v>
      </c>
      <c r="B94" s="3" t="s">
        <v>110</v>
      </c>
      <c r="C94" s="3">
        <v>830</v>
      </c>
      <c r="D94" s="5">
        <f t="shared" si="14"/>
        <v>51205</v>
      </c>
      <c r="E94">
        <v>0</v>
      </c>
      <c r="F94">
        <v>5</v>
      </c>
      <c r="G94" s="6">
        <v>9.129999999999999</v>
      </c>
      <c r="H94">
        <v>-0.20843373493975903</v>
      </c>
      <c r="I94">
        <v>1</v>
      </c>
      <c r="J94">
        <f t="shared" si="9"/>
        <v>0.55380923657738035</v>
      </c>
      <c r="K94">
        <f t="shared" si="15"/>
        <v>5.1358543642833765E-2</v>
      </c>
      <c r="L94">
        <f t="shared" si="10"/>
        <v>0.90274039938580453</v>
      </c>
      <c r="M94">
        <f t="shared" si="13"/>
        <v>7.0867278976916026E-3</v>
      </c>
      <c r="N94">
        <f t="shared" si="11"/>
        <v>0.85396694966331332</v>
      </c>
      <c r="O94">
        <f t="shared" si="11"/>
        <v>1.3275023497287024E-2</v>
      </c>
      <c r="P94">
        <f>C94*LN(O94)</f>
        <v>-3587.1528817066546</v>
      </c>
      <c r="Q94">
        <f t="shared" si="12"/>
        <v>51238.016979798798</v>
      </c>
      <c r="R94">
        <f t="shared" si="12"/>
        <v>796.50140983722144</v>
      </c>
      <c r="S94">
        <f>S93+(A94^$B$3-A93^$B$3)*U94</f>
        <v>2667320036818.2593</v>
      </c>
      <c r="T94">
        <f>T93+(A94^$C$3-A93^$C$3)*V94</f>
        <v>22167.472778374529</v>
      </c>
      <c r="U94">
        <f t="array" ref="U94">EXP((SUMPRODUCT(TRANSPOSE(B$5:B$6),E94:F94))+SUMPRODUCT(TRANSPOSE($B$7:$B$9),G94:I94))</f>
        <v>0.72741502661979562</v>
      </c>
      <c r="V94">
        <f t="array" ref="V94">EXP(SUMPRODUCT(TRANSPOSE(C$5:C$6),E94:F94)+SUMPRODUCT(TRANSPOSE($B$7:$B$9),G94:I94))</f>
        <v>2.2835473371531849</v>
      </c>
      <c r="W94">
        <f t="shared" si="16"/>
        <v>4.0359747184070551</v>
      </c>
    </row>
    <row r="95" spans="1:23" ht="16" x14ac:dyDescent="0.2">
      <c r="A95" s="3">
        <v>81</v>
      </c>
      <c r="B95" s="3" t="s">
        <v>111</v>
      </c>
      <c r="C95" s="3">
        <v>657</v>
      </c>
      <c r="D95" s="5">
        <f t="shared" si="14"/>
        <v>51862</v>
      </c>
      <c r="E95">
        <v>0</v>
      </c>
      <c r="F95">
        <v>4.9333330000000002</v>
      </c>
      <c r="G95" s="6">
        <v>9.1566666666666663</v>
      </c>
      <c r="H95">
        <v>-0.19786910197869101</v>
      </c>
      <c r="I95">
        <v>0</v>
      </c>
      <c r="J95">
        <f t="shared" si="9"/>
        <v>0.60067101077501572</v>
      </c>
      <c r="K95">
        <f t="shared" si="15"/>
        <v>4.6861774197635375E-2</v>
      </c>
      <c r="L95">
        <f t="shared" si="10"/>
        <v>0.90901797447284449</v>
      </c>
      <c r="M95">
        <f t="shared" si="13"/>
        <v>6.277575087039966E-3</v>
      </c>
      <c r="N95">
        <f t="shared" si="11"/>
        <v>0.86591736686315424</v>
      </c>
      <c r="O95">
        <f t="shared" si="11"/>
        <v>1.1950417199840812E-2</v>
      </c>
      <c r="P95">
        <f>C95*LN(O95)</f>
        <v>-2908.5318315344043</v>
      </c>
      <c r="Q95">
        <f t="shared" si="12"/>
        <v>51955.042011789257</v>
      </c>
      <c r="R95">
        <f t="shared" si="12"/>
        <v>717.02503199044872</v>
      </c>
      <c r="S95">
        <f>S94+(A95^$B$3-A94^$B$3)*U95</f>
        <v>3036687297910.3574</v>
      </c>
      <c r="T95">
        <f>T94+(A95^$C$3-A94^$C$3)*V95</f>
        <v>22802.529921595367</v>
      </c>
      <c r="U95">
        <f t="array" ref="U95">EXP((SUMPRODUCT(TRANSPOSE(B$5:B$6),E95:F95))+SUMPRODUCT(TRANSPOSE($B$7:$B$9),G95:I95))</f>
        <v>0.6909158254421045</v>
      </c>
      <c r="V95">
        <f t="array" ref="V95">EXP(SUMPRODUCT(TRANSPOSE(C$5:C$6),E95:F95)+SUMPRODUCT(TRANSPOSE($B$7:$B$9),G95:I95))</f>
        <v>2.1361339762029421</v>
      </c>
      <c r="W95">
        <f t="shared" si="16"/>
        <v>9.1362301355325304</v>
      </c>
    </row>
    <row r="96" spans="1:23" ht="16" x14ac:dyDescent="0.2">
      <c r="A96" s="3">
        <v>82</v>
      </c>
      <c r="B96" s="3" t="s">
        <v>112</v>
      </c>
      <c r="C96" s="3">
        <v>527</v>
      </c>
      <c r="D96" s="5">
        <f t="shared" si="14"/>
        <v>52389</v>
      </c>
      <c r="E96">
        <v>1</v>
      </c>
      <c r="F96">
        <v>4.8666669999999996</v>
      </c>
      <c r="G96" s="6">
        <v>9.2399999999999984</v>
      </c>
      <c r="H96">
        <v>0.396584440227704</v>
      </c>
      <c r="I96">
        <v>0</v>
      </c>
      <c r="J96">
        <f t="shared" si="9"/>
        <v>0.63006633908017662</v>
      </c>
      <c r="K96">
        <f t="shared" si="15"/>
        <v>2.9395328305160895E-2</v>
      </c>
      <c r="L96">
        <f t="shared" si="10"/>
        <v>0.91365479931477167</v>
      </c>
      <c r="M96">
        <f t="shared" si="13"/>
        <v>4.6368248419271785E-3</v>
      </c>
      <c r="N96">
        <f t="shared" si="11"/>
        <v>0.87401492480254661</v>
      </c>
      <c r="O96">
        <f t="shared" si="11"/>
        <v>8.0975579393924406E-3</v>
      </c>
      <c r="P96">
        <f>C96*LN(O96)</f>
        <v>-2538.1335801588507</v>
      </c>
      <c r="Q96">
        <f t="shared" si="12"/>
        <v>52440.895488152797</v>
      </c>
      <c r="R96">
        <f t="shared" si="12"/>
        <v>485.85347636354646</v>
      </c>
      <c r="S96">
        <f>S95+(A96^$B$3-A95^$B$3)*U96</f>
        <v>3291584471481.0405</v>
      </c>
      <c r="T96">
        <f>T95+(A96^$C$3-A95^$C$3)*V96</f>
        <v>23300.418770252341</v>
      </c>
      <c r="U96">
        <f t="array" ref="U96">EXP((SUMPRODUCT(TRANSPOSE(B$5:B$6),E96:F96))+SUMPRODUCT(TRANSPOSE($B$7:$B$9),G96:I96))</f>
        <v>0.44428949767245501</v>
      </c>
      <c r="V96">
        <f t="array" ref="V96">EXP(SUMPRODUCT(TRANSPOSE(C$5:C$6),E96:F96)+SUMPRODUCT(TRANSPOSE($B$7:$B$9),G96:I96))</f>
        <v>1.6516254316085492</v>
      </c>
      <c r="W96">
        <f t="shared" si="16"/>
        <v>7.8076894945832143</v>
      </c>
    </row>
    <row r="97" spans="1:23" ht="16" x14ac:dyDescent="0.2">
      <c r="A97" s="3">
        <v>83</v>
      </c>
      <c r="B97" s="3" t="s">
        <v>113</v>
      </c>
      <c r="C97" s="3">
        <v>736</v>
      </c>
      <c r="D97" s="5">
        <f t="shared" si="14"/>
        <v>53125</v>
      </c>
      <c r="E97">
        <v>0</v>
      </c>
      <c r="F97">
        <v>4.9000000000000004</v>
      </c>
      <c r="G97" s="6">
        <v>9.0333333333333332</v>
      </c>
      <c r="H97">
        <v>-5.7065217391304345E-2</v>
      </c>
      <c r="I97">
        <v>1</v>
      </c>
      <c r="J97">
        <f t="shared" si="9"/>
        <v>0.67493478455455058</v>
      </c>
      <c r="K97">
        <f t="shared" si="15"/>
        <v>4.4868445474373964E-2</v>
      </c>
      <c r="L97">
        <f t="shared" si="10"/>
        <v>0.91942285540440294</v>
      </c>
      <c r="M97">
        <f t="shared" si="13"/>
        <v>5.7680560896312683E-3</v>
      </c>
      <c r="N97">
        <f t="shared" si="11"/>
        <v>0.88524841671177434</v>
      </c>
      <c r="O97">
        <f t="shared" si="11"/>
        <v>1.1233491909227643E-2</v>
      </c>
      <c r="P97">
        <f>C97*LN(O97)</f>
        <v>-3303.7977317885316</v>
      </c>
      <c r="Q97">
        <f t="shared" si="12"/>
        <v>53114.905002706459</v>
      </c>
      <c r="R97">
        <f t="shared" si="12"/>
        <v>674.00951455365862</v>
      </c>
      <c r="S97">
        <f>S96+(A97^$B$3-A96^$B$3)*U97</f>
        <v>3723307059426.5513</v>
      </c>
      <c r="T97">
        <f>T96+(A97^$C$3-A96^$C$3)*V97</f>
        <v>23958.514327371369</v>
      </c>
      <c r="U97">
        <f t="array" ref="U97">EXP((SUMPRODUCT(TRANSPOSE(B$5:B$6),E97:F97))+SUMPRODUCT(TRANSPOSE($B$7:$B$9),G97:I97))</f>
        <v>0.70180106495450245</v>
      </c>
      <c r="V97">
        <f t="array" ref="V97">EXP(SUMPRODUCT(TRANSPOSE(C$5:C$6),E97:F97)+SUMPRODUCT(TRANSPOSE($B$7:$B$9),G97:I97))</f>
        <v>2.1533033617860826</v>
      </c>
      <c r="W97">
        <f t="shared" si="16"/>
        <v>8.422620305209426</v>
      </c>
    </row>
    <row r="98" spans="1:23" ht="16" x14ac:dyDescent="0.2">
      <c r="A98" s="3">
        <v>84</v>
      </c>
      <c r="B98" s="3" t="s">
        <v>114</v>
      </c>
      <c r="C98" s="3">
        <v>694</v>
      </c>
      <c r="D98" s="5">
        <f t="shared" si="14"/>
        <v>53819</v>
      </c>
      <c r="E98">
        <v>0</v>
      </c>
      <c r="F98">
        <v>4.7</v>
      </c>
      <c r="G98" s="6">
        <v>9.3066666666666666</v>
      </c>
      <c r="H98">
        <v>-4.468894252293891E-2</v>
      </c>
      <c r="I98">
        <v>1</v>
      </c>
      <c r="J98">
        <f t="shared" si="9"/>
        <v>0.71906717196041148</v>
      </c>
      <c r="K98">
        <f t="shared" si="15"/>
        <v>4.4132387405860896E-2</v>
      </c>
      <c r="L98">
        <f t="shared" si="10"/>
        <v>0.92492045737732975</v>
      </c>
      <c r="M98">
        <f t="shared" si="13"/>
        <v>5.4976019729268133E-3</v>
      </c>
      <c r="N98">
        <f t="shared" si="11"/>
        <v>0.8961463725816875</v>
      </c>
      <c r="O98">
        <f t="shared" si="11"/>
        <v>1.0897955869913142E-2</v>
      </c>
      <c r="P98">
        <f>C98*LN(O98)</f>
        <v>-3136.3109492897534</v>
      </c>
      <c r="Q98">
        <f t="shared" si="12"/>
        <v>53768.782354901246</v>
      </c>
      <c r="R98">
        <f t="shared" si="12"/>
        <v>653.8773521947885</v>
      </c>
      <c r="S98">
        <f>S97+(A98^$B$3-A97^$B$3)*U98</f>
        <v>4211539641368.4351</v>
      </c>
      <c r="T98">
        <f>T97+(A98^$C$3-A97^$C$3)*V98</f>
        <v>24631.184306935687</v>
      </c>
      <c r="U98">
        <f t="array" ref="U98">EXP((SUMPRODUCT(TRANSPOSE(B$5:B$6),E98:F98))+SUMPRODUCT(TRANSPOSE($B$7:$B$9),G98:I98))</f>
        <v>0.7408139663642197</v>
      </c>
      <c r="V98">
        <f t="array" ref="V98">EXP(SUMPRODUCT(TRANSPOSE(C$5:C$6),E98:F98)+SUMPRODUCT(TRANSPOSE($B$7:$B$9),G98:I98))</f>
        <v>2.1713370700053645</v>
      </c>
      <c r="W98">
        <f t="shared" si="16"/>
        <v>5.7813613552177952</v>
      </c>
    </row>
    <row r="99" spans="1:23" x14ac:dyDescent="0.2">
      <c r="A99" t="s">
        <v>115</v>
      </c>
      <c r="P99">
        <f>(R3-D98)*LN(1-N98)</f>
        <v>-13998.560675989384</v>
      </c>
    </row>
  </sheetData>
  <mergeCells count="3">
    <mergeCell ref="J12:K12"/>
    <mergeCell ref="L12:M12"/>
    <mergeCell ref="N12:O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WG_UDS</vt:lpstr>
      <vt:lpstr>WG_UCCSD_samebeta</vt:lpstr>
      <vt:lpstr>WG_UCCSD</vt:lpstr>
      <vt:lpstr>WG_UCCSDCA_1seg</vt:lpstr>
      <vt:lpstr>WG_UCCSDCA_samebeta</vt:lpstr>
      <vt:lpstr>WG_UCCSDCA_samebetaCCdiffbetaCA</vt:lpstr>
      <vt:lpstr>WG_UCCSDCA_sameCCdiffD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2017-04-04T21:04:31Z</dcterms:created>
  <dcterms:modified xsi:type="dcterms:W3CDTF">2017-04-05T09:14:06Z</dcterms:modified>
</cp:coreProperties>
</file>