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Users\ekratsh\Desktop\Training\Day 3\Clustering\"/>
    </mc:Choice>
  </mc:AlternateContent>
  <bookViews>
    <workbookView xWindow="0" yWindow="0" windowWidth="20490" windowHeight="7155"/>
  </bookViews>
  <sheets>
    <sheet name="Data-raw" sheetId="15" r:id="rId1"/>
    <sheet name="data-normalized" sheetId="1" r:id="rId2"/>
    <sheet name="2 cluster" sheetId="7" r:id="rId3"/>
    <sheet name="3 cluster" sheetId="8" r:id="rId4"/>
    <sheet name="4 cluster" sheetId="5" r:id="rId5"/>
    <sheet name="5 cluster" sheetId="14" r:id="rId6"/>
    <sheet name="6 clusters" sheetId="9" r:id="rId7"/>
    <sheet name="7 cluster" sheetId="10" r:id="rId8"/>
    <sheet name="8 cluster" sheetId="11" r:id="rId9"/>
    <sheet name="9 cluster" sheetId="12" r:id="rId10"/>
    <sheet name="10 cluster" sheetId="13" r:id="rId11"/>
  </sheets>
  <definedNames>
    <definedName name="_xlnm._FilterDatabase" localSheetId="1" hidden="1">'data-normalized'!$A$3:$I$35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7" l="1"/>
  <c r="L4" i="1"/>
  <c r="A3" i="13"/>
  <c r="A4" i="13" s="1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D2" i="13" a="1"/>
  <c r="Q1" i="13"/>
  <c r="R1" i="13" s="1"/>
  <c r="S1" i="13" s="1"/>
  <c r="T1" i="13" s="1"/>
  <c r="U1" i="13" s="1"/>
  <c r="V1" i="13" s="1"/>
  <c r="W1" i="13" s="1"/>
  <c r="X1" i="13" s="1"/>
  <c r="Y1" i="13" s="1"/>
  <c r="F1" i="13"/>
  <c r="G1" i="13" s="1"/>
  <c r="H1" i="13" s="1"/>
  <c r="I1" i="13" s="1"/>
  <c r="A10" i="12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" i="12"/>
  <c r="A4" i="12" s="1"/>
  <c r="A5" i="12" s="1"/>
  <c r="A6" i="12" s="1"/>
  <c r="A7" i="12" s="1"/>
  <c r="A8" i="12" s="1"/>
  <c r="A9" i="12" s="1"/>
  <c r="D2" i="12" a="1"/>
  <c r="D7" i="12" s="1"/>
  <c r="P1" i="12"/>
  <c r="Q1" i="12" s="1"/>
  <c r="R1" i="12" s="1"/>
  <c r="S1" i="12" s="1"/>
  <c r="T1" i="12" s="1"/>
  <c r="U1" i="12" s="1"/>
  <c r="V1" i="12" s="1"/>
  <c r="W1" i="12" s="1"/>
  <c r="F1" i="12"/>
  <c r="G1" i="12" s="1"/>
  <c r="A7" i="1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" i="11"/>
  <c r="A4" i="11" s="1"/>
  <c r="A5" i="11" s="1"/>
  <c r="A6" i="11" s="1"/>
  <c r="D2" i="11" a="1"/>
  <c r="D6" i="11" s="1"/>
  <c r="Q1" i="11"/>
  <c r="R1" i="11" s="1"/>
  <c r="S1" i="11" s="1"/>
  <c r="T1" i="11" s="1"/>
  <c r="U1" i="11" s="1"/>
  <c r="O1" i="11"/>
  <c r="P1" i="11" s="1"/>
  <c r="G1" i="11"/>
  <c r="F1" i="1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D2" i="10" a="1"/>
  <c r="N1" i="10"/>
  <c r="O1" i="10" s="1"/>
  <c r="P1" i="10" s="1"/>
  <c r="Q1" i="10" s="1"/>
  <c r="R1" i="10" s="1"/>
  <c r="S1" i="10" s="1"/>
  <c r="F1" i="10"/>
  <c r="G1" i="10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D2" i="9" a="1"/>
  <c r="D6" i="9" s="1"/>
  <c r="M1" i="9"/>
  <c r="N1" i="9" s="1"/>
  <c r="O1" i="9" s="1"/>
  <c r="P1" i="9" s="1"/>
  <c r="Q1" i="9" s="1"/>
  <c r="G1" i="9"/>
  <c r="H1" i="9" s="1"/>
  <c r="F1" i="9"/>
  <c r="A11" i="14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" i="14"/>
  <c r="A4" i="14" s="1"/>
  <c r="A5" i="14" s="1"/>
  <c r="A6" i="14" s="1"/>
  <c r="A7" i="14" s="1"/>
  <c r="A8" i="14" s="1"/>
  <c r="A9" i="14" s="1"/>
  <c r="A10" i="14" s="1"/>
  <c r="D2" i="14" a="1"/>
  <c r="D6" i="14" s="1"/>
  <c r="M1" i="14"/>
  <c r="N1" i="14" s="1"/>
  <c r="O1" i="14" s="1"/>
  <c r="L1" i="14"/>
  <c r="F1" i="14"/>
  <c r="G1" i="14" s="1"/>
  <c r="H1" i="14" s="1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" i="5"/>
  <c r="D2" i="5" a="1"/>
  <c r="D3" i="5" s="1"/>
  <c r="K1" i="5"/>
  <c r="L1" i="5" s="1"/>
  <c r="M1" i="5" s="1"/>
  <c r="F1" i="5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D2" i="8" a="1"/>
  <c r="D4" i="8" s="1"/>
  <c r="J1" i="8"/>
  <c r="K1" i="8" s="1"/>
  <c r="F1" i="8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D2" i="7" a="1"/>
  <c r="I1" i="7"/>
  <c r="F1" i="7"/>
  <c r="G2" i="1"/>
  <c r="F2" i="1"/>
  <c r="P30" i="1" s="1"/>
  <c r="E2" i="1"/>
  <c r="D2" i="1"/>
  <c r="C2" i="1"/>
  <c r="B2" i="1"/>
  <c r="L24" i="1" s="1"/>
  <c r="G1" i="1"/>
  <c r="F1" i="1"/>
  <c r="E1" i="1"/>
  <c r="D1" i="1"/>
  <c r="N33" i="1" s="1"/>
  <c r="C1" i="1"/>
  <c r="B1" i="1"/>
  <c r="M33" i="1" l="1"/>
  <c r="Q31" i="1"/>
  <c r="O7" i="1"/>
  <c r="O27" i="1"/>
  <c r="E5" i="12" s="1"/>
  <c r="N29" i="1"/>
  <c r="O6" i="1"/>
  <c r="L8" i="1"/>
  <c r="P28" i="1"/>
  <c r="P8" i="1"/>
  <c r="O19" i="1"/>
  <c r="N5" i="1"/>
  <c r="M10" i="1"/>
  <c r="Q15" i="1"/>
  <c r="N18" i="1"/>
  <c r="N22" i="1"/>
  <c r="N26" i="1"/>
  <c r="N34" i="1"/>
  <c r="Q17" i="1"/>
  <c r="L32" i="1"/>
  <c r="P4" i="1"/>
  <c r="N6" i="1"/>
  <c r="P7" i="1"/>
  <c r="M9" i="1"/>
  <c r="Q11" i="1"/>
  <c r="M14" i="1"/>
  <c r="N19" i="1"/>
  <c r="M21" i="1"/>
  <c r="N23" i="1"/>
  <c r="Q25" i="1"/>
  <c r="N27" i="1"/>
  <c r="E4" i="12" s="1"/>
  <c r="O33" i="1"/>
  <c r="L35" i="1"/>
  <c r="D2" i="8"/>
  <c r="D6" i="8"/>
  <c r="D2" i="12"/>
  <c r="D5" i="12"/>
  <c r="D5" i="8"/>
  <c r="D6" i="5"/>
  <c r="D7" i="14"/>
  <c r="D4" i="12"/>
  <c r="D3" i="14"/>
  <c r="D5" i="11"/>
  <c r="D3" i="12"/>
  <c r="D4" i="9"/>
  <c r="D3" i="9"/>
  <c r="D4" i="11"/>
  <c r="D7" i="9"/>
  <c r="D7" i="5"/>
  <c r="D4" i="14"/>
  <c r="D2" i="9"/>
  <c r="D5" i="9"/>
  <c r="D2" i="11"/>
  <c r="D7" i="7"/>
  <c r="D3" i="7"/>
  <c r="D4" i="7"/>
  <c r="D5" i="7"/>
  <c r="D6" i="7"/>
  <c r="D2" i="7"/>
  <c r="P33" i="1"/>
  <c r="P29" i="1"/>
  <c r="P31" i="1"/>
  <c r="P27" i="1"/>
  <c r="E6" i="12" s="1"/>
  <c r="P23" i="1"/>
  <c r="P19" i="1"/>
  <c r="P6" i="1"/>
  <c r="P25" i="1"/>
  <c r="P21" i="1"/>
  <c r="P34" i="1"/>
  <c r="P26" i="1"/>
  <c r="P22" i="1"/>
  <c r="P18" i="1"/>
  <c r="P5" i="1"/>
  <c r="P35" i="1"/>
  <c r="P32" i="1"/>
  <c r="P17" i="1"/>
  <c r="P16" i="1"/>
  <c r="P15" i="1"/>
  <c r="P14" i="1"/>
  <c r="P13" i="1"/>
  <c r="P12" i="1"/>
  <c r="P11" i="1"/>
  <c r="P10" i="1"/>
  <c r="M18" i="1"/>
  <c r="M31" i="1"/>
  <c r="M26" i="1"/>
  <c r="M22" i="1"/>
  <c r="O32" i="1"/>
  <c r="O34" i="1"/>
  <c r="O26" i="1"/>
  <c r="O22" i="1"/>
  <c r="O18" i="1"/>
  <c r="O5" i="1"/>
  <c r="O30" i="1"/>
  <c r="O35" i="1"/>
  <c r="O29" i="1"/>
  <c r="O25" i="1"/>
  <c r="O21" i="1"/>
  <c r="O17" i="1"/>
  <c r="O16" i="1"/>
  <c r="O15" i="1"/>
  <c r="O14" i="1"/>
  <c r="O13" i="1"/>
  <c r="O12" i="1"/>
  <c r="O11" i="1"/>
  <c r="O10" i="1"/>
  <c r="O9" i="1"/>
  <c r="O8" i="1"/>
  <c r="O4" i="1"/>
  <c r="O28" i="1"/>
  <c r="O24" i="1"/>
  <c r="O20" i="1"/>
  <c r="M4" i="1"/>
  <c r="M8" i="1"/>
  <c r="M11" i="1"/>
  <c r="M15" i="1"/>
  <c r="L7" i="1"/>
  <c r="Q9" i="1"/>
  <c r="M12" i="1"/>
  <c r="Q13" i="1"/>
  <c r="M16" i="1"/>
  <c r="P20" i="1"/>
  <c r="O23" i="1"/>
  <c r="M29" i="1"/>
  <c r="O31" i="1"/>
  <c r="L33" i="1"/>
  <c r="L30" i="1"/>
  <c r="L27" i="1"/>
  <c r="L23" i="1"/>
  <c r="L19" i="1"/>
  <c r="L6" i="1"/>
  <c r="L29" i="1"/>
  <c r="L25" i="1"/>
  <c r="L21" i="1"/>
  <c r="L17" i="1"/>
  <c r="L16" i="1"/>
  <c r="L15" i="1"/>
  <c r="L14" i="1"/>
  <c r="L13" i="1"/>
  <c r="L12" i="1"/>
  <c r="L11" i="1"/>
  <c r="L10" i="1"/>
  <c r="L31" i="1"/>
  <c r="L26" i="1"/>
  <c r="L22" i="1"/>
  <c r="L18" i="1"/>
  <c r="L5" i="1"/>
  <c r="L34" i="1"/>
  <c r="Q26" i="1"/>
  <c r="Q22" i="1"/>
  <c r="Q29" i="1"/>
  <c r="Q18" i="1"/>
  <c r="I1" i="14"/>
  <c r="H1" i="10"/>
  <c r="D4" i="10"/>
  <c r="D7" i="10"/>
  <c r="D3" i="10"/>
  <c r="D5" i="10"/>
  <c r="D6" i="10"/>
  <c r="D2" i="10"/>
  <c r="M5" i="1"/>
  <c r="L9" i="1"/>
  <c r="Q12" i="1"/>
  <c r="Q16" i="1"/>
  <c r="M25" i="1"/>
  <c r="L28" i="1"/>
  <c r="Q4" i="1"/>
  <c r="Q5" i="1"/>
  <c r="Q8" i="1"/>
  <c r="P9" i="1"/>
  <c r="Q10" i="1"/>
  <c r="M13" i="1"/>
  <c r="Q14" i="1"/>
  <c r="M17" i="1"/>
  <c r="L20" i="1"/>
  <c r="Q21" i="1"/>
  <c r="P24" i="1"/>
  <c r="Q32" i="1"/>
  <c r="Q35" i="1"/>
  <c r="I1" i="9"/>
  <c r="H1" i="11"/>
  <c r="D4" i="13"/>
  <c r="D7" i="13"/>
  <c r="D3" i="13"/>
  <c r="D5" i="13"/>
  <c r="D6" i="13"/>
  <c r="N35" i="1"/>
  <c r="N31" i="1"/>
  <c r="G1" i="5"/>
  <c r="M6" i="1"/>
  <c r="Q6" i="1"/>
  <c r="N7" i="1"/>
  <c r="M19" i="1"/>
  <c r="Q19" i="1"/>
  <c r="N20" i="1"/>
  <c r="M23" i="1"/>
  <c r="Q23" i="1"/>
  <c r="N24" i="1"/>
  <c r="M27" i="1"/>
  <c r="E3" i="12" s="1"/>
  <c r="Q27" i="1"/>
  <c r="E7" i="12" s="1"/>
  <c r="N28" i="1"/>
  <c r="N30" i="1"/>
  <c r="N32" i="1"/>
  <c r="G1" i="8"/>
  <c r="D3" i="8"/>
  <c r="D2" i="13"/>
  <c r="M34" i="1"/>
  <c r="M30" i="1"/>
  <c r="Q34" i="1"/>
  <c r="Q30" i="1"/>
  <c r="D5" i="5"/>
  <c r="D2" i="5"/>
  <c r="D4" i="5"/>
  <c r="N4" i="1"/>
  <c r="M7" i="1"/>
  <c r="Q7" i="1"/>
  <c r="N8" i="1"/>
  <c r="N9" i="1"/>
  <c r="N10" i="1"/>
  <c r="N11" i="1"/>
  <c r="N12" i="1"/>
  <c r="N13" i="1"/>
  <c r="N14" i="1"/>
  <c r="N15" i="1"/>
  <c r="N16" i="1"/>
  <c r="N17" i="1"/>
  <c r="M20" i="1"/>
  <c r="Q20" i="1"/>
  <c r="N21" i="1"/>
  <c r="M24" i="1"/>
  <c r="Q24" i="1"/>
  <c r="N25" i="1"/>
  <c r="M28" i="1"/>
  <c r="Q28" i="1"/>
  <c r="M32" i="1"/>
  <c r="Q33" i="1"/>
  <c r="M35" i="1"/>
  <c r="D7" i="8"/>
  <c r="D2" i="14"/>
  <c r="D5" i="14"/>
  <c r="J1" i="13"/>
  <c r="H1" i="12"/>
  <c r="D3" i="11"/>
  <c r="D7" i="11"/>
  <c r="D6" i="12"/>
  <c r="G6" i="11" l="1"/>
  <c r="I2" i="13"/>
  <c r="F2" i="10"/>
  <c r="H5" i="13"/>
  <c r="E6" i="9"/>
  <c r="F7" i="13"/>
  <c r="E7" i="9"/>
  <c r="F3" i="9"/>
  <c r="G2" i="12"/>
  <c r="F7" i="9"/>
  <c r="F7" i="11"/>
  <c r="F3" i="5"/>
  <c r="F5" i="7"/>
  <c r="F5" i="14"/>
  <c r="G3" i="13"/>
  <c r="H6" i="9"/>
  <c r="E4" i="11"/>
  <c r="I4" i="13"/>
  <c r="I3" i="13"/>
  <c r="G3" i="11"/>
  <c r="E6" i="7"/>
  <c r="H2" i="14"/>
  <c r="G6" i="9"/>
  <c r="I6" i="13"/>
  <c r="G4" i="14"/>
  <c r="E7" i="13"/>
  <c r="F5" i="9"/>
  <c r="G4" i="12"/>
  <c r="H3" i="9"/>
  <c r="F6" i="5"/>
  <c r="F7" i="10"/>
  <c r="H5" i="14"/>
  <c r="G3" i="14"/>
  <c r="E4" i="13"/>
  <c r="F4" i="5"/>
  <c r="G7" i="14"/>
  <c r="H7" i="13"/>
  <c r="E7" i="14"/>
  <c r="G2" i="11"/>
  <c r="H5" i="9"/>
  <c r="I5" i="13"/>
  <c r="G5" i="13"/>
  <c r="G6" i="10"/>
  <c r="F6" i="13"/>
  <c r="H6" i="14"/>
  <c r="G7" i="13"/>
  <c r="G6" i="12"/>
  <c r="H3" i="14"/>
  <c r="H4" i="13"/>
  <c r="I7" i="13"/>
  <c r="G2" i="9"/>
  <c r="F6" i="10"/>
  <c r="F7" i="5"/>
  <c r="F5" i="11"/>
  <c r="E5" i="13"/>
  <c r="F5" i="13"/>
  <c r="H6" i="11"/>
  <c r="H4" i="11"/>
  <c r="H2" i="11"/>
  <c r="I1" i="11"/>
  <c r="H7" i="11"/>
  <c r="H3" i="11"/>
  <c r="H5" i="11"/>
  <c r="E2" i="8"/>
  <c r="F2" i="12"/>
  <c r="F4" i="13"/>
  <c r="E4" i="10"/>
  <c r="F4" i="11"/>
  <c r="E4" i="7"/>
  <c r="F4" i="9"/>
  <c r="E2" i="9"/>
  <c r="H7" i="12"/>
  <c r="H6" i="12"/>
  <c r="H5" i="12"/>
  <c r="H4" i="12"/>
  <c r="H3" i="12"/>
  <c r="H2" i="12"/>
  <c r="I1" i="12"/>
  <c r="E7" i="11"/>
  <c r="G7" i="9"/>
  <c r="E7" i="5"/>
  <c r="I7" i="14"/>
  <c r="I5" i="14"/>
  <c r="I3" i="14"/>
  <c r="I4" i="14"/>
  <c r="I2" i="14"/>
  <c r="I6" i="14"/>
  <c r="E2" i="10"/>
  <c r="F2" i="13"/>
  <c r="F2" i="11"/>
  <c r="F2" i="9"/>
  <c r="E2" i="7"/>
  <c r="E3" i="10"/>
  <c r="E3" i="7"/>
  <c r="F3" i="8"/>
  <c r="E5" i="8"/>
  <c r="F5" i="12"/>
  <c r="F5" i="10"/>
  <c r="F6" i="8"/>
  <c r="E4" i="5"/>
  <c r="F6" i="14"/>
  <c r="G7" i="11"/>
  <c r="G4" i="9"/>
  <c r="G4" i="11"/>
  <c r="H4" i="9"/>
  <c r="G5" i="10"/>
  <c r="F4" i="7"/>
  <c r="E3" i="9"/>
  <c r="F5" i="5"/>
  <c r="G2" i="10"/>
  <c r="F3" i="13"/>
  <c r="F3" i="11"/>
  <c r="G5" i="14"/>
  <c r="F3" i="14"/>
  <c r="F2" i="5"/>
  <c r="H2" i="9"/>
  <c r="G4" i="10"/>
  <c r="G7" i="10"/>
  <c r="F6" i="9"/>
  <c r="E5" i="14"/>
  <c r="E6" i="13"/>
  <c r="G4" i="13"/>
  <c r="E4" i="14"/>
  <c r="F4" i="12"/>
  <c r="E4" i="8"/>
  <c r="F4" i="10"/>
  <c r="I1" i="10"/>
  <c r="H7" i="10"/>
  <c r="H6" i="10"/>
  <c r="H5" i="10"/>
  <c r="H4" i="10"/>
  <c r="H3" i="10"/>
  <c r="H2" i="10"/>
  <c r="G2" i="13"/>
  <c r="E2" i="14"/>
  <c r="E2" i="12"/>
  <c r="O25" i="12" s="1"/>
  <c r="K1" i="13"/>
  <c r="J7" i="13"/>
  <c r="J5" i="13"/>
  <c r="J3" i="13"/>
  <c r="J6" i="13"/>
  <c r="J2" i="13"/>
  <c r="J4" i="13"/>
  <c r="G7" i="8"/>
  <c r="G5" i="8"/>
  <c r="G3" i="8"/>
  <c r="G6" i="8"/>
  <c r="G4" i="8"/>
  <c r="G2" i="8"/>
  <c r="E7" i="7"/>
  <c r="F7" i="8"/>
  <c r="E7" i="10"/>
  <c r="E3" i="11"/>
  <c r="G3" i="9"/>
  <c r="E3" i="5"/>
  <c r="F3" i="12"/>
  <c r="E3" i="8"/>
  <c r="F3" i="10"/>
  <c r="H1" i="5"/>
  <c r="G7" i="5"/>
  <c r="G5" i="5"/>
  <c r="G3" i="5"/>
  <c r="G2" i="5"/>
  <c r="G6" i="5"/>
  <c r="G4" i="5"/>
  <c r="J1" i="9"/>
  <c r="I7" i="9"/>
  <c r="I5" i="9"/>
  <c r="I3" i="9"/>
  <c r="I4" i="9"/>
  <c r="I6" i="9"/>
  <c r="I2" i="9"/>
  <c r="F7" i="12"/>
  <c r="E7" i="8"/>
  <c r="E2" i="11"/>
  <c r="E2" i="5"/>
  <c r="F2" i="7"/>
  <c r="E2" i="13"/>
  <c r="E5" i="10"/>
  <c r="E5" i="7"/>
  <c r="F5" i="8"/>
  <c r="E5" i="11"/>
  <c r="G5" i="9"/>
  <c r="E5" i="5"/>
  <c r="F6" i="12"/>
  <c r="E6" i="8"/>
  <c r="G6" i="13"/>
  <c r="E6" i="14"/>
  <c r="E6" i="11"/>
  <c r="E6" i="5"/>
  <c r="F6" i="7"/>
  <c r="F4" i="8"/>
  <c r="E3" i="13"/>
  <c r="H4" i="14"/>
  <c r="F6" i="11"/>
  <c r="H6" i="13"/>
  <c r="G5" i="12"/>
  <c r="F2" i="14"/>
  <c r="F7" i="7"/>
  <c r="F7" i="14"/>
  <c r="E6" i="10"/>
  <c r="H2" i="13"/>
  <c r="G3" i="12"/>
  <c r="G7" i="12"/>
  <c r="G6" i="14"/>
  <c r="G2" i="14"/>
  <c r="F4" i="14"/>
  <c r="F3" i="7"/>
  <c r="E4" i="9"/>
  <c r="H7" i="9"/>
  <c r="F2" i="8"/>
  <c r="H3" i="13"/>
  <c r="G5" i="11"/>
  <c r="G3" i="10"/>
  <c r="H7" i="14"/>
  <c r="E3" i="14"/>
  <c r="E5" i="9"/>
  <c r="T26" i="13" l="1"/>
  <c r="T33" i="13"/>
  <c r="T22" i="13"/>
  <c r="T13" i="13"/>
  <c r="T4" i="13"/>
  <c r="T3" i="13"/>
  <c r="T7" i="13"/>
  <c r="T5" i="13"/>
  <c r="T9" i="13"/>
  <c r="K31" i="5"/>
  <c r="T16" i="13"/>
  <c r="T20" i="13"/>
  <c r="T27" i="13"/>
  <c r="N29" i="14"/>
  <c r="S10" i="13"/>
  <c r="O24" i="11"/>
  <c r="T15" i="13"/>
  <c r="T29" i="13"/>
  <c r="N23" i="10"/>
  <c r="T25" i="13"/>
  <c r="M9" i="9"/>
  <c r="R11" i="12"/>
  <c r="O24" i="10"/>
  <c r="O5" i="9"/>
  <c r="I18" i="7"/>
  <c r="J13" i="8"/>
  <c r="J27" i="5"/>
  <c r="H5" i="7"/>
  <c r="N33" i="14"/>
  <c r="T11" i="13"/>
  <c r="T23" i="13"/>
  <c r="K23" i="8"/>
  <c r="T24" i="13"/>
  <c r="T32" i="13"/>
  <c r="T2" i="13"/>
  <c r="T31" i="13"/>
  <c r="T17" i="13"/>
  <c r="T19" i="13"/>
  <c r="T12" i="13"/>
  <c r="T8" i="13"/>
  <c r="O15" i="14"/>
  <c r="T21" i="13"/>
  <c r="T10" i="13"/>
  <c r="T30" i="13"/>
  <c r="T28" i="13"/>
  <c r="N3" i="10"/>
  <c r="P3" i="9"/>
  <c r="T18" i="13"/>
  <c r="T14" i="13"/>
  <c r="T6" i="13"/>
  <c r="Q17" i="13"/>
  <c r="N22" i="14"/>
  <c r="L27" i="9"/>
  <c r="L20" i="14"/>
  <c r="N28" i="9"/>
  <c r="M12" i="9"/>
  <c r="Q26" i="12"/>
  <c r="N19" i="14"/>
  <c r="Q4" i="13"/>
  <c r="P28" i="9"/>
  <c r="L27" i="5"/>
  <c r="K11" i="8"/>
  <c r="U18" i="13"/>
  <c r="M2" i="9"/>
  <c r="J25" i="5"/>
  <c r="S18" i="13"/>
  <c r="K2" i="14"/>
  <c r="O19" i="11"/>
  <c r="Q18" i="11"/>
  <c r="Q6" i="12"/>
  <c r="L4" i="5"/>
  <c r="P29" i="9"/>
  <c r="O9" i="12"/>
  <c r="N10" i="11"/>
  <c r="N24" i="14"/>
  <c r="O10" i="10"/>
  <c r="S2" i="13"/>
  <c r="N31" i="14"/>
  <c r="K17" i="14"/>
  <c r="Q29" i="12"/>
  <c r="Q5" i="12"/>
  <c r="O15" i="9"/>
  <c r="O15" i="12"/>
  <c r="N11" i="9"/>
  <c r="O9" i="9"/>
  <c r="N18" i="14"/>
  <c r="O25" i="11"/>
  <c r="O14" i="9"/>
  <c r="N12" i="10"/>
  <c r="O26" i="14"/>
  <c r="R19" i="12"/>
  <c r="M8" i="10"/>
  <c r="O28" i="10"/>
  <c r="S28" i="13"/>
  <c r="O3" i="12"/>
  <c r="K9" i="8"/>
  <c r="O20" i="9"/>
  <c r="O31" i="11"/>
  <c r="K23" i="5"/>
  <c r="H4" i="7"/>
  <c r="M24" i="9"/>
  <c r="Q32" i="13"/>
  <c r="Q25" i="11"/>
  <c r="H14" i="7"/>
  <c r="P24" i="9"/>
  <c r="L32" i="5"/>
  <c r="L2" i="5"/>
  <c r="J31" i="5"/>
  <c r="O26" i="9"/>
  <c r="L13" i="5"/>
  <c r="M10" i="9"/>
  <c r="K4" i="14"/>
  <c r="O14" i="11"/>
  <c r="N31" i="11"/>
  <c r="P29" i="12"/>
  <c r="J3" i="8"/>
  <c r="U5" i="13"/>
  <c r="O28" i="9"/>
  <c r="U28" i="13"/>
  <c r="Q28" i="13"/>
  <c r="S4" i="13"/>
  <c r="Q4" i="11"/>
  <c r="Q15" i="13"/>
  <c r="J11" i="5"/>
  <c r="N11" i="10"/>
  <c r="O11" i="9"/>
  <c r="N29" i="9"/>
  <c r="S29" i="13"/>
  <c r="K3" i="5"/>
  <c r="S3" i="13"/>
  <c r="O23" i="9"/>
  <c r="K23" i="14"/>
  <c r="O23" i="12"/>
  <c r="J9" i="5"/>
  <c r="R9" i="12"/>
  <c r="N30" i="9"/>
  <c r="J18" i="5"/>
  <c r="O18" i="12"/>
  <c r="Q25" i="13"/>
  <c r="O25" i="10"/>
  <c r="N25" i="9"/>
  <c r="O14" i="14"/>
  <c r="O24" i="9"/>
  <c r="N24" i="10"/>
  <c r="K32" i="14"/>
  <c r="O8" i="14"/>
  <c r="O10" i="14"/>
  <c r="O7" i="10"/>
  <c r="K26" i="5"/>
  <c r="H21" i="7"/>
  <c r="H20" i="7"/>
  <c r="M2" i="10"/>
  <c r="R27" i="12"/>
  <c r="O10" i="11"/>
  <c r="N6" i="9"/>
  <c r="N20" i="14"/>
  <c r="O5" i="14"/>
  <c r="O5" i="12"/>
  <c r="H28" i="7"/>
  <c r="M28" i="9"/>
  <c r="O28" i="12"/>
  <c r="O4" i="14"/>
  <c r="N4" i="10"/>
  <c r="M15" i="9"/>
  <c r="Q15" i="11"/>
  <c r="S15" i="13"/>
  <c r="P11" i="9"/>
  <c r="O29" i="10"/>
  <c r="O29" i="12"/>
  <c r="Q29" i="11"/>
  <c r="O3" i="10"/>
  <c r="L3" i="5"/>
  <c r="Q3" i="13"/>
  <c r="L23" i="5"/>
  <c r="Q23" i="12"/>
  <c r="P9" i="9"/>
  <c r="Q9" i="13"/>
  <c r="J3" i="5"/>
  <c r="K18" i="5"/>
  <c r="R18" i="12"/>
  <c r="K25" i="5"/>
  <c r="M14" i="9"/>
  <c r="S14" i="13"/>
  <c r="N12" i="9"/>
  <c r="N2" i="9"/>
  <c r="Q13" i="13"/>
  <c r="Q2" i="11"/>
  <c r="P31" i="9"/>
  <c r="O17" i="9"/>
  <c r="Q19" i="11"/>
  <c r="O12" i="14"/>
  <c r="O8" i="10"/>
  <c r="N21" i="9"/>
  <c r="O27" i="10"/>
  <c r="L10" i="5"/>
  <c r="K25" i="14"/>
  <c r="H16" i="7"/>
  <c r="J2" i="5"/>
  <c r="L31" i="5"/>
  <c r="K17" i="5"/>
  <c r="L19" i="5"/>
  <c r="P16" i="9"/>
  <c r="K10" i="14"/>
  <c r="S13" i="13"/>
  <c r="I20" i="7"/>
  <c r="K30" i="5"/>
  <c r="K5" i="14"/>
  <c r="O5" i="10"/>
  <c r="O28" i="14"/>
  <c r="K4" i="5"/>
  <c r="I15" i="7"/>
  <c r="O15" i="10"/>
  <c r="O11" i="10"/>
  <c r="O11" i="12"/>
  <c r="M29" i="9"/>
  <c r="M3" i="9"/>
  <c r="H3" i="7"/>
  <c r="J7" i="5"/>
  <c r="N10" i="10"/>
  <c r="R23" i="12"/>
  <c r="K9" i="14"/>
  <c r="Q9" i="12"/>
  <c r="O18" i="10"/>
  <c r="O32" i="10"/>
  <c r="O32" i="9"/>
  <c r="N32" i="9"/>
  <c r="P25" i="10"/>
  <c r="I28" i="8"/>
  <c r="O2" i="10"/>
  <c r="R31" i="12"/>
  <c r="O17" i="10"/>
  <c r="N19" i="9"/>
  <c r="N16" i="9"/>
  <c r="O26" i="10"/>
  <c r="M20" i="14"/>
  <c r="M21" i="14"/>
  <c r="M12" i="14"/>
  <c r="M3" i="14"/>
  <c r="M15" i="14"/>
  <c r="P4" i="13"/>
  <c r="P13" i="13"/>
  <c r="P7" i="13"/>
  <c r="P12" i="13"/>
  <c r="P23" i="13"/>
  <c r="P5" i="13"/>
  <c r="U22" i="13"/>
  <c r="U6" i="13"/>
  <c r="U30" i="13"/>
  <c r="U33" i="13"/>
  <c r="U10" i="13"/>
  <c r="U26" i="13"/>
  <c r="U19" i="13"/>
  <c r="U31" i="13"/>
  <c r="U32" i="13"/>
  <c r="U25" i="13"/>
  <c r="U9" i="13"/>
  <c r="U23" i="13"/>
  <c r="U15" i="13"/>
  <c r="U27" i="13"/>
  <c r="U21" i="13"/>
  <c r="U16" i="13"/>
  <c r="U8" i="13"/>
  <c r="U13" i="13"/>
  <c r="U17" i="13"/>
  <c r="U29" i="13"/>
  <c r="U11" i="13"/>
  <c r="R22" i="13"/>
  <c r="R30" i="13"/>
  <c r="R6" i="13"/>
  <c r="R33" i="13"/>
  <c r="R32" i="13"/>
  <c r="R24" i="13"/>
  <c r="R25" i="13"/>
  <c r="R18" i="13"/>
  <c r="R15" i="13"/>
  <c r="R28" i="13"/>
  <c r="R21" i="13"/>
  <c r="R26" i="13"/>
  <c r="R7" i="13"/>
  <c r="R12" i="13"/>
  <c r="R20" i="13"/>
  <c r="R8" i="13"/>
  <c r="R19" i="13"/>
  <c r="R29" i="13"/>
  <c r="R5" i="13"/>
  <c r="P30" i="11"/>
  <c r="P20" i="11"/>
  <c r="P7" i="11"/>
  <c r="P8" i="11"/>
  <c r="P31" i="11"/>
  <c r="P25" i="11"/>
  <c r="P18" i="11"/>
  <c r="P9" i="11"/>
  <c r="P23" i="11"/>
  <c r="P3" i="11"/>
  <c r="P15" i="11"/>
  <c r="P28" i="11"/>
  <c r="P5" i="11"/>
  <c r="P22" i="11"/>
  <c r="P27" i="11"/>
  <c r="P13" i="11"/>
  <c r="P21" i="11"/>
  <c r="P16" i="11"/>
  <c r="P33" i="11"/>
  <c r="P10" i="11"/>
  <c r="P26" i="11"/>
  <c r="P32" i="11"/>
  <c r="P24" i="11"/>
  <c r="P29" i="11"/>
  <c r="P11" i="11"/>
  <c r="I6" i="8"/>
  <c r="I22" i="8"/>
  <c r="I30" i="8"/>
  <c r="I33" i="8"/>
  <c r="I14" i="8"/>
  <c r="I25" i="8"/>
  <c r="I18" i="8"/>
  <c r="I9" i="8"/>
  <c r="I23" i="8"/>
  <c r="I11" i="8"/>
  <c r="I5" i="8"/>
  <c r="I13" i="8"/>
  <c r="I26" i="8"/>
  <c r="I7" i="8"/>
  <c r="I27" i="8"/>
  <c r="I20" i="8"/>
  <c r="I8" i="8"/>
  <c r="I19" i="8"/>
  <c r="I31" i="8"/>
  <c r="I24" i="8"/>
  <c r="I3" i="8"/>
  <c r="N30" i="14"/>
  <c r="N23" i="14"/>
  <c r="N4" i="14"/>
  <c r="N6" i="14"/>
  <c r="N32" i="14"/>
  <c r="J17" i="8"/>
  <c r="J25" i="8"/>
  <c r="J30" i="8"/>
  <c r="J22" i="8"/>
  <c r="J33" i="8"/>
  <c r="J6" i="8"/>
  <c r="J10" i="8"/>
  <c r="J27" i="8"/>
  <c r="J20" i="8"/>
  <c r="J19" i="8"/>
  <c r="J31" i="8"/>
  <c r="J9" i="8"/>
  <c r="J11" i="8"/>
  <c r="J28" i="8"/>
  <c r="J26" i="8"/>
  <c r="J16" i="8"/>
  <c r="J7" i="8"/>
  <c r="J8" i="8"/>
  <c r="J2" i="8"/>
  <c r="J32" i="8"/>
  <c r="J18" i="8"/>
  <c r="J23" i="8"/>
  <c r="J29" i="8"/>
  <c r="P30" i="9"/>
  <c r="P33" i="9"/>
  <c r="P6" i="9"/>
  <c r="P22" i="9"/>
  <c r="P10" i="9"/>
  <c r="P13" i="9"/>
  <c r="P21" i="9"/>
  <c r="P26" i="9"/>
  <c r="P7" i="9"/>
  <c r="P12" i="9"/>
  <c r="P23" i="9"/>
  <c r="P15" i="9"/>
  <c r="P5" i="9"/>
  <c r="P27" i="9"/>
  <c r="P20" i="9"/>
  <c r="P8" i="9"/>
  <c r="P19" i="9"/>
  <c r="P17" i="9"/>
  <c r="P32" i="9"/>
  <c r="P25" i="9"/>
  <c r="P18" i="9"/>
  <c r="P4" i="9"/>
  <c r="P16" i="12"/>
  <c r="P17" i="12"/>
  <c r="P11" i="12"/>
  <c r="P10" i="12"/>
  <c r="P20" i="12"/>
  <c r="P21" i="12"/>
  <c r="P7" i="12"/>
  <c r="P14" i="12"/>
  <c r="P9" i="12"/>
  <c r="P3" i="12"/>
  <c r="P4" i="12"/>
  <c r="O10" i="12"/>
  <c r="O16" i="12"/>
  <c r="O8" i="12"/>
  <c r="O19" i="12"/>
  <c r="O2" i="12"/>
  <c r="O30" i="12"/>
  <c r="O32" i="12"/>
  <c r="O24" i="12"/>
  <c r="O4" i="12"/>
  <c r="O21" i="12"/>
  <c r="O26" i="12"/>
  <c r="O22" i="12"/>
  <c r="O27" i="12"/>
  <c r="O13" i="12"/>
  <c r="O12" i="12"/>
  <c r="O6" i="12"/>
  <c r="O14" i="12"/>
  <c r="K26" i="14"/>
  <c r="K11" i="14"/>
  <c r="K24" i="5"/>
  <c r="K20" i="5"/>
  <c r="K6" i="5"/>
  <c r="K22" i="5"/>
  <c r="K12" i="5"/>
  <c r="K2" i="5"/>
  <c r="K28" i="5"/>
  <c r="K10" i="5"/>
  <c r="K27" i="5"/>
  <c r="K13" i="5"/>
  <c r="K16" i="5"/>
  <c r="K8" i="5"/>
  <c r="K21" i="5"/>
  <c r="K7" i="5"/>
  <c r="K32" i="5"/>
  <c r="K14" i="5"/>
  <c r="K9" i="5"/>
  <c r="K29" i="5"/>
  <c r="K11" i="5"/>
  <c r="K15" i="5"/>
  <c r="K5" i="5"/>
  <c r="K33" i="5"/>
  <c r="M22" i="9"/>
  <c r="M30" i="9"/>
  <c r="M33" i="9"/>
  <c r="M6" i="9"/>
  <c r="M20" i="9"/>
  <c r="M32" i="9"/>
  <c r="M23" i="9"/>
  <c r="M21" i="9"/>
  <c r="M26" i="9"/>
  <c r="M16" i="9"/>
  <c r="M27" i="9"/>
  <c r="M13" i="9"/>
  <c r="M8" i="9"/>
  <c r="M19" i="9"/>
  <c r="M17" i="9"/>
  <c r="M31" i="9"/>
  <c r="M25" i="9"/>
  <c r="M18" i="9"/>
  <c r="M11" i="9"/>
  <c r="M4" i="9"/>
  <c r="M5" i="9"/>
  <c r="M5" i="14"/>
  <c r="L28" i="9"/>
  <c r="M4" i="14"/>
  <c r="L11" i="14"/>
  <c r="L23" i="14"/>
  <c r="R14" i="13"/>
  <c r="M32" i="14"/>
  <c r="M27" i="10"/>
  <c r="P2" i="12"/>
  <c r="P31" i="12"/>
  <c r="P19" i="13"/>
  <c r="N19" i="11"/>
  <c r="P19" i="12"/>
  <c r="N12" i="11"/>
  <c r="P12" i="11"/>
  <c r="U20" i="13"/>
  <c r="P6" i="11"/>
  <c r="L4" i="14"/>
  <c r="R4" i="13"/>
  <c r="K15" i="8"/>
  <c r="P11" i="10"/>
  <c r="P29" i="10"/>
  <c r="M29" i="14"/>
  <c r="I10" i="7"/>
  <c r="M3" i="10"/>
  <c r="P23" i="10"/>
  <c r="P23" i="12"/>
  <c r="N9" i="11"/>
  <c r="P25" i="13"/>
  <c r="U14" i="13"/>
  <c r="U24" i="13"/>
  <c r="L32" i="9"/>
  <c r="L26" i="9"/>
  <c r="O13" i="11"/>
  <c r="R2" i="13"/>
  <c r="I17" i="8"/>
  <c r="M17" i="10"/>
  <c r="R17" i="13"/>
  <c r="P19" i="10"/>
  <c r="K12" i="14"/>
  <c r="J12" i="8"/>
  <c r="M8" i="14"/>
  <c r="P16" i="10"/>
  <c r="O16" i="11"/>
  <c r="L7" i="9"/>
  <c r="K7" i="14"/>
  <c r="P7" i="10"/>
  <c r="P26" i="12"/>
  <c r="I21" i="8"/>
  <c r="P13" i="12"/>
  <c r="M20" i="10"/>
  <c r="P27" i="12"/>
  <c r="Q30" i="12"/>
  <c r="J5" i="5"/>
  <c r="J5" i="8"/>
  <c r="I28" i="7"/>
  <c r="N28" i="10"/>
  <c r="P28" i="13"/>
  <c r="O28" i="11"/>
  <c r="I4" i="8"/>
  <c r="J4" i="8"/>
  <c r="P15" i="13"/>
  <c r="M15" i="10"/>
  <c r="N15" i="11"/>
  <c r="P15" i="12"/>
  <c r="M11" i="10"/>
  <c r="L11" i="5"/>
  <c r="L29" i="9"/>
  <c r="P29" i="13"/>
  <c r="R3" i="13"/>
  <c r="K3" i="14"/>
  <c r="P3" i="13"/>
  <c r="J23" i="5"/>
  <c r="R9" i="13"/>
  <c r="M9" i="14"/>
  <c r="M9" i="10"/>
  <c r="P18" i="12"/>
  <c r="K18" i="14"/>
  <c r="P25" i="12"/>
  <c r="N25" i="11"/>
  <c r="Q25" i="12"/>
  <c r="S25" i="13"/>
  <c r="I14" i="7"/>
  <c r="P14" i="9"/>
  <c r="J14" i="8"/>
  <c r="N14" i="14"/>
  <c r="P14" i="11"/>
  <c r="P14" i="13"/>
  <c r="J24" i="8"/>
  <c r="L24" i="14"/>
  <c r="P24" i="12"/>
  <c r="S24" i="13"/>
  <c r="I32" i="8"/>
  <c r="N32" i="10"/>
  <c r="O33" i="12"/>
  <c r="N25" i="10"/>
  <c r="M2" i="14"/>
  <c r="L2" i="14"/>
  <c r="P2" i="11"/>
  <c r="I31" i="7"/>
  <c r="R31" i="13"/>
  <c r="H17" i="7"/>
  <c r="L19" i="9"/>
  <c r="M19" i="14"/>
  <c r="J19" i="5"/>
  <c r="K19" i="5"/>
  <c r="U12" i="13"/>
  <c r="P12" i="12"/>
  <c r="H8" i="7"/>
  <c r="N8" i="11"/>
  <c r="P8" i="12"/>
  <c r="I16" i="8"/>
  <c r="S16" i="13"/>
  <c r="M7" i="9"/>
  <c r="O7" i="12"/>
  <c r="J21" i="8"/>
  <c r="N21" i="11"/>
  <c r="K20" i="14"/>
  <c r="R27" i="13"/>
  <c r="I10" i="8"/>
  <c r="L11" i="9"/>
  <c r="L15" i="9"/>
  <c r="L20" i="9"/>
  <c r="L5" i="9"/>
  <c r="L30" i="14"/>
  <c r="L22" i="14"/>
  <c r="L33" i="14"/>
  <c r="L6" i="14"/>
  <c r="L21" i="14"/>
  <c r="L7" i="14"/>
  <c r="L31" i="14"/>
  <c r="L32" i="14"/>
  <c r="L29" i="14"/>
  <c r="L16" i="14"/>
  <c r="L12" i="14"/>
  <c r="L10" i="14"/>
  <c r="L27" i="14"/>
  <c r="L26" i="14"/>
  <c r="L19" i="14"/>
  <c r="L14" i="14"/>
  <c r="L3" i="14"/>
  <c r="K21" i="8"/>
  <c r="K7" i="8"/>
  <c r="K18" i="8"/>
  <c r="K4" i="8"/>
  <c r="K28" i="8"/>
  <c r="P20" i="10"/>
  <c r="P33" i="10"/>
  <c r="P30" i="10"/>
  <c r="P22" i="10"/>
  <c r="P6" i="10"/>
  <c r="P26" i="10"/>
  <c r="P8" i="10"/>
  <c r="P17" i="10"/>
  <c r="P2" i="10"/>
  <c r="P24" i="10"/>
  <c r="P14" i="10"/>
  <c r="P28" i="10"/>
  <c r="P10" i="10"/>
  <c r="P13" i="10"/>
  <c r="P12" i="10"/>
  <c r="P21" i="10"/>
  <c r="P32" i="10"/>
  <c r="P18" i="10"/>
  <c r="P3" i="10"/>
  <c r="P15" i="10"/>
  <c r="P5" i="10"/>
  <c r="M4" i="10"/>
  <c r="M10" i="10"/>
  <c r="M21" i="10"/>
  <c r="M14" i="10"/>
  <c r="M25" i="10"/>
  <c r="M18" i="10"/>
  <c r="M29" i="10"/>
  <c r="N5" i="10"/>
  <c r="N27" i="10"/>
  <c r="N13" i="10"/>
  <c r="N21" i="10"/>
  <c r="N7" i="10"/>
  <c r="N8" i="10"/>
  <c r="N33" i="10"/>
  <c r="N14" i="10"/>
  <c r="N9" i="10"/>
  <c r="N29" i="10"/>
  <c r="N15" i="10"/>
  <c r="H24" i="7"/>
  <c r="H33" i="7"/>
  <c r="H6" i="7"/>
  <c r="H30" i="7"/>
  <c r="H22" i="7"/>
  <c r="H13" i="7"/>
  <c r="H26" i="7"/>
  <c r="H31" i="7"/>
  <c r="H32" i="7"/>
  <c r="H29" i="7"/>
  <c r="H10" i="7"/>
  <c r="H27" i="7"/>
  <c r="H12" i="7"/>
  <c r="H19" i="7"/>
  <c r="H25" i="7"/>
  <c r="H18" i="7"/>
  <c r="H9" i="7"/>
  <c r="H23" i="7"/>
  <c r="H11" i="7"/>
  <c r="H15" i="7"/>
  <c r="Q22" i="13"/>
  <c r="Q30" i="13"/>
  <c r="Q33" i="13"/>
  <c r="Q6" i="13"/>
  <c r="Q21" i="13"/>
  <c r="Q16" i="13"/>
  <c r="Q2" i="13"/>
  <c r="Q14" i="13"/>
  <c r="Q29" i="13"/>
  <c r="Q11" i="13"/>
  <c r="Q7" i="13"/>
  <c r="Q12" i="13"/>
  <c r="Q27" i="13"/>
  <c r="Q20" i="13"/>
  <c r="Q26" i="13"/>
  <c r="Q8" i="13"/>
  <c r="Q19" i="13"/>
  <c r="Q31" i="13"/>
  <c r="Q18" i="13"/>
  <c r="Q5" i="13"/>
  <c r="S20" i="13"/>
  <c r="S7" i="13"/>
  <c r="S12" i="13"/>
  <c r="S9" i="13"/>
  <c r="S23" i="13"/>
  <c r="S5" i="13"/>
  <c r="I4" i="7"/>
  <c r="I27" i="7"/>
  <c r="I13" i="7"/>
  <c r="I7" i="7"/>
  <c r="I8" i="7"/>
  <c r="I3" i="7"/>
  <c r="I5" i="7"/>
  <c r="J5" i="7" s="1"/>
  <c r="J10" i="5"/>
  <c r="J20" i="5"/>
  <c r="J26" i="5"/>
  <c r="J8" i="5"/>
  <c r="J4" i="5"/>
  <c r="L26" i="5"/>
  <c r="L7" i="5"/>
  <c r="L8" i="5"/>
  <c r="L28" i="5"/>
  <c r="N20" i="11"/>
  <c r="N26" i="11"/>
  <c r="N11" i="11"/>
  <c r="N4" i="11"/>
  <c r="O4" i="9"/>
  <c r="O6" i="9"/>
  <c r="O33" i="9"/>
  <c r="O22" i="9"/>
  <c r="O30" i="9"/>
  <c r="O10" i="9"/>
  <c r="O27" i="9"/>
  <c r="O13" i="9"/>
  <c r="O21" i="9"/>
  <c r="O16" i="9"/>
  <c r="O19" i="9"/>
  <c r="O25" i="9"/>
  <c r="O3" i="9"/>
  <c r="O7" i="9"/>
  <c r="O8" i="9"/>
  <c r="O31" i="9"/>
  <c r="O2" i="9"/>
  <c r="O18" i="9"/>
  <c r="O29" i="9"/>
  <c r="O23" i="11"/>
  <c r="O15" i="11"/>
  <c r="O5" i="11"/>
  <c r="O20" i="11"/>
  <c r="O8" i="11"/>
  <c r="O21" i="11"/>
  <c r="O26" i="11"/>
  <c r="O7" i="11"/>
  <c r="O17" i="11"/>
  <c r="O2" i="11"/>
  <c r="O3" i="11"/>
  <c r="O11" i="11"/>
  <c r="N23" i="9"/>
  <c r="N3" i="9"/>
  <c r="N4" i="9"/>
  <c r="N22" i="9"/>
  <c r="N27" i="9"/>
  <c r="N24" i="9"/>
  <c r="N14" i="9"/>
  <c r="N18" i="9"/>
  <c r="N9" i="9"/>
  <c r="N15" i="9"/>
  <c r="N5" i="9"/>
  <c r="R22" i="12"/>
  <c r="R33" i="12"/>
  <c r="R6" i="12"/>
  <c r="R30" i="12"/>
  <c r="R13" i="12"/>
  <c r="R7" i="12"/>
  <c r="R17" i="12"/>
  <c r="R2" i="12"/>
  <c r="R32" i="12"/>
  <c r="R24" i="12"/>
  <c r="R25" i="12"/>
  <c r="R3" i="12"/>
  <c r="R28" i="12"/>
  <c r="R5" i="12"/>
  <c r="R10" i="12"/>
  <c r="R20" i="12"/>
  <c r="R21" i="12"/>
  <c r="R8" i="12"/>
  <c r="R26" i="12"/>
  <c r="R16" i="12"/>
  <c r="R12" i="12"/>
  <c r="R14" i="12"/>
  <c r="R29" i="12"/>
  <c r="R15" i="12"/>
  <c r="R4" i="12"/>
  <c r="Q30" i="11"/>
  <c r="Q6" i="11"/>
  <c r="Q33" i="11"/>
  <c r="Q22" i="11"/>
  <c r="Q27" i="11"/>
  <c r="Q13" i="11"/>
  <c r="Q8" i="11"/>
  <c r="Q17" i="11"/>
  <c r="Q14" i="11"/>
  <c r="Q9" i="11"/>
  <c r="Q28" i="11"/>
  <c r="Q5" i="11"/>
  <c r="Q20" i="11"/>
  <c r="Q26" i="11"/>
  <c r="Q16" i="11"/>
  <c r="Q12" i="11"/>
  <c r="Q10" i="11"/>
  <c r="Q21" i="11"/>
  <c r="Q7" i="11"/>
  <c r="Q31" i="11"/>
  <c r="Q32" i="11"/>
  <c r="Q24" i="11"/>
  <c r="Q23" i="11"/>
  <c r="Q3" i="11"/>
  <c r="Q11" i="11"/>
  <c r="L5" i="14"/>
  <c r="P28" i="12"/>
  <c r="J15" i="8"/>
  <c r="L9" i="14"/>
  <c r="L18" i="14"/>
  <c r="M25" i="14"/>
  <c r="P24" i="13"/>
  <c r="M26" i="10"/>
  <c r="P2" i="13"/>
  <c r="L17" i="14"/>
  <c r="I12" i="8"/>
  <c r="L8" i="14"/>
  <c r="P16" i="13"/>
  <c r="P27" i="13"/>
  <c r="P27" i="10"/>
  <c r="R10" i="13"/>
  <c r="M10" i="14"/>
  <c r="M5" i="10"/>
  <c r="L28" i="14"/>
  <c r="O4" i="11"/>
  <c r="L15" i="14"/>
  <c r="I15" i="8"/>
  <c r="P10" i="13"/>
  <c r="P11" i="13"/>
  <c r="I29" i="8"/>
  <c r="O29" i="11"/>
  <c r="U3" i="13"/>
  <c r="L23" i="9"/>
  <c r="M23" i="10"/>
  <c r="M18" i="14"/>
  <c r="L14" i="9"/>
  <c r="P32" i="13"/>
  <c r="O32" i="11"/>
  <c r="N30" i="10"/>
  <c r="K5" i="8"/>
  <c r="P5" i="12"/>
  <c r="M28" i="10"/>
  <c r="P4" i="10"/>
  <c r="L4" i="9"/>
  <c r="P4" i="11"/>
  <c r="U4" i="13"/>
  <c r="Q15" i="12"/>
  <c r="J15" i="5"/>
  <c r="K15" i="14"/>
  <c r="I11" i="7"/>
  <c r="R11" i="13"/>
  <c r="S11" i="13"/>
  <c r="I29" i="7"/>
  <c r="K29" i="14"/>
  <c r="K29" i="8"/>
  <c r="K3" i="8"/>
  <c r="I23" i="7"/>
  <c r="Q23" i="13"/>
  <c r="R23" i="13"/>
  <c r="P9" i="10"/>
  <c r="I9" i="7"/>
  <c r="L9" i="5"/>
  <c r="O9" i="11"/>
  <c r="N18" i="11"/>
  <c r="O18" i="11"/>
  <c r="L25" i="14"/>
  <c r="N14" i="11"/>
  <c r="K27" i="14"/>
  <c r="J14" i="5"/>
  <c r="M24" i="14"/>
  <c r="I24" i="7"/>
  <c r="M24" i="10"/>
  <c r="J24" i="5"/>
  <c r="Q24" i="13"/>
  <c r="K32" i="8"/>
  <c r="I32" i="7"/>
  <c r="M32" i="10"/>
  <c r="P32" i="12"/>
  <c r="S32" i="13"/>
  <c r="Q33" i="12"/>
  <c r="N6" i="10"/>
  <c r="P22" i="13"/>
  <c r="L33" i="9"/>
  <c r="I2" i="8"/>
  <c r="N2" i="14"/>
  <c r="I2" i="7"/>
  <c r="P2" i="9"/>
  <c r="N2" i="10"/>
  <c r="U2" i="13"/>
  <c r="P31" i="10"/>
  <c r="N31" i="9"/>
  <c r="O31" i="12"/>
  <c r="N17" i="10"/>
  <c r="N17" i="9"/>
  <c r="O17" i="12"/>
  <c r="S17" i="13"/>
  <c r="P19" i="11"/>
  <c r="M19" i="10"/>
  <c r="O12" i="9"/>
  <c r="K8" i="8"/>
  <c r="R16" i="13"/>
  <c r="H7" i="7"/>
  <c r="U7" i="13"/>
  <c r="N26" i="14"/>
  <c r="K13" i="14"/>
  <c r="N13" i="14"/>
  <c r="L13" i="14"/>
  <c r="M13" i="10"/>
  <c r="R13" i="13"/>
  <c r="O20" i="12"/>
  <c r="N27" i="14"/>
  <c r="N10" i="14"/>
  <c r="Q10" i="13"/>
  <c r="P17" i="11"/>
  <c r="N22" i="11"/>
  <c r="N33" i="11"/>
  <c r="N6" i="11"/>
  <c r="N30" i="11"/>
  <c r="L30" i="5"/>
  <c r="L33" i="5"/>
  <c r="L6" i="5"/>
  <c r="L22" i="5"/>
  <c r="H7" i="5"/>
  <c r="H5" i="5"/>
  <c r="H3" i="5"/>
  <c r="H4" i="5"/>
  <c r="H2" i="5"/>
  <c r="H6" i="5"/>
  <c r="K20" i="8"/>
  <c r="K6" i="8"/>
  <c r="K30" i="8"/>
  <c r="K22" i="8"/>
  <c r="K33" i="8"/>
  <c r="K7" i="13"/>
  <c r="K5" i="13"/>
  <c r="K3" i="13"/>
  <c r="K6" i="13"/>
  <c r="K2" i="13"/>
  <c r="K4" i="13"/>
  <c r="L1" i="13"/>
  <c r="O4" i="10"/>
  <c r="O6" i="10"/>
  <c r="O30" i="10"/>
  <c r="O22" i="10"/>
  <c r="O33" i="10"/>
  <c r="L31" i="9"/>
  <c r="L25" i="9"/>
  <c r="L21" i="9"/>
  <c r="L17" i="9"/>
  <c r="L6" i="9"/>
  <c r="L30" i="9"/>
  <c r="L22" i="9"/>
  <c r="P6" i="12"/>
  <c r="P30" i="12"/>
  <c r="P33" i="12"/>
  <c r="P22" i="12"/>
  <c r="O3" i="14"/>
  <c r="N3" i="11"/>
  <c r="Q3" i="12"/>
  <c r="O23" i="14"/>
  <c r="O9" i="14"/>
  <c r="L18" i="5"/>
  <c r="Q18" i="12"/>
  <c r="N25" i="14"/>
  <c r="K25" i="8"/>
  <c r="L14" i="5"/>
  <c r="K14" i="8"/>
  <c r="K24" i="14"/>
  <c r="O32" i="14"/>
  <c r="J32" i="5"/>
  <c r="K2" i="8"/>
  <c r="O2" i="14"/>
  <c r="N2" i="11"/>
  <c r="Q2" i="12"/>
  <c r="K31" i="8"/>
  <c r="Q31" i="12"/>
  <c r="K31" i="14"/>
  <c r="S31" i="13"/>
  <c r="J17" i="5"/>
  <c r="K17" i="8"/>
  <c r="L17" i="5"/>
  <c r="N17" i="11"/>
  <c r="I19" i="7"/>
  <c r="K19" i="14"/>
  <c r="O19" i="10"/>
  <c r="Q19" i="12"/>
  <c r="I12" i="7"/>
  <c r="N12" i="14"/>
  <c r="M12" i="10"/>
  <c r="O12" i="10"/>
  <c r="Q12" i="12"/>
  <c r="N8" i="14"/>
  <c r="N8" i="9"/>
  <c r="S8" i="13"/>
  <c r="P8" i="13"/>
  <c r="N16" i="14"/>
  <c r="O16" i="10"/>
  <c r="M16" i="14"/>
  <c r="L16" i="5"/>
  <c r="K16" i="14"/>
  <c r="M16" i="10"/>
  <c r="N16" i="10"/>
  <c r="M7" i="10"/>
  <c r="O7" i="14"/>
  <c r="N7" i="11"/>
  <c r="Q7" i="12"/>
  <c r="I26" i="7"/>
  <c r="K26" i="8"/>
  <c r="N26" i="9"/>
  <c r="P26" i="13"/>
  <c r="O21" i="14"/>
  <c r="N21" i="14"/>
  <c r="O21" i="10"/>
  <c r="Q21" i="12"/>
  <c r="S21" i="13"/>
  <c r="L13" i="9"/>
  <c r="O13" i="14"/>
  <c r="K13" i="8"/>
  <c r="M13" i="14"/>
  <c r="O20" i="14"/>
  <c r="N20" i="9"/>
  <c r="N20" i="10"/>
  <c r="P20" i="13"/>
  <c r="Q20" i="12"/>
  <c r="N27" i="11"/>
  <c r="K10" i="8"/>
  <c r="N10" i="9"/>
  <c r="Q10" i="12"/>
  <c r="N33" i="9"/>
  <c r="O25" i="14"/>
  <c r="O17" i="14"/>
  <c r="O22" i="14"/>
  <c r="O6" i="14"/>
  <c r="O33" i="14"/>
  <c r="O30" i="14"/>
  <c r="I2" i="12"/>
  <c r="I6" i="12"/>
  <c r="I4" i="12"/>
  <c r="J1" i="12"/>
  <c r="I5" i="12"/>
  <c r="I3" i="12"/>
  <c r="I7" i="12"/>
  <c r="I7" i="11"/>
  <c r="I5" i="11"/>
  <c r="I3" i="11"/>
  <c r="J1" i="11"/>
  <c r="I4" i="11"/>
  <c r="I6" i="11"/>
  <c r="I2" i="11"/>
  <c r="M31" i="14"/>
  <c r="M30" i="14"/>
  <c r="M22" i="14"/>
  <c r="M33" i="14"/>
  <c r="M6" i="14"/>
  <c r="S6" i="13"/>
  <c r="S33" i="13"/>
  <c r="S30" i="13"/>
  <c r="S22" i="13"/>
  <c r="P31" i="13"/>
  <c r="P6" i="13"/>
  <c r="P30" i="13"/>
  <c r="P33" i="13"/>
  <c r="I25" i="7"/>
  <c r="I17" i="7"/>
  <c r="I21" i="7"/>
  <c r="I33" i="7"/>
  <c r="I30" i="7"/>
  <c r="I22" i="7"/>
  <c r="I6" i="7"/>
  <c r="J30" i="5"/>
  <c r="J22" i="5"/>
  <c r="J6" i="5"/>
  <c r="J33" i="5"/>
  <c r="J7" i="9"/>
  <c r="J5" i="9"/>
  <c r="J3" i="9"/>
  <c r="J4" i="9"/>
  <c r="J6" i="9"/>
  <c r="J2" i="9"/>
  <c r="K21" i="14"/>
  <c r="K22" i="14"/>
  <c r="K6" i="14"/>
  <c r="K33" i="14"/>
  <c r="K30" i="14"/>
  <c r="I7" i="10"/>
  <c r="I6" i="10"/>
  <c r="I5" i="10"/>
  <c r="I4" i="10"/>
  <c r="I3" i="10"/>
  <c r="I2" i="10"/>
  <c r="J1" i="10"/>
  <c r="O33" i="11"/>
  <c r="O30" i="11"/>
  <c r="O6" i="11"/>
  <c r="O22" i="11"/>
  <c r="M31" i="10"/>
  <c r="M6" i="10"/>
  <c r="M22" i="10"/>
  <c r="M30" i="10"/>
  <c r="M33" i="10"/>
  <c r="Q8" i="12"/>
  <c r="N5" i="14"/>
  <c r="L5" i="5"/>
  <c r="N5" i="11"/>
  <c r="N28" i="14"/>
  <c r="M28" i="14"/>
  <c r="K28" i="14"/>
  <c r="J28" i="5"/>
  <c r="N28" i="11"/>
  <c r="Q28" i="12"/>
  <c r="Q4" i="12"/>
  <c r="N15" i="14"/>
  <c r="L15" i="5"/>
  <c r="N11" i="14"/>
  <c r="M11" i="14"/>
  <c r="O11" i="14"/>
  <c r="Q11" i="12"/>
  <c r="J29" i="5"/>
  <c r="O29" i="14"/>
  <c r="L29" i="5"/>
  <c r="N29" i="11"/>
  <c r="N3" i="14"/>
  <c r="L3" i="9"/>
  <c r="M23" i="14"/>
  <c r="N23" i="11"/>
  <c r="O23" i="10"/>
  <c r="L9" i="9"/>
  <c r="O9" i="10"/>
  <c r="N9" i="14"/>
  <c r="P9" i="13"/>
  <c r="L18" i="9"/>
  <c r="O18" i="14"/>
  <c r="N18" i="10"/>
  <c r="P18" i="13"/>
  <c r="L25" i="5"/>
  <c r="Q14" i="12"/>
  <c r="K14" i="14"/>
  <c r="M14" i="14"/>
  <c r="O14" i="10"/>
  <c r="L24" i="9"/>
  <c r="K24" i="8"/>
  <c r="L24" i="5"/>
  <c r="O24" i="14"/>
  <c r="N24" i="11"/>
  <c r="Q24" i="12"/>
  <c r="N32" i="11"/>
  <c r="Q32" i="12"/>
  <c r="Q22" i="12"/>
  <c r="N22" i="10"/>
  <c r="L2" i="9"/>
  <c r="N31" i="10"/>
  <c r="O31" i="14"/>
  <c r="O31" i="10"/>
  <c r="N17" i="14"/>
  <c r="M17" i="14"/>
  <c r="P17" i="13"/>
  <c r="Q17" i="12"/>
  <c r="N19" i="10"/>
  <c r="K19" i="8"/>
  <c r="O19" i="14"/>
  <c r="S19" i="13"/>
  <c r="L12" i="5"/>
  <c r="L12" i="9"/>
  <c r="K12" i="8"/>
  <c r="J12" i="5"/>
  <c r="O12" i="11"/>
  <c r="L8" i="9"/>
  <c r="K8" i="14"/>
  <c r="L16" i="9"/>
  <c r="K16" i="8"/>
  <c r="I16" i="7"/>
  <c r="O16" i="14"/>
  <c r="N16" i="11"/>
  <c r="J16" i="5"/>
  <c r="Q16" i="12"/>
  <c r="N7" i="14"/>
  <c r="M7" i="14"/>
  <c r="N7" i="9"/>
  <c r="M26" i="14"/>
  <c r="N26" i="10"/>
  <c r="S26" i="13"/>
  <c r="J21" i="5"/>
  <c r="L21" i="5"/>
  <c r="P21" i="13"/>
  <c r="O13" i="10"/>
  <c r="J13" i="5"/>
  <c r="N13" i="9"/>
  <c r="N13" i="11"/>
  <c r="Q13" i="12"/>
  <c r="L20" i="5"/>
  <c r="O20" i="10"/>
  <c r="O27" i="11"/>
  <c r="M27" i="14"/>
  <c r="K27" i="8"/>
  <c r="O27" i="14"/>
  <c r="Q27" i="12"/>
  <c r="S27" i="13"/>
  <c r="L10" i="9"/>
  <c r="J28" i="7" l="1"/>
  <c r="J31" i="7"/>
  <c r="J16" i="7"/>
  <c r="J7" i="7"/>
  <c r="J18" i="7"/>
  <c r="J21" i="7"/>
  <c r="P4" i="14"/>
  <c r="J20" i="7"/>
  <c r="P25" i="14"/>
  <c r="J4" i="7"/>
  <c r="J14" i="7"/>
  <c r="J12" i="7"/>
  <c r="J33" i="7"/>
  <c r="P23" i="14"/>
  <c r="P17" i="14"/>
  <c r="J9" i="7"/>
  <c r="P9" i="14"/>
  <c r="P30" i="14"/>
  <c r="P21" i="14"/>
  <c r="P10" i="14"/>
  <c r="P15" i="14"/>
  <c r="L15" i="8"/>
  <c r="P5" i="14"/>
  <c r="L17" i="8"/>
  <c r="P8" i="14"/>
  <c r="P16" i="14"/>
  <c r="P31" i="14"/>
  <c r="P32" i="14"/>
  <c r="L2" i="8"/>
  <c r="J3" i="7"/>
  <c r="J15" i="7"/>
  <c r="J2" i="7"/>
  <c r="J24" i="7"/>
  <c r="P2" i="14"/>
  <c r="L4" i="8"/>
  <c r="L28" i="8"/>
  <c r="L24" i="8"/>
  <c r="L20" i="8"/>
  <c r="L13" i="8"/>
  <c r="L9" i="8"/>
  <c r="L33" i="8"/>
  <c r="S30" i="12"/>
  <c r="S22" i="12"/>
  <c r="S33" i="12"/>
  <c r="S6" i="12"/>
  <c r="S27" i="12"/>
  <c r="S21" i="12"/>
  <c r="S17" i="12"/>
  <c r="S2" i="12"/>
  <c r="S32" i="12"/>
  <c r="S24" i="12"/>
  <c r="S14" i="12"/>
  <c r="S4" i="12"/>
  <c r="S10" i="12"/>
  <c r="S7" i="12"/>
  <c r="S31" i="12"/>
  <c r="S18" i="12"/>
  <c r="S23" i="12"/>
  <c r="S20" i="12"/>
  <c r="S16" i="12"/>
  <c r="S8" i="12"/>
  <c r="S19" i="12"/>
  <c r="S11" i="12"/>
  <c r="S28" i="12"/>
  <c r="S29" i="12"/>
  <c r="S5" i="12"/>
  <c r="S13" i="12"/>
  <c r="S25" i="12"/>
  <c r="S3" i="12"/>
  <c r="S12" i="12"/>
  <c r="S26" i="12"/>
  <c r="S9" i="12"/>
  <c r="S15" i="12"/>
  <c r="Q22" i="10"/>
  <c r="Q33" i="10"/>
  <c r="Q6" i="10"/>
  <c r="Q30" i="10"/>
  <c r="Q8" i="10"/>
  <c r="Q25" i="10"/>
  <c r="Q18" i="10"/>
  <c r="Q9" i="10"/>
  <c r="Q29" i="10"/>
  <c r="Q15" i="10"/>
  <c r="Q27" i="10"/>
  <c r="Q20" i="10"/>
  <c r="Q13" i="10"/>
  <c r="Q26" i="10"/>
  <c r="Q7" i="10"/>
  <c r="Q16" i="10"/>
  <c r="Q12" i="10"/>
  <c r="Q2" i="10"/>
  <c r="Q24" i="10"/>
  <c r="Q23" i="10"/>
  <c r="Q11" i="10"/>
  <c r="Q28" i="10"/>
  <c r="Q21" i="10"/>
  <c r="Q32" i="10"/>
  <c r="Q17" i="10"/>
  <c r="Q3" i="10"/>
  <c r="Q31" i="10"/>
  <c r="Q4" i="10"/>
  <c r="Q10" i="10"/>
  <c r="Q19" i="10"/>
  <c r="Q14" i="10"/>
  <c r="Q5" i="10"/>
  <c r="J7" i="11"/>
  <c r="J5" i="11"/>
  <c r="J3" i="11"/>
  <c r="J6" i="11"/>
  <c r="J2" i="11"/>
  <c r="J4" i="11"/>
  <c r="K1" i="11"/>
  <c r="V6" i="13"/>
  <c r="V30" i="13"/>
  <c r="V33" i="13"/>
  <c r="V22" i="13"/>
  <c r="V20" i="13"/>
  <c r="V19" i="13"/>
  <c r="V9" i="13"/>
  <c r="V29" i="13"/>
  <c r="V10" i="13"/>
  <c r="V12" i="13"/>
  <c r="V27" i="13"/>
  <c r="V13" i="13"/>
  <c r="V16" i="13"/>
  <c r="V8" i="13"/>
  <c r="V17" i="13"/>
  <c r="V4" i="13"/>
  <c r="V5" i="13"/>
  <c r="V21" i="13"/>
  <c r="V14" i="13"/>
  <c r="V18" i="13"/>
  <c r="V3" i="13"/>
  <c r="V11" i="13"/>
  <c r="V15" i="13"/>
  <c r="V28" i="13"/>
  <c r="V24" i="13"/>
  <c r="V7" i="13"/>
  <c r="V2" i="13"/>
  <c r="V32" i="13"/>
  <c r="V23" i="13"/>
  <c r="V26" i="13"/>
  <c r="V31" i="13"/>
  <c r="V25" i="13"/>
  <c r="P18" i="14"/>
  <c r="P26" i="14"/>
  <c r="P13" i="14"/>
  <c r="J13" i="7"/>
  <c r="P12" i="14"/>
  <c r="L8" i="8"/>
  <c r="L26" i="8"/>
  <c r="L23" i="8"/>
  <c r="L14" i="8"/>
  <c r="L6" i="8"/>
  <c r="P14" i="14"/>
  <c r="P28" i="14"/>
  <c r="P6" i="14"/>
  <c r="P29" i="14"/>
  <c r="L12" i="8"/>
  <c r="J23" i="7"/>
  <c r="J19" i="7"/>
  <c r="J29" i="7"/>
  <c r="J26" i="7"/>
  <c r="J6" i="7"/>
  <c r="L10" i="8"/>
  <c r="L16" i="8"/>
  <c r="J17" i="7"/>
  <c r="L21" i="8"/>
  <c r="L19" i="8"/>
  <c r="L7" i="8"/>
  <c r="L11" i="8"/>
  <c r="L25" i="8"/>
  <c r="L22" i="8"/>
  <c r="L6" i="13"/>
  <c r="L4" i="13"/>
  <c r="L2" i="13"/>
  <c r="L7" i="13"/>
  <c r="L3" i="13"/>
  <c r="M1" i="13"/>
  <c r="L5" i="13"/>
  <c r="R30" i="11"/>
  <c r="R33" i="11"/>
  <c r="R6" i="11"/>
  <c r="R22" i="11"/>
  <c r="R7" i="11"/>
  <c r="R16" i="11"/>
  <c r="R17" i="11"/>
  <c r="R2" i="11"/>
  <c r="R25" i="11"/>
  <c r="R3" i="11"/>
  <c r="R11" i="11"/>
  <c r="R20" i="11"/>
  <c r="R13" i="11"/>
  <c r="R8" i="11"/>
  <c r="R12" i="11"/>
  <c r="R4" i="11"/>
  <c r="R10" i="11"/>
  <c r="R19" i="11"/>
  <c r="R31" i="11"/>
  <c r="R24" i="11"/>
  <c r="R18" i="11"/>
  <c r="R15" i="11"/>
  <c r="R28" i="11"/>
  <c r="R5" i="11"/>
  <c r="R32" i="11"/>
  <c r="R9" i="11"/>
  <c r="R23" i="11"/>
  <c r="R29" i="11"/>
  <c r="R26" i="11"/>
  <c r="R14" i="11"/>
  <c r="R27" i="11"/>
  <c r="R21" i="11"/>
  <c r="J2" i="10"/>
  <c r="J7" i="10"/>
  <c r="J5" i="10"/>
  <c r="J4" i="10"/>
  <c r="J3" i="10"/>
  <c r="K1" i="10"/>
  <c r="J6" i="10"/>
  <c r="Q33" i="9"/>
  <c r="R33" i="9" s="1"/>
  <c r="Q30" i="9"/>
  <c r="Q6" i="9"/>
  <c r="R6" i="9" s="1"/>
  <c r="Q22" i="9"/>
  <c r="R22" i="9" s="1"/>
  <c r="Q10" i="9"/>
  <c r="R10" i="9" s="1"/>
  <c r="Q27" i="9"/>
  <c r="R27" i="9" s="1"/>
  <c r="Q13" i="9"/>
  <c r="R13" i="9" s="1"/>
  <c r="Q19" i="9"/>
  <c r="R19" i="9" s="1"/>
  <c r="Q17" i="9"/>
  <c r="R17" i="9" s="1"/>
  <c r="Q31" i="9"/>
  <c r="R31" i="9" s="1"/>
  <c r="Q25" i="9"/>
  <c r="R25" i="9" s="1"/>
  <c r="Q18" i="9"/>
  <c r="R18" i="9" s="1"/>
  <c r="Q3" i="9"/>
  <c r="Q4" i="9"/>
  <c r="R4" i="9" s="1"/>
  <c r="Q20" i="9"/>
  <c r="R20" i="9" s="1"/>
  <c r="Q8" i="9"/>
  <c r="Q7" i="9"/>
  <c r="R7" i="9" s="1"/>
  <c r="Q12" i="9"/>
  <c r="Q2" i="9"/>
  <c r="R2" i="9" s="1"/>
  <c r="Q9" i="9"/>
  <c r="R9" i="9" s="1"/>
  <c r="Q28" i="9"/>
  <c r="R28" i="9" s="1"/>
  <c r="Q16" i="9"/>
  <c r="R16" i="9" s="1"/>
  <c r="Q24" i="9"/>
  <c r="R24" i="9" s="1"/>
  <c r="Q14" i="9"/>
  <c r="R14" i="9" s="1"/>
  <c r="Q11" i="9"/>
  <c r="R11" i="9" s="1"/>
  <c r="Q5" i="9"/>
  <c r="R5" i="9" s="1"/>
  <c r="Q29" i="9"/>
  <c r="R29" i="9" s="1"/>
  <c r="Q21" i="9"/>
  <c r="R21" i="9" s="1"/>
  <c r="Q26" i="9"/>
  <c r="R26" i="9" s="1"/>
  <c r="Q23" i="9"/>
  <c r="R23" i="9" s="1"/>
  <c r="Q15" i="9"/>
  <c r="R15" i="9" s="1"/>
  <c r="Q32" i="9"/>
  <c r="R32" i="9" s="1"/>
  <c r="K1" i="12"/>
  <c r="J7" i="12"/>
  <c r="J5" i="12"/>
  <c r="J3" i="12"/>
  <c r="J2" i="12"/>
  <c r="J6" i="12"/>
  <c r="J4" i="12"/>
  <c r="M21" i="5"/>
  <c r="N21" i="5" s="1"/>
  <c r="M25" i="5"/>
  <c r="N25" i="5" s="1"/>
  <c r="M17" i="5"/>
  <c r="N17" i="5" s="1"/>
  <c r="M22" i="5"/>
  <c r="N22" i="5" s="1"/>
  <c r="M6" i="5"/>
  <c r="N6" i="5" s="1"/>
  <c r="M33" i="5"/>
  <c r="N33" i="5" s="1"/>
  <c r="M30" i="5"/>
  <c r="N30" i="5" s="1"/>
  <c r="M10" i="5"/>
  <c r="N10" i="5" s="1"/>
  <c r="M8" i="5"/>
  <c r="N8" i="5" s="1"/>
  <c r="M31" i="5"/>
  <c r="N31" i="5" s="1"/>
  <c r="M11" i="5"/>
  <c r="N11" i="5" s="1"/>
  <c r="M5" i="5"/>
  <c r="N5" i="5" s="1"/>
  <c r="M20" i="5"/>
  <c r="N20" i="5" s="1"/>
  <c r="M27" i="5"/>
  <c r="N27" i="5" s="1"/>
  <c r="M26" i="5"/>
  <c r="N26" i="5" s="1"/>
  <c r="M7" i="5"/>
  <c r="N7" i="5" s="1"/>
  <c r="M14" i="5"/>
  <c r="N14" i="5" s="1"/>
  <c r="M9" i="5"/>
  <c r="N9" i="5" s="1"/>
  <c r="M23" i="5"/>
  <c r="N23" i="5" s="1"/>
  <c r="M15" i="5"/>
  <c r="N15" i="5" s="1"/>
  <c r="M4" i="5"/>
  <c r="N4" i="5" s="1"/>
  <c r="M28" i="5"/>
  <c r="N28" i="5" s="1"/>
  <c r="M19" i="5"/>
  <c r="N19" i="5" s="1"/>
  <c r="M24" i="5"/>
  <c r="N24" i="5" s="1"/>
  <c r="M29" i="5"/>
  <c r="N29" i="5" s="1"/>
  <c r="M2" i="5"/>
  <c r="N2" i="5" s="1"/>
  <c r="M32" i="5"/>
  <c r="N32" i="5" s="1"/>
  <c r="M18" i="5"/>
  <c r="N18" i="5" s="1"/>
  <c r="M3" i="5"/>
  <c r="N3" i="5" s="1"/>
  <c r="M13" i="5"/>
  <c r="N13" i="5" s="1"/>
  <c r="M12" i="5"/>
  <c r="N12" i="5" s="1"/>
  <c r="M16" i="5"/>
  <c r="N16" i="5" s="1"/>
  <c r="R8" i="9"/>
  <c r="R3" i="9"/>
  <c r="P27" i="14"/>
  <c r="J27" i="7"/>
  <c r="J22" i="7"/>
  <c r="P20" i="14"/>
  <c r="P22" i="14"/>
  <c r="J32" i="7"/>
  <c r="P3" i="14"/>
  <c r="P11" i="14"/>
  <c r="L3" i="8"/>
  <c r="R12" i="9"/>
  <c r="P33" i="14"/>
  <c r="P19" i="14"/>
  <c r="P24" i="14"/>
  <c r="R30" i="9"/>
  <c r="L29" i="8"/>
  <c r="J11" i="7"/>
  <c r="J25" i="7"/>
  <c r="J10" i="7"/>
  <c r="J30" i="7"/>
  <c r="J8" i="7"/>
  <c r="L32" i="8"/>
  <c r="P7" i="14"/>
  <c r="L31" i="8"/>
  <c r="L27" i="8"/>
  <c r="L5" i="8"/>
  <c r="L18" i="8"/>
  <c r="L30" i="8"/>
  <c r="E13" i="14" l="1"/>
  <c r="U11" i="1" s="1"/>
  <c r="E13" i="8"/>
  <c r="U9" i="1" s="1"/>
  <c r="E13" i="7"/>
  <c r="U8" i="1" s="1"/>
  <c r="T22" i="12"/>
  <c r="T6" i="12"/>
  <c r="T30" i="12"/>
  <c r="T33" i="12"/>
  <c r="T13" i="12"/>
  <c r="T7" i="12"/>
  <c r="T12" i="12"/>
  <c r="T3" i="12"/>
  <c r="T4" i="12"/>
  <c r="T16" i="12"/>
  <c r="T27" i="12"/>
  <c r="T21" i="12"/>
  <c r="T19" i="12"/>
  <c r="T2" i="12"/>
  <c r="T32" i="12"/>
  <c r="T24" i="12"/>
  <c r="T15" i="12"/>
  <c r="T28" i="12"/>
  <c r="T31" i="12"/>
  <c r="T29" i="12"/>
  <c r="T14" i="12"/>
  <c r="T25" i="12"/>
  <c r="T23" i="12"/>
  <c r="T20" i="12"/>
  <c r="T9" i="12"/>
  <c r="T5" i="12"/>
  <c r="T10" i="12"/>
  <c r="T8" i="12"/>
  <c r="T26" i="12"/>
  <c r="T17" i="12"/>
  <c r="T18" i="12"/>
  <c r="T11" i="12"/>
  <c r="L1" i="12"/>
  <c r="K7" i="12"/>
  <c r="K6" i="12"/>
  <c r="K5" i="12"/>
  <c r="K4" i="12"/>
  <c r="K3" i="12"/>
  <c r="K2" i="12"/>
  <c r="W22" i="13"/>
  <c r="W33" i="13"/>
  <c r="W30" i="13"/>
  <c r="W6" i="13"/>
  <c r="W10" i="13"/>
  <c r="W21" i="13"/>
  <c r="W8" i="13"/>
  <c r="W31" i="13"/>
  <c r="W9" i="13"/>
  <c r="W23" i="13"/>
  <c r="W5" i="13"/>
  <c r="W27" i="13"/>
  <c r="W26" i="13"/>
  <c r="W13" i="13"/>
  <c r="W16" i="13"/>
  <c r="W17" i="13"/>
  <c r="W32" i="13"/>
  <c r="W24" i="13"/>
  <c r="W14" i="13"/>
  <c r="W25" i="13"/>
  <c r="W11" i="13"/>
  <c r="W28" i="13"/>
  <c r="W19" i="13"/>
  <c r="W3" i="13"/>
  <c r="W15" i="13"/>
  <c r="W4" i="13"/>
  <c r="W2" i="13"/>
  <c r="W7" i="13"/>
  <c r="W12" i="13"/>
  <c r="W20" i="13"/>
  <c r="W18" i="13"/>
  <c r="W29" i="13"/>
  <c r="R21" i="10"/>
  <c r="R6" i="10"/>
  <c r="R30" i="10"/>
  <c r="R22" i="10"/>
  <c r="R33" i="10"/>
  <c r="R20" i="10"/>
  <c r="R26" i="10"/>
  <c r="R16" i="10"/>
  <c r="R8" i="10"/>
  <c r="R12" i="10"/>
  <c r="R18" i="10"/>
  <c r="R9" i="10"/>
  <c r="R15" i="10"/>
  <c r="R5" i="10"/>
  <c r="R10" i="10"/>
  <c r="R27" i="10"/>
  <c r="R13" i="10"/>
  <c r="R7" i="10"/>
  <c r="R19" i="10"/>
  <c r="R17" i="10"/>
  <c r="R14" i="10"/>
  <c r="R25" i="10"/>
  <c r="R23" i="10"/>
  <c r="R29" i="10"/>
  <c r="R28" i="10"/>
  <c r="R31" i="10"/>
  <c r="R4" i="10"/>
  <c r="R32" i="10"/>
  <c r="R11" i="10"/>
  <c r="R2" i="10"/>
  <c r="R24" i="10"/>
  <c r="R3" i="10"/>
  <c r="S6" i="11"/>
  <c r="S30" i="11"/>
  <c r="S33" i="11"/>
  <c r="S22" i="11"/>
  <c r="S21" i="11"/>
  <c r="S26" i="11"/>
  <c r="S7" i="11"/>
  <c r="S19" i="11"/>
  <c r="S2" i="11"/>
  <c r="S3" i="11"/>
  <c r="S29" i="11"/>
  <c r="S11" i="11"/>
  <c r="S13" i="11"/>
  <c r="S27" i="11"/>
  <c r="S16" i="11"/>
  <c r="S8" i="11"/>
  <c r="S12" i="11"/>
  <c r="S32" i="11"/>
  <c r="S24" i="11"/>
  <c r="S14" i="11"/>
  <c r="S28" i="11"/>
  <c r="S17" i="11"/>
  <c r="S25" i="11"/>
  <c r="S5" i="11"/>
  <c r="S23" i="11"/>
  <c r="S10" i="11"/>
  <c r="S18" i="11"/>
  <c r="S9" i="11"/>
  <c r="S4" i="11"/>
  <c r="S20" i="11"/>
  <c r="S15" i="11"/>
  <c r="S31" i="11"/>
  <c r="E13" i="5"/>
  <c r="U10" i="1" s="1"/>
  <c r="K7" i="10"/>
  <c r="K6" i="10"/>
  <c r="K5" i="10"/>
  <c r="K2" i="10"/>
  <c r="K4" i="10"/>
  <c r="K3" i="10"/>
  <c r="M6" i="13"/>
  <c r="M4" i="13"/>
  <c r="M2" i="13"/>
  <c r="N1" i="13"/>
  <c r="M7" i="13"/>
  <c r="M3" i="13"/>
  <c r="M5" i="13"/>
  <c r="K6" i="11"/>
  <c r="K4" i="11"/>
  <c r="K2" i="11"/>
  <c r="K7" i="11"/>
  <c r="K3" i="11"/>
  <c r="K5" i="11"/>
  <c r="L1" i="11"/>
  <c r="E13" i="9"/>
  <c r="U12" i="1" s="1"/>
  <c r="L7" i="12" l="1"/>
  <c r="L6" i="12"/>
  <c r="L5" i="12"/>
  <c r="L4" i="12"/>
  <c r="L3" i="12"/>
  <c r="L2" i="12"/>
  <c r="M1" i="12"/>
  <c r="L6" i="11"/>
  <c r="L4" i="11"/>
  <c r="L2" i="11"/>
  <c r="L5" i="11"/>
  <c r="L7" i="11"/>
  <c r="L3" i="11"/>
  <c r="S30" i="10"/>
  <c r="T30" i="10" s="1"/>
  <c r="S33" i="10"/>
  <c r="S22" i="10"/>
  <c r="S6" i="10"/>
  <c r="T6" i="10" s="1"/>
  <c r="S16" i="10"/>
  <c r="T16" i="10" s="1"/>
  <c r="S12" i="10"/>
  <c r="S19" i="10"/>
  <c r="S14" i="10"/>
  <c r="T14" i="10" s="1"/>
  <c r="S25" i="10"/>
  <c r="T25" i="10" s="1"/>
  <c r="S29" i="10"/>
  <c r="T29" i="10" s="1"/>
  <c r="S15" i="10"/>
  <c r="T15" i="10" s="1"/>
  <c r="S4" i="10"/>
  <c r="T4" i="10" s="1"/>
  <c r="S10" i="10"/>
  <c r="T10" i="10" s="1"/>
  <c r="S21" i="10"/>
  <c r="S26" i="10"/>
  <c r="T26" i="10" s="1"/>
  <c r="S20" i="10"/>
  <c r="T20" i="10" s="1"/>
  <c r="S8" i="10"/>
  <c r="T8" i="10" s="1"/>
  <c r="S2" i="10"/>
  <c r="T2" i="10" s="1"/>
  <c r="S32" i="10"/>
  <c r="T32" i="10" s="1"/>
  <c r="S24" i="10"/>
  <c r="T24" i="10" s="1"/>
  <c r="S9" i="10"/>
  <c r="T9" i="10" s="1"/>
  <c r="S28" i="10"/>
  <c r="T28" i="10" s="1"/>
  <c r="S18" i="10"/>
  <c r="T18" i="10" s="1"/>
  <c r="S3" i="10"/>
  <c r="T3" i="10" s="1"/>
  <c r="S5" i="10"/>
  <c r="T5" i="10" s="1"/>
  <c r="S13" i="10"/>
  <c r="S27" i="10"/>
  <c r="T27" i="10" s="1"/>
  <c r="S17" i="10"/>
  <c r="T17" i="10" s="1"/>
  <c r="S23" i="10"/>
  <c r="T23" i="10" s="1"/>
  <c r="S31" i="10"/>
  <c r="S7" i="10"/>
  <c r="T7" i="10" s="1"/>
  <c r="S11" i="10"/>
  <c r="T11" i="10" s="1"/>
  <c r="U30" i="12"/>
  <c r="U33" i="12"/>
  <c r="U22" i="12"/>
  <c r="U6" i="12"/>
  <c r="U20" i="12"/>
  <c r="U21" i="12"/>
  <c r="U7" i="12"/>
  <c r="U12" i="12"/>
  <c r="U2" i="12"/>
  <c r="U14" i="12"/>
  <c r="U3" i="12"/>
  <c r="U10" i="12"/>
  <c r="U13" i="12"/>
  <c r="U16" i="12"/>
  <c r="U31" i="12"/>
  <c r="U25" i="12"/>
  <c r="U9" i="12"/>
  <c r="U23" i="12"/>
  <c r="U15" i="12"/>
  <c r="U24" i="12"/>
  <c r="U18" i="12"/>
  <c r="U28" i="12"/>
  <c r="U32" i="12"/>
  <c r="U27" i="12"/>
  <c r="U26" i="12"/>
  <c r="U17" i="12"/>
  <c r="U11" i="12"/>
  <c r="U4" i="12"/>
  <c r="U8" i="12"/>
  <c r="U19" i="12"/>
  <c r="U29" i="12"/>
  <c r="U5" i="12"/>
  <c r="T31" i="10"/>
  <c r="T12" i="10"/>
  <c r="T22" i="10"/>
  <c r="N7" i="13"/>
  <c r="N5" i="13"/>
  <c r="N3" i="13"/>
  <c r="N4" i="13"/>
  <c r="N6" i="13"/>
  <c r="N2" i="13"/>
  <c r="T6" i="11"/>
  <c r="T22" i="11"/>
  <c r="T33" i="11"/>
  <c r="T30" i="11"/>
  <c r="T10" i="11"/>
  <c r="T19" i="11"/>
  <c r="T32" i="11"/>
  <c r="T3" i="11"/>
  <c r="T29" i="11"/>
  <c r="T11" i="11"/>
  <c r="T28" i="11"/>
  <c r="T20" i="11"/>
  <c r="T26" i="11"/>
  <c r="T8" i="11"/>
  <c r="T7" i="11"/>
  <c r="T12" i="11"/>
  <c r="T17" i="11"/>
  <c r="T2" i="11"/>
  <c r="T24" i="11"/>
  <c r="T9" i="11"/>
  <c r="T4" i="11"/>
  <c r="T27" i="11"/>
  <c r="T25" i="11"/>
  <c r="T14" i="11"/>
  <c r="T31" i="11"/>
  <c r="T5" i="11"/>
  <c r="T13" i="11"/>
  <c r="T16" i="11"/>
  <c r="T18" i="11"/>
  <c r="T23" i="11"/>
  <c r="T21" i="11"/>
  <c r="T15" i="11"/>
  <c r="X25" i="13"/>
  <c r="X17" i="13"/>
  <c r="X30" i="13"/>
  <c r="X22" i="13"/>
  <c r="X33" i="13"/>
  <c r="X6" i="13"/>
  <c r="X27" i="13"/>
  <c r="X20" i="13"/>
  <c r="X26" i="13"/>
  <c r="X11" i="13"/>
  <c r="X10" i="13"/>
  <c r="X21" i="13"/>
  <c r="X8" i="13"/>
  <c r="X13" i="13"/>
  <c r="X7" i="13"/>
  <c r="X16" i="13"/>
  <c r="X12" i="13"/>
  <c r="X31" i="13"/>
  <c r="X32" i="13"/>
  <c r="X24" i="13"/>
  <c r="X23" i="13"/>
  <c r="X3" i="13"/>
  <c r="X29" i="13"/>
  <c r="X28" i="13"/>
  <c r="X15" i="13"/>
  <c r="X9" i="13"/>
  <c r="X5" i="13"/>
  <c r="X19" i="13"/>
  <c r="X2" i="13"/>
  <c r="X14" i="13"/>
  <c r="X18" i="13"/>
  <c r="X4" i="13"/>
  <c r="T19" i="10"/>
  <c r="T13" i="10"/>
  <c r="T33" i="10"/>
  <c r="T21" i="10"/>
  <c r="U6" i="11" l="1"/>
  <c r="V6" i="11" s="1"/>
  <c r="U22" i="11"/>
  <c r="V22" i="11" s="1"/>
  <c r="U33" i="11"/>
  <c r="V33" i="11" s="1"/>
  <c r="U30" i="11"/>
  <c r="V30" i="11" s="1"/>
  <c r="U10" i="11"/>
  <c r="V10" i="11" s="1"/>
  <c r="U21" i="11"/>
  <c r="V21" i="11" s="1"/>
  <c r="U7" i="11"/>
  <c r="V7" i="11" s="1"/>
  <c r="U31" i="11"/>
  <c r="V31" i="11" s="1"/>
  <c r="U24" i="11"/>
  <c r="V24" i="11" s="1"/>
  <c r="U23" i="11"/>
  <c r="V23" i="11" s="1"/>
  <c r="U27" i="11"/>
  <c r="V27" i="11" s="1"/>
  <c r="U13" i="11"/>
  <c r="V13" i="11" s="1"/>
  <c r="U26" i="11"/>
  <c r="V26" i="11" s="1"/>
  <c r="U8" i="11"/>
  <c r="V8" i="11" s="1"/>
  <c r="U20" i="11"/>
  <c r="V20" i="11" s="1"/>
  <c r="U16" i="11"/>
  <c r="V16" i="11" s="1"/>
  <c r="U2" i="11"/>
  <c r="V2" i="11" s="1"/>
  <c r="U32" i="11"/>
  <c r="V32" i="11" s="1"/>
  <c r="U25" i="11"/>
  <c r="V25" i="11" s="1"/>
  <c r="U11" i="11"/>
  <c r="V11" i="11" s="1"/>
  <c r="U28" i="11"/>
  <c r="V28" i="11" s="1"/>
  <c r="U18" i="11"/>
  <c r="V18" i="11" s="1"/>
  <c r="U15" i="11"/>
  <c r="V15" i="11" s="1"/>
  <c r="U3" i="11"/>
  <c r="V3" i="11" s="1"/>
  <c r="U29" i="11"/>
  <c r="V29" i="11" s="1"/>
  <c r="U5" i="11"/>
  <c r="V5" i="11" s="1"/>
  <c r="U12" i="11"/>
  <c r="V12" i="11" s="1"/>
  <c r="U19" i="11"/>
  <c r="V19" i="11" s="1"/>
  <c r="U17" i="11"/>
  <c r="V17" i="11" s="1"/>
  <c r="U14" i="11"/>
  <c r="V14" i="11" s="1"/>
  <c r="U9" i="11"/>
  <c r="V9" i="11" s="1"/>
  <c r="U4" i="11"/>
  <c r="V4" i="11" s="1"/>
  <c r="V32" i="12"/>
  <c r="V33" i="12"/>
  <c r="V6" i="12"/>
  <c r="V30" i="12"/>
  <c r="V22" i="12"/>
  <c r="V26" i="12"/>
  <c r="V12" i="12"/>
  <c r="V14" i="12"/>
  <c r="V29" i="12"/>
  <c r="V11" i="12"/>
  <c r="V13" i="12"/>
  <c r="V7" i="12"/>
  <c r="V16" i="12"/>
  <c r="V10" i="12"/>
  <c r="V27" i="12"/>
  <c r="V2" i="12"/>
  <c r="V18" i="12"/>
  <c r="V15" i="12"/>
  <c r="V31" i="12"/>
  <c r="V25" i="12"/>
  <c r="V23" i="12"/>
  <c r="V4" i="12"/>
  <c r="V28" i="12"/>
  <c r="V17" i="12"/>
  <c r="V21" i="12"/>
  <c r="V24" i="12"/>
  <c r="V9" i="12"/>
  <c r="V5" i="12"/>
  <c r="V19" i="12"/>
  <c r="V20" i="12"/>
  <c r="V8" i="12"/>
  <c r="V3" i="12"/>
  <c r="M7" i="12"/>
  <c r="M5" i="12"/>
  <c r="M3" i="12"/>
  <c r="M4" i="12"/>
  <c r="M2" i="12"/>
  <c r="M6" i="12"/>
  <c r="E13" i="10"/>
  <c r="U13" i="1" s="1"/>
  <c r="Y6" i="13"/>
  <c r="Z6" i="13" s="1"/>
  <c r="Y30" i="13"/>
  <c r="Z30" i="13" s="1"/>
  <c r="Y33" i="13"/>
  <c r="Z33" i="13" s="1"/>
  <c r="Y22" i="13"/>
  <c r="Z22" i="13" s="1"/>
  <c r="Y27" i="13"/>
  <c r="Z27" i="13" s="1"/>
  <c r="Y20" i="13"/>
  <c r="Z20" i="13" s="1"/>
  <c r="Y13" i="13"/>
  <c r="Z13" i="13" s="1"/>
  <c r="Y26" i="13"/>
  <c r="Z26" i="13" s="1"/>
  <c r="Y8" i="13"/>
  <c r="Z8" i="13" s="1"/>
  <c r="Y18" i="13"/>
  <c r="Z18" i="13" s="1"/>
  <c r="Y15" i="13"/>
  <c r="Z15" i="13" s="1"/>
  <c r="Y5" i="13"/>
  <c r="Z5" i="13" s="1"/>
  <c r="Y7" i="13"/>
  <c r="Z7" i="13" s="1"/>
  <c r="Y16" i="13"/>
  <c r="Z16" i="13" s="1"/>
  <c r="Y10" i="13"/>
  <c r="Z10" i="13" s="1"/>
  <c r="Y9" i="13"/>
  <c r="Z9" i="13" s="1"/>
  <c r="Y23" i="13"/>
  <c r="Z23" i="13" s="1"/>
  <c r="Y4" i="13"/>
  <c r="Z4" i="13" s="1"/>
  <c r="Y28" i="13"/>
  <c r="Z28" i="13" s="1"/>
  <c r="Y12" i="13"/>
  <c r="Z12" i="13" s="1"/>
  <c r="Y31" i="13"/>
  <c r="Z31" i="13" s="1"/>
  <c r="Y32" i="13"/>
  <c r="Z32" i="13" s="1"/>
  <c r="Y25" i="13"/>
  <c r="Z25" i="13" s="1"/>
  <c r="Y14" i="13"/>
  <c r="Z14" i="13" s="1"/>
  <c r="Y2" i="13"/>
  <c r="Z2" i="13" s="1"/>
  <c r="Y24" i="13"/>
  <c r="Z24" i="13" s="1"/>
  <c r="Y3" i="13"/>
  <c r="Z3" i="13" s="1"/>
  <c r="Y29" i="13"/>
  <c r="Z29" i="13" s="1"/>
  <c r="Y11" i="13"/>
  <c r="Z11" i="13" s="1"/>
  <c r="Y21" i="13"/>
  <c r="Z21" i="13" s="1"/>
  <c r="Y19" i="13"/>
  <c r="Z19" i="13" s="1"/>
  <c r="Y17" i="13"/>
  <c r="Z17" i="13" s="1"/>
  <c r="W22" i="12" l="1"/>
  <c r="X22" i="12" s="1"/>
  <c r="W33" i="12"/>
  <c r="X33" i="12" s="1"/>
  <c r="W30" i="12"/>
  <c r="X30" i="12" s="1"/>
  <c r="W6" i="12"/>
  <c r="X6" i="12" s="1"/>
  <c r="W7" i="12"/>
  <c r="X7" i="12" s="1"/>
  <c r="W12" i="12"/>
  <c r="X12" i="12" s="1"/>
  <c r="W31" i="12"/>
  <c r="X31" i="12" s="1"/>
  <c r="W2" i="12"/>
  <c r="X2" i="12" s="1"/>
  <c r="W18" i="12"/>
  <c r="X18" i="12" s="1"/>
  <c r="W23" i="12"/>
  <c r="X23" i="12" s="1"/>
  <c r="W27" i="12"/>
  <c r="W21" i="12"/>
  <c r="X21" i="12" s="1"/>
  <c r="W16" i="12"/>
  <c r="X16" i="12" s="1"/>
  <c r="W26" i="12"/>
  <c r="X26" i="12" s="1"/>
  <c r="W25" i="12"/>
  <c r="X25" i="12" s="1"/>
  <c r="W9" i="12"/>
  <c r="X9" i="12" s="1"/>
  <c r="W29" i="12"/>
  <c r="X29" i="12" s="1"/>
  <c r="W15" i="12"/>
  <c r="X15" i="12" s="1"/>
  <c r="W8" i="12"/>
  <c r="X8" i="12" s="1"/>
  <c r="W5" i="12"/>
  <c r="X5" i="12" s="1"/>
  <c r="W28" i="12"/>
  <c r="X28" i="12" s="1"/>
  <c r="W13" i="12"/>
  <c r="X13" i="12" s="1"/>
  <c r="W10" i="12"/>
  <c r="W19" i="12"/>
  <c r="X19" i="12" s="1"/>
  <c r="W17" i="12"/>
  <c r="X17" i="12" s="1"/>
  <c r="W32" i="12"/>
  <c r="X32" i="12" s="1"/>
  <c r="W14" i="12"/>
  <c r="W3" i="12"/>
  <c r="X3" i="12" s="1"/>
  <c r="W4" i="12"/>
  <c r="X4" i="12" s="1"/>
  <c r="W20" i="12"/>
  <c r="X20" i="12" s="1"/>
  <c r="W24" i="12"/>
  <c r="X24" i="12" s="1"/>
  <c r="W11" i="12"/>
  <c r="X11" i="12" s="1"/>
  <c r="X10" i="12"/>
  <c r="X27" i="12"/>
  <c r="E13" i="13"/>
  <c r="U16" i="1" s="1"/>
  <c r="E13" i="11"/>
  <c r="U14" i="1" s="1"/>
  <c r="X14" i="12"/>
  <c r="E13" i="12" l="1"/>
  <c r="U15" i="1" s="1"/>
</calcChain>
</file>

<file path=xl/sharedStrings.xml><?xml version="1.0" encoding="utf-8"?>
<sst xmlns="http://schemas.openxmlformats.org/spreadsheetml/2006/main" count="186" uniqueCount="64">
  <si>
    <t>Car</t>
  </si>
  <si>
    <t>Length</t>
  </si>
  <si>
    <t>Braking Power</t>
  </si>
  <si>
    <t>Cylinders</t>
  </si>
  <si>
    <t>Displacement</t>
  </si>
  <si>
    <t>City average</t>
  </si>
  <si>
    <t>Highway average</t>
  </si>
  <si>
    <t>Acura RL</t>
  </si>
  <si>
    <t>Acura TSX</t>
  </si>
  <si>
    <t>Audi A6</t>
  </si>
  <si>
    <t>BMW 525i</t>
  </si>
  <si>
    <t>Buick LaCrosse</t>
  </si>
  <si>
    <t>Cadillac STS</t>
  </si>
  <si>
    <t>Chevrolet Impala</t>
  </si>
  <si>
    <t>Chevrolet Malibu</t>
  </si>
  <si>
    <t>Chrysler 300</t>
  </si>
  <si>
    <t>Dodge Charger</t>
  </si>
  <si>
    <t>Dodge Stratus</t>
  </si>
  <si>
    <t>Ford Crown Victoria</t>
  </si>
  <si>
    <t>Ford Focus</t>
  </si>
  <si>
    <t>Honda Accord</t>
  </si>
  <si>
    <t>Hyundai Elantra</t>
  </si>
  <si>
    <t>Infiniti M35</t>
  </si>
  <si>
    <t>Jaguar XJ8</t>
  </si>
  <si>
    <t>Kia Amanti</t>
  </si>
  <si>
    <t>Kia Spectra</t>
  </si>
  <si>
    <t>Lexus GS300</t>
  </si>
  <si>
    <t>Lexus LS</t>
  </si>
  <si>
    <t>Lincoln Town Car</t>
  </si>
  <si>
    <t>Mazda 3</t>
  </si>
  <si>
    <t>Mercedes-Benz E</t>
  </si>
  <si>
    <t>Mercury Grand Marquis</t>
  </si>
  <si>
    <t>Nissan Altima</t>
  </si>
  <si>
    <t>Pontiac G6</t>
  </si>
  <si>
    <t>Saturn Ion</t>
  </si>
  <si>
    <t>Toyota Avalon</t>
  </si>
  <si>
    <t>Toyota Corolla</t>
  </si>
  <si>
    <t>Volkswagen Passat</t>
  </si>
  <si>
    <t>Volvo S80</t>
  </si>
  <si>
    <t>Cluster</t>
  </si>
  <si>
    <t>Centroid</t>
  </si>
  <si>
    <t>k</t>
  </si>
  <si>
    <t>iter</t>
  </si>
  <si>
    <t>Dist-sq</t>
  </si>
  <si>
    <t>SSE</t>
  </si>
  <si>
    <t>Mean</t>
  </si>
  <si>
    <t>SD</t>
  </si>
  <si>
    <t>Cluster1</t>
  </si>
  <si>
    <t>Name</t>
  </si>
  <si>
    <t>Full size sedan</t>
  </si>
  <si>
    <t>Standard Economy</t>
  </si>
  <si>
    <t>Executive Car</t>
  </si>
  <si>
    <t>Sporty</t>
  </si>
  <si>
    <t>cluster</t>
  </si>
  <si>
    <t>sse</t>
  </si>
  <si>
    <t>naming the clusters</t>
  </si>
  <si>
    <t>luxury sedans</t>
  </si>
  <si>
    <t>economic sedans</t>
  </si>
  <si>
    <t>50 k$ to 55k $</t>
  </si>
  <si>
    <t>20k$ to 25K$</t>
  </si>
  <si>
    <t>sportier sedans</t>
  </si>
  <si>
    <t>25k$ to 30k$</t>
  </si>
  <si>
    <t>standard economy</t>
  </si>
  <si>
    <t>16k$ to 20k$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</si>
</sst>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'data-normalized'!$U$7</c:f>
              <c:strCache>
                <c:ptCount val="1"/>
                <c:pt idx="0">
                  <c:v>sse</c:v>
                </c:pt>
              </c:strCache>
            </c:strRef>
          </c:tx>
          <c:marker>
            <c:symbol val="none"/>
          </c:marker>
          <c:val>
            <c:numRef>
              <c:f>'data-normalized'!$U$8:$U$16</c:f>
              <c:numCache>
                <c:formatCode>General</c:formatCode>
                <c:ptCount val="9"/>
                <c:pt idx="0">
                  <c:v>92.59066031739502</c:v>
                </c:pt>
                <c:pt idx="1">
                  <c:v>67.93918414688423</c:v>
                </c:pt>
                <c:pt idx="2">
                  <c:v>58.119465817652305</c:v>
                </c:pt>
                <c:pt idx="3">
                  <c:v>43.373824586480573</c:v>
                </c:pt>
                <c:pt idx="4">
                  <c:v>42.39709280024767</c:v>
                </c:pt>
                <c:pt idx="5">
                  <c:v>31.917351675270595</c:v>
                </c:pt>
                <c:pt idx="6">
                  <c:v>28.976631874254952</c:v>
                </c:pt>
                <c:pt idx="7">
                  <c:v>24.22562270552276</c:v>
                </c:pt>
                <c:pt idx="8">
                  <c:v>24.283539998471223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E4-49E2-B54F-B25E68CAA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013120"/>
        <c:axId val="93015040"/>
      </c:lineChart>
      <c:catAx>
        <c:axId val="93013120"/>
        <c:scaling>
          <c:orientation val="minMax"/>
        </c:scaling>
        <c:delete val="0"/>
        <c:axPos val="b"/>
        <c:majorTickMark val="out"/>
        <c:minorTickMark val="none"/>
        <c:tickLblPos val="nextTo"/>
        <c:crossAx val="93015040"/>
        <c:crosses val="autoZero"/>
        <c:auto val="1"/>
        <c:lblAlgn val="ctr"/>
        <c:lblOffset val="100"/>
        <c:noMultiLvlLbl val="0"/>
      </c:catAx>
      <c:valAx>
        <c:axId val="93015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3013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Variables</a:t>
            </a:r>
            <a:r>
              <a:rPr lang="en-US" baseline="0"/>
              <a:t> in a cluster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'4 cluster'!$E$2:$H$2</c:f>
              <c:numCache>
                <c:formatCode>General</c:formatCode>
                <c:ptCount val="4"/>
                <c:pt idx="0">
                  <c:v>-0.20472295797237322</c:v>
                </c:pt>
                <c:pt idx="1">
                  <c:v>1.0115722629223147</c:v>
                </c:pt>
                <c:pt idx="2">
                  <c:v>-1.2799485775751738</c:v>
                </c:pt>
                <c:pt idx="3">
                  <c:v>6.8814439654579215E-2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BC-43DE-855C-CF9BD8AA1A8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'4 cluster'!$E$3:$H$3</c:f>
              <c:numCache>
                <c:formatCode>General</c:formatCode>
                <c:ptCount val="4"/>
                <c:pt idx="0">
                  <c:v>0.46696964377983208</c:v>
                </c:pt>
                <c:pt idx="1">
                  <c:v>0.42158194008534372</c:v>
                </c:pt>
                <c:pt idx="2">
                  <c:v>-0.32856208581037588</c:v>
                </c:pt>
                <c:pt idx="3">
                  <c:v>-0.80737742148849478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BC-43DE-855C-CF9BD8AA1A8C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'4 cluster'!$E$4:$H$4</c:f>
              <c:numCache>
                <c:formatCode>General</c:formatCode>
                <c:ptCount val="4"/>
                <c:pt idx="0">
                  <c:v>-0.88106930066980627</c:v>
                </c:pt>
                <c:pt idx="1">
                  <c:v>1.137380369955568</c:v>
                </c:pt>
                <c:pt idx="2">
                  <c:v>-0.85818438376929174</c:v>
                </c:pt>
                <c:pt idx="3">
                  <c:v>0.2402916274554017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BC-43DE-855C-CF9BD8AA1A8C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'4 cluster'!$E$5:$H$5</c:f>
              <c:numCache>
                <c:formatCode>General</c:formatCode>
                <c:ptCount val="4"/>
                <c:pt idx="0">
                  <c:v>-0.56403013093051124</c:v>
                </c:pt>
                <c:pt idx="1">
                  <c:v>1.1468612662253741</c:v>
                </c:pt>
                <c:pt idx="2">
                  <c:v>-0.9736234402967161</c:v>
                </c:pt>
                <c:pt idx="3">
                  <c:v>-2.0143933247517842E-2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BC-43DE-855C-CF9BD8AA1A8C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'4 cluster'!$E$6:$H$6</c:f>
              <c:numCache>
                <c:formatCode>General</c:formatCode>
                <c:ptCount val="4"/>
                <c:pt idx="0">
                  <c:v>0.34148468086053407</c:v>
                </c:pt>
                <c:pt idx="1">
                  <c:v>-1.0603997984616584</c:v>
                </c:pt>
                <c:pt idx="2">
                  <c:v>1.3839116013821646</c:v>
                </c:pt>
                <c:pt idx="3">
                  <c:v>-0.25932295313469134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3BC-43DE-855C-CF9BD8AA1A8C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'4 cluster'!$E$7:$H$7</c:f>
              <c:numCache>
                <c:formatCode>General</c:formatCode>
                <c:ptCount val="4"/>
                <c:pt idx="0">
                  <c:v>0.48788303238167763</c:v>
                </c:pt>
                <c:pt idx="1">
                  <c:v>-1.0254103031460524</c:v>
                </c:pt>
                <c:pt idx="2">
                  <c:v>1.2362149015986872</c:v>
                </c:pt>
                <c:pt idx="3">
                  <c:v>-0.32892364839767241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3BC-43DE-855C-CF9BD8AA1A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308544"/>
        <c:axId val="127310080"/>
      </c:barChart>
      <c:catAx>
        <c:axId val="127308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10080"/>
        <c:crosses val="autoZero"/>
        <c:auto val="1"/>
        <c:lblAlgn val="ctr"/>
        <c:lblOffset val="100"/>
        <c:noMultiLvlLbl val="0"/>
      </c:catAx>
      <c:valAx>
        <c:axId val="12731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0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76200</xdr:colOff>
      <xdr:row>5</xdr:row>
      <xdr:rowOff>85725</xdr:rowOff>
    </xdr:from>
    <xdr:to>
      <xdr:col>28</xdr:col>
      <xdr:colOff>381000</xdr:colOff>
      <xdr:row>19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381000</xdr:colOff>
      <xdr:row>1</xdr:row>
      <xdr:rowOff>23812</xdr:rowOff>
    </xdr:from>
    <xdr:to>
      <xdr:col>22</xdr:col>
      <xdr:colOff>76200</xdr:colOff>
      <xdr:row>15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B2" sqref="B2"/>
    </sheetView>
  </sheetViews>
  <sheetFormatPr defaultRowHeight="15" x14ac:dyDescent="0.25"/>
  <cols>
    <col min="1" max="1" width="22" bestFit="1" customWidth="1"/>
    <col min="2" max="2" width="7" bestFit="1" customWidth="1"/>
    <col min="3" max="3" width="13.85546875" bestFit="1" customWidth="1"/>
    <col min="4" max="4" width="9.28515625" bestFit="1" customWidth="1"/>
    <col min="5" max="5" width="13.28515625" bestFit="1" customWidth="1"/>
    <col min="6" max="6" width="11.85546875" bestFit="1" customWidth="1"/>
    <col min="7" max="7" width="1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194</v>
      </c>
      <c r="C2">
        <v>131</v>
      </c>
      <c r="D2">
        <v>6</v>
      </c>
      <c r="E2">
        <v>3.5</v>
      </c>
      <c r="F2">
        <v>18</v>
      </c>
      <c r="G2">
        <v>26</v>
      </c>
    </row>
    <row r="3" spans="1:7" x14ac:dyDescent="0.25">
      <c r="A3" t="s">
        <v>8</v>
      </c>
      <c r="B3">
        <v>183</v>
      </c>
      <c r="C3">
        <v>136</v>
      </c>
      <c r="D3">
        <v>4</v>
      </c>
      <c r="E3">
        <v>2.4</v>
      </c>
      <c r="F3">
        <v>22</v>
      </c>
      <c r="G3">
        <v>31</v>
      </c>
    </row>
    <row r="4" spans="1:7" x14ac:dyDescent="0.25">
      <c r="A4" t="s">
        <v>9</v>
      </c>
      <c r="B4">
        <v>194</v>
      </c>
      <c r="C4">
        <v>129</v>
      </c>
      <c r="D4">
        <v>6</v>
      </c>
      <c r="E4">
        <v>3.2</v>
      </c>
      <c r="F4">
        <v>21</v>
      </c>
      <c r="G4">
        <v>29</v>
      </c>
    </row>
    <row r="5" spans="1:7" x14ac:dyDescent="0.25">
      <c r="A5" t="s">
        <v>10</v>
      </c>
      <c r="B5">
        <v>191</v>
      </c>
      <c r="C5">
        <v>127</v>
      </c>
      <c r="D5">
        <v>6</v>
      </c>
      <c r="E5">
        <v>3</v>
      </c>
      <c r="F5">
        <v>21</v>
      </c>
      <c r="G5">
        <v>29</v>
      </c>
    </row>
    <row r="6" spans="1:7" x14ac:dyDescent="0.25">
      <c r="A6" t="s">
        <v>11</v>
      </c>
      <c r="B6">
        <v>198</v>
      </c>
      <c r="C6">
        <v>146</v>
      </c>
      <c r="D6">
        <v>4</v>
      </c>
      <c r="E6">
        <v>3.8</v>
      </c>
      <c r="F6">
        <v>20</v>
      </c>
      <c r="G6">
        <v>30</v>
      </c>
    </row>
    <row r="7" spans="1:7" x14ac:dyDescent="0.25">
      <c r="A7" t="s">
        <v>12</v>
      </c>
      <c r="B7">
        <v>196</v>
      </c>
      <c r="C7">
        <v>146</v>
      </c>
      <c r="D7">
        <v>6</v>
      </c>
      <c r="E7">
        <v>3.6</v>
      </c>
      <c r="F7">
        <v>18</v>
      </c>
      <c r="G7">
        <v>27</v>
      </c>
    </row>
    <row r="8" spans="1:7" x14ac:dyDescent="0.25">
      <c r="A8" t="s">
        <v>13</v>
      </c>
      <c r="B8">
        <v>200</v>
      </c>
      <c r="C8">
        <v>155</v>
      </c>
      <c r="D8">
        <v>6</v>
      </c>
      <c r="E8">
        <v>3.9</v>
      </c>
      <c r="F8">
        <v>19</v>
      </c>
      <c r="G8">
        <v>27</v>
      </c>
    </row>
    <row r="9" spans="1:7" x14ac:dyDescent="0.25">
      <c r="A9" t="s">
        <v>14</v>
      </c>
      <c r="B9">
        <v>188</v>
      </c>
      <c r="C9">
        <v>139</v>
      </c>
      <c r="D9">
        <v>4</v>
      </c>
      <c r="E9">
        <v>2.2000000000000002</v>
      </c>
      <c r="F9">
        <v>24</v>
      </c>
      <c r="G9">
        <v>32</v>
      </c>
    </row>
    <row r="10" spans="1:7" x14ac:dyDescent="0.25">
      <c r="A10" t="s">
        <v>15</v>
      </c>
      <c r="B10">
        <v>197</v>
      </c>
      <c r="C10">
        <v>133</v>
      </c>
      <c r="D10">
        <v>8</v>
      </c>
      <c r="E10">
        <v>5.7</v>
      </c>
      <c r="F10">
        <v>17</v>
      </c>
      <c r="G10">
        <v>25</v>
      </c>
    </row>
    <row r="11" spans="1:7" x14ac:dyDescent="0.25">
      <c r="A11" t="s">
        <v>16</v>
      </c>
      <c r="B11">
        <v>200</v>
      </c>
      <c r="C11">
        <v>131</v>
      </c>
      <c r="D11">
        <v>8</v>
      </c>
      <c r="E11">
        <v>5.7</v>
      </c>
      <c r="F11">
        <v>17</v>
      </c>
      <c r="G11">
        <v>25</v>
      </c>
    </row>
    <row r="12" spans="1:7" x14ac:dyDescent="0.25">
      <c r="A12" t="s">
        <v>17</v>
      </c>
      <c r="B12">
        <v>191</v>
      </c>
      <c r="C12">
        <v>131</v>
      </c>
      <c r="D12">
        <v>4</v>
      </c>
      <c r="E12">
        <v>2.4</v>
      </c>
      <c r="F12">
        <v>22</v>
      </c>
      <c r="G12">
        <v>30</v>
      </c>
    </row>
    <row r="13" spans="1:7" x14ac:dyDescent="0.25">
      <c r="A13" t="s">
        <v>18</v>
      </c>
      <c r="B13">
        <v>212</v>
      </c>
      <c r="C13">
        <v>140</v>
      </c>
      <c r="D13">
        <v>8</v>
      </c>
      <c r="E13">
        <v>4.5999999999999996</v>
      </c>
      <c r="F13">
        <v>17</v>
      </c>
      <c r="G13">
        <v>25</v>
      </c>
    </row>
    <row r="14" spans="1:7" x14ac:dyDescent="0.25">
      <c r="A14" t="s">
        <v>19</v>
      </c>
      <c r="B14">
        <v>168</v>
      </c>
      <c r="C14">
        <v>137</v>
      </c>
      <c r="D14">
        <v>4</v>
      </c>
      <c r="E14">
        <v>2</v>
      </c>
      <c r="F14">
        <v>26</v>
      </c>
      <c r="G14">
        <v>32</v>
      </c>
    </row>
    <row r="15" spans="1:7" x14ac:dyDescent="0.25">
      <c r="A15" t="s">
        <v>20</v>
      </c>
      <c r="B15">
        <v>190</v>
      </c>
      <c r="C15">
        <v>144</v>
      </c>
      <c r="D15">
        <v>4</v>
      </c>
      <c r="E15">
        <v>2.4</v>
      </c>
      <c r="F15">
        <v>24</v>
      </c>
      <c r="G15">
        <v>34</v>
      </c>
    </row>
    <row r="16" spans="1:7" x14ac:dyDescent="0.25">
      <c r="A16" t="s">
        <v>21</v>
      </c>
      <c r="B16">
        <v>177</v>
      </c>
      <c r="C16">
        <v>133</v>
      </c>
      <c r="D16">
        <v>4</v>
      </c>
      <c r="E16">
        <v>2</v>
      </c>
      <c r="F16">
        <v>24</v>
      </c>
      <c r="G16">
        <v>32</v>
      </c>
    </row>
    <row r="17" spans="1:7" x14ac:dyDescent="0.25">
      <c r="A17" t="s">
        <v>22</v>
      </c>
      <c r="B17">
        <v>193</v>
      </c>
      <c r="C17">
        <v>122</v>
      </c>
      <c r="D17">
        <v>6</v>
      </c>
      <c r="E17">
        <v>3.5</v>
      </c>
      <c r="F17">
        <v>18</v>
      </c>
      <c r="G17">
        <v>25</v>
      </c>
    </row>
    <row r="18" spans="1:7" x14ac:dyDescent="0.25">
      <c r="A18" t="s">
        <v>23</v>
      </c>
      <c r="B18">
        <v>200</v>
      </c>
      <c r="C18">
        <v>133</v>
      </c>
      <c r="D18">
        <v>8</v>
      </c>
      <c r="E18">
        <v>4.2</v>
      </c>
      <c r="F18">
        <v>18</v>
      </c>
      <c r="G18">
        <v>27</v>
      </c>
    </row>
    <row r="19" spans="1:7" x14ac:dyDescent="0.25">
      <c r="A19" t="s">
        <v>24</v>
      </c>
      <c r="B19">
        <v>196</v>
      </c>
      <c r="C19">
        <v>143</v>
      </c>
      <c r="D19">
        <v>6</v>
      </c>
      <c r="E19">
        <v>3.5</v>
      </c>
      <c r="F19">
        <v>17</v>
      </c>
      <c r="G19">
        <v>25</v>
      </c>
    </row>
    <row r="20" spans="1:7" x14ac:dyDescent="0.25">
      <c r="A20" t="s">
        <v>25</v>
      </c>
      <c r="B20">
        <v>176</v>
      </c>
      <c r="C20">
        <v>144</v>
      </c>
      <c r="D20">
        <v>4</v>
      </c>
      <c r="E20">
        <v>2</v>
      </c>
      <c r="F20">
        <v>25</v>
      </c>
      <c r="G20">
        <v>34</v>
      </c>
    </row>
    <row r="21" spans="1:7" x14ac:dyDescent="0.25">
      <c r="A21" t="s">
        <v>26</v>
      </c>
      <c r="B21">
        <v>190</v>
      </c>
      <c r="C21">
        <v>133</v>
      </c>
      <c r="D21">
        <v>6</v>
      </c>
      <c r="E21">
        <v>3</v>
      </c>
      <c r="F21">
        <v>22</v>
      </c>
      <c r="G21">
        <v>30</v>
      </c>
    </row>
    <row r="22" spans="1:7" x14ac:dyDescent="0.25">
      <c r="A22" t="s">
        <v>27</v>
      </c>
      <c r="B22">
        <v>197</v>
      </c>
      <c r="C22">
        <v>134</v>
      </c>
      <c r="D22">
        <v>8</v>
      </c>
      <c r="E22">
        <v>4.3</v>
      </c>
      <c r="F22">
        <v>18</v>
      </c>
      <c r="G22">
        <v>25</v>
      </c>
    </row>
    <row r="23" spans="1:7" x14ac:dyDescent="0.25">
      <c r="A23" t="s">
        <v>28</v>
      </c>
      <c r="B23">
        <v>215</v>
      </c>
      <c r="C23">
        <v>143</v>
      </c>
      <c r="D23">
        <v>8</v>
      </c>
      <c r="E23">
        <v>4.5999999999999996</v>
      </c>
      <c r="F23">
        <v>17</v>
      </c>
      <c r="G23">
        <v>25</v>
      </c>
    </row>
    <row r="24" spans="1:7" x14ac:dyDescent="0.25">
      <c r="A24" t="s">
        <v>29</v>
      </c>
      <c r="B24">
        <v>177</v>
      </c>
      <c r="C24">
        <v>129</v>
      </c>
      <c r="D24">
        <v>4</v>
      </c>
      <c r="E24">
        <v>2.2999999999999998</v>
      </c>
      <c r="F24">
        <v>26</v>
      </c>
      <c r="G24">
        <v>32</v>
      </c>
    </row>
    <row r="25" spans="1:7" x14ac:dyDescent="0.25">
      <c r="A25" t="s">
        <v>30</v>
      </c>
      <c r="B25">
        <v>190</v>
      </c>
      <c r="C25">
        <v>128</v>
      </c>
      <c r="D25">
        <v>6</v>
      </c>
      <c r="E25">
        <v>3.2</v>
      </c>
      <c r="F25">
        <v>27</v>
      </c>
      <c r="G25">
        <v>37</v>
      </c>
    </row>
    <row r="26" spans="1:7" x14ac:dyDescent="0.25">
      <c r="A26" t="s">
        <v>31</v>
      </c>
      <c r="B26">
        <v>212</v>
      </c>
      <c r="C26">
        <v>140</v>
      </c>
      <c r="D26">
        <v>8</v>
      </c>
      <c r="E26">
        <v>4.5999999999999996</v>
      </c>
      <c r="F26">
        <v>17</v>
      </c>
      <c r="G26">
        <v>25</v>
      </c>
    </row>
    <row r="27" spans="1:7" x14ac:dyDescent="0.25">
      <c r="A27" t="s">
        <v>32</v>
      </c>
      <c r="B27">
        <v>192</v>
      </c>
      <c r="C27">
        <v>144</v>
      </c>
      <c r="D27">
        <v>4</v>
      </c>
      <c r="E27">
        <v>2.5</v>
      </c>
      <c r="F27">
        <v>23</v>
      </c>
      <c r="G27">
        <v>29</v>
      </c>
    </row>
    <row r="28" spans="1:7" x14ac:dyDescent="0.25">
      <c r="A28" t="s">
        <v>33</v>
      </c>
      <c r="B28">
        <v>189</v>
      </c>
      <c r="C28">
        <v>146</v>
      </c>
      <c r="D28">
        <v>6</v>
      </c>
      <c r="E28">
        <v>3.5</v>
      </c>
      <c r="F28">
        <v>22</v>
      </c>
      <c r="G28">
        <v>32</v>
      </c>
    </row>
    <row r="29" spans="1:7" x14ac:dyDescent="0.25">
      <c r="A29" t="s">
        <v>34</v>
      </c>
      <c r="B29">
        <v>185</v>
      </c>
      <c r="C29">
        <v>130</v>
      </c>
      <c r="D29">
        <v>4</v>
      </c>
      <c r="E29">
        <v>2.2000000000000002</v>
      </c>
      <c r="F29">
        <v>24</v>
      </c>
      <c r="G29">
        <v>32</v>
      </c>
    </row>
    <row r="30" spans="1:7" x14ac:dyDescent="0.25">
      <c r="A30" t="s">
        <v>35</v>
      </c>
      <c r="B30">
        <v>197</v>
      </c>
      <c r="C30">
        <v>139</v>
      </c>
      <c r="D30">
        <v>6</v>
      </c>
      <c r="E30">
        <v>3.5</v>
      </c>
      <c r="F30">
        <v>22</v>
      </c>
      <c r="G30">
        <v>31</v>
      </c>
    </row>
    <row r="31" spans="1:7" x14ac:dyDescent="0.25">
      <c r="A31" t="s">
        <v>36</v>
      </c>
      <c r="B31">
        <v>178</v>
      </c>
      <c r="C31">
        <v>140</v>
      </c>
      <c r="D31">
        <v>4</v>
      </c>
      <c r="E31">
        <v>1.8</v>
      </c>
      <c r="F31">
        <v>30</v>
      </c>
      <c r="G31">
        <v>38</v>
      </c>
    </row>
    <row r="32" spans="1:7" x14ac:dyDescent="0.25">
      <c r="A32" t="s">
        <v>37</v>
      </c>
      <c r="B32">
        <v>188</v>
      </c>
      <c r="C32">
        <v>135</v>
      </c>
      <c r="D32">
        <v>4</v>
      </c>
      <c r="E32">
        <v>2</v>
      </c>
      <c r="F32">
        <v>22</v>
      </c>
      <c r="G32">
        <v>31</v>
      </c>
    </row>
    <row r="33" spans="1:7" x14ac:dyDescent="0.25">
      <c r="A33" t="s">
        <v>38</v>
      </c>
      <c r="B33">
        <v>190</v>
      </c>
      <c r="C33">
        <v>136</v>
      </c>
      <c r="D33">
        <v>6</v>
      </c>
      <c r="E33">
        <v>2.9</v>
      </c>
      <c r="F33">
        <v>20</v>
      </c>
      <c r="G3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workbookViewId="0">
      <selection activeCell="L5" sqref="L5"/>
    </sheetView>
  </sheetViews>
  <sheetFormatPr defaultRowHeight="15" x14ac:dyDescent="0.25"/>
  <cols>
    <col min="1" max="1" width="22" bestFit="1" customWidth="1"/>
    <col min="8" max="8" width="0" hidden="1" customWidth="1"/>
    <col min="9" max="10" width="17.5703125" hidden="1" customWidth="1"/>
    <col min="12" max="12" width="12.7109375" bestFit="1" customWidth="1"/>
    <col min="13" max="13" width="13.85546875" bestFit="1" customWidth="1"/>
    <col min="14" max="14" width="12.7109375" bestFit="1" customWidth="1"/>
    <col min="15" max="15" width="13.28515625" bestFit="1" customWidth="1"/>
    <col min="16" max="16" width="12.7109375" bestFit="1" customWidth="1"/>
    <col min="17" max="17" width="16.140625" bestFit="1" customWidth="1"/>
  </cols>
  <sheetData>
    <row r="1" spans="1:21" x14ac:dyDescent="0.25">
      <c r="A1" t="s">
        <v>45</v>
      </c>
      <c r="B1">
        <f t="shared" ref="B1:G1" si="0">AVERAGE(B4:B35)</f>
        <v>192</v>
      </c>
      <c r="C1">
        <f t="shared" si="0"/>
        <v>136.78125</v>
      </c>
      <c r="D1">
        <f t="shared" si="0"/>
        <v>5.625</v>
      </c>
      <c r="E1">
        <f t="shared" si="0"/>
        <v>3.2499999999999996</v>
      </c>
      <c r="F1">
        <f t="shared" si="0"/>
        <v>21.1875</v>
      </c>
      <c r="G1">
        <f t="shared" si="0"/>
        <v>29.34375</v>
      </c>
    </row>
    <row r="2" spans="1:21" x14ac:dyDescent="0.25">
      <c r="A2" t="s">
        <v>46</v>
      </c>
      <c r="B2">
        <f>STDEV(B4:B35)</f>
        <v>10.37988128467137</v>
      </c>
      <c r="C2">
        <f t="shared" ref="C2:G2" si="1">STDEV(C4:C35)</f>
        <v>7.1605296929676205</v>
      </c>
      <c r="D2">
        <f t="shared" si="1"/>
        <v>1.5606036879899208</v>
      </c>
      <c r="E2">
        <f t="shared" si="1"/>
        <v>1.0637729566151846</v>
      </c>
      <c r="F2">
        <f t="shared" si="1"/>
        <v>3.4774619962673738</v>
      </c>
      <c r="G2">
        <f t="shared" si="1"/>
        <v>3.6509775535839979</v>
      </c>
    </row>
    <row r="3" spans="1:2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47</v>
      </c>
      <c r="I3" t="s">
        <v>48</v>
      </c>
      <c r="J3" s="1" t="s">
        <v>39</v>
      </c>
      <c r="L3" t="s">
        <v>1</v>
      </c>
      <c r="M3" t="s">
        <v>2</v>
      </c>
      <c r="N3" t="s">
        <v>3</v>
      </c>
      <c r="O3" t="s">
        <v>4</v>
      </c>
      <c r="P3" t="s">
        <v>5</v>
      </c>
      <c r="Q3" t="s">
        <v>6</v>
      </c>
    </row>
    <row r="4" spans="1:21" x14ac:dyDescent="0.25">
      <c r="A4" t="s">
        <v>7</v>
      </c>
      <c r="B4">
        <v>194</v>
      </c>
      <c r="C4">
        <v>131</v>
      </c>
      <c r="D4">
        <v>6</v>
      </c>
      <c r="E4">
        <v>3.5</v>
      </c>
      <c r="F4">
        <v>18</v>
      </c>
      <c r="G4">
        <v>26</v>
      </c>
      <c r="H4">
        <v>4</v>
      </c>
      <c r="I4" t="s">
        <v>51</v>
      </c>
      <c r="J4" s="3">
        <v>4</v>
      </c>
      <c r="L4">
        <f>(B4-B$1)/B$2</f>
        <v>0.19268043103282184</v>
      </c>
      <c r="M4">
        <f t="shared" ref="M4:Q19" si="2">(C4-C$1)/C$2</f>
        <v>-0.80737742148849467</v>
      </c>
      <c r="N4">
        <f t="shared" si="2"/>
        <v>0.2402916274554017</v>
      </c>
      <c r="O4">
        <f t="shared" si="2"/>
        <v>0.23501255455438025</v>
      </c>
      <c r="P4">
        <f t="shared" si="2"/>
        <v>-0.91661677494143368</v>
      </c>
      <c r="Q4">
        <f t="shared" si="2"/>
        <v>-0.91585060464630719</v>
      </c>
    </row>
    <row r="5" spans="1:21" x14ac:dyDescent="0.25">
      <c r="A5" t="s">
        <v>8</v>
      </c>
      <c r="B5">
        <v>183</v>
      </c>
      <c r="C5">
        <v>136</v>
      </c>
      <c r="D5">
        <v>4</v>
      </c>
      <c r="E5">
        <v>2.4</v>
      </c>
      <c r="F5">
        <v>22</v>
      </c>
      <c r="G5">
        <v>31</v>
      </c>
      <c r="H5">
        <v>3</v>
      </c>
      <c r="I5" t="s">
        <v>50</v>
      </c>
      <c r="J5" s="4">
        <v>1</v>
      </c>
      <c r="L5">
        <f>(B5-B$1)/B$2</f>
        <v>-0.86706193964769829</v>
      </c>
      <c r="M5">
        <f t="shared" si="2"/>
        <v>-0.10910505695790469</v>
      </c>
      <c r="N5">
        <f t="shared" si="2"/>
        <v>-1.0412637189734073</v>
      </c>
      <c r="O5">
        <f t="shared" si="2"/>
        <v>-0.7990426854848911</v>
      </c>
      <c r="P5">
        <f t="shared" si="2"/>
        <v>0.23364741322036545</v>
      </c>
      <c r="Q5">
        <f t="shared" si="2"/>
        <v>0.45364562660050733</v>
      </c>
    </row>
    <row r="6" spans="1:21" x14ac:dyDescent="0.25">
      <c r="A6" t="s">
        <v>9</v>
      </c>
      <c r="B6">
        <v>194</v>
      </c>
      <c r="C6">
        <v>129</v>
      </c>
      <c r="D6">
        <v>6</v>
      </c>
      <c r="E6">
        <v>3.2</v>
      </c>
      <c r="F6">
        <v>21</v>
      </c>
      <c r="G6">
        <v>29</v>
      </c>
      <c r="H6">
        <v>4</v>
      </c>
      <c r="I6" t="s">
        <v>51</v>
      </c>
      <c r="J6" s="4">
        <v>4</v>
      </c>
      <c r="L6">
        <f t="shared" ref="L6:L35" si="3">(B6-B$1)/B$2</f>
        <v>0.19268043103282184</v>
      </c>
      <c r="M6">
        <f t="shared" si="2"/>
        <v>-1.0866863673007308</v>
      </c>
      <c r="N6">
        <f t="shared" si="2"/>
        <v>0.2402916274554017</v>
      </c>
      <c r="O6">
        <f t="shared" si="2"/>
        <v>-4.7002510910875386E-2</v>
      </c>
      <c r="P6">
        <f t="shared" si="2"/>
        <v>-5.3918633820084334E-2</v>
      </c>
      <c r="Q6">
        <f t="shared" si="2"/>
        <v>-9.4152865898218502E-2</v>
      </c>
    </row>
    <row r="7" spans="1:21" x14ac:dyDescent="0.25">
      <c r="A7" t="s">
        <v>10</v>
      </c>
      <c r="B7">
        <v>191</v>
      </c>
      <c r="C7">
        <v>127</v>
      </c>
      <c r="D7">
        <v>6</v>
      </c>
      <c r="E7">
        <v>3</v>
      </c>
      <c r="F7">
        <v>21</v>
      </c>
      <c r="G7">
        <v>29</v>
      </c>
      <c r="H7">
        <v>4</v>
      </c>
      <c r="I7" t="s">
        <v>51</v>
      </c>
      <c r="J7" s="4">
        <v>4</v>
      </c>
      <c r="L7">
        <f t="shared" si="3"/>
        <v>-9.6340215516410921E-2</v>
      </c>
      <c r="M7">
        <f t="shared" si="2"/>
        <v>-1.3659953131129667</v>
      </c>
      <c r="N7">
        <f t="shared" si="2"/>
        <v>0.2402916274554017</v>
      </c>
      <c r="O7">
        <f t="shared" si="2"/>
        <v>-0.23501255455437942</v>
      </c>
      <c r="P7">
        <f t="shared" si="2"/>
        <v>-5.3918633820084334E-2</v>
      </c>
      <c r="Q7">
        <f t="shared" si="2"/>
        <v>-9.4152865898218502E-2</v>
      </c>
      <c r="T7" t="s">
        <v>53</v>
      </c>
      <c r="U7" t="s">
        <v>54</v>
      </c>
    </row>
    <row r="8" spans="1:21" x14ac:dyDescent="0.25">
      <c r="A8" t="s">
        <v>11</v>
      </c>
      <c r="B8">
        <v>198</v>
      </c>
      <c r="C8">
        <v>146</v>
      </c>
      <c r="D8">
        <v>4</v>
      </c>
      <c r="E8">
        <v>3.8</v>
      </c>
      <c r="F8">
        <v>20</v>
      </c>
      <c r="G8">
        <v>30</v>
      </c>
      <c r="H8">
        <v>1</v>
      </c>
      <c r="I8" t="s">
        <v>52</v>
      </c>
      <c r="J8" s="4">
        <v>1</v>
      </c>
      <c r="L8">
        <f t="shared" si="3"/>
        <v>0.57804129309846553</v>
      </c>
      <c r="M8">
        <f t="shared" si="2"/>
        <v>1.2874396721032753</v>
      </c>
      <c r="N8">
        <f t="shared" si="2"/>
        <v>-1.0412637189734073</v>
      </c>
      <c r="O8">
        <f t="shared" si="2"/>
        <v>0.51702762001963587</v>
      </c>
      <c r="P8">
        <f t="shared" si="2"/>
        <v>-0.34148468086053413</v>
      </c>
      <c r="Q8">
        <f t="shared" si="2"/>
        <v>0.1797463803511444</v>
      </c>
      <c r="T8">
        <v>2</v>
      </c>
      <c r="U8">
        <f>'2 cluster'!E13</f>
        <v>92.59066031739502</v>
      </c>
    </row>
    <row r="9" spans="1:21" x14ac:dyDescent="0.25">
      <c r="A9" t="s">
        <v>12</v>
      </c>
      <c r="B9">
        <v>196</v>
      </c>
      <c r="C9">
        <v>146</v>
      </c>
      <c r="D9">
        <v>6</v>
      </c>
      <c r="E9">
        <v>3.6</v>
      </c>
      <c r="F9">
        <v>18</v>
      </c>
      <c r="G9">
        <v>27</v>
      </c>
      <c r="H9">
        <v>1</v>
      </c>
      <c r="I9" t="s">
        <v>52</v>
      </c>
      <c r="J9" s="4">
        <v>2</v>
      </c>
      <c r="L9">
        <f t="shared" si="3"/>
        <v>0.38536086206564368</v>
      </c>
      <c r="M9">
        <f t="shared" si="2"/>
        <v>1.2874396721032753</v>
      </c>
      <c r="N9">
        <f t="shared" si="2"/>
        <v>0.2402916274554017</v>
      </c>
      <c r="O9">
        <f t="shared" si="2"/>
        <v>0.32901757637613227</v>
      </c>
      <c r="P9">
        <f t="shared" si="2"/>
        <v>-0.91661677494143368</v>
      </c>
      <c r="Q9">
        <f t="shared" si="2"/>
        <v>-0.64195135839694428</v>
      </c>
      <c r="T9">
        <v>3</v>
      </c>
      <c r="U9">
        <f>'3 cluster'!E13</f>
        <v>67.93918414688423</v>
      </c>
    </row>
    <row r="10" spans="1:21" x14ac:dyDescent="0.25">
      <c r="A10" t="s">
        <v>13</v>
      </c>
      <c r="B10">
        <v>200</v>
      </c>
      <c r="C10">
        <v>155</v>
      </c>
      <c r="D10">
        <v>6</v>
      </c>
      <c r="E10">
        <v>3.9</v>
      </c>
      <c r="F10">
        <v>19</v>
      </c>
      <c r="G10">
        <v>27</v>
      </c>
      <c r="H10">
        <v>1</v>
      </c>
      <c r="I10" t="s">
        <v>52</v>
      </c>
      <c r="J10" s="4">
        <v>2</v>
      </c>
      <c r="L10">
        <f t="shared" si="3"/>
        <v>0.77072172413128737</v>
      </c>
      <c r="M10">
        <f t="shared" si="2"/>
        <v>2.5443299282583371</v>
      </c>
      <c r="N10">
        <f t="shared" si="2"/>
        <v>0.2402916274554017</v>
      </c>
      <c r="O10">
        <f t="shared" si="2"/>
        <v>0.61103264184138795</v>
      </c>
      <c r="P10">
        <f t="shared" si="2"/>
        <v>-0.62905072790098393</v>
      </c>
      <c r="Q10">
        <f t="shared" si="2"/>
        <v>-0.64195135839694428</v>
      </c>
      <c r="T10">
        <v>4</v>
      </c>
      <c r="U10">
        <f>'4 cluster'!$E$13</f>
        <v>58.119465817652305</v>
      </c>
    </row>
    <row r="11" spans="1:21" x14ac:dyDescent="0.25">
      <c r="A11" t="s">
        <v>14</v>
      </c>
      <c r="B11">
        <v>188</v>
      </c>
      <c r="C11">
        <v>139</v>
      </c>
      <c r="D11">
        <v>4</v>
      </c>
      <c r="E11">
        <v>2.2000000000000002</v>
      </c>
      <c r="F11">
        <v>24</v>
      </c>
      <c r="G11">
        <v>32</v>
      </c>
      <c r="H11">
        <v>3</v>
      </c>
      <c r="I11" t="s">
        <v>50</v>
      </c>
      <c r="J11" s="4">
        <v>1</v>
      </c>
      <c r="L11">
        <f t="shared" si="3"/>
        <v>-0.38536086206564368</v>
      </c>
      <c r="M11">
        <f t="shared" si="2"/>
        <v>0.30985836176044929</v>
      </c>
      <c r="N11">
        <f t="shared" si="2"/>
        <v>-1.0412637189734073</v>
      </c>
      <c r="O11">
        <f t="shared" si="2"/>
        <v>-0.9870527291283947</v>
      </c>
      <c r="P11">
        <f t="shared" si="2"/>
        <v>0.80877950730126502</v>
      </c>
      <c r="Q11">
        <f t="shared" si="2"/>
        <v>0.72754487284987024</v>
      </c>
      <c r="T11">
        <v>5</v>
      </c>
      <c r="U11">
        <f>'5 cluster'!E13</f>
        <v>43.373824586480573</v>
      </c>
    </row>
    <row r="12" spans="1:21" x14ac:dyDescent="0.25">
      <c r="A12" t="s">
        <v>15</v>
      </c>
      <c r="B12">
        <v>197</v>
      </c>
      <c r="C12">
        <v>133</v>
      </c>
      <c r="D12">
        <v>8</v>
      </c>
      <c r="E12">
        <v>5.7</v>
      </c>
      <c r="F12">
        <v>17</v>
      </c>
      <c r="G12">
        <v>25</v>
      </c>
      <c r="H12">
        <v>2</v>
      </c>
      <c r="I12" t="s">
        <v>49</v>
      </c>
      <c r="J12" s="4">
        <v>2</v>
      </c>
      <c r="L12">
        <f t="shared" si="3"/>
        <v>0.48170107758205455</v>
      </c>
      <c r="M12">
        <f t="shared" si="2"/>
        <v>-0.5280684756762587</v>
      </c>
      <c r="N12">
        <f t="shared" si="2"/>
        <v>1.5218469738842109</v>
      </c>
      <c r="O12">
        <f t="shared" si="2"/>
        <v>2.303123034632923</v>
      </c>
      <c r="P12">
        <f t="shared" si="2"/>
        <v>-1.2041828219818835</v>
      </c>
      <c r="Q12">
        <f t="shared" si="2"/>
        <v>-1.1897498508956701</v>
      </c>
      <c r="T12">
        <v>6</v>
      </c>
      <c r="U12">
        <f>'6 clusters'!E13</f>
        <v>42.39709280024767</v>
      </c>
    </row>
    <row r="13" spans="1:21" x14ac:dyDescent="0.25">
      <c r="A13" t="s">
        <v>16</v>
      </c>
      <c r="B13">
        <v>200</v>
      </c>
      <c r="C13">
        <v>131</v>
      </c>
      <c r="D13">
        <v>8</v>
      </c>
      <c r="E13">
        <v>5.7</v>
      </c>
      <c r="F13">
        <v>17</v>
      </c>
      <c r="G13">
        <v>25</v>
      </c>
      <c r="H13">
        <v>2</v>
      </c>
      <c r="I13" t="s">
        <v>49</v>
      </c>
      <c r="J13" s="4">
        <v>2</v>
      </c>
      <c r="L13">
        <f t="shared" si="3"/>
        <v>0.77072172413128737</v>
      </c>
      <c r="M13">
        <f t="shared" si="2"/>
        <v>-0.80737742148849467</v>
      </c>
      <c r="N13">
        <f t="shared" si="2"/>
        <v>1.5218469738842109</v>
      </c>
      <c r="O13">
        <f t="shared" si="2"/>
        <v>2.303123034632923</v>
      </c>
      <c r="P13">
        <f t="shared" si="2"/>
        <v>-1.2041828219818835</v>
      </c>
      <c r="Q13">
        <f t="shared" si="2"/>
        <v>-1.1897498508956701</v>
      </c>
      <c r="T13">
        <v>7</v>
      </c>
      <c r="U13">
        <f>'7 cluster'!E13</f>
        <v>31.917351675270595</v>
      </c>
    </row>
    <row r="14" spans="1:21" x14ac:dyDescent="0.25">
      <c r="A14" t="s">
        <v>17</v>
      </c>
      <c r="B14">
        <v>191</v>
      </c>
      <c r="C14">
        <v>131</v>
      </c>
      <c r="D14">
        <v>4</v>
      </c>
      <c r="E14">
        <v>2.4</v>
      </c>
      <c r="F14">
        <v>22</v>
      </c>
      <c r="G14">
        <v>30</v>
      </c>
      <c r="H14">
        <v>4</v>
      </c>
      <c r="I14" t="s">
        <v>51</v>
      </c>
      <c r="J14" s="4">
        <v>1</v>
      </c>
      <c r="L14">
        <f t="shared" si="3"/>
        <v>-9.6340215516410921E-2</v>
      </c>
      <c r="M14">
        <f t="shared" si="2"/>
        <v>-0.80737742148849467</v>
      </c>
      <c r="N14">
        <f t="shared" si="2"/>
        <v>-1.0412637189734073</v>
      </c>
      <c r="O14">
        <f t="shared" si="2"/>
        <v>-0.7990426854848911</v>
      </c>
      <c r="P14">
        <f t="shared" si="2"/>
        <v>0.23364741322036545</v>
      </c>
      <c r="Q14">
        <f t="shared" si="2"/>
        <v>0.1797463803511444</v>
      </c>
      <c r="T14">
        <v>8</v>
      </c>
      <c r="U14">
        <f>'8 cluster'!E13</f>
        <v>28.976631874254952</v>
      </c>
    </row>
    <row r="15" spans="1:21" x14ac:dyDescent="0.25">
      <c r="A15" t="s">
        <v>18</v>
      </c>
      <c r="B15">
        <v>212</v>
      </c>
      <c r="C15">
        <v>140</v>
      </c>
      <c r="D15">
        <v>8</v>
      </c>
      <c r="E15">
        <v>4.5999999999999996</v>
      </c>
      <c r="F15">
        <v>17</v>
      </c>
      <c r="G15">
        <v>25</v>
      </c>
      <c r="H15">
        <v>2</v>
      </c>
      <c r="I15" t="s">
        <v>49</v>
      </c>
      <c r="J15" s="4">
        <v>2</v>
      </c>
      <c r="L15">
        <f t="shared" si="3"/>
        <v>1.9268043103282182</v>
      </c>
      <c r="M15">
        <f t="shared" si="2"/>
        <v>0.44951283466656733</v>
      </c>
      <c r="N15">
        <f t="shared" si="2"/>
        <v>1.5218469738842109</v>
      </c>
      <c r="O15">
        <f t="shared" si="2"/>
        <v>1.2690677945936513</v>
      </c>
      <c r="P15">
        <f t="shared" si="2"/>
        <v>-1.2041828219818835</v>
      </c>
      <c r="Q15">
        <f t="shared" si="2"/>
        <v>-1.1897498508956701</v>
      </c>
      <c r="T15">
        <v>9</v>
      </c>
      <c r="U15">
        <f>'9 cluster'!E13</f>
        <v>24.22562270552276</v>
      </c>
    </row>
    <row r="16" spans="1:21" x14ac:dyDescent="0.25">
      <c r="A16" t="s">
        <v>19</v>
      </c>
      <c r="B16">
        <v>168</v>
      </c>
      <c r="C16">
        <v>137</v>
      </c>
      <c r="D16">
        <v>4</v>
      </c>
      <c r="E16">
        <v>2</v>
      </c>
      <c r="F16">
        <v>26</v>
      </c>
      <c r="G16">
        <v>32</v>
      </c>
      <c r="H16">
        <v>3</v>
      </c>
      <c r="I16" t="s">
        <v>50</v>
      </c>
      <c r="J16" s="4">
        <v>3</v>
      </c>
      <c r="L16">
        <f t="shared" si="3"/>
        <v>-2.3121651723938621</v>
      </c>
      <c r="M16">
        <f t="shared" si="2"/>
        <v>3.0549415948213313E-2</v>
      </c>
      <c r="N16">
        <f t="shared" si="2"/>
        <v>-1.0412637189734073</v>
      </c>
      <c r="O16">
        <f t="shared" si="2"/>
        <v>-1.1750627727718987</v>
      </c>
      <c r="P16">
        <f t="shared" si="2"/>
        <v>1.3839116013821646</v>
      </c>
      <c r="Q16">
        <f t="shared" si="2"/>
        <v>0.72754487284987024</v>
      </c>
      <c r="T16">
        <v>10</v>
      </c>
      <c r="U16">
        <f>'10 cluster'!E13</f>
        <v>24.283539998471223</v>
      </c>
    </row>
    <row r="17" spans="1:17" x14ac:dyDescent="0.25">
      <c r="A17" t="s">
        <v>20</v>
      </c>
      <c r="B17">
        <v>190</v>
      </c>
      <c r="C17">
        <v>144</v>
      </c>
      <c r="D17">
        <v>4</v>
      </c>
      <c r="E17">
        <v>2.4</v>
      </c>
      <c r="F17">
        <v>24</v>
      </c>
      <c r="G17">
        <v>34</v>
      </c>
      <c r="H17">
        <v>3</v>
      </c>
      <c r="I17" t="s">
        <v>50</v>
      </c>
      <c r="J17" s="4">
        <v>1</v>
      </c>
      <c r="L17">
        <f t="shared" si="3"/>
        <v>-0.19268043103282184</v>
      </c>
      <c r="M17">
        <f t="shared" si="2"/>
        <v>1.0081307262910393</v>
      </c>
      <c r="N17">
        <f t="shared" si="2"/>
        <v>-1.0412637189734073</v>
      </c>
      <c r="O17">
        <f t="shared" si="2"/>
        <v>-0.7990426854848911</v>
      </c>
      <c r="P17">
        <f t="shared" si="2"/>
        <v>0.80877950730126502</v>
      </c>
      <c r="Q17">
        <f t="shared" si="2"/>
        <v>1.2753433653485959</v>
      </c>
    </row>
    <row r="18" spans="1:17" x14ac:dyDescent="0.25">
      <c r="A18" t="s">
        <v>21</v>
      </c>
      <c r="B18">
        <v>177</v>
      </c>
      <c r="C18">
        <v>133</v>
      </c>
      <c r="D18">
        <v>4</v>
      </c>
      <c r="E18">
        <v>2</v>
      </c>
      <c r="F18">
        <v>24</v>
      </c>
      <c r="G18">
        <v>32</v>
      </c>
      <c r="H18">
        <v>3</v>
      </c>
      <c r="I18" t="s">
        <v>50</v>
      </c>
      <c r="J18" s="4">
        <v>3</v>
      </c>
      <c r="L18">
        <f t="shared" si="3"/>
        <v>-1.4451032327461637</v>
      </c>
      <c r="M18">
        <f t="shared" si="2"/>
        <v>-0.5280684756762587</v>
      </c>
      <c r="N18">
        <f t="shared" si="2"/>
        <v>-1.0412637189734073</v>
      </c>
      <c r="O18">
        <f t="shared" si="2"/>
        <v>-1.1750627727718987</v>
      </c>
      <c r="P18">
        <f t="shared" si="2"/>
        <v>0.80877950730126502</v>
      </c>
      <c r="Q18">
        <f t="shared" si="2"/>
        <v>0.72754487284987024</v>
      </c>
    </row>
    <row r="19" spans="1:17" x14ac:dyDescent="0.25">
      <c r="A19" t="s">
        <v>22</v>
      </c>
      <c r="B19">
        <v>193</v>
      </c>
      <c r="C19">
        <v>122</v>
      </c>
      <c r="D19">
        <v>6</v>
      </c>
      <c r="E19">
        <v>3.5</v>
      </c>
      <c r="F19">
        <v>18</v>
      </c>
      <c r="G19">
        <v>25</v>
      </c>
      <c r="H19">
        <v>4</v>
      </c>
      <c r="I19" t="s">
        <v>51</v>
      </c>
      <c r="J19" s="4">
        <v>4</v>
      </c>
      <c r="L19">
        <f t="shared" si="3"/>
        <v>9.6340215516410921E-2</v>
      </c>
      <c r="M19">
        <f t="shared" si="2"/>
        <v>-2.0642676776435569</v>
      </c>
      <c r="N19">
        <f t="shared" si="2"/>
        <v>0.2402916274554017</v>
      </c>
      <c r="O19">
        <f t="shared" si="2"/>
        <v>0.23501255455438025</v>
      </c>
      <c r="P19">
        <f t="shared" si="2"/>
        <v>-0.91661677494143368</v>
      </c>
      <c r="Q19">
        <f t="shared" si="2"/>
        <v>-1.1897498508956701</v>
      </c>
    </row>
    <row r="20" spans="1:17" x14ac:dyDescent="0.25">
      <c r="A20" t="s">
        <v>23</v>
      </c>
      <c r="B20">
        <v>200</v>
      </c>
      <c r="C20">
        <v>133</v>
      </c>
      <c r="D20">
        <v>8</v>
      </c>
      <c r="E20">
        <v>4.2</v>
      </c>
      <c r="F20">
        <v>18</v>
      </c>
      <c r="G20">
        <v>27</v>
      </c>
      <c r="H20">
        <v>2</v>
      </c>
      <c r="I20" t="s">
        <v>49</v>
      </c>
      <c r="J20" s="4">
        <v>2</v>
      </c>
      <c r="L20">
        <f t="shared" si="3"/>
        <v>0.77072172413128737</v>
      </c>
      <c r="M20">
        <f t="shared" ref="M20:M35" si="4">(C20-C$1)/C$2</f>
        <v>-0.5280684756762587</v>
      </c>
      <c r="N20">
        <f t="shared" ref="N20:N35" si="5">(D20-D$1)/D$2</f>
        <v>1.5218469738842109</v>
      </c>
      <c r="O20">
        <f t="shared" ref="O20:O35" si="6">(E20-E$1)/E$2</f>
        <v>0.89304770730664396</v>
      </c>
      <c r="P20">
        <f t="shared" ref="P20:P35" si="7">(F20-F$1)/F$2</f>
        <v>-0.91661677494143368</v>
      </c>
      <c r="Q20">
        <f t="shared" ref="Q20:Q35" si="8">(G20-G$1)/G$2</f>
        <v>-0.64195135839694428</v>
      </c>
    </row>
    <row r="21" spans="1:17" x14ac:dyDescent="0.25">
      <c r="A21" t="s">
        <v>24</v>
      </c>
      <c r="B21">
        <v>196</v>
      </c>
      <c r="C21">
        <v>143</v>
      </c>
      <c r="D21">
        <v>6</v>
      </c>
      <c r="E21">
        <v>3.5</v>
      </c>
      <c r="F21">
        <v>17</v>
      </c>
      <c r="G21">
        <v>25</v>
      </c>
      <c r="H21">
        <v>1</v>
      </c>
      <c r="I21" t="s">
        <v>52</v>
      </c>
      <c r="J21" s="4">
        <v>2</v>
      </c>
      <c r="L21">
        <f t="shared" si="3"/>
        <v>0.38536086206564368</v>
      </c>
      <c r="M21">
        <f t="shared" si="4"/>
        <v>0.86847625338492129</v>
      </c>
      <c r="N21">
        <f t="shared" si="5"/>
        <v>0.2402916274554017</v>
      </c>
      <c r="O21">
        <f t="shared" si="6"/>
        <v>0.23501255455438025</v>
      </c>
      <c r="P21">
        <f t="shared" si="7"/>
        <v>-1.2041828219818835</v>
      </c>
      <c r="Q21">
        <f t="shared" si="8"/>
        <v>-1.1897498508956701</v>
      </c>
    </row>
    <row r="22" spans="1:17" x14ac:dyDescent="0.25">
      <c r="A22" t="s">
        <v>25</v>
      </c>
      <c r="B22">
        <v>176</v>
      </c>
      <c r="C22">
        <v>144</v>
      </c>
      <c r="D22">
        <v>4</v>
      </c>
      <c r="E22">
        <v>2</v>
      </c>
      <c r="F22">
        <v>25</v>
      </c>
      <c r="G22">
        <v>34</v>
      </c>
      <c r="H22">
        <v>3</v>
      </c>
      <c r="I22" t="s">
        <v>50</v>
      </c>
      <c r="J22" s="4">
        <v>3</v>
      </c>
      <c r="L22">
        <f t="shared" si="3"/>
        <v>-1.5414434482625747</v>
      </c>
      <c r="M22">
        <f t="shared" si="4"/>
        <v>1.0081307262910393</v>
      </c>
      <c r="N22">
        <f t="shared" si="5"/>
        <v>-1.0412637189734073</v>
      </c>
      <c r="O22">
        <f t="shared" si="6"/>
        <v>-1.1750627727718987</v>
      </c>
      <c r="P22">
        <f t="shared" si="7"/>
        <v>1.0963455543417147</v>
      </c>
      <c r="Q22">
        <f t="shared" si="8"/>
        <v>1.2753433653485959</v>
      </c>
    </row>
    <row r="23" spans="1:17" x14ac:dyDescent="0.25">
      <c r="A23" t="s">
        <v>26</v>
      </c>
      <c r="B23">
        <v>190</v>
      </c>
      <c r="C23">
        <v>133</v>
      </c>
      <c r="D23">
        <v>6</v>
      </c>
      <c r="E23">
        <v>3</v>
      </c>
      <c r="F23">
        <v>22</v>
      </c>
      <c r="G23">
        <v>30</v>
      </c>
      <c r="H23">
        <v>4</v>
      </c>
      <c r="I23" t="s">
        <v>51</v>
      </c>
      <c r="J23" s="4">
        <v>4</v>
      </c>
      <c r="L23">
        <f t="shared" si="3"/>
        <v>-0.19268043103282184</v>
      </c>
      <c r="M23">
        <f t="shared" si="4"/>
        <v>-0.5280684756762587</v>
      </c>
      <c r="N23">
        <f t="shared" si="5"/>
        <v>0.2402916274554017</v>
      </c>
      <c r="O23">
        <f t="shared" si="6"/>
        <v>-0.23501255455437942</v>
      </c>
      <c r="P23">
        <f t="shared" si="7"/>
        <v>0.23364741322036545</v>
      </c>
      <c r="Q23">
        <f t="shared" si="8"/>
        <v>0.1797463803511444</v>
      </c>
    </row>
    <row r="24" spans="1:17" x14ac:dyDescent="0.25">
      <c r="A24" t="s">
        <v>27</v>
      </c>
      <c r="B24">
        <v>197</v>
      </c>
      <c r="C24">
        <v>134</v>
      </c>
      <c r="D24">
        <v>8</v>
      </c>
      <c r="E24">
        <v>4.3</v>
      </c>
      <c r="F24">
        <v>18</v>
      </c>
      <c r="G24">
        <v>25</v>
      </c>
      <c r="H24">
        <v>2</v>
      </c>
      <c r="I24" t="s">
        <v>49</v>
      </c>
      <c r="J24" s="4">
        <v>2</v>
      </c>
      <c r="L24">
        <f t="shared" si="3"/>
        <v>0.48170107758205455</v>
      </c>
      <c r="M24">
        <f t="shared" si="4"/>
        <v>-0.38841400277014071</v>
      </c>
      <c r="N24">
        <f t="shared" si="5"/>
        <v>1.5218469738842109</v>
      </c>
      <c r="O24">
        <f t="shared" si="6"/>
        <v>0.98705272912839559</v>
      </c>
      <c r="P24">
        <f t="shared" si="7"/>
        <v>-0.91661677494143368</v>
      </c>
      <c r="Q24">
        <f t="shared" si="8"/>
        <v>-1.1897498508956701</v>
      </c>
    </row>
    <row r="25" spans="1:17" x14ac:dyDescent="0.25">
      <c r="A25" t="s">
        <v>28</v>
      </c>
      <c r="B25">
        <v>215</v>
      </c>
      <c r="C25">
        <v>143</v>
      </c>
      <c r="D25">
        <v>8</v>
      </c>
      <c r="E25">
        <v>4.5999999999999996</v>
      </c>
      <c r="F25">
        <v>17</v>
      </c>
      <c r="G25">
        <v>25</v>
      </c>
      <c r="H25">
        <v>2</v>
      </c>
      <c r="I25" t="s">
        <v>49</v>
      </c>
      <c r="J25" s="4">
        <v>2</v>
      </c>
      <c r="L25">
        <f t="shared" si="3"/>
        <v>2.2158249568774511</v>
      </c>
      <c r="M25">
        <f t="shared" si="4"/>
        <v>0.86847625338492129</v>
      </c>
      <c r="N25">
        <f t="shared" si="5"/>
        <v>1.5218469738842109</v>
      </c>
      <c r="O25">
        <f t="shared" si="6"/>
        <v>1.2690677945936513</v>
      </c>
      <c r="P25">
        <f t="shared" si="7"/>
        <v>-1.2041828219818835</v>
      </c>
      <c r="Q25">
        <f t="shared" si="8"/>
        <v>-1.1897498508956701</v>
      </c>
    </row>
    <row r="26" spans="1:17" x14ac:dyDescent="0.25">
      <c r="A26" t="s">
        <v>29</v>
      </c>
      <c r="B26">
        <v>177</v>
      </c>
      <c r="C26">
        <v>129</v>
      </c>
      <c r="D26">
        <v>4</v>
      </c>
      <c r="E26">
        <v>2.2999999999999998</v>
      </c>
      <c r="F26">
        <v>26</v>
      </c>
      <c r="G26">
        <v>32</v>
      </c>
      <c r="H26">
        <v>3</v>
      </c>
      <c r="I26" t="s">
        <v>50</v>
      </c>
      <c r="J26" s="4">
        <v>3</v>
      </c>
      <c r="L26">
        <f t="shared" si="3"/>
        <v>-1.4451032327461637</v>
      </c>
      <c r="M26">
        <f t="shared" si="4"/>
        <v>-1.0866863673007308</v>
      </c>
      <c r="N26">
        <f t="shared" si="5"/>
        <v>-1.0412637189734073</v>
      </c>
      <c r="O26">
        <f t="shared" si="6"/>
        <v>-0.89304770730664318</v>
      </c>
      <c r="P26">
        <f t="shared" si="7"/>
        <v>1.3839116013821646</v>
      </c>
      <c r="Q26">
        <f t="shared" si="8"/>
        <v>0.72754487284987024</v>
      </c>
    </row>
    <row r="27" spans="1:17" x14ac:dyDescent="0.25">
      <c r="A27" t="s">
        <v>30</v>
      </c>
      <c r="B27">
        <v>190</v>
      </c>
      <c r="C27">
        <v>128</v>
      </c>
      <c r="D27">
        <v>6</v>
      </c>
      <c r="E27">
        <v>3.2</v>
      </c>
      <c r="F27">
        <v>27</v>
      </c>
      <c r="G27">
        <v>37</v>
      </c>
      <c r="H27">
        <v>3</v>
      </c>
      <c r="I27" t="s">
        <v>50</v>
      </c>
      <c r="J27" s="4">
        <v>3</v>
      </c>
      <c r="L27">
        <f t="shared" si="3"/>
        <v>-0.19268043103282184</v>
      </c>
      <c r="M27">
        <f t="shared" si="4"/>
        <v>-1.2263408402068487</v>
      </c>
      <c r="N27">
        <f t="shared" si="5"/>
        <v>0.2402916274554017</v>
      </c>
      <c r="O27">
        <f t="shared" si="6"/>
        <v>-4.7002510910875386E-2</v>
      </c>
      <c r="P27">
        <f t="shared" si="7"/>
        <v>1.6714776484226144</v>
      </c>
      <c r="Q27">
        <f t="shared" si="8"/>
        <v>2.097041104096685</v>
      </c>
    </row>
    <row r="28" spans="1:17" x14ac:dyDescent="0.25">
      <c r="A28" t="s">
        <v>31</v>
      </c>
      <c r="B28">
        <v>212</v>
      </c>
      <c r="C28">
        <v>140</v>
      </c>
      <c r="D28">
        <v>8</v>
      </c>
      <c r="E28">
        <v>4.5999999999999996</v>
      </c>
      <c r="F28">
        <v>17</v>
      </c>
      <c r="G28">
        <v>25</v>
      </c>
      <c r="H28">
        <v>2</v>
      </c>
      <c r="I28" t="s">
        <v>49</v>
      </c>
      <c r="J28" s="4">
        <v>2</v>
      </c>
      <c r="L28">
        <f t="shared" si="3"/>
        <v>1.9268043103282182</v>
      </c>
      <c r="M28">
        <f t="shared" si="4"/>
        <v>0.44951283466656733</v>
      </c>
      <c r="N28">
        <f t="shared" si="5"/>
        <v>1.5218469738842109</v>
      </c>
      <c r="O28">
        <f t="shared" si="6"/>
        <v>1.2690677945936513</v>
      </c>
      <c r="P28">
        <f t="shared" si="7"/>
        <v>-1.2041828219818835</v>
      </c>
      <c r="Q28">
        <f t="shared" si="8"/>
        <v>-1.1897498508956701</v>
      </c>
    </row>
    <row r="29" spans="1:17" x14ac:dyDescent="0.25">
      <c r="A29" t="s">
        <v>32</v>
      </c>
      <c r="B29">
        <v>192</v>
      </c>
      <c r="C29">
        <v>144</v>
      </c>
      <c r="D29">
        <v>4</v>
      </c>
      <c r="E29">
        <v>2.5</v>
      </c>
      <c r="F29">
        <v>23</v>
      </c>
      <c r="G29">
        <v>29</v>
      </c>
      <c r="H29">
        <v>1</v>
      </c>
      <c r="I29" t="s">
        <v>52</v>
      </c>
      <c r="J29" s="4">
        <v>1</v>
      </c>
      <c r="L29">
        <f t="shared" si="3"/>
        <v>0</v>
      </c>
      <c r="M29">
        <f t="shared" si="4"/>
        <v>1.0081307262910393</v>
      </c>
      <c r="N29">
        <f t="shared" si="5"/>
        <v>-1.0412637189734073</v>
      </c>
      <c r="O29">
        <f t="shared" si="6"/>
        <v>-0.70503766366313914</v>
      </c>
      <c r="P29">
        <f t="shared" si="7"/>
        <v>0.52121346026081516</v>
      </c>
      <c r="Q29">
        <f t="shared" si="8"/>
        <v>-9.4152865898218502E-2</v>
      </c>
    </row>
    <row r="30" spans="1:17" x14ac:dyDescent="0.25">
      <c r="A30" t="s">
        <v>33</v>
      </c>
      <c r="B30">
        <v>189</v>
      </c>
      <c r="C30">
        <v>146</v>
      </c>
      <c r="D30">
        <v>6</v>
      </c>
      <c r="E30">
        <v>3.5</v>
      </c>
      <c r="F30">
        <v>22</v>
      </c>
      <c r="G30">
        <v>32</v>
      </c>
      <c r="H30">
        <v>1</v>
      </c>
      <c r="I30" t="s">
        <v>52</v>
      </c>
      <c r="J30" s="4">
        <v>1</v>
      </c>
      <c r="L30">
        <f t="shared" si="3"/>
        <v>-0.28902064654923276</v>
      </c>
      <c r="M30">
        <f t="shared" si="4"/>
        <v>1.2874396721032753</v>
      </c>
      <c r="N30">
        <f t="shared" si="5"/>
        <v>0.2402916274554017</v>
      </c>
      <c r="O30">
        <f t="shared" si="6"/>
        <v>0.23501255455438025</v>
      </c>
      <c r="P30">
        <f t="shared" si="7"/>
        <v>0.23364741322036545</v>
      </c>
      <c r="Q30">
        <f t="shared" si="8"/>
        <v>0.72754487284987024</v>
      </c>
    </row>
    <row r="31" spans="1:17" x14ac:dyDescent="0.25">
      <c r="A31" t="s">
        <v>34</v>
      </c>
      <c r="B31">
        <v>185</v>
      </c>
      <c r="C31">
        <v>130</v>
      </c>
      <c r="D31">
        <v>4</v>
      </c>
      <c r="E31">
        <v>2.2000000000000002</v>
      </c>
      <c r="F31">
        <v>24</v>
      </c>
      <c r="G31">
        <v>32</v>
      </c>
      <c r="H31">
        <v>3</v>
      </c>
      <c r="I31" t="s">
        <v>50</v>
      </c>
      <c r="J31" s="4">
        <v>3</v>
      </c>
      <c r="L31">
        <f t="shared" si="3"/>
        <v>-0.67438150861487645</v>
      </c>
      <c r="M31">
        <f t="shared" si="4"/>
        <v>-0.94703189439461266</v>
      </c>
      <c r="N31">
        <f t="shared" si="5"/>
        <v>-1.0412637189734073</v>
      </c>
      <c r="O31">
        <f t="shared" si="6"/>
        <v>-0.9870527291283947</v>
      </c>
      <c r="P31">
        <f t="shared" si="7"/>
        <v>0.80877950730126502</v>
      </c>
      <c r="Q31">
        <f t="shared" si="8"/>
        <v>0.72754487284987024</v>
      </c>
    </row>
    <row r="32" spans="1:17" x14ac:dyDescent="0.25">
      <c r="A32" t="s">
        <v>35</v>
      </c>
      <c r="B32">
        <v>197</v>
      </c>
      <c r="C32">
        <v>139</v>
      </c>
      <c r="D32">
        <v>6</v>
      </c>
      <c r="E32">
        <v>3.5</v>
      </c>
      <c r="F32">
        <v>22</v>
      </c>
      <c r="G32">
        <v>31</v>
      </c>
      <c r="H32">
        <v>1</v>
      </c>
      <c r="I32" t="s">
        <v>52</v>
      </c>
      <c r="J32" s="4">
        <v>4</v>
      </c>
      <c r="L32">
        <f t="shared" si="3"/>
        <v>0.48170107758205455</v>
      </c>
      <c r="M32">
        <f t="shared" si="4"/>
        <v>0.30985836176044929</v>
      </c>
      <c r="N32">
        <f t="shared" si="5"/>
        <v>0.2402916274554017</v>
      </c>
      <c r="O32">
        <f t="shared" si="6"/>
        <v>0.23501255455438025</v>
      </c>
      <c r="P32">
        <f t="shared" si="7"/>
        <v>0.23364741322036545</v>
      </c>
      <c r="Q32">
        <f t="shared" si="8"/>
        <v>0.45364562660050733</v>
      </c>
    </row>
    <row r="33" spans="1:17" x14ac:dyDescent="0.25">
      <c r="A33" t="s">
        <v>36</v>
      </c>
      <c r="B33">
        <v>178</v>
      </c>
      <c r="C33">
        <v>140</v>
      </c>
      <c r="D33">
        <v>4</v>
      </c>
      <c r="E33">
        <v>1.8</v>
      </c>
      <c r="F33">
        <v>30</v>
      </c>
      <c r="G33">
        <v>38</v>
      </c>
      <c r="H33">
        <v>3</v>
      </c>
      <c r="I33" t="s">
        <v>50</v>
      </c>
      <c r="J33" s="4">
        <v>3</v>
      </c>
      <c r="L33">
        <f t="shared" si="3"/>
        <v>-1.3487630172297529</v>
      </c>
      <c r="M33">
        <f t="shared" si="4"/>
        <v>0.44951283466656733</v>
      </c>
      <c r="N33">
        <f t="shared" si="5"/>
        <v>-1.0412637189734073</v>
      </c>
      <c r="O33">
        <f t="shared" si="6"/>
        <v>-1.3630728164154027</v>
      </c>
      <c r="P33">
        <f t="shared" si="7"/>
        <v>2.5341757895439638</v>
      </c>
      <c r="Q33">
        <f t="shared" si="8"/>
        <v>2.3709403503460478</v>
      </c>
    </row>
    <row r="34" spans="1:17" x14ac:dyDescent="0.25">
      <c r="A34" t="s">
        <v>37</v>
      </c>
      <c r="B34">
        <v>188</v>
      </c>
      <c r="C34">
        <v>135</v>
      </c>
      <c r="D34">
        <v>4</v>
      </c>
      <c r="E34">
        <v>2</v>
      </c>
      <c r="F34">
        <v>22</v>
      </c>
      <c r="G34">
        <v>31</v>
      </c>
      <c r="H34">
        <v>3</v>
      </c>
      <c r="I34" t="s">
        <v>50</v>
      </c>
      <c r="J34" s="4">
        <v>1</v>
      </c>
      <c r="L34">
        <f t="shared" si="3"/>
        <v>-0.38536086206564368</v>
      </c>
      <c r="M34">
        <f t="shared" si="4"/>
        <v>-0.24875952986402269</v>
      </c>
      <c r="N34">
        <f t="shared" si="5"/>
        <v>-1.0412637189734073</v>
      </c>
      <c r="O34">
        <f t="shared" si="6"/>
        <v>-1.1750627727718987</v>
      </c>
      <c r="P34">
        <f t="shared" si="7"/>
        <v>0.23364741322036545</v>
      </c>
      <c r="Q34">
        <f t="shared" si="8"/>
        <v>0.45364562660050733</v>
      </c>
    </row>
    <row r="35" spans="1:17" x14ac:dyDescent="0.25">
      <c r="A35" t="s">
        <v>38</v>
      </c>
      <c r="B35">
        <v>190</v>
      </c>
      <c r="C35">
        <v>136</v>
      </c>
      <c r="D35">
        <v>6</v>
      </c>
      <c r="E35">
        <v>2.9</v>
      </c>
      <c r="F35">
        <v>20</v>
      </c>
      <c r="G35">
        <v>27</v>
      </c>
      <c r="H35">
        <v>4</v>
      </c>
      <c r="I35" t="s">
        <v>51</v>
      </c>
      <c r="J35" s="5">
        <v>4</v>
      </c>
      <c r="L35">
        <f t="shared" si="3"/>
        <v>-0.19268043103282184</v>
      </c>
      <c r="M35">
        <f t="shared" si="4"/>
        <v>-0.10910505695790469</v>
      </c>
      <c r="N35">
        <f t="shared" si="5"/>
        <v>0.2402916274554017</v>
      </c>
      <c r="O35">
        <f t="shared" si="6"/>
        <v>-0.32901757637613144</v>
      </c>
      <c r="P35">
        <f t="shared" si="7"/>
        <v>-0.34148468086053413</v>
      </c>
      <c r="Q35">
        <f t="shared" si="8"/>
        <v>-0.64195135839694428</v>
      </c>
    </row>
  </sheetData>
  <autoFilter ref="A3:I35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H3" sqref="H3"/>
    </sheetView>
  </sheetViews>
  <sheetFormatPr defaultRowHeight="15" x14ac:dyDescent="0.25"/>
  <sheetData>
    <row r="1" spans="1:10" x14ac:dyDescent="0.25">
      <c r="B1" s="1" t="s">
        <v>39</v>
      </c>
      <c r="D1" t="s">
        <v>40</v>
      </c>
      <c r="E1">
        <v>1</v>
      </c>
      <c r="F1">
        <f>E1+1</f>
        <v>2</v>
      </c>
      <c r="H1">
        <v>1</v>
      </c>
      <c r="I1">
        <f>H1+1</f>
        <v>2</v>
      </c>
      <c r="J1" s="1" t="s">
        <v>43</v>
      </c>
    </row>
    <row r="2" spans="1:10" x14ac:dyDescent="0.25">
      <c r="A2">
        <v>1</v>
      </c>
      <c r="B2" s="3">
        <v>1</v>
      </c>
      <c r="D2" t="str">
        <f t="array" ref="D2:D7">TRANSPOSE('data-normalized'!L3:Q3)</f>
        <v>Length</v>
      </c>
      <c r="E2" s="6">
        <f>AVERAGEIF($B$2:$B$33,E$1,'data-normalized'!$L$4:$L$35)</f>
        <v>0.86706193964769829</v>
      </c>
      <c r="F2" s="8">
        <f>AVERAGEIF($B$2:$B$33,F$1,'data-normalized'!$L$4:$L$35)</f>
        <v>-0.52023716378861917</v>
      </c>
      <c r="H2" s="6">
        <f>SUMXMY2('data-normalized'!$L4:$Q4,E$2:E$7)</f>
        <v>2.4637282498761217</v>
      </c>
      <c r="I2" s="8">
        <f>SUMXMY2('data-normalized'!$L4:$Q4,F$2:F$7)</f>
        <v>7.161707887629829</v>
      </c>
      <c r="J2" s="3">
        <f>MIN(H2:I2)</f>
        <v>2.4637282498761217</v>
      </c>
    </row>
    <row r="3" spans="1:10" x14ac:dyDescent="0.25">
      <c r="A3">
        <f>A2+1</f>
        <v>2</v>
      </c>
      <c r="B3" s="4">
        <v>2</v>
      </c>
      <c r="D3" t="str">
        <v>Braking Power</v>
      </c>
      <c r="E3" s="9">
        <f>AVERAGEIF($B$2:$B$33,E$1,'data-normalized'!$M$4:$M$35)</f>
        <v>0.1120145251434488</v>
      </c>
      <c r="F3" s="11">
        <f>AVERAGEIF($B$2:$B$33,F$1,'data-normalized'!$M$4:$M$35)</f>
        <v>-6.7208715086069265E-2</v>
      </c>
      <c r="H3" s="9">
        <f>SUMXMY2('data-normalized'!$L5:$Q5,E$2:E$7)</f>
        <v>14.205869866492817</v>
      </c>
      <c r="I3" s="11">
        <f>SUMXMY2('data-normalized'!$L5:$Q5,F$2:F$7)</f>
        <v>0.54180127952253621</v>
      </c>
      <c r="J3" s="4">
        <f t="shared" ref="J3:J33" si="0">MIN(H3:I3)</f>
        <v>0.54180127952253621</v>
      </c>
    </row>
    <row r="4" spans="1:10" x14ac:dyDescent="0.25">
      <c r="A4">
        <f t="shared" ref="A4:A33" si="1">A3+1</f>
        <v>3</v>
      </c>
      <c r="B4" s="4">
        <v>2</v>
      </c>
      <c r="D4" t="str">
        <v>Cylinders</v>
      </c>
      <c r="E4" s="9">
        <f>AVERAGEIF($B$2:$B$33,E$1,'data-normalized'!$N$4:$N$35)</f>
        <v>0.98786557953887355</v>
      </c>
      <c r="F4" s="11">
        <f>AVERAGEIF($B$2:$B$33,F$1,'data-normalized'!$N$4:$N$35)</f>
        <v>-0.59271934772332413</v>
      </c>
      <c r="H4" s="9">
        <f>SUMXMY2('data-normalized'!$L6:$Q6,E$2:E$7)</f>
        <v>5.377177643058185</v>
      </c>
      <c r="I4" s="11">
        <f>SUMXMY2('data-normalized'!$L6:$Q6,F$2:F$7)</f>
        <v>3.5077352668828805</v>
      </c>
      <c r="J4" s="4">
        <f t="shared" si="0"/>
        <v>3.5077352668828805</v>
      </c>
    </row>
    <row r="5" spans="1:10" x14ac:dyDescent="0.25">
      <c r="A5">
        <f t="shared" si="1"/>
        <v>4</v>
      </c>
      <c r="B5" s="4">
        <v>2</v>
      </c>
      <c r="D5" t="str">
        <v>Displacement</v>
      </c>
      <c r="E5" s="9">
        <f>AVERAGEIF($B$2:$B$33,E$1,'data-normalized'!$O$4:$O$35)</f>
        <v>0.99488648094687493</v>
      </c>
      <c r="F5" s="11">
        <f>AVERAGEIF($B$2:$B$33,F$1,'data-normalized'!$O$4:$O$35)</f>
        <v>-0.59693188856812429</v>
      </c>
      <c r="H5" s="9">
        <f>SUMXMY2('data-normalized'!$L7:$Q7,E$2:E$7)</f>
        <v>7.0252791550801978</v>
      </c>
      <c r="I5" s="11">
        <f>SUMXMY2('data-normalized'!$L7:$Q7,F$2:F$7)</f>
        <v>3.65524762040301</v>
      </c>
      <c r="J5" s="4">
        <f t="shared" si="0"/>
        <v>3.65524762040301</v>
      </c>
    </row>
    <row r="6" spans="1:10" x14ac:dyDescent="0.25">
      <c r="A6">
        <f t="shared" si="1"/>
        <v>5</v>
      </c>
      <c r="B6" s="4">
        <v>2</v>
      </c>
      <c r="D6" t="str">
        <v>City average</v>
      </c>
      <c r="E6" s="9">
        <f>AVERAGEIF($B$2:$B$33,E$1,'data-normalized'!$P$4:$P$35)</f>
        <v>-1.0364359612082878</v>
      </c>
      <c r="F6" s="11">
        <f>AVERAGEIF($B$2:$B$33,F$1,'data-normalized'!$P$4:$P$35)</f>
        <v>0.62186157672497289</v>
      </c>
      <c r="H6" s="9">
        <f>SUMXMY2('data-normalized'!$L8:$Q8,E$2:E$7)</f>
        <v>7.7572558144708763</v>
      </c>
      <c r="I6" s="11">
        <f>SUMXMY2('data-normalized'!$L8:$Q8,F$2:F$7)</f>
        <v>5.6034749140998672</v>
      </c>
      <c r="J6" s="4">
        <f t="shared" si="0"/>
        <v>5.6034749140998672</v>
      </c>
    </row>
    <row r="7" spans="1:10" x14ac:dyDescent="0.25">
      <c r="A7">
        <f t="shared" si="1"/>
        <v>6</v>
      </c>
      <c r="B7" s="4">
        <v>1</v>
      </c>
      <c r="D7" t="str">
        <v>Highway average</v>
      </c>
      <c r="E7" s="12">
        <f>AVERAGEIF($B$2:$B$33,E$1,'data-normalized'!$Q$4:$Q$35)</f>
        <v>-1.0299752905835415</v>
      </c>
      <c r="F7" s="14">
        <f>AVERAGEIF($B$2:$B$33,F$1,'data-normalized'!$Q$4:$Q$35)</f>
        <v>0.61798517435012512</v>
      </c>
      <c r="H7" s="9">
        <f>SUMXMY2('data-normalized'!$L9:$Q9,E$2:E$7)</f>
        <v>2.7808276255043838</v>
      </c>
      <c r="I7" s="11">
        <f>SUMXMY2('data-normalized'!$L9:$Q9,F$2:F$7)</f>
        <v>8.1608254388414867</v>
      </c>
      <c r="J7" s="4">
        <f t="shared" si="0"/>
        <v>2.7808276255043838</v>
      </c>
    </row>
    <row r="8" spans="1:10" x14ac:dyDescent="0.25">
      <c r="A8">
        <f t="shared" si="1"/>
        <v>7</v>
      </c>
      <c r="B8" s="4">
        <v>1</v>
      </c>
      <c r="H8" s="9">
        <f>SUMXMY2('data-normalized'!$L10:$Q10,E$2:E$7)</f>
        <v>6.9481755412518069</v>
      </c>
      <c r="I8" s="11">
        <f>SUMXMY2('data-normalized'!$L10:$Q10,F$2:F$7)</f>
        <v>13.79201618789156</v>
      </c>
      <c r="J8" s="4">
        <f t="shared" si="0"/>
        <v>6.9481755412518069</v>
      </c>
    </row>
    <row r="9" spans="1:10" x14ac:dyDescent="0.25">
      <c r="A9">
        <f t="shared" si="1"/>
        <v>8</v>
      </c>
      <c r="B9" s="4">
        <v>2</v>
      </c>
      <c r="D9" t="s">
        <v>41</v>
      </c>
      <c r="E9" s="2">
        <v>2</v>
      </c>
      <c r="H9" s="9">
        <f>SUMXMY2('data-normalized'!$L11:$Q11,E$2:E$7)</f>
        <v>16.14685105055549</v>
      </c>
      <c r="I9" s="11">
        <f>SUMXMY2('data-normalized'!$L11:$Q11,F$2:F$7)</f>
        <v>0.56069916073390835</v>
      </c>
      <c r="J9" s="4">
        <f t="shared" si="0"/>
        <v>0.56069916073390835</v>
      </c>
    </row>
    <row r="10" spans="1:10" x14ac:dyDescent="0.25">
      <c r="A10">
        <f t="shared" si="1"/>
        <v>9</v>
      </c>
      <c r="B10" s="4">
        <v>1</v>
      </c>
      <c r="H10" s="9">
        <f>SUMXMY2('data-normalized'!$L12:$Q12,E$2:E$7)</f>
        <v>2.6084951712800071</v>
      </c>
      <c r="I10" s="11">
        <f>SUMXMY2('data-normalized'!$L12:$Q12,F$2:F$7)</f>
        <v>20.700325312060755</v>
      </c>
      <c r="J10" s="4">
        <f t="shared" si="0"/>
        <v>2.6084951712800071</v>
      </c>
    </row>
    <row r="11" spans="1:10" x14ac:dyDescent="0.25">
      <c r="A11">
        <f t="shared" si="1"/>
        <v>10</v>
      </c>
      <c r="B11" s="4">
        <v>1</v>
      </c>
      <c r="D11" t="s">
        <v>42</v>
      </c>
      <c r="E11" s="2">
        <v>10</v>
      </c>
      <c r="H11" s="9">
        <f>SUMXMY2('data-normalized'!$L13:$Q13,E$2:E$7)</f>
        <v>2.9048489179870924</v>
      </c>
      <c r="I11" s="11">
        <f>SUMXMY2('data-normalized'!$L13:$Q13,F$2:F$7)</f>
        <v>21.698477917845395</v>
      </c>
      <c r="J11" s="4">
        <f t="shared" si="0"/>
        <v>2.9048489179870924</v>
      </c>
    </row>
    <row r="12" spans="1:10" x14ac:dyDescent="0.25">
      <c r="A12">
        <f t="shared" si="1"/>
        <v>11</v>
      </c>
      <c r="B12" s="4">
        <v>2</v>
      </c>
      <c r="H12" s="9">
        <f>SUMXMY2('data-normalized'!$L14:$Q14,E$2:E$7)</f>
        <v>12.18551112749112</v>
      </c>
      <c r="I12" s="11">
        <f>SUMXMY2('data-normalized'!$L14:$Q14,F$2:F$7)</f>
        <v>1.312342641213657</v>
      </c>
      <c r="J12" s="4">
        <f t="shared" si="0"/>
        <v>1.312342641213657</v>
      </c>
    </row>
    <row r="13" spans="1:10" x14ac:dyDescent="0.25">
      <c r="A13">
        <f t="shared" si="1"/>
        <v>12</v>
      </c>
      <c r="B13" s="4">
        <v>1</v>
      </c>
      <c r="D13" t="s">
        <v>44</v>
      </c>
      <c r="E13" s="2">
        <f>SUM(J2:J33)</f>
        <v>92.59066031739502</v>
      </c>
      <c r="H13" s="9">
        <f>SUMXMY2('data-normalized'!$L15:$Q15,E$2:E$7)</f>
        <v>1.6509374428289241</v>
      </c>
      <c r="I13" s="11">
        <f>SUMXMY2('data-normalized'!$L15:$Q15,F$2:F$7)</f>
        <v>20.810702749612439</v>
      </c>
      <c r="J13" s="4">
        <f t="shared" si="0"/>
        <v>1.6509374428289241</v>
      </c>
    </row>
    <row r="14" spans="1:10" x14ac:dyDescent="0.25">
      <c r="A14">
        <f t="shared" si="1"/>
        <v>13</v>
      </c>
      <c r="B14" s="4">
        <v>2</v>
      </c>
      <c r="H14" s="9">
        <f>SUMXMY2('data-normalized'!$L16:$Q16,E$2:E$7)</f>
        <v>27.887126516364468</v>
      </c>
      <c r="I14" s="11">
        <f>SUMXMY2('data-normalized'!$L16:$Q16,F$2:F$7)</f>
        <v>4.3487135800730199</v>
      </c>
      <c r="J14" s="4">
        <f t="shared" si="0"/>
        <v>4.3487135800730199</v>
      </c>
    </row>
    <row r="15" spans="1:10" x14ac:dyDescent="0.25">
      <c r="A15">
        <f t="shared" si="1"/>
        <v>14</v>
      </c>
      <c r="B15" s="4">
        <v>2</v>
      </c>
      <c r="H15" s="9">
        <f>SUMXMY2('data-normalized'!$L17:$Q17,E$2:E$7)</f>
        <v>17.980939933045956</v>
      </c>
      <c r="I15" s="11">
        <f>SUMXMY2('data-normalized'!$L17:$Q17,F$2:F$7)</f>
        <v>1.9727472586090531</v>
      </c>
      <c r="J15" s="4">
        <f t="shared" si="0"/>
        <v>1.9727472586090531</v>
      </c>
    </row>
    <row r="16" spans="1:10" x14ac:dyDescent="0.25">
      <c r="A16">
        <f t="shared" si="1"/>
        <v>15</v>
      </c>
      <c r="B16" s="4">
        <v>2</v>
      </c>
      <c r="H16" s="9">
        <f>SUMXMY2('data-normalized'!$L18:$Q18,E$2:E$7)</f>
        <v>21.075556756267037</v>
      </c>
      <c r="I16" s="11">
        <f>SUMXMY2('data-normalized'!$L18:$Q18,F$2:F$7)</f>
        <v>1.6501379769968774</v>
      </c>
      <c r="J16" s="4">
        <f t="shared" si="0"/>
        <v>1.6501379769968774</v>
      </c>
    </row>
    <row r="17" spans="1:10" x14ac:dyDescent="0.25">
      <c r="A17">
        <f t="shared" si="1"/>
        <v>16</v>
      </c>
      <c r="B17" s="4">
        <v>1</v>
      </c>
      <c r="H17" s="9">
        <f>SUMXMY2('data-normalized'!$L19:$Q19,E$2:E$7)</f>
        <v>6.506375947580799</v>
      </c>
      <c r="I17" s="11">
        <f>SUMXMY2('data-normalized'!$L19:$Q19,F$2:F$7)</f>
        <v>11.389272565859073</v>
      </c>
      <c r="J17" s="4">
        <f t="shared" si="0"/>
        <v>6.506375947580799</v>
      </c>
    </row>
    <row r="18" spans="1:10" x14ac:dyDescent="0.25">
      <c r="A18">
        <f t="shared" si="1"/>
        <v>17</v>
      </c>
      <c r="B18" s="4">
        <v>1</v>
      </c>
      <c r="H18" s="9">
        <f>SUMXMY2('data-normalized'!$L20:$Q20,E$2:E$7)</f>
        <v>0.87941415973484727</v>
      </c>
      <c r="I18" s="11">
        <f>SUMXMY2('data-normalized'!$L20:$Q20,F$2:F$7)</f>
        <v>12.524752198927498</v>
      </c>
      <c r="J18" s="4">
        <f t="shared" si="0"/>
        <v>0.87941415973484727</v>
      </c>
    </row>
    <row r="19" spans="1:10" x14ac:dyDescent="0.25">
      <c r="A19">
        <f t="shared" si="1"/>
        <v>18</v>
      </c>
      <c r="B19" s="4">
        <v>1</v>
      </c>
      <c r="H19" s="9">
        <f>SUMXMY2('data-normalized'!$L21:$Q21,E$2:E$7)</f>
        <v>1.9942123917049659</v>
      </c>
      <c r="I19" s="11">
        <f>SUMXMY2('data-normalized'!$L21:$Q21,F$2:F$7)</f>
        <v>9.6839970534134245</v>
      </c>
      <c r="J19" s="4">
        <f t="shared" si="0"/>
        <v>1.9942123917049659</v>
      </c>
    </row>
    <row r="20" spans="1:10" x14ac:dyDescent="0.25">
      <c r="A20">
        <f t="shared" si="1"/>
        <v>19</v>
      </c>
      <c r="B20" s="4">
        <v>2</v>
      </c>
      <c r="H20" s="9">
        <f>SUMXMY2('data-normalized'!$L22:$Q22,E$2:E$7)</f>
        <v>25.293219021808131</v>
      </c>
      <c r="I20" s="11">
        <f>SUMXMY2('data-normalized'!$L22:$Q22,F$2:F$7)</f>
        <v>3.3918993981684911</v>
      </c>
      <c r="J20" s="4">
        <f t="shared" si="0"/>
        <v>3.3918993981684911</v>
      </c>
    </row>
    <row r="21" spans="1:10" x14ac:dyDescent="0.25">
      <c r="A21">
        <f t="shared" si="1"/>
        <v>20</v>
      </c>
      <c r="B21" s="4">
        <v>2</v>
      </c>
      <c r="H21" s="9">
        <f>SUMXMY2('data-normalized'!$L23:$Q23,E$2:E$7)</f>
        <v>6.68081689064363</v>
      </c>
      <c r="I21" s="11">
        <f>SUMXMY2('data-normalized'!$L23:$Q23,F$2:F$7)</f>
        <v>1.487341498517327</v>
      </c>
      <c r="J21" s="4">
        <f t="shared" si="0"/>
        <v>1.487341498517327</v>
      </c>
    </row>
    <row r="22" spans="1:10" x14ac:dyDescent="0.25">
      <c r="A22">
        <f t="shared" si="1"/>
        <v>21</v>
      </c>
      <c r="B22" s="4">
        <v>1</v>
      </c>
      <c r="H22" s="9">
        <f>SUMXMY2('data-normalized'!$L24:$Q24,E$2:E$7)</f>
        <v>0.72401375025686754</v>
      </c>
      <c r="I22" s="11">
        <f>SUMXMY2('data-normalized'!$L24:$Q24,F$2:F$7)</f>
        <v>13.722272633979777</v>
      </c>
      <c r="J22" s="4">
        <f t="shared" si="0"/>
        <v>0.72401375025686754</v>
      </c>
    </row>
    <row r="23" spans="1:10" x14ac:dyDescent="0.25">
      <c r="A23">
        <f t="shared" si="1"/>
        <v>22</v>
      </c>
      <c r="B23" s="4">
        <v>1</v>
      </c>
      <c r="H23" s="9">
        <f>SUMXMY2('data-normalized'!$L25:$Q25,E$2:E$7)</f>
        <v>2.8053744646231746</v>
      </c>
      <c r="I23" s="11">
        <f>SUMXMY2('data-normalized'!$L25:$Q25,F$2:F$7)</f>
        <v>22.917231901952043</v>
      </c>
      <c r="J23" s="4">
        <f t="shared" si="0"/>
        <v>2.8053744646231746</v>
      </c>
    </row>
    <row r="24" spans="1:10" x14ac:dyDescent="0.25">
      <c r="A24">
        <f t="shared" si="1"/>
        <v>23</v>
      </c>
      <c r="B24" s="4">
        <v>2</v>
      </c>
      <c r="H24" s="9">
        <f>SUMXMY2('data-normalized'!$L26:$Q26,E$2:E$7)</f>
        <v>23.41161227184757</v>
      </c>
      <c r="I24" s="11">
        <f>SUMXMY2('data-normalized'!$L26:$Q26,F$2:F$7)</f>
        <v>2.7763121275767975</v>
      </c>
      <c r="J24" s="4">
        <f t="shared" si="0"/>
        <v>2.7763121275767975</v>
      </c>
    </row>
    <row r="25" spans="1:10" x14ac:dyDescent="0.25">
      <c r="A25">
        <f t="shared" si="1"/>
        <v>24</v>
      </c>
      <c r="B25" s="4">
        <v>2</v>
      </c>
      <c r="H25" s="9">
        <f>SUMXMY2('data-normalized'!$L27:$Q27,E$2:E$7)</f>
        <v>21.669676111188743</v>
      </c>
      <c r="I25" s="11">
        <f>SUMXMY2('data-normalized'!$L27:$Q27,F$2:F$7)</f>
        <v>5.7365106431238182</v>
      </c>
      <c r="J25" s="4">
        <f t="shared" si="0"/>
        <v>5.7365106431238182</v>
      </c>
    </row>
    <row r="26" spans="1:10" x14ac:dyDescent="0.25">
      <c r="A26">
        <f t="shared" si="1"/>
        <v>25</v>
      </c>
      <c r="B26" s="4">
        <v>1</v>
      </c>
      <c r="H26" s="9">
        <f>SUMXMY2('data-normalized'!$L28:$Q28,E$2:E$7)</f>
        <v>1.6509374428289241</v>
      </c>
      <c r="I26" s="11">
        <f>SUMXMY2('data-normalized'!$L28:$Q28,F$2:F$7)</f>
        <v>20.810702749612439</v>
      </c>
      <c r="J26" s="4">
        <f t="shared" si="0"/>
        <v>1.6509374428289241</v>
      </c>
    </row>
    <row r="27" spans="1:10" x14ac:dyDescent="0.25">
      <c r="A27">
        <f t="shared" si="1"/>
        <v>26</v>
      </c>
      <c r="B27" s="4">
        <v>2</v>
      </c>
      <c r="H27" s="9">
        <f>SUMXMY2('data-normalized'!$L29:$Q29,E$2:E$7)</f>
        <v>11.863963791400794</v>
      </c>
      <c r="I27" s="11">
        <f>SUMXMY2('data-normalized'!$L29:$Q29,F$2:F$7)</f>
        <v>2.1571511640736185</v>
      </c>
      <c r="J27" s="4">
        <f t="shared" si="0"/>
        <v>2.1571511640736185</v>
      </c>
    </row>
    <row r="28" spans="1:10" x14ac:dyDescent="0.25">
      <c r="A28">
        <f t="shared" si="1"/>
        <v>27</v>
      </c>
      <c r="B28" s="4">
        <v>2</v>
      </c>
      <c r="H28" s="9">
        <f>SUMXMY2('data-normalized'!$L30:$Q30,E$2:E$7)</f>
        <v>8.5564153229332423</v>
      </c>
      <c r="I28" s="11">
        <f>SUMXMY2('data-normalized'!$L30:$Q30,F$2:F$7)</f>
        <v>3.4372857362505664</v>
      </c>
      <c r="J28" s="4">
        <f t="shared" si="0"/>
        <v>3.4372857362505664</v>
      </c>
    </row>
    <row r="29" spans="1:10" x14ac:dyDescent="0.25">
      <c r="A29">
        <f t="shared" si="1"/>
        <v>28</v>
      </c>
      <c r="B29" s="4">
        <v>2</v>
      </c>
      <c r="H29" s="9">
        <f>SUMXMY2('data-normalized'!$L31:$Q31,E$2:E$7)</f>
        <v>18.036773215544663</v>
      </c>
      <c r="I29" s="11">
        <f>SUMXMY2('data-normalized'!$L31:$Q31,F$2:F$7)</f>
        <v>1.1981772694163724</v>
      </c>
      <c r="J29" s="4">
        <f t="shared" si="0"/>
        <v>1.1981772694163724</v>
      </c>
    </row>
    <row r="30" spans="1:10" x14ac:dyDescent="0.25">
      <c r="A30">
        <f t="shared" si="1"/>
        <v>29</v>
      </c>
      <c r="B30" s="4">
        <v>2</v>
      </c>
      <c r="H30" s="9">
        <f>SUMXMY2('data-normalized'!$L32:$Q32,E$2:E$7)</f>
        <v>5.1381631794502711</v>
      </c>
      <c r="I30" s="11">
        <f>SUMXMY2('data-normalized'!$L32:$Q32,F$2:F$7)</f>
        <v>2.7098163848732932</v>
      </c>
      <c r="J30" s="4">
        <f t="shared" si="0"/>
        <v>2.7098163848732932</v>
      </c>
    </row>
    <row r="31" spans="1:10" x14ac:dyDescent="0.25">
      <c r="A31">
        <f t="shared" si="1"/>
        <v>30</v>
      </c>
      <c r="B31" s="4">
        <v>2</v>
      </c>
      <c r="H31" s="9">
        <f>SUMXMY2('data-normalized'!$L33:$Q33,E$2:E$7)</f>
        <v>39.016618577879647</v>
      </c>
      <c r="I31" s="11">
        <f>SUMXMY2('data-normalized'!$L33:$Q33,F$2:F$7)</f>
        <v>8.4714177217023607</v>
      </c>
      <c r="J31" s="4">
        <f t="shared" si="0"/>
        <v>8.4714177217023607</v>
      </c>
    </row>
    <row r="32" spans="1:10" x14ac:dyDescent="0.25">
      <c r="A32">
        <f t="shared" si="1"/>
        <v>31</v>
      </c>
      <c r="B32" s="4">
        <v>2</v>
      </c>
      <c r="H32" s="9">
        <f>SUMXMY2('data-normalized'!$L34:$Q34,E$2:E$7)</f>
        <v>14.339009070719749</v>
      </c>
      <c r="I32" s="11">
        <f>SUMXMY2('data-normalized'!$L34:$Q34,F$2:F$7)</f>
        <v>0.76429741106350746</v>
      </c>
      <c r="J32" s="4">
        <f t="shared" si="0"/>
        <v>0.76429741106350746</v>
      </c>
    </row>
    <row r="33" spans="1:10" x14ac:dyDescent="0.25">
      <c r="A33">
        <f t="shared" si="1"/>
        <v>32</v>
      </c>
      <c r="B33" s="5">
        <v>2</v>
      </c>
      <c r="H33" s="12">
        <f>SUMXMY2('data-normalized'!$L35:$Q35,E$2:E$7)</f>
        <v>4.1170563826407962</v>
      </c>
      <c r="I33" s="14">
        <f>SUMXMY2('data-normalized'!$L35:$Q35,F$2:F$7)</f>
        <v>3.3902101586361235</v>
      </c>
      <c r="J33" s="5">
        <f t="shared" si="0"/>
        <v>3.3902101586361235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B1" sqref="B1:B1048576"/>
    </sheetView>
  </sheetViews>
  <sheetFormatPr defaultRowHeight="15" x14ac:dyDescent="0.25"/>
  <sheetData>
    <row r="1" spans="1:12" x14ac:dyDescent="0.25">
      <c r="B1" s="1" t="s">
        <v>39</v>
      </c>
      <c r="D1" t="s">
        <v>40</v>
      </c>
      <c r="E1">
        <v>1</v>
      </c>
      <c r="F1">
        <f>E1+1</f>
        <v>2</v>
      </c>
      <c r="G1">
        <f>F1+1</f>
        <v>3</v>
      </c>
      <c r="I1">
        <v>1</v>
      </c>
      <c r="J1">
        <f>I1+1</f>
        <v>2</v>
      </c>
      <c r="K1">
        <f>J1+1</f>
        <v>3</v>
      </c>
      <c r="L1" s="1" t="s">
        <v>43</v>
      </c>
    </row>
    <row r="2" spans="1:12" x14ac:dyDescent="0.25">
      <c r="A2">
        <v>1</v>
      </c>
      <c r="B2" s="3">
        <v>2</v>
      </c>
      <c r="D2" t="str">
        <f t="array" ref="D2:D7">TRANSPOSE('data-normalized'!L3:Q3)</f>
        <v>Length</v>
      </c>
      <c r="E2" s="6">
        <f>AVERAGEIF($B$2:$B$33,E$1,'data-normalized'!$L$4:$L$35)</f>
        <v>1.2248970258515102</v>
      </c>
      <c r="F2" s="7">
        <f>AVERAGEIF($B$2:$B$33,F$1,'data-normalized'!$L$4:$L$35)</f>
        <v>0.19268043103282184</v>
      </c>
      <c r="G2" s="8">
        <f>AVERAGEIF($B$2:$B$33,G$1,'data-normalized'!$L$4:$L$35)</f>
        <v>-0.83741879641187955</v>
      </c>
      <c r="I2" s="6">
        <f>SUMXMY2('data-normalized'!$L4:$Q4,E$2:E$7)</f>
        <v>4.8596692210581001</v>
      </c>
      <c r="J2" s="7">
        <f>SUMXMY2('data-normalized'!$L4:$Q4,F$2:F$7)</f>
        <v>1.5375787748776122</v>
      </c>
      <c r="K2" s="8">
        <f>SUMXMY2('data-normalized'!$L4:$Q4,G$2:G$7)</f>
        <v>11.152441775052523</v>
      </c>
      <c r="L2" s="3">
        <f>MIN(I2:K2)</f>
        <v>1.5375787748776122</v>
      </c>
    </row>
    <row r="3" spans="1:12" x14ac:dyDescent="0.25">
      <c r="A3">
        <f>A2+1</f>
        <v>2</v>
      </c>
      <c r="B3" s="4">
        <v>3</v>
      </c>
      <c r="D3" t="str">
        <v>Braking Power</v>
      </c>
      <c r="E3" s="9">
        <f>AVERAGEIF($B$2:$B$33,E$1,'data-normalized'!$M$4:$M$35)</f>
        <v>-6.9203778984728112E-2</v>
      </c>
      <c r="F3" s="10">
        <f>AVERAGEIF($B$2:$B$33,F$1,'data-normalized'!$M$4:$M$35)</f>
        <v>0.13529027062780175</v>
      </c>
      <c r="G3" s="11">
        <f>AVERAGEIF($B$2:$B$33,G$1,'data-normalized'!$M$4:$M$35)</f>
        <v>-8.7619753433886532E-2</v>
      </c>
      <c r="I3" s="9">
        <f>SUMXMY2('data-normalized'!$L5:$Q5,E$2:E$7)</f>
        <v>20.385772983668133</v>
      </c>
      <c r="J3" s="10">
        <f>SUMXMY2('data-normalized'!$L5:$Q5,F$2:F$7)</f>
        <v>4.4517796188570147</v>
      </c>
      <c r="K3" s="11">
        <f>SUMXMY2('data-normalized'!$L5:$Q5,G$2:G$7)</f>
        <v>0.75662875745493996</v>
      </c>
      <c r="L3" s="4">
        <f t="shared" ref="L3:L33" si="0">MIN(I3:K3)</f>
        <v>0.75662875745493996</v>
      </c>
    </row>
    <row r="4" spans="1:12" x14ac:dyDescent="0.25">
      <c r="A4">
        <f t="shared" ref="A4:A33" si="1">A3+1</f>
        <v>3</v>
      </c>
      <c r="B4" s="4">
        <v>2</v>
      </c>
      <c r="D4" t="str">
        <v>Cylinders</v>
      </c>
      <c r="E4" s="9">
        <f>AVERAGEIF($B$2:$B$33,E$1,'data-normalized'!$N$4:$N$35)</f>
        <v>1.5218469738842109</v>
      </c>
      <c r="F4" s="10">
        <f>AVERAGEIF($B$2:$B$33,F$1,'data-normalized'!$N$4:$N$35)</f>
        <v>0.13349534858633427</v>
      </c>
      <c r="G4" s="11">
        <f>AVERAGEIF($B$2:$B$33,G$1,'data-normalized'!$N$4:$N$35)</f>
        <v>-0.94268253847888372</v>
      </c>
      <c r="I4" s="9">
        <f>SUMXMY2('data-normalized'!$L6:$Q6,E$2:E$7)</f>
        <v>8.2217851820455259</v>
      </c>
      <c r="J4" s="10">
        <f>SUMXMY2('data-normalized'!$L6:$Q6,F$2:F$7)</f>
        <v>1.7076409540030284</v>
      </c>
      <c r="K4" s="11">
        <f>SUMXMY2('data-normalized'!$L6:$Q6,G$2:G$7)</f>
        <v>6.2529327309624314</v>
      </c>
      <c r="L4" s="4">
        <f t="shared" si="0"/>
        <v>1.7076409540030284</v>
      </c>
    </row>
    <row r="5" spans="1:12" x14ac:dyDescent="0.25">
      <c r="A5">
        <f t="shared" si="1"/>
        <v>4</v>
      </c>
      <c r="B5" s="4">
        <v>2</v>
      </c>
      <c r="D5" t="str">
        <v>Displacement</v>
      </c>
      <c r="E5" s="9">
        <f>AVERAGEIF($B$2:$B$33,E$1,'data-normalized'!$O$4:$O$35)</f>
        <v>1.4705071270688339</v>
      </c>
      <c r="F5" s="10">
        <f>AVERAGEIF($B$2:$B$33,F$1,'data-normalized'!$O$4:$O$35)</f>
        <v>0.14884128455110762</v>
      </c>
      <c r="G5" s="11">
        <f>AVERAGEIF($B$2:$B$33,G$1,'data-normalized'!$O$4:$O$35)</f>
        <v>-0.92920348493039384</v>
      </c>
      <c r="I5" s="9">
        <f>SUMXMY2('data-normalized'!$L7:$Q7,E$2:E$7)</f>
        <v>10.15434127990723</v>
      </c>
      <c r="J5" s="10">
        <f>SUMXMY2('data-normalized'!$L7:$Q7,F$2:F$7)</f>
        <v>2.6607943660145708</v>
      </c>
      <c r="K5" s="11">
        <f>SUMXMY2('data-normalized'!$L7:$Q7,G$2:G$7)</f>
        <v>6.0807582375390714</v>
      </c>
      <c r="L5" s="4">
        <f t="shared" si="0"/>
        <v>2.6607943660145708</v>
      </c>
    </row>
    <row r="6" spans="1:12" x14ac:dyDescent="0.25">
      <c r="A6">
        <f t="shared" si="1"/>
        <v>5</v>
      </c>
      <c r="B6" s="4">
        <v>2</v>
      </c>
      <c r="D6" t="str">
        <v>City average</v>
      </c>
      <c r="E6" s="9">
        <f>AVERAGEIF($B$2:$B$33,E$1,'data-normalized'!$P$4:$P$35)</f>
        <v>-1.1220210942560409</v>
      </c>
      <c r="F6" s="10">
        <f>AVERAGEIF($B$2:$B$33,F$1,'data-normalized'!$P$4:$P$35)</f>
        <v>-0.3894123553672757</v>
      </c>
      <c r="G6" s="11">
        <f>AVERAGEIF($B$2:$B$33,G$1,'data-normalized'!$P$4:$P$35)</f>
        <v>0.96362276339996888</v>
      </c>
      <c r="I6" s="9">
        <f>SUMXMY2('data-normalized'!$L8:$Q8,E$2:E$7)</f>
        <v>12.014099418756638</v>
      </c>
      <c r="J6" s="10">
        <f>SUMXMY2('data-normalized'!$L8:$Q8,F$2:F$7)</f>
        <v>3.2460215784391431</v>
      </c>
      <c r="K6" s="11">
        <f>SUMXMY2('data-normalized'!$L8:$Q8,G$2:G$7)</f>
        <v>8.2120837964301909</v>
      </c>
      <c r="L6" s="4">
        <f t="shared" si="0"/>
        <v>3.2460215784391431</v>
      </c>
    </row>
    <row r="7" spans="1:12" x14ac:dyDescent="0.25">
      <c r="A7">
        <f t="shared" si="1"/>
        <v>6</v>
      </c>
      <c r="B7" s="4">
        <v>2</v>
      </c>
      <c r="D7" t="str">
        <v>Highway average</v>
      </c>
      <c r="E7" s="12">
        <f>AVERAGEIF($B$2:$B$33,E$1,'data-normalized'!$Q$4:$Q$35)</f>
        <v>-1.1114929233958522</v>
      </c>
      <c r="F7" s="13">
        <f>AVERAGEIF($B$2:$B$33,F$1,'data-normalized'!$Q$4:$Q$35)</f>
        <v>-0.32240223777268762</v>
      </c>
      <c r="G7" s="14">
        <f>AVERAGEIF($B$2:$B$33,G$1,'data-normalized'!$Q$4:$Q$35)</f>
        <v>0.89609825515717056</v>
      </c>
      <c r="I7" s="9">
        <f>SUMXMY2('data-normalized'!$L9:$Q9,E$2:E$7)</f>
        <v>5.753345139639868</v>
      </c>
      <c r="J7" s="10">
        <f>SUMXMY2('data-normalized'!$L9:$Q9,F$2:F$7)</f>
        <v>1.7884990736496422</v>
      </c>
      <c r="K7" s="11">
        <f>SUMXMY2('data-normalized'!$L9:$Q9,G$2:G$7)</f>
        <v>12.269423968624489</v>
      </c>
      <c r="L7" s="4">
        <f t="shared" si="0"/>
        <v>1.7884990736496422</v>
      </c>
    </row>
    <row r="8" spans="1:12" x14ac:dyDescent="0.25">
      <c r="A8">
        <f t="shared" si="1"/>
        <v>7</v>
      </c>
      <c r="B8" s="4">
        <v>2</v>
      </c>
      <c r="I8" s="9">
        <f>SUMXMY2('data-normalized'!$L10:$Q10,E$2:E$7)</f>
        <v>9.8814032036714465</v>
      </c>
      <c r="J8" s="10">
        <f>SUMXMY2('data-normalized'!$L10:$Q10,F$2:F$7)</f>
        <v>6.5221682945800445</v>
      </c>
      <c r="K8" s="11">
        <f>SUMXMY2('data-normalized'!$L10:$Q10,G$2:G$7)</f>
        <v>18.18723572790023</v>
      </c>
      <c r="L8" s="4">
        <f t="shared" si="0"/>
        <v>6.5221682945800445</v>
      </c>
    </row>
    <row r="9" spans="1:12" x14ac:dyDescent="0.25">
      <c r="A9">
        <f t="shared" si="1"/>
        <v>8</v>
      </c>
      <c r="B9" s="4">
        <v>3</v>
      </c>
      <c r="D9" t="s">
        <v>41</v>
      </c>
      <c r="E9" s="2">
        <v>3</v>
      </c>
      <c r="I9" s="9">
        <f>SUMXMY2('data-normalized'!$L11:$Q11,E$2:E$7)</f>
        <v>22.45580642177331</v>
      </c>
      <c r="J9" s="10">
        <f>SUMXMY2('data-normalized'!$L11:$Q11,F$2:F$7)</f>
        <v>5.5729725069651694</v>
      </c>
      <c r="K9" s="11">
        <f>SUMXMY2('data-normalized'!$L11:$Q11,G$2:G$7)</f>
        <v>0.42779668891228095</v>
      </c>
      <c r="L9" s="4">
        <f t="shared" si="0"/>
        <v>0.42779668891228095</v>
      </c>
    </row>
    <row r="10" spans="1:12" x14ac:dyDescent="0.25">
      <c r="A10">
        <f t="shared" si="1"/>
        <v>9</v>
      </c>
      <c r="B10" s="4">
        <v>1</v>
      </c>
      <c r="I10" s="9">
        <f>SUMXMY2('data-normalized'!$L12:$Q12,E$2:E$7)</f>
        <v>1.4690209731273247</v>
      </c>
      <c r="J10" s="10">
        <f>SUMXMY2('data-normalized'!$L12:$Q12,F$2:F$7)</f>
        <v>8.5081706498901788</v>
      </c>
      <c r="K10" s="11">
        <f>SUMXMY2('data-normalized'!$L12:$Q12,G$2:G$7)</f>
        <v>27.506056142808667</v>
      </c>
      <c r="L10" s="4">
        <f t="shared" si="0"/>
        <v>1.4690209731273247</v>
      </c>
    </row>
    <row r="11" spans="1:12" x14ac:dyDescent="0.25">
      <c r="A11">
        <f t="shared" si="1"/>
        <v>10</v>
      </c>
      <c r="B11" s="4">
        <v>1</v>
      </c>
      <c r="D11" t="s">
        <v>42</v>
      </c>
      <c r="E11" s="2">
        <v>10</v>
      </c>
      <c r="I11" s="9">
        <f>SUMXMY2('data-normalized'!$L13:$Q13,E$2:E$7)</f>
        <v>1.457299476913313</v>
      </c>
      <c r="J11" s="10">
        <f>SUMXMY2('data-normalized'!$L13:$Q13,F$2:F$7)</f>
        <v>9.2073470037471576</v>
      </c>
      <c r="K11" s="11">
        <f>SUMXMY2('data-normalized'!$L13:$Q13,G$2:G$7)</f>
        <v>28.676150858454211</v>
      </c>
      <c r="L11" s="4">
        <f t="shared" si="0"/>
        <v>1.457299476913313</v>
      </c>
    </row>
    <row r="12" spans="1:12" x14ac:dyDescent="0.25">
      <c r="A12">
        <f t="shared" si="1"/>
        <v>11</v>
      </c>
      <c r="B12" s="4">
        <v>3</v>
      </c>
      <c r="I12" s="9">
        <f>SUMXMY2('data-normalized'!$L14:$Q14,E$2:E$7)</f>
        <v>17.516096991672839</v>
      </c>
      <c r="J12" s="10">
        <f>SUMXMY2('data-normalized'!$L14:$Q14,F$2:F$7)</f>
        <v>3.8910549092727997</v>
      </c>
      <c r="K12" s="11">
        <f>SUMXMY2('data-normalized'!$L14:$Q14,G$2:G$7)</f>
        <v>2.1399326670533787</v>
      </c>
      <c r="L12" s="4">
        <f t="shared" si="0"/>
        <v>2.1399326670533787</v>
      </c>
    </row>
    <row r="13" spans="1:12" x14ac:dyDescent="0.25">
      <c r="A13">
        <f t="shared" si="1"/>
        <v>12</v>
      </c>
      <c r="B13" s="4">
        <v>1</v>
      </c>
      <c r="D13" t="s">
        <v>44</v>
      </c>
      <c r="E13" s="2">
        <f>SUM(L2:L33)</f>
        <v>67.93918414688423</v>
      </c>
      <c r="I13" s="9">
        <f>SUMXMY2('data-normalized'!$L15:$Q15,E$2:E$7)</f>
        <v>0.81519326215198795</v>
      </c>
      <c r="J13" s="10">
        <f>SUMXMY2('data-normalized'!$L15:$Q15,F$2:F$7)</f>
        <v>7.7044919130204841</v>
      </c>
      <c r="K13" s="11">
        <f>SUMXMY2('data-normalized'!$L15:$Q15,G$2:G$7)</f>
        <v>27.885886514261301</v>
      </c>
      <c r="L13" s="4">
        <f t="shared" si="0"/>
        <v>0.81519326215198795</v>
      </c>
    </row>
    <row r="14" spans="1:12" x14ac:dyDescent="0.25">
      <c r="A14">
        <f t="shared" si="1"/>
        <v>13</v>
      </c>
      <c r="B14" s="4">
        <v>3</v>
      </c>
      <c r="I14" s="9">
        <f>SUMXMY2('data-normalized'!$L16:$Q16,E$2:E$7)</f>
        <v>35.751094904028967</v>
      </c>
      <c r="J14" s="10">
        <f>SUMXMY2('data-normalized'!$L16:$Q16,F$2:F$7)</f>
        <v>13.665069754141301</v>
      </c>
      <c r="K14" s="11">
        <f>SUMXMY2('data-normalized'!$L16:$Q16,G$2:G$7)</f>
        <v>2.4640588146497278</v>
      </c>
      <c r="L14" s="4">
        <f t="shared" si="0"/>
        <v>2.4640588146497278</v>
      </c>
    </row>
    <row r="15" spans="1:12" x14ac:dyDescent="0.25">
      <c r="A15">
        <f t="shared" si="1"/>
        <v>14</v>
      </c>
      <c r="B15" s="4">
        <v>3</v>
      </c>
      <c r="I15" s="9">
        <f>SUMXMY2('data-normalized'!$L17:$Q17,E$2:E$7)</f>
        <v>24.315546690269567</v>
      </c>
      <c r="J15" s="10">
        <f>SUMXMY2('data-normalized'!$L17:$Q17,F$2:F$7)</f>
        <v>7.1773510945779257</v>
      </c>
      <c r="K15" s="11">
        <f>SUMXMY2('data-normalized'!$L17:$Q17,G$2:G$7)</f>
        <v>1.8108200440324058</v>
      </c>
      <c r="L15" s="4">
        <f t="shared" si="0"/>
        <v>1.8108200440324058</v>
      </c>
    </row>
    <row r="16" spans="1:12" x14ac:dyDescent="0.25">
      <c r="A16">
        <f t="shared" si="1"/>
        <v>15</v>
      </c>
      <c r="B16" s="4">
        <v>3</v>
      </c>
      <c r="I16" s="9">
        <f>SUMXMY2('data-normalized'!$L18:$Q18,E$2:E$7)</f>
        <v>28.018085688560195</v>
      </c>
      <c r="J16" s="10">
        <f>SUMXMY2('data-normalized'!$L18:$Q18,F$2:F$7)</f>
        <v>8.793213650319327</v>
      </c>
      <c r="K16" s="11">
        <f>SUMXMY2('data-normalized'!$L18:$Q18,G$2:G$7)</f>
        <v>0.68582716629996043</v>
      </c>
      <c r="L16" s="4">
        <f t="shared" si="0"/>
        <v>0.68582716629996043</v>
      </c>
    </row>
    <row r="17" spans="1:12" x14ac:dyDescent="0.25">
      <c r="A17">
        <f t="shared" si="1"/>
        <v>16</v>
      </c>
      <c r="B17" s="4">
        <v>2</v>
      </c>
      <c r="I17" s="9">
        <f>SUMXMY2('data-normalized'!$L19:$Q19,E$2:E$7)</f>
        <v>8.4710664596532457</v>
      </c>
      <c r="J17" s="10">
        <f>SUMXMY2('data-normalized'!$L19:$Q19,F$2:F$7)</f>
        <v>5.8964039198923741</v>
      </c>
      <c r="K17" s="11">
        <f>SUMXMY2('data-normalized'!$L19:$Q19,G$2:G$7)</f>
        <v>15.419932815567741</v>
      </c>
      <c r="L17" s="4">
        <f t="shared" si="0"/>
        <v>5.8964039198923741</v>
      </c>
    </row>
    <row r="18" spans="1:12" x14ac:dyDescent="0.25">
      <c r="A18">
        <f t="shared" si="1"/>
        <v>17</v>
      </c>
      <c r="B18" s="4">
        <v>1</v>
      </c>
      <c r="I18" s="9">
        <f>SUMXMY2('data-normalized'!$L20:$Q20,E$2:E$7)</f>
        <v>1.0129516116892716</v>
      </c>
      <c r="J18" s="10">
        <f>SUMXMY2('data-normalized'!$L20:$Q20,F$2:F$7)</f>
        <v>3.6355961384731499</v>
      </c>
      <c r="K18" s="11">
        <f>SUMXMY2('data-normalized'!$L20:$Q20,G$2:G$7)</f>
        <v>18.075513470952018</v>
      </c>
      <c r="L18" s="4">
        <f t="shared" si="0"/>
        <v>1.0129516116892716</v>
      </c>
    </row>
    <row r="19" spans="1:12" x14ac:dyDescent="0.25">
      <c r="A19">
        <f t="shared" si="1"/>
        <v>18</v>
      </c>
      <c r="B19" s="4">
        <v>2</v>
      </c>
      <c r="I19" s="9">
        <f>SUMXMY2('data-normalized'!$L21:$Q21,E$2:E$7)</f>
        <v>4.7657704542865815</v>
      </c>
      <c r="J19" s="10">
        <f>SUMXMY2('data-normalized'!$L21:$Q21,F$2:F$7)</f>
        <v>2.0096611620262941</v>
      </c>
      <c r="K19" s="11">
        <f>SUMXMY2('data-normalized'!$L21:$Q21,G$2:G$7)</f>
        <v>14.214279908839789</v>
      </c>
      <c r="L19" s="4">
        <f t="shared" si="0"/>
        <v>2.0096611620262941</v>
      </c>
    </row>
    <row r="20" spans="1:12" x14ac:dyDescent="0.25">
      <c r="A20">
        <f t="shared" si="1"/>
        <v>19</v>
      </c>
      <c r="B20" s="4">
        <v>3</v>
      </c>
      <c r="I20" s="9">
        <f>SUMXMY2('data-normalized'!$L22:$Q22,E$2:E$7)</f>
        <v>33.0000038306421</v>
      </c>
      <c r="J20" s="10">
        <f>SUMXMY2('data-normalized'!$L22:$Q22,F$2:F$7)</f>
        <v>11.662084488151297</v>
      </c>
      <c r="K20" s="11">
        <f>SUMXMY2('data-normalized'!$L22:$Q22,G$2:G$7)</f>
        <v>1.9279270556359962</v>
      </c>
      <c r="L20" s="4">
        <f t="shared" si="0"/>
        <v>1.9279270556359962</v>
      </c>
    </row>
    <row r="21" spans="1:12" x14ac:dyDescent="0.25">
      <c r="A21">
        <f t="shared" si="1"/>
        <v>20</v>
      </c>
      <c r="B21" s="4">
        <v>2</v>
      </c>
      <c r="I21" s="9">
        <f>SUMXMY2('data-normalized'!$L23:$Q23,E$2:E$7)</f>
        <v>10.276400188205209</v>
      </c>
      <c r="J21" s="10">
        <f>SUMXMY2('data-normalized'!$L23:$Q23,F$2:F$7)</f>
        <v>1.3876537452025306</v>
      </c>
      <c r="K21" s="11">
        <f>SUMXMY2('data-normalized'!$L23:$Q23,G$2:G$7)</f>
        <v>3.5370355822087753</v>
      </c>
      <c r="L21" s="4">
        <f t="shared" si="0"/>
        <v>1.3876537452025306</v>
      </c>
    </row>
    <row r="22" spans="1:12" x14ac:dyDescent="0.25">
      <c r="A22">
        <f t="shared" si="1"/>
        <v>21</v>
      </c>
      <c r="B22" s="4">
        <v>1</v>
      </c>
      <c r="I22" s="9">
        <f>SUMXMY2('data-normalized'!$L24:$Q24,E$2:E$7)</f>
        <v>0.93627862047602917</v>
      </c>
      <c r="J22" s="10">
        <f>SUMXMY2('data-normalized'!$L24:$Q24,F$2:F$7)</f>
        <v>4.0181541434032635</v>
      </c>
      <c r="K22" s="11">
        <f>SUMXMY2('data-normalized'!$L24:$Q24,G$2:G$7)</f>
        <v>19.462561060693645</v>
      </c>
      <c r="L22" s="4">
        <f t="shared" si="0"/>
        <v>0.93627862047602917</v>
      </c>
    </row>
    <row r="23" spans="1:12" x14ac:dyDescent="0.25">
      <c r="A23">
        <f t="shared" si="1"/>
        <v>22</v>
      </c>
      <c r="B23" s="4">
        <v>1</v>
      </c>
      <c r="I23" s="9">
        <f>SUMXMY2('data-normalized'!$L25:$Q25,E$2:E$7)</f>
        <v>1.9146345084647529</v>
      </c>
      <c r="J23" s="10">
        <f>SUMXMY2('data-normalized'!$L25:$Q25,F$2:F$7)</f>
        <v>9.2292459222934884</v>
      </c>
      <c r="K23" s="11">
        <f>SUMXMY2('data-normalized'!$L25:$Q25,G$2:G$7)</f>
        <v>30.192862704481122</v>
      </c>
      <c r="L23" s="4">
        <f t="shared" si="0"/>
        <v>1.9146345084647529</v>
      </c>
    </row>
    <row r="24" spans="1:12" x14ac:dyDescent="0.25">
      <c r="A24">
        <f t="shared" si="1"/>
        <v>23</v>
      </c>
      <c r="B24" s="4">
        <v>3</v>
      </c>
      <c r="I24" s="9">
        <f>SUMXMY2('data-normalized'!$L26:$Q26,E$2:E$7)</f>
        <v>29.981858768467507</v>
      </c>
      <c r="J24" s="10">
        <f>SUMXMY2('data-normalized'!$L26:$Q26,F$2:F$7)</f>
        <v>10.88822056183878</v>
      </c>
      <c r="K24" s="11">
        <f>SUMXMY2('data-normalized'!$L26:$Q26,G$2:G$7)</f>
        <v>1.5834929125292061</v>
      </c>
      <c r="L24" s="4">
        <f t="shared" si="0"/>
        <v>1.5834929125292061</v>
      </c>
    </row>
    <row r="25" spans="1:12" x14ac:dyDescent="0.25">
      <c r="A25">
        <f t="shared" si="1"/>
        <v>24</v>
      </c>
      <c r="B25" s="4">
        <v>3</v>
      </c>
      <c r="I25" s="9">
        <f>SUMXMY2('data-normalized'!$L27:$Q27,E$2:E$7)</f>
        <v>25.392037462966698</v>
      </c>
      <c r="J25" s="10">
        <f>SUMXMY2('data-normalized'!$L27:$Q27,F$2:F$7)</f>
        <v>12.153276205643145</v>
      </c>
      <c r="K25" s="11">
        <f>SUMXMY2('data-normalized'!$L27:$Q27,G$2:G$7)</f>
        <v>5.8334019737513412</v>
      </c>
      <c r="L25" s="4">
        <f t="shared" si="0"/>
        <v>5.8334019737513412</v>
      </c>
    </row>
    <row r="26" spans="1:12" x14ac:dyDescent="0.25">
      <c r="A26">
        <f t="shared" si="1"/>
        <v>25</v>
      </c>
      <c r="B26" s="4">
        <v>1</v>
      </c>
      <c r="I26" s="9">
        <f>SUMXMY2('data-normalized'!$L28:$Q28,E$2:E$7)</f>
        <v>0.81519326215198795</v>
      </c>
      <c r="J26" s="10">
        <f>SUMXMY2('data-normalized'!$L28:$Q28,F$2:F$7)</f>
        <v>7.7044919130204841</v>
      </c>
      <c r="K26" s="11">
        <f>SUMXMY2('data-normalized'!$L28:$Q28,G$2:G$7)</f>
        <v>27.885886514261301</v>
      </c>
      <c r="L26" s="4">
        <f t="shared" si="0"/>
        <v>0.81519326215198795</v>
      </c>
    </row>
    <row r="27" spans="1:12" x14ac:dyDescent="0.25">
      <c r="A27">
        <f t="shared" si="1"/>
        <v>26</v>
      </c>
      <c r="B27" s="4">
        <v>3</v>
      </c>
      <c r="I27" s="9">
        <f>SUMXMY2('data-normalized'!$L29:$Q29,E$2:E$7)</f>
        <v>17.698754514267243</v>
      </c>
      <c r="J27" s="10">
        <f>SUMXMY2('data-normalized'!$L29:$Q29,F$2:F$7)</f>
        <v>3.7894814864121202</v>
      </c>
      <c r="K27" s="11">
        <f>SUMXMY2('data-normalized'!$L29:$Q29,G$2:G$7)</f>
        <v>3.138231193228969</v>
      </c>
      <c r="L27" s="4">
        <f t="shared" si="0"/>
        <v>3.138231193228969</v>
      </c>
    </row>
    <row r="28" spans="1:12" x14ac:dyDescent="0.25">
      <c r="A28">
        <f t="shared" si="1"/>
        <v>27</v>
      </c>
      <c r="B28" s="4">
        <v>2</v>
      </c>
      <c r="I28" s="9">
        <f>SUMXMY2('data-normalized'!$L30:$Q30,E$2:E$7)</f>
        <v>12.52115623504382</v>
      </c>
      <c r="J28" s="10">
        <f>SUMXMY2('data-normalized'!$L30:$Q30,F$2:F$7)</f>
        <v>3.068907514755403</v>
      </c>
      <c r="K28" s="11">
        <f>SUMXMY2('data-normalized'!$L30:$Q30,G$2:G$7)</f>
        <v>5.5076300729499605</v>
      </c>
      <c r="L28" s="4">
        <f t="shared" si="0"/>
        <v>3.068907514755403</v>
      </c>
    </row>
    <row r="29" spans="1:12" x14ac:dyDescent="0.25">
      <c r="A29">
        <f t="shared" si="1"/>
        <v>28</v>
      </c>
      <c r="B29" s="4">
        <v>3</v>
      </c>
      <c r="I29" s="9">
        <f>SUMXMY2('data-normalized'!$L31:$Q31,E$2:E$7)</f>
        <v>24.097029001316432</v>
      </c>
      <c r="J29" s="10">
        <f>SUMXMY2('data-normalized'!$L31:$Q31,F$2:F$7)</f>
        <v>7.1315844280809628</v>
      </c>
      <c r="K29" s="11">
        <f>SUMXMY2('data-normalized'!$L31:$Q31,G$2:G$7)</f>
        <v>0.83062184609135525</v>
      </c>
      <c r="L29" s="4">
        <f t="shared" si="0"/>
        <v>0.83062184609135525</v>
      </c>
    </row>
    <row r="30" spans="1:12" x14ac:dyDescent="0.25">
      <c r="A30">
        <f t="shared" si="1"/>
        <v>29</v>
      </c>
      <c r="B30" s="4">
        <v>2</v>
      </c>
      <c r="I30" s="9">
        <f>SUMXMY2('data-normalized'!$L32:$Q32,E$2:E$7)</f>
        <v>8.1523550515914032</v>
      </c>
      <c r="J30" s="10">
        <f>SUMXMY2('data-normalized'!$L32:$Q32,F$2:F$7)</f>
        <v>1.123291648558371</v>
      </c>
      <c r="K30" s="11">
        <f>SUMXMY2('data-normalized'!$L32:$Q32,G$2:G$7)</f>
        <v>5.3815212982722809</v>
      </c>
      <c r="L30" s="4">
        <f t="shared" si="0"/>
        <v>1.123291648558371</v>
      </c>
    </row>
    <row r="31" spans="1:12" x14ac:dyDescent="0.25">
      <c r="A31">
        <f t="shared" si="1"/>
        <v>30</v>
      </c>
      <c r="B31" s="4">
        <v>3</v>
      </c>
      <c r="I31" s="9">
        <f>SUMXMY2('data-normalized'!$L33:$Q33,E$2:E$7)</f>
        <v>46.986621821761695</v>
      </c>
      <c r="J31" s="10">
        <f>SUMXMY2('data-normalized'!$L33:$Q33,F$2:F$7)</f>
        <v>21.942188777497588</v>
      </c>
      <c r="K31" s="11">
        <f>SUMXMY2('data-normalized'!$L33:$Q33,G$2:G$7)</f>
        <v>5.3897411889854485</v>
      </c>
      <c r="L31" s="4">
        <f t="shared" si="0"/>
        <v>5.3897411889854485</v>
      </c>
    </row>
    <row r="32" spans="1:12" x14ac:dyDescent="0.25">
      <c r="A32">
        <f t="shared" si="1"/>
        <v>31</v>
      </c>
      <c r="B32" s="4">
        <v>3</v>
      </c>
      <c r="I32" s="9">
        <f>SUMXMY2('data-normalized'!$L34:$Q34,E$2:E$7)</f>
        <v>20.481243034905617</v>
      </c>
      <c r="J32" s="10">
        <f>SUMXMY2('data-normalized'!$L34:$Q34,F$2:F$7)</f>
        <v>4.6048605686255897</v>
      </c>
      <c r="K32" s="11">
        <f>SUMXMY2('data-normalized'!$L34:$Q34,G$2:G$7)</f>
        <v>1.0291157825055011</v>
      </c>
      <c r="L32" s="4">
        <f t="shared" si="0"/>
        <v>1.0291157825055011</v>
      </c>
    </row>
    <row r="33" spans="1:12" x14ac:dyDescent="0.25">
      <c r="A33">
        <f t="shared" si="1"/>
        <v>32</v>
      </c>
      <c r="B33" s="5">
        <v>2</v>
      </c>
      <c r="I33" s="12">
        <f>SUMXMY2('data-normalized'!$L35:$Q35,E$2:E$7)</f>
        <v>7.7214975964174428</v>
      </c>
      <c r="J33" s="13">
        <f>SUMXMY2('data-normalized'!$L35:$Q35,F$2:F$7)</f>
        <v>0.55239530878001875</v>
      </c>
      <c r="K33" s="14">
        <f>SUMXMY2('data-normalized'!$L35:$Q35,G$2:G$7)</f>
        <v>6.2447022349723458</v>
      </c>
      <c r="L33" s="5">
        <f t="shared" si="0"/>
        <v>0.55239530878001875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C1" workbookViewId="0">
      <selection activeCell="E18" sqref="E18"/>
    </sheetView>
  </sheetViews>
  <sheetFormatPr defaultRowHeight="15" x14ac:dyDescent="0.25"/>
  <cols>
    <col min="4" max="4" width="16.140625" bestFit="1" customWidth="1"/>
    <col min="6" max="6" width="16.28515625" bestFit="1" customWidth="1"/>
  </cols>
  <sheetData>
    <row r="1" spans="1:14" x14ac:dyDescent="0.25">
      <c r="B1" s="1" t="s">
        <v>39</v>
      </c>
      <c r="D1" t="s">
        <v>40</v>
      </c>
      <c r="E1">
        <v>1</v>
      </c>
      <c r="F1">
        <f>E1+1</f>
        <v>2</v>
      </c>
      <c r="G1">
        <f t="shared" ref="G1:H1" si="0">F1+1</f>
        <v>3</v>
      </c>
      <c r="H1">
        <f t="shared" si="0"/>
        <v>4</v>
      </c>
      <c r="J1">
        <v>1</v>
      </c>
      <c r="K1">
        <f>J1+1</f>
        <v>2</v>
      </c>
      <c r="L1">
        <f t="shared" ref="L1:M1" si="1">K1+1</f>
        <v>3</v>
      </c>
      <c r="M1">
        <f t="shared" si="1"/>
        <v>4</v>
      </c>
      <c r="N1" s="1" t="s">
        <v>43</v>
      </c>
    </row>
    <row r="2" spans="1:14" x14ac:dyDescent="0.25">
      <c r="A2">
        <v>1</v>
      </c>
      <c r="B2" s="3">
        <v>4</v>
      </c>
      <c r="D2" t="str">
        <f t="array" ref="D2:D7">TRANSPOSE('data-normalized'!L3:Q3)</f>
        <v>Length</v>
      </c>
      <c r="E2" s="6">
        <f>AVERAGEIF($B$2:$B$33,E$1,'data-normalized'!$L$4:$L$35)</f>
        <v>-0.20472295797237322</v>
      </c>
      <c r="F2" s="7">
        <f>AVERAGEIF($B$2:$B$33,F$1,'data-normalized'!$L$4:$L$35)</f>
        <v>1.0115722629223147</v>
      </c>
      <c r="G2" s="7">
        <f>AVERAGEIF($B$2:$B$33,G$1,'data-normalized'!$L$4:$L$35)</f>
        <v>-1.2799485775751738</v>
      </c>
      <c r="H2" s="8">
        <f>AVERAGEIF($B$2:$B$33,H$1,'data-normalized'!$L$4:$L$35)</f>
        <v>6.8814439654579215E-2</v>
      </c>
      <c r="J2" s="6">
        <f>SUMXMY2('data-normalized'!$L4:$Q4,E$2:E$7)</f>
        <v>7.2310968375183924</v>
      </c>
      <c r="K2" s="7">
        <f>SUMXMY2('data-normalized'!$L4:$Q4,F$2:F$7)</f>
        <v>3.84983811501986</v>
      </c>
      <c r="L2" s="7">
        <f>SUMXMY2('data-normalized'!$L4:$Q4,G$2:G$7)</f>
        <v>14.989167591399745</v>
      </c>
      <c r="M2" s="8">
        <f>SUMXMY2('data-normalized'!$L4:$Q4,H$2:H$7)</f>
        <v>0.85696603724411546</v>
      </c>
      <c r="N2" s="3">
        <f>MIN(J2:M2)</f>
        <v>0.85696603724411546</v>
      </c>
    </row>
    <row r="3" spans="1:14" x14ac:dyDescent="0.25">
      <c r="A3">
        <f>A2+1</f>
        <v>2</v>
      </c>
      <c r="B3" s="4">
        <v>1</v>
      </c>
      <c r="D3" t="str">
        <v>Braking Power</v>
      </c>
      <c r="E3" s="9">
        <f>AVERAGEIF($B$2:$B$33,E$1,'data-normalized'!$M$4:$M$35)</f>
        <v>0.46696964377983208</v>
      </c>
      <c r="F3" s="10">
        <f>AVERAGEIF($B$2:$B$33,F$1,'data-normalized'!$M$4:$M$35)</f>
        <v>0.42158194008534372</v>
      </c>
      <c r="G3" s="10">
        <f>AVERAGEIF($B$2:$B$33,G$1,'data-normalized'!$M$4:$M$35)</f>
        <v>-0.32856208581037588</v>
      </c>
      <c r="H3" s="11">
        <f>AVERAGEIF($B$2:$B$33,H$1,'data-normalized'!$M$4:$M$35)</f>
        <v>-0.80737742148849478</v>
      </c>
      <c r="J3" s="9">
        <f>SUMXMY2('data-normalized'!$L5:$Q5,E$2:E$7)</f>
        <v>0.86424921617730599</v>
      </c>
      <c r="K3" s="10">
        <f>SUMXMY2('data-normalized'!$L5:$Q5,F$2:F$7)</f>
        <v>16.206092040783922</v>
      </c>
      <c r="L3" s="10">
        <f>SUMXMY2('data-normalized'!$L5:$Q5,G$2:G$7)</f>
        <v>2.2181556189599561</v>
      </c>
      <c r="M3" s="11">
        <f>SUMXMY2('data-normalized'!$L5:$Q5,H$2:H$7)</f>
        <v>4.4679507168756993</v>
      </c>
      <c r="N3" s="4">
        <f t="shared" ref="N3:N33" si="2">MIN(J3:M3)</f>
        <v>0.86424921617730599</v>
      </c>
    </row>
    <row r="4" spans="1:14" x14ac:dyDescent="0.25">
      <c r="A4">
        <f t="shared" ref="A4:A33" si="3">A3+1</f>
        <v>3</v>
      </c>
      <c r="B4" s="4">
        <v>4</v>
      </c>
      <c r="D4" t="str">
        <v>Cylinders</v>
      </c>
      <c r="E4" s="9">
        <f>AVERAGEIF($B$2:$B$33,E$1,'data-normalized'!$N$4:$N$35)</f>
        <v>-0.88106930066980627</v>
      </c>
      <c r="F4" s="10">
        <f>AVERAGEIF($B$2:$B$33,F$1,'data-normalized'!$N$4:$N$35)</f>
        <v>1.137380369955568</v>
      </c>
      <c r="G4" s="10">
        <f>AVERAGEIF($B$2:$B$33,G$1,'data-normalized'!$N$4:$N$35)</f>
        <v>-0.85818438376929174</v>
      </c>
      <c r="H4" s="11">
        <f>AVERAGEIF($B$2:$B$33,H$1,'data-normalized'!$N$4:$N$35)</f>
        <v>0.2402916274554017</v>
      </c>
      <c r="J4" s="9">
        <f>SUMXMY2('data-normalized'!$L6:$Q6,E$2:E$7)</f>
        <v>4.5916539134954819</v>
      </c>
      <c r="K4" s="10">
        <f>SUMXMY2('data-normalized'!$L6:$Q6,F$2:F$7)</f>
        <v>7.0557807988868078</v>
      </c>
      <c r="L4" s="10">
        <f>SUMXMY2('data-normalized'!$L6:$Q6,G$2:G$7)</f>
        <v>8.645898699247482</v>
      </c>
      <c r="M4" s="11">
        <f>SUMXMY2('data-normalized'!$L6:$Q6,H$2:H$7)</f>
        <v>0.19138590893345897</v>
      </c>
      <c r="N4" s="4">
        <f t="shared" si="2"/>
        <v>0.19138590893345897</v>
      </c>
    </row>
    <row r="5" spans="1:14" x14ac:dyDescent="0.25">
      <c r="A5">
        <f t="shared" si="3"/>
        <v>4</v>
      </c>
      <c r="B5" s="4">
        <v>4</v>
      </c>
      <c r="D5" t="str">
        <v>Displacement</v>
      </c>
      <c r="E5" s="9">
        <f>AVERAGEIF($B$2:$B$33,E$1,'data-normalized'!$O$4:$O$35)</f>
        <v>-0.56403013093051124</v>
      </c>
      <c r="F5" s="10">
        <f>AVERAGEIF($B$2:$B$33,F$1,'data-normalized'!$O$4:$O$35)</f>
        <v>1.1468612662253741</v>
      </c>
      <c r="G5" s="10">
        <f>AVERAGEIF($B$2:$B$33,G$1,'data-normalized'!$O$4:$O$35)</f>
        <v>-0.9736234402967161</v>
      </c>
      <c r="H5" s="11">
        <f>AVERAGEIF($B$2:$B$33,H$1,'data-normalized'!$O$4:$O$35)</f>
        <v>-2.0143933247517842E-2</v>
      </c>
      <c r="J5" s="9">
        <f>SUMXMY2('data-normalized'!$L7:$Q7,E$2:E$7)</f>
        <v>5.2323198168964531</v>
      </c>
      <c r="K5" s="10">
        <f>SUMXMY2('data-normalized'!$L7:$Q7,F$2:F$7)</f>
        <v>9.0174907137168834</v>
      </c>
      <c r="L5" s="10">
        <f>SUMXMY2('data-normalized'!$L7:$Q7,G$2:G$7)</f>
        <v>8.0666262256765435</v>
      </c>
      <c r="M5" s="11">
        <f>SUMXMY2('data-normalized'!$L7:$Q7,H$2:H$7)</f>
        <v>0.48280678809843341</v>
      </c>
      <c r="N5" s="4">
        <f t="shared" si="2"/>
        <v>0.48280678809843341</v>
      </c>
    </row>
    <row r="6" spans="1:14" x14ac:dyDescent="0.25">
      <c r="A6">
        <f t="shared" si="3"/>
        <v>5</v>
      </c>
      <c r="B6" s="4">
        <v>1</v>
      </c>
      <c r="D6" t="str">
        <v>City average</v>
      </c>
      <c r="E6" s="9">
        <f>AVERAGEIF($B$2:$B$33,E$1,'data-normalized'!$P$4:$P$35)</f>
        <v>0.34148468086053407</v>
      </c>
      <c r="F6" s="10">
        <f>AVERAGEIF($B$2:$B$33,F$1,'data-normalized'!$P$4:$P$35)</f>
        <v>-1.0603997984616584</v>
      </c>
      <c r="G6" s="10">
        <f>AVERAGEIF($B$2:$B$33,G$1,'data-normalized'!$P$4:$P$35)</f>
        <v>1.3839116013821646</v>
      </c>
      <c r="H6" s="11">
        <f>AVERAGEIF($B$2:$B$33,H$1,'data-normalized'!$P$4:$P$35)</f>
        <v>-0.25932295313469134</v>
      </c>
      <c r="J6" s="9">
        <f>SUMXMY2('data-normalized'!$L8:$Q8,E$2:E$7)</f>
        <v>3.0416343980508516</v>
      </c>
      <c r="K6" s="10">
        <f>SUMXMY2('data-normalized'!$L8:$Q8,F$2:F$7)</f>
        <v>8.0500807801030252</v>
      </c>
      <c r="L6" s="10">
        <f>SUMXMY2('data-normalized'!$L8:$Q8,G$2:G$7)</f>
        <v>12.412264734870799</v>
      </c>
      <c r="M6" s="11">
        <f>SUMXMY2('data-normalized'!$L8:$Q8,H$2:H$7)</f>
        <v>6.8440037751225606</v>
      </c>
      <c r="N6" s="4">
        <f t="shared" si="2"/>
        <v>3.0416343980508516</v>
      </c>
    </row>
    <row r="7" spans="1:14" x14ac:dyDescent="0.25">
      <c r="A7">
        <f t="shared" si="3"/>
        <v>6</v>
      </c>
      <c r="B7" s="4">
        <v>2</v>
      </c>
      <c r="D7" t="str">
        <v>Highway average</v>
      </c>
      <c r="E7" s="12">
        <f>AVERAGEIF($B$2:$B$33,E$1,'data-normalized'!$Q$4:$Q$35)</f>
        <v>0.48788303238167763</v>
      </c>
      <c r="F7" s="13">
        <f>AVERAGEIF($B$2:$B$33,F$1,'data-normalized'!$Q$4:$Q$35)</f>
        <v>-1.0254103031460524</v>
      </c>
      <c r="G7" s="13">
        <f>AVERAGEIF($B$2:$B$33,G$1,'data-normalized'!$Q$4:$Q$35)</f>
        <v>1.2362149015986872</v>
      </c>
      <c r="H7" s="14">
        <f>AVERAGEIF($B$2:$B$33,H$1,'data-normalized'!$Q$4:$Q$35)</f>
        <v>-0.32892364839767241</v>
      </c>
      <c r="J7" s="9">
        <f>SUMXMY2('data-normalized'!$L9:$Q9,E$2:E$7)</f>
        <v>5.935699544376341</v>
      </c>
      <c r="K7" s="10">
        <f>SUMXMY2('data-normalized'!$L9:$Q9,F$2:F$7)</f>
        <v>2.7832011637655798</v>
      </c>
      <c r="L7" s="10">
        <f>SUMXMY2('data-normalized'!$L9:$Q9,G$2:G$7)</f>
        <v>17.10817968734748</v>
      </c>
      <c r="M7" s="11">
        <f>SUMXMY2('data-normalized'!$L9:$Q9,H$2:H$7)</f>
        <v>5.1403955683608817</v>
      </c>
      <c r="N7" s="4">
        <f t="shared" si="2"/>
        <v>2.7832011637655798</v>
      </c>
    </row>
    <row r="8" spans="1:14" x14ac:dyDescent="0.25">
      <c r="A8">
        <f t="shared" si="3"/>
        <v>7</v>
      </c>
      <c r="B8" s="4">
        <v>2</v>
      </c>
      <c r="J8" s="9">
        <f>SUMXMY2('data-normalized'!$L10:$Q10,E$2:E$7)</f>
        <v>10.123605660699125</v>
      </c>
      <c r="K8" s="10">
        <f>SUMXMY2('data-normalized'!$L10:$Q10,F$2:F$7)</f>
        <v>5.9890513129398419</v>
      </c>
      <c r="L8" s="10">
        <f>SUMXMY2('data-normalized'!$L10:$Q10,G$2:G$7)</f>
        <v>23.756067495993069</v>
      </c>
      <c r="M8" s="11">
        <f>SUMXMY2('data-normalized'!$L10:$Q10,H$2:H$7)</f>
        <v>12.359684837950383</v>
      </c>
      <c r="N8" s="4">
        <f t="shared" si="2"/>
        <v>5.9890513129398419</v>
      </c>
    </row>
    <row r="9" spans="1:14" x14ac:dyDescent="0.25">
      <c r="A9">
        <f t="shared" si="3"/>
        <v>8</v>
      </c>
      <c r="B9" s="4">
        <v>1</v>
      </c>
      <c r="D9" t="s">
        <v>41</v>
      </c>
      <c r="E9" s="2">
        <v>4</v>
      </c>
      <c r="J9" s="9">
        <f>SUMXMY2('data-normalized'!$L11:$Q11,E$2:E$7)</f>
        <v>0.53772663016957489</v>
      </c>
      <c r="K9" s="10">
        <f>SUMXMY2('data-normalized'!$L11:$Q11,F$2:F$7)</f>
        <v>17.830666445577453</v>
      </c>
      <c r="L9" s="10">
        <f>SUMXMY2('data-normalized'!$L11:$Q11,G$2:G$7)</f>
        <v>1.8310883611836011</v>
      </c>
      <c r="M9" s="11">
        <f>SUMXMY2('data-normalized'!$L11:$Q11,H$2:H$7)</f>
        <v>6.2887563279529219</v>
      </c>
      <c r="N9" s="4">
        <f t="shared" si="2"/>
        <v>0.53772663016957489</v>
      </c>
    </row>
    <row r="10" spans="1:14" x14ac:dyDescent="0.25">
      <c r="A10">
        <f t="shared" si="3"/>
        <v>9</v>
      </c>
      <c r="B10" s="4">
        <v>2</v>
      </c>
      <c r="J10" s="9">
        <f>SUMXMY2('data-normalized'!$L12:$Q12,E$2:E$7)</f>
        <v>20.659392833471099</v>
      </c>
      <c r="K10" s="10">
        <f>SUMXMY2('data-normalized'!$L12:$Q12,F$2:F$7)</f>
        <v>2.7150362766346197</v>
      </c>
      <c r="L10" s="10">
        <f>SUMXMY2('data-normalized'!$L12:$Q12,G$2:G$7)</f>
        <v>32.128366756083778</v>
      </c>
      <c r="M10" s="11">
        <f>SUMXMY2('data-normalized'!$L12:$Q12,H$2:H$7)</f>
        <v>8.9222242956594968</v>
      </c>
      <c r="N10" s="4">
        <f t="shared" si="2"/>
        <v>2.7150362766346197</v>
      </c>
    </row>
    <row r="11" spans="1:14" x14ac:dyDescent="0.25">
      <c r="A11">
        <f t="shared" si="3"/>
        <v>10</v>
      </c>
      <c r="B11" s="4">
        <v>2</v>
      </c>
      <c r="D11" t="s">
        <v>42</v>
      </c>
      <c r="E11" s="2">
        <v>10</v>
      </c>
      <c r="J11" s="9">
        <f>SUMXMY2('data-normalized'!$L13:$Q13,E$2:E$7)</f>
        <v>21.773566788315868</v>
      </c>
      <c r="K11" s="10">
        <f>SUMXMY2('data-normalized'!$L13:$Q13,F$2:F$7)</f>
        <v>3.1007869858604478</v>
      </c>
      <c r="L11" s="10">
        <f>SUMXMY2('data-normalized'!$L13:$Q13,G$2:G$7)</f>
        <v>33.419667260952295</v>
      </c>
      <c r="M11" s="11">
        <f>SUMXMY2('data-normalized'!$L13:$Q13,H$2:H$7)</f>
        <v>9.1664092686711669</v>
      </c>
      <c r="N11" s="4">
        <f t="shared" si="2"/>
        <v>3.1007869858604478</v>
      </c>
    </row>
    <row r="12" spans="1:14" x14ac:dyDescent="0.25">
      <c r="A12">
        <f t="shared" si="3"/>
        <v>11</v>
      </c>
      <c r="B12" s="4">
        <v>1</v>
      </c>
      <c r="J12" s="9">
        <f>SUMXMY2('data-normalized'!$L14:$Q14,E$2:E$7)</f>
        <v>1.8231774866907602</v>
      </c>
      <c r="K12" s="10">
        <f>SUMXMY2('data-normalized'!$L14:$Q14,F$2:F$7)</f>
        <v>14.397804245626991</v>
      </c>
      <c r="L12" s="10">
        <f>SUMXMY2('data-normalized'!$L14:$Q14,G$2:G$7)</f>
        <v>4.1334228022999184</v>
      </c>
      <c r="M12" s="11">
        <f>SUMXMY2('data-normalized'!$L14:$Q14,H$2:H$7)</f>
        <v>2.7781084125734115</v>
      </c>
      <c r="N12" s="4">
        <f t="shared" si="2"/>
        <v>1.8231774866907602</v>
      </c>
    </row>
    <row r="13" spans="1:14" x14ac:dyDescent="0.25">
      <c r="A13">
        <f t="shared" si="3"/>
        <v>12</v>
      </c>
      <c r="B13" s="4">
        <v>2</v>
      </c>
      <c r="D13" t="s">
        <v>44</v>
      </c>
      <c r="E13" s="2">
        <f>SUM(N2:N33)</f>
        <v>58.119465817652305</v>
      </c>
      <c r="J13" s="9">
        <f>SUMXMY2('data-normalized'!$L15:$Q15,E$2:E$7)</f>
        <v>18.881507983167527</v>
      </c>
      <c r="K13" s="10">
        <f>SUMXMY2('data-normalized'!$L15:$Q15,F$2:F$7)</f>
        <v>1.0488598853903264</v>
      </c>
      <c r="L13" s="10">
        <f>SUMXMY2('data-normalized'!$L15:$Q15,G$2:G$7)</f>
        <v>34.166415629013095</v>
      </c>
      <c r="M13" s="11">
        <f>SUMXMY2('data-normalized'!$L15:$Q15,H$2:H$7)</f>
        <v>9.9701323833719169</v>
      </c>
      <c r="N13" s="4">
        <f t="shared" si="2"/>
        <v>1.0488598853903264</v>
      </c>
    </row>
    <row r="14" spans="1:14" x14ac:dyDescent="0.25">
      <c r="A14">
        <f t="shared" si="3"/>
        <v>13</v>
      </c>
      <c r="B14" s="4">
        <v>3</v>
      </c>
      <c r="J14" s="9">
        <f>SUMXMY2('data-normalized'!$L16:$Q16,E$2:E$7)</f>
        <v>6.174890125842456</v>
      </c>
      <c r="K14" s="10">
        <f>SUMXMY2('data-normalized'!$L16:$Q16,F$2:F$7)</f>
        <v>30.385468351411152</v>
      </c>
      <c r="L14" s="10">
        <f>SUMXMY2('data-normalized'!$L16:$Q16,G$2:G$7)</f>
        <v>1.527273215108548</v>
      </c>
      <c r="M14" s="11">
        <f>SUMXMY2('data-normalized'!$L16:$Q16,H$2:H$7)</f>
        <v>13.163752467280817</v>
      </c>
      <c r="N14" s="4">
        <f t="shared" si="2"/>
        <v>1.527273215108548</v>
      </c>
    </row>
    <row r="15" spans="1:14" x14ac:dyDescent="0.25">
      <c r="A15">
        <f t="shared" si="3"/>
        <v>14</v>
      </c>
      <c r="B15" s="4">
        <v>1</v>
      </c>
      <c r="J15" s="9">
        <f>SUMXMY2('data-normalized'!$L17:$Q17,E$2:E$7)</f>
        <v>1.2123517229482386</v>
      </c>
      <c r="K15" s="10">
        <f>SUMXMY2('data-normalized'!$L17:$Q17,F$2:F$7)</f>
        <v>19.114595005188317</v>
      </c>
      <c r="L15" s="10">
        <f>SUMXMY2('data-normalized'!$L17:$Q17,G$2:G$7)</f>
        <v>3.3652041416559864</v>
      </c>
      <c r="M15" s="11">
        <f>SUMXMY2('data-normalized'!$L17:$Q17,H$2:H$7)</f>
        <v>9.3280322916306098</v>
      </c>
      <c r="N15" s="4">
        <f t="shared" si="2"/>
        <v>1.2123517229482386</v>
      </c>
    </row>
    <row r="16" spans="1:14" x14ac:dyDescent="0.25">
      <c r="A16">
        <f t="shared" si="3"/>
        <v>15</v>
      </c>
      <c r="B16" s="4">
        <v>3</v>
      </c>
      <c r="E16" t="s">
        <v>55</v>
      </c>
      <c r="J16" s="9">
        <f>SUMXMY2('data-normalized'!$L18:$Q18,E$2:E$7)</f>
        <v>3.2034694788647866</v>
      </c>
      <c r="K16" s="10">
        <f>SUMXMY2('data-normalized'!$L18:$Q18,F$2:F$7)</f>
        <v>23.641594838415983</v>
      </c>
      <c r="L16" s="10">
        <f>SUMXMY2('data-normalized'!$L18:$Q18,G$2:G$7)</f>
        <v>0.73069683115799733</v>
      </c>
      <c r="M16" s="11">
        <f>SUMXMY2('data-normalized'!$L18:$Q18,H$2:H$7)</f>
        <v>7.6031504402429455</v>
      </c>
      <c r="N16" s="4">
        <f t="shared" si="2"/>
        <v>0.73069683115799733</v>
      </c>
    </row>
    <row r="17" spans="1:14" x14ac:dyDescent="0.25">
      <c r="A17">
        <f t="shared" si="3"/>
        <v>16</v>
      </c>
      <c r="B17" s="4">
        <v>4</v>
      </c>
      <c r="E17">
        <v>1</v>
      </c>
      <c r="F17" t="s">
        <v>57</v>
      </c>
      <c r="G17" t="s">
        <v>59</v>
      </c>
      <c r="J17" s="9">
        <f>SUMXMY2('data-normalized'!$L19:$Q19,E$2:E$7)</f>
        <v>12.790992320295025</v>
      </c>
      <c r="K17" s="10">
        <f>SUMXMY2('data-normalized'!$L19:$Q19,F$2:F$7)</f>
        <v>8.7010153522654701</v>
      </c>
      <c r="L17" s="10">
        <f>SUMXMY2('data-normalized'!$L19:$Q19,G$2:G$7)</f>
        <v>18.752031049411375</v>
      </c>
      <c r="M17" s="11">
        <f>SUMXMY2('data-normalized'!$L19:$Q19,H$2:H$7)</f>
        <v>2.8186925367141713</v>
      </c>
      <c r="N17" s="4">
        <f t="shared" si="2"/>
        <v>2.8186925367141713</v>
      </c>
    </row>
    <row r="18" spans="1:14" x14ac:dyDescent="0.25">
      <c r="A18">
        <f t="shared" si="3"/>
        <v>17</v>
      </c>
      <c r="B18" s="4">
        <v>2</v>
      </c>
      <c r="E18">
        <v>2</v>
      </c>
      <c r="F18" t="s">
        <v>60</v>
      </c>
      <c r="G18" t="s">
        <v>61</v>
      </c>
      <c r="J18" s="9">
        <f>SUMXMY2('data-normalized'!$L20:$Q20,E$2:E$7)</f>
        <v>12.698020659890574</v>
      </c>
      <c r="K18" s="10">
        <f>SUMXMY2('data-normalized'!$L20:$Q20,F$2:F$7)</f>
        <v>1.3397951065802454</v>
      </c>
      <c r="L18" s="10">
        <f>SUMXMY2('data-normalized'!$L20:$Q20,G$2:G$7)</f>
        <v>22.214001233063076</v>
      </c>
      <c r="M18" s="11">
        <f>SUMXMY2('data-normalized'!$L20:$Q20,H$2:H$7)</f>
        <v>3.5770119169631776</v>
      </c>
      <c r="N18" s="4">
        <f t="shared" si="2"/>
        <v>1.3397951065802454</v>
      </c>
    </row>
    <row r="19" spans="1:14" x14ac:dyDescent="0.25">
      <c r="A19">
        <f t="shared" si="3"/>
        <v>18</v>
      </c>
      <c r="B19" s="4">
        <v>2</v>
      </c>
      <c r="E19">
        <v>3</v>
      </c>
      <c r="F19" t="s">
        <v>62</v>
      </c>
      <c r="G19" t="s">
        <v>63</v>
      </c>
      <c r="J19" s="9">
        <f>SUMXMY2('data-normalized'!$L21:$Q21,E$2:E$7)</f>
        <v>7.6088661369765491</v>
      </c>
      <c r="K19" s="10">
        <f>SUMXMY2('data-normalized'!$L21:$Q21,F$2:F$7)</f>
        <v>2.2757725755261231</v>
      </c>
      <c r="L19" s="10">
        <f>SUMXMY2('data-normalized'!$L21:$Q21,G$2:G$7)</f>
        <v>19.457144555139156</v>
      </c>
      <c r="M19" s="11">
        <f>SUMXMY2('data-normalized'!$L21:$Q21,H$2:H$7)</f>
        <v>4.6075739330604346</v>
      </c>
      <c r="N19" s="4">
        <f t="shared" si="2"/>
        <v>2.2757725755261231</v>
      </c>
    </row>
    <row r="20" spans="1:14" x14ac:dyDescent="0.25">
      <c r="A20">
        <f t="shared" si="3"/>
        <v>19</v>
      </c>
      <c r="B20" s="4">
        <v>3</v>
      </c>
      <c r="E20">
        <v>4</v>
      </c>
      <c r="F20" t="s">
        <v>56</v>
      </c>
      <c r="G20" t="s">
        <v>58</v>
      </c>
      <c r="J20" s="9">
        <f>SUMXMY2('data-normalized'!$L22:$Q22,E$2:E$7)</f>
        <v>3.6686088417468135</v>
      </c>
      <c r="K20" s="10">
        <f>SUMXMY2('data-normalized'!$L22:$Q22,F$2:F$7)</f>
        <v>26.944767969185364</v>
      </c>
      <c r="L20" s="10">
        <f>SUMXMY2('data-normalized'!$L22:$Q22,G$2:G$7)</f>
        <v>2.0134483570521362</v>
      </c>
      <c r="M20" s="11">
        <f>SUMXMY2('data-normalized'!$L22:$Q22,H$2:H$7)</f>
        <v>13.276731685659572</v>
      </c>
      <c r="N20" s="4">
        <f t="shared" si="2"/>
        <v>2.0134483570521362</v>
      </c>
    </row>
    <row r="21" spans="1:14" x14ac:dyDescent="0.25">
      <c r="A21">
        <f t="shared" si="3"/>
        <v>20</v>
      </c>
      <c r="B21" s="4">
        <v>4</v>
      </c>
      <c r="J21" s="9">
        <f>SUMXMY2('data-normalized'!$L23:$Q23,E$2:E$7)</f>
        <v>2.4625258509327383</v>
      </c>
      <c r="K21" s="10">
        <f>SUMXMY2('data-normalized'!$L23:$Q23,F$2:F$7)</f>
        <v>8.1933647493713355</v>
      </c>
      <c r="L21" s="10">
        <f>SUMXMY2('data-normalized'!$L23:$Q23,G$2:G$7)</f>
        <v>5.4133838488106427</v>
      </c>
      <c r="M21" s="11">
        <f>SUMXMY2('data-normalized'!$L23:$Q23,H$2:H$7)</f>
        <v>0.69432655928043574</v>
      </c>
      <c r="N21" s="4">
        <f t="shared" si="2"/>
        <v>0.69432655928043574</v>
      </c>
    </row>
    <row r="22" spans="1:14" x14ac:dyDescent="0.25">
      <c r="A22">
        <f t="shared" si="3"/>
        <v>21</v>
      </c>
      <c r="B22" s="4">
        <v>2</v>
      </c>
      <c r="J22" s="9">
        <f>SUMXMY2('data-normalized'!$L24:$Q24,E$2:E$7)</f>
        <v>13.779995164801527</v>
      </c>
      <c r="K22" s="10">
        <f>SUMXMY2('data-normalized'!$L24:$Q24,F$2:F$7)</f>
        <v>1.1578912833689043</v>
      </c>
      <c r="L22" s="10">
        <f>SUMXMY2('data-normalized'!$L24:$Q24,G$2:G$7)</f>
        <v>23.793527854859942</v>
      </c>
      <c r="M22" s="11">
        <f>SUMXMY2('data-normalized'!$L24:$Q24,H$2:H$7)</f>
        <v>4.1758918637571067</v>
      </c>
      <c r="N22" s="4">
        <f t="shared" si="2"/>
        <v>1.1578912833689043</v>
      </c>
    </row>
    <row r="23" spans="1:14" x14ac:dyDescent="0.25">
      <c r="A23">
        <f t="shared" si="3"/>
        <v>22</v>
      </c>
      <c r="B23" s="4">
        <v>2</v>
      </c>
      <c r="J23" s="9">
        <f>SUMXMY2('data-normalized'!$L25:$Q25,E$2:E$7)</f>
        <v>20.358054513114535</v>
      </c>
      <c r="K23" s="10">
        <f>SUMXMY2('data-normalized'!$L25:$Q25,F$2:F$7)</f>
        <v>1.8603691280771211</v>
      </c>
      <c r="L23" s="10">
        <f>SUMXMY2('data-normalized'!$L25:$Q25,G$2:G$7)</f>
        <v>36.93108435274398</v>
      </c>
      <c r="M23" s="11">
        <f>SUMXMY2('data-normalized'!$L25:$Q25,H$2:H$7)</f>
        <v>12.356372608480891</v>
      </c>
      <c r="N23" s="4">
        <f t="shared" si="2"/>
        <v>1.8603691280771211</v>
      </c>
    </row>
    <row r="24" spans="1:14" x14ac:dyDescent="0.25">
      <c r="A24">
        <f t="shared" si="3"/>
        <v>23</v>
      </c>
      <c r="B24" s="4">
        <v>3</v>
      </c>
      <c r="J24" s="9">
        <f>SUMXMY2('data-normalized'!$L26:$Q26,E$2:E$7)</f>
        <v>5.2303967264395341</v>
      </c>
      <c r="K24" s="10">
        <f>SUMXMY2('data-normalized'!$L26:$Q26,F$2:F$7)</f>
        <v>26.265356533062196</v>
      </c>
      <c r="L24" s="10">
        <f>SUMXMY2('data-normalized'!$L26:$Q26,G$2:G$7)</f>
        <v>0.90078417618290607</v>
      </c>
      <c r="M24" s="11">
        <f>SUMXMY2('data-normalized'!$L26:$Q26,H$2:H$7)</f>
        <v>8.5906508482901351</v>
      </c>
      <c r="N24" s="4">
        <f t="shared" si="2"/>
        <v>0.90078417618290607</v>
      </c>
    </row>
    <row r="25" spans="1:14" x14ac:dyDescent="0.25">
      <c r="A25">
        <f t="shared" si="3"/>
        <v>24</v>
      </c>
      <c r="B25" s="4">
        <v>3</v>
      </c>
      <c r="J25" s="9">
        <f>SUMXMY2('data-normalized'!$L27:$Q27,E$2:E$7)</f>
        <v>8.7504843021534437</v>
      </c>
      <c r="K25" s="10">
        <f>SUMXMY2('data-normalized'!$L27:$Q27,F$2:F$7)</f>
        <v>23.608810146369798</v>
      </c>
      <c r="L25" s="10">
        <f>SUMXMY2('data-normalized'!$L27:$Q27,G$2:G$7)</f>
        <v>4.8771505906609098</v>
      </c>
      <c r="M25" s="11">
        <f>SUMXMY2('data-normalized'!$L27:$Q27,H$2:H$7)</f>
        <v>9.8579272401331544</v>
      </c>
      <c r="N25" s="4">
        <f t="shared" si="2"/>
        <v>4.8771505906609098</v>
      </c>
    </row>
    <row r="26" spans="1:14" x14ac:dyDescent="0.25">
      <c r="A26">
        <f t="shared" si="3"/>
        <v>25</v>
      </c>
      <c r="B26" s="4">
        <v>2</v>
      </c>
      <c r="J26" s="9">
        <f>SUMXMY2('data-normalized'!$L28:$Q28,E$2:E$7)</f>
        <v>18.881507983167527</v>
      </c>
      <c r="K26" s="10">
        <f>SUMXMY2('data-normalized'!$L28:$Q28,F$2:F$7)</f>
        <v>1.0488598853903264</v>
      </c>
      <c r="L26" s="10">
        <f>SUMXMY2('data-normalized'!$L28:$Q28,G$2:G$7)</f>
        <v>34.166415629013095</v>
      </c>
      <c r="M26" s="11">
        <f>SUMXMY2('data-normalized'!$L28:$Q28,H$2:H$7)</f>
        <v>9.9701323833719169</v>
      </c>
      <c r="N26" s="4">
        <f t="shared" si="2"/>
        <v>1.0488598853903264</v>
      </c>
    </row>
    <row r="27" spans="1:14" x14ac:dyDescent="0.25">
      <c r="A27">
        <f t="shared" si="3"/>
        <v>26</v>
      </c>
      <c r="B27" s="4">
        <v>1</v>
      </c>
      <c r="J27" s="9">
        <f>SUMXMY2('data-normalized'!$L29:$Q29,E$2:E$7)</f>
        <v>0.75138040371983239</v>
      </c>
      <c r="K27" s="10">
        <f>SUMXMY2('data-normalized'!$L29:$Q29,F$2:F$7)</f>
        <v>12.912078549056659</v>
      </c>
      <c r="L27" s="10">
        <f>SUMXMY2('data-normalized'!$L29:$Q29,G$2:G$7)</f>
        <v>6.0447988770378753</v>
      </c>
      <c r="M27" s="11">
        <f>SUMXMY2('data-normalized'!$L29:$Q29,H$2:H$7)</f>
        <v>6.0766232026334661</v>
      </c>
      <c r="N27" s="4">
        <f t="shared" si="2"/>
        <v>0.75138040371983239</v>
      </c>
    </row>
    <row r="28" spans="1:14" x14ac:dyDescent="0.25">
      <c r="A28">
        <f t="shared" si="3"/>
        <v>27</v>
      </c>
      <c r="B28" s="4">
        <v>1</v>
      </c>
      <c r="J28" s="9">
        <f>SUMXMY2('data-normalized'!$L30:$Q30,E$2:E$7)</f>
        <v>2.6452633860979069</v>
      </c>
      <c r="K28" s="10">
        <f>SUMXMY2('data-normalized'!$L30:$Q30,F$2:F$7)</f>
        <v>8.8248978482723999</v>
      </c>
      <c r="L28" s="10">
        <f>SUMXMY2('data-normalized'!$L30:$Q30,G$2:G$7)</f>
        <v>7.842703262068019</v>
      </c>
      <c r="M28" s="11">
        <f>SUMXMY2('data-normalized'!$L30:$Q30,H$2:H$7)</f>
        <v>5.9405549562813675</v>
      </c>
      <c r="N28" s="4">
        <f t="shared" si="2"/>
        <v>2.6452633860979069</v>
      </c>
    </row>
    <row r="29" spans="1:14" x14ac:dyDescent="0.25">
      <c r="A29">
        <f t="shared" si="3"/>
        <v>28</v>
      </c>
      <c r="B29" s="4">
        <v>3</v>
      </c>
      <c r="J29" s="9">
        <f>SUMXMY2('data-normalized'!$L31:$Q31,E$2:E$7)</f>
        <v>2.7003921269879045</v>
      </c>
      <c r="K29" s="10">
        <f>SUMXMY2('data-normalized'!$L31:$Q31,F$2:F$7)</f>
        <v>20.582306079625518</v>
      </c>
      <c r="L29" s="10">
        <f>SUMXMY2('data-normalized'!$L31:$Q31,G$2:G$7)</f>
        <v>1.3724368917058967</v>
      </c>
      <c r="M29" s="11">
        <f>SUMXMY2('data-normalized'!$L31:$Q31,H$2:H$7)</f>
        <v>5.4061089172152057</v>
      </c>
      <c r="N29" s="4">
        <f t="shared" si="2"/>
        <v>1.3724368917058967</v>
      </c>
    </row>
    <row r="30" spans="1:14" x14ac:dyDescent="0.25">
      <c r="A30">
        <f t="shared" si="3"/>
        <v>29</v>
      </c>
      <c r="B30" s="4">
        <v>4</v>
      </c>
      <c r="J30" s="9">
        <f>SUMXMY2('data-normalized'!$L32:$Q32,E$2:E$7)</f>
        <v>2.4045825321240573</v>
      </c>
      <c r="K30" s="10">
        <f>SUMXMY2('data-normalized'!$L32:$Q32,F$2:F$7)</f>
        <v>5.7916465452846735</v>
      </c>
      <c r="L30" s="10">
        <f>SUMXMY2('data-normalized'!$L32:$Q32,G$2:G$7)</f>
        <v>8.1139630634166249</v>
      </c>
      <c r="M30" s="11">
        <f>SUMXMY2('data-normalized'!$L32:$Q32,H$2:H$7)</f>
        <v>2.3392304566937514</v>
      </c>
      <c r="N30" s="4">
        <f t="shared" si="2"/>
        <v>2.3392304566937514</v>
      </c>
    </row>
    <row r="31" spans="1:14" x14ac:dyDescent="0.25">
      <c r="A31">
        <f t="shared" si="3"/>
        <v>30</v>
      </c>
      <c r="B31" s="4">
        <v>3</v>
      </c>
      <c r="J31" s="9">
        <f>SUMXMY2('data-normalized'!$L33:$Q33,E$2:E$7)</f>
        <v>10.327063023091117</v>
      </c>
      <c r="K31" s="10">
        <f>SUMXMY2('data-normalized'!$L33:$Q33,F$2:F$7)</f>
        <v>41.074393354391795</v>
      </c>
      <c r="L31" s="10">
        <f>SUMXMY2('data-normalized'!$L33:$Q33,G$2:G$7)</f>
        <v>3.4060344151206121</v>
      </c>
      <c r="M31" s="11">
        <f>SUMXMY2('data-normalized'!$L33:$Q33,H$2:H$7)</f>
        <v>22.128041890550652</v>
      </c>
      <c r="N31" s="4">
        <f t="shared" si="2"/>
        <v>3.4060344151206121</v>
      </c>
    </row>
    <row r="32" spans="1:14" x14ac:dyDescent="0.25">
      <c r="A32">
        <f t="shared" si="3"/>
        <v>31</v>
      </c>
      <c r="B32" s="4">
        <v>1</v>
      </c>
      <c r="J32" s="9">
        <f>SUMXMY2('data-normalized'!$L34:$Q34,E$2:E$7)</f>
        <v>0.95672251969814115</v>
      </c>
      <c r="K32" s="10">
        <f>SUMXMY2('data-normalized'!$L34:$Q34,F$2:F$7)</f>
        <v>16.400765780501558</v>
      </c>
      <c r="L32" s="10">
        <f>SUMXMY2('data-normalized'!$L34:$Q34,G$2:G$7)</f>
        <v>2.816273849061659</v>
      </c>
      <c r="M32" s="11">
        <f>SUMXMY2('data-normalized'!$L34:$Q34,H$2:H$7)</f>
        <v>4.3499852376596495</v>
      </c>
      <c r="N32" s="4">
        <f t="shared" si="2"/>
        <v>0.95672251969814115</v>
      </c>
    </row>
    <row r="33" spans="1:14" x14ac:dyDescent="0.25">
      <c r="A33">
        <f t="shared" si="3"/>
        <v>32</v>
      </c>
      <c r="B33" s="5">
        <v>4</v>
      </c>
      <c r="J33" s="12">
        <f>SUMXMY2('data-normalized'!$L35:$Q35,E$2:E$7)</f>
        <v>3.3876612148449485</v>
      </c>
      <c r="K33" s="13">
        <f>SUMXMY2('data-normalized'!$L35:$Q35,F$2:F$7)</f>
        <v>5.3787195183118115</v>
      </c>
      <c r="L33" s="13">
        <f>SUMXMY2('data-normalized'!$L35:$Q35,G$2:G$7)</f>
        <v>9.356980507998216</v>
      </c>
      <c r="M33" s="14">
        <f>SUMXMY2('data-normalized'!$L35:$Q35,H$2:H$7)</f>
        <v>0.75610368661278771</v>
      </c>
      <c r="N33" s="5">
        <f t="shared" si="2"/>
        <v>0.75610368661278771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D13" sqref="D13"/>
    </sheetView>
  </sheetViews>
  <sheetFormatPr defaultRowHeight="15" x14ac:dyDescent="0.25"/>
  <sheetData>
    <row r="1" spans="1:16" x14ac:dyDescent="0.25">
      <c r="B1" s="1" t="s">
        <v>39</v>
      </c>
      <c r="D1" t="s">
        <v>40</v>
      </c>
      <c r="E1">
        <v>1</v>
      </c>
      <c r="F1">
        <f>E1+1</f>
        <v>2</v>
      </c>
      <c r="G1">
        <f t="shared" ref="G1:I1" si="0">F1+1</f>
        <v>3</v>
      </c>
      <c r="H1">
        <f t="shared" si="0"/>
        <v>4</v>
      </c>
      <c r="I1">
        <f t="shared" si="0"/>
        <v>5</v>
      </c>
      <c r="K1">
        <v>1</v>
      </c>
      <c r="L1">
        <f>K1+1</f>
        <v>2</v>
      </c>
      <c r="M1">
        <f t="shared" ref="M1:O1" si="1">L1+1</f>
        <v>3</v>
      </c>
      <c r="N1">
        <f t="shared" si="1"/>
        <v>4</v>
      </c>
      <c r="O1">
        <f t="shared" si="1"/>
        <v>5</v>
      </c>
      <c r="P1" s="1" t="s">
        <v>43</v>
      </c>
    </row>
    <row r="2" spans="1:16" x14ac:dyDescent="0.25">
      <c r="A2">
        <v>1</v>
      </c>
      <c r="B2" s="3">
        <v>4</v>
      </c>
      <c r="D2" t="str">
        <f t="array" ref="D2:D7">TRANSPOSE('data-normalized'!L3:Q3)</f>
        <v>Length</v>
      </c>
      <c r="E2" s="6">
        <f>AVERAGEIF($B$2:$B$33,E$1,'data-normalized'!$L$4:$L$35)</f>
        <v>-1.2799485775751738</v>
      </c>
      <c r="F2" s="7">
        <f>AVERAGEIF($B$2:$B$33,F$1,'data-normalized'!$L$4:$L$35)</f>
        <v>1.2248970258515102</v>
      </c>
      <c r="G2" s="7">
        <f>AVERAGEIF($B$2:$B$33,G$1,'data-normalized'!$L$4:$L$35)</f>
        <v>-0.32113405172136977</v>
      </c>
      <c r="H2" s="7">
        <f>AVERAGEIF($B$2:$B$33,H$1,'data-normalized'!$L$4:$L$35)</f>
        <v>6.8814439654579215E-2</v>
      </c>
      <c r="I2" s="8">
        <f>AVERAGEIF($B$2:$B$33,I$1,'data-normalized'!$L$4:$L$35)</f>
        <v>0.36609281896236145</v>
      </c>
      <c r="K2" s="6">
        <f>SUMXMY2('data-normalized'!$L4:$Q4,E$2:E$7)</f>
        <v>14.989167591399745</v>
      </c>
      <c r="L2" s="7">
        <f>SUMXMY2('data-normalized'!$L4:$Q4,F$2:F$7)</f>
        <v>4.8596692210581001</v>
      </c>
      <c r="M2" s="7">
        <f>SUMXMY2('data-normalized'!$L4:$Q4,G$2:G$7)</f>
        <v>8.0799895518808285</v>
      </c>
      <c r="N2" s="7">
        <f>SUMXMY2('data-normalized'!$L4:$Q4,H$2:H$7)</f>
        <v>0.85696603724411546</v>
      </c>
      <c r="O2" s="8">
        <f>SUMXMY2('data-normalized'!$L4:$Q4,I$2:I$7)</f>
        <v>5.7190350445651577</v>
      </c>
      <c r="P2" s="3">
        <f>MIN(K2:O2)</f>
        <v>0.85696603724411546</v>
      </c>
    </row>
    <row r="3" spans="1:16" x14ac:dyDescent="0.25">
      <c r="A3">
        <f>A2+1</f>
        <v>2</v>
      </c>
      <c r="B3" s="4">
        <v>3</v>
      </c>
      <c r="D3" t="str">
        <v>Braking Power</v>
      </c>
      <c r="E3" s="9">
        <f>AVERAGEIF($B$2:$B$33,E$1,'data-normalized'!$M$4:$M$35)</f>
        <v>-0.32856208581037588</v>
      </c>
      <c r="F3" s="10">
        <f>AVERAGEIF($B$2:$B$33,F$1,'data-normalized'!$M$4:$M$35)</f>
        <v>-6.9203778984728112E-2</v>
      </c>
      <c r="G3" s="10">
        <f>AVERAGEIF($B$2:$B$33,G$1,'data-normalized'!$M$4:$M$35)</f>
        <v>0.19347963433868431</v>
      </c>
      <c r="H3" s="10">
        <f>AVERAGEIF($B$2:$B$33,H$1,'data-normalized'!$M$4:$M$35)</f>
        <v>-0.80737742148849478</v>
      </c>
      <c r="I3" s="11">
        <f>AVERAGEIF($B$2:$B$33,I$1,'data-normalized'!$M$4:$M$35)</f>
        <v>1.4550250395906168</v>
      </c>
      <c r="K3" s="9">
        <f>SUMXMY2('data-normalized'!$L5:$Q5,E$2:E$7)</f>
        <v>2.2181556189599561</v>
      </c>
      <c r="L3" s="10">
        <f>SUMXMY2('data-normalized'!$L5:$Q5,F$2:F$7)</f>
        <v>20.385772983668133</v>
      </c>
      <c r="M3" s="10">
        <f>SUMXMY2('data-normalized'!$L5:$Q5,G$2:G$7)</f>
        <v>0.45524198159915463</v>
      </c>
      <c r="N3" s="10">
        <f>SUMXMY2('data-normalized'!$L5:$Q5,H$2:H$7)</f>
        <v>4.4679507168756993</v>
      </c>
      <c r="O3" s="11">
        <f>SUMXMY2('data-normalized'!$L5:$Q5,I$2:I$7)</f>
        <v>7.6577385186315077</v>
      </c>
      <c r="P3" s="4">
        <f t="shared" ref="P3:P33" si="2">MIN(K3:O3)</f>
        <v>0.45524198159915463</v>
      </c>
    </row>
    <row r="4" spans="1:16" x14ac:dyDescent="0.25">
      <c r="A4">
        <f t="shared" ref="A4:A33" si="3">A3+1</f>
        <v>3</v>
      </c>
      <c r="B4" s="4">
        <v>4</v>
      </c>
      <c r="D4" t="str">
        <v>Cylinders</v>
      </c>
      <c r="E4" s="9">
        <f>AVERAGEIF($B$2:$B$33,E$1,'data-normalized'!$N$4:$N$35)</f>
        <v>-0.85818438376929174</v>
      </c>
      <c r="F4" s="10">
        <f>AVERAGEIF($B$2:$B$33,F$1,'data-normalized'!$N$4:$N$35)</f>
        <v>1.5218469738842109</v>
      </c>
      <c r="G4" s="10">
        <f>AVERAGEIF($B$2:$B$33,G$1,'data-normalized'!$N$4:$N$35)</f>
        <v>-1.0412637189734075</v>
      </c>
      <c r="H4" s="10">
        <f>AVERAGEIF($B$2:$B$33,H$1,'data-normalized'!$N$4:$N$35)</f>
        <v>0.2402916274554017</v>
      </c>
      <c r="I4" s="11">
        <f>AVERAGEIF($B$2:$B$33,I$1,'data-normalized'!$N$4:$N$35)</f>
        <v>-1.601944183036012E-2</v>
      </c>
      <c r="K4" s="9">
        <f>SUMXMY2('data-normalized'!$L6:$Q6,E$2:E$7)</f>
        <v>8.645898699247482</v>
      </c>
      <c r="L4" s="10">
        <f>SUMXMY2('data-normalized'!$L6:$Q6,F$2:F$7)</f>
        <v>8.2217851820455259</v>
      </c>
      <c r="M4" s="10">
        <f>SUMXMY2('data-normalized'!$L6:$Q6,G$2:G$7)</f>
        <v>4.8648669971966036</v>
      </c>
      <c r="N4" s="10">
        <f>SUMXMY2('data-normalized'!$L6:$Q6,H$2:H$7)</f>
        <v>0.19138590893345897</v>
      </c>
      <c r="O4" s="11">
        <f>SUMXMY2('data-normalized'!$L6:$Q6,I$2:I$7)</f>
        <v>7.0589964541010755</v>
      </c>
      <c r="P4" s="4">
        <f t="shared" si="2"/>
        <v>0.19138590893345897</v>
      </c>
    </row>
    <row r="5" spans="1:16" x14ac:dyDescent="0.25">
      <c r="A5">
        <f t="shared" si="3"/>
        <v>4</v>
      </c>
      <c r="B5" s="4">
        <v>4</v>
      </c>
      <c r="D5" t="str">
        <v>Displacement</v>
      </c>
      <c r="E5" s="9">
        <f>AVERAGEIF($B$2:$B$33,E$1,'data-normalized'!$O$4:$O$35)</f>
        <v>-0.9736234402967161</v>
      </c>
      <c r="F5" s="10">
        <f>AVERAGEIF($B$2:$B$33,F$1,'data-normalized'!$O$4:$O$35)</f>
        <v>1.4705071270688339</v>
      </c>
      <c r="G5" s="10">
        <f>AVERAGEIF($B$2:$B$33,G$1,'data-normalized'!$O$4:$O$35)</f>
        <v>-0.87738020366968428</v>
      </c>
      <c r="H5" s="10">
        <f>AVERAGEIF($B$2:$B$33,H$1,'data-normalized'!$O$4:$O$35)</f>
        <v>-2.0143933247517842E-2</v>
      </c>
      <c r="I5" s="11">
        <f>AVERAGEIF($B$2:$B$33,I$1,'data-normalized'!$O$4:$O$35)</f>
        <v>0.38542058946918328</v>
      </c>
      <c r="K5" s="9">
        <f>SUMXMY2('data-normalized'!$L7:$Q7,E$2:E$7)</f>
        <v>8.0666262256765435</v>
      </c>
      <c r="L5" s="10">
        <f>SUMXMY2('data-normalized'!$L7:$Q7,F$2:F$7)</f>
        <v>10.15434127990723</v>
      </c>
      <c r="M5" s="10">
        <f>SUMXMY2('data-normalized'!$L7:$Q7,G$2:G$7)</f>
        <v>5.1676401472787514</v>
      </c>
      <c r="N5" s="10">
        <f>SUMXMY2('data-normalized'!$L7:$Q7,H$2:H$7)</f>
        <v>0.48280678809843341</v>
      </c>
      <c r="O5" s="11">
        <f>SUMXMY2('data-normalized'!$L7:$Q7,I$2:I$7)</f>
        <v>8.9385754120978138</v>
      </c>
      <c r="P5" s="4">
        <f t="shared" si="2"/>
        <v>0.48280678809843341</v>
      </c>
    </row>
    <row r="6" spans="1:16" x14ac:dyDescent="0.25">
      <c r="A6">
        <f t="shared" si="3"/>
        <v>5</v>
      </c>
      <c r="B6" s="4">
        <v>5</v>
      </c>
      <c r="D6" t="str">
        <v>City average</v>
      </c>
      <c r="E6" s="9">
        <f>AVERAGEIF($B$2:$B$33,E$1,'data-normalized'!$P$4:$P$35)</f>
        <v>1.3839116013821646</v>
      </c>
      <c r="F6" s="10">
        <f>AVERAGEIF($B$2:$B$33,F$1,'data-normalized'!$P$4:$P$35)</f>
        <v>-1.1220210942560409</v>
      </c>
      <c r="G6" s="10">
        <f>AVERAGEIF($B$2:$B$33,G$1,'data-normalized'!$P$4:$P$35)</f>
        <v>0.4732857857540736</v>
      </c>
      <c r="H6" s="10">
        <f>AVERAGEIF($B$2:$B$33,H$1,'data-normalized'!$P$4:$P$35)</f>
        <v>-0.25932295313469134</v>
      </c>
      <c r="I6" s="11">
        <f>AVERAGEIF($B$2:$B$33,I$1,'data-normalized'!$P$4:$P$35)</f>
        <v>-0.57153751849289403</v>
      </c>
      <c r="K6" s="9">
        <f>SUMXMY2('data-normalized'!$L8:$Q8,E$2:E$7)</f>
        <v>12.412264734870799</v>
      </c>
      <c r="L6" s="10">
        <f>SUMXMY2('data-normalized'!$L8:$Q8,F$2:F$7)</f>
        <v>12.014099418756638</v>
      </c>
      <c r="M6" s="10">
        <f>SUMXMY2('data-normalized'!$L8:$Q8,G$2:G$7)</f>
        <v>4.7156005974828821</v>
      </c>
      <c r="N6" s="10">
        <f>SUMXMY2('data-normalized'!$L8:$Q8,H$2:H$7)</f>
        <v>6.8440037751225606</v>
      </c>
      <c r="O6" s="11">
        <f>SUMXMY2('data-normalized'!$L8:$Q8,I$2:I$7)</f>
        <v>1.437444940083008</v>
      </c>
      <c r="P6" s="4">
        <f t="shared" si="2"/>
        <v>1.437444940083008</v>
      </c>
    </row>
    <row r="7" spans="1:16" x14ac:dyDescent="0.25">
      <c r="A7">
        <f t="shared" si="3"/>
        <v>6</v>
      </c>
      <c r="B7" s="4">
        <v>5</v>
      </c>
      <c r="D7" t="str">
        <v>Highway average</v>
      </c>
      <c r="E7" s="12">
        <f>AVERAGEIF($B$2:$B$33,E$1,'data-normalized'!$Q$4:$Q$35)</f>
        <v>1.2362149015986872</v>
      </c>
      <c r="F7" s="13">
        <f>AVERAGEIF($B$2:$B$33,F$1,'data-normalized'!$Q$4:$Q$35)</f>
        <v>-1.1114929233958522</v>
      </c>
      <c r="G7" s="13">
        <f>AVERAGEIF($B$2:$B$33,G$1,'data-normalized'!$Q$4:$Q$35)</f>
        <v>0.49929550097540104</v>
      </c>
      <c r="H7" s="13">
        <f>AVERAGEIF($B$2:$B$33,H$1,'data-normalized'!$Q$4:$Q$35)</f>
        <v>-0.32892364839767241</v>
      </c>
      <c r="I7" s="14">
        <f>AVERAGEIF($B$2:$B$33,I$1,'data-normalized'!$Q$4:$Q$35)</f>
        <v>-0.31327226289770876</v>
      </c>
      <c r="K7" s="9">
        <f>SUMXMY2('data-normalized'!$L9:$Q9,E$2:E$7)</f>
        <v>17.10817968734748</v>
      </c>
      <c r="L7" s="10">
        <f>SUMXMY2('data-normalized'!$L9:$Q9,F$2:F$7)</f>
        <v>5.753345139639868</v>
      </c>
      <c r="M7" s="10">
        <f>SUMXMY2('data-normalized'!$L9:$Q9,G$2:G$7)</f>
        <v>8.0279368593477347</v>
      </c>
      <c r="N7" s="10">
        <f>SUMXMY2('data-normalized'!$L9:$Q9,H$2:H$7)</f>
        <v>5.1403955683608817</v>
      </c>
      <c r="O7" s="11">
        <f>SUMXMY2('data-normalized'!$L9:$Q9,I$2:I$7)</f>
        <v>0.32444241805455531</v>
      </c>
      <c r="P7" s="4">
        <f t="shared" si="2"/>
        <v>0.32444241805455531</v>
      </c>
    </row>
    <row r="8" spans="1:16" x14ac:dyDescent="0.25">
      <c r="A8">
        <f t="shared" si="3"/>
        <v>7</v>
      </c>
      <c r="B8" s="4">
        <v>5</v>
      </c>
      <c r="K8" s="9">
        <f>SUMXMY2('data-normalized'!$L10:$Q10,E$2:E$7)</f>
        <v>23.756067495993069</v>
      </c>
      <c r="L8" s="10">
        <f>SUMXMY2('data-normalized'!$L10:$Q10,F$2:F$7)</f>
        <v>9.8814032036714465</v>
      </c>
      <c r="M8" s="10">
        <f>SUMXMY2('data-normalized'!$L10:$Q10,G$2:G$7)</f>
        <v>13.093993227691987</v>
      </c>
      <c r="N8" s="10">
        <f>SUMXMY2('data-normalized'!$L10:$Q10,H$2:H$7)</f>
        <v>12.359684837950383</v>
      </c>
      <c r="O8" s="11">
        <f>SUMXMY2('data-normalized'!$L10:$Q10,I$2:I$7)</f>
        <v>1.5782435708622218</v>
      </c>
      <c r="P8" s="4">
        <f t="shared" si="2"/>
        <v>1.5782435708622218</v>
      </c>
    </row>
    <row r="9" spans="1:16" x14ac:dyDescent="0.25">
      <c r="A9">
        <f t="shared" si="3"/>
        <v>8</v>
      </c>
      <c r="B9" s="4">
        <v>3</v>
      </c>
      <c r="D9" t="s">
        <v>41</v>
      </c>
      <c r="E9" s="2">
        <v>5</v>
      </c>
      <c r="K9" s="9">
        <f>SUMXMY2('data-normalized'!$L11:$Q11,E$2:E$7)</f>
        <v>1.8310883611836011</v>
      </c>
      <c r="L9" s="10">
        <f>SUMXMY2('data-normalized'!$L11:$Q11,F$2:F$7)</f>
        <v>22.45580642177331</v>
      </c>
      <c r="M9" s="10">
        <f>SUMXMY2('data-normalized'!$L11:$Q11,G$2:G$7)</f>
        <v>0.19435096716247444</v>
      </c>
      <c r="N9" s="10">
        <f>SUMXMY2('data-normalized'!$L11:$Q11,H$2:H$7)</f>
        <v>6.2887563279529219</v>
      </c>
      <c r="O9" s="11">
        <f>SUMXMY2('data-normalized'!$L11:$Q11,I$2:I$7)</f>
        <v>7.7994735945829667</v>
      </c>
      <c r="P9" s="4">
        <f t="shared" si="2"/>
        <v>0.19435096716247444</v>
      </c>
    </row>
    <row r="10" spans="1:16" x14ac:dyDescent="0.25">
      <c r="A10">
        <f t="shared" si="3"/>
        <v>9</v>
      </c>
      <c r="B10" s="4">
        <v>2</v>
      </c>
      <c r="K10" s="9">
        <f>SUMXMY2('data-normalized'!$L12:$Q12,E$2:E$7)</f>
        <v>32.128366756083778</v>
      </c>
      <c r="L10" s="10">
        <f>SUMXMY2('data-normalized'!$L12:$Q12,F$2:F$7)</f>
        <v>1.4690209731273247</v>
      </c>
      <c r="M10" s="10">
        <f>SUMXMY2('data-normalized'!$L12:$Q12,G$2:G$7)</f>
        <v>23.517088323221095</v>
      </c>
      <c r="N10" s="10">
        <f>SUMXMY2('data-normalized'!$L12:$Q12,H$2:H$7)</f>
        <v>8.9222242956594968</v>
      </c>
      <c r="O10" s="11">
        <f>SUMXMY2('data-normalized'!$L12:$Q12,I$2:I$7)</f>
        <v>11.157093982813779</v>
      </c>
      <c r="P10" s="4">
        <f t="shared" si="2"/>
        <v>1.4690209731273247</v>
      </c>
    </row>
    <row r="11" spans="1:16" x14ac:dyDescent="0.25">
      <c r="A11">
        <f t="shared" si="3"/>
        <v>10</v>
      </c>
      <c r="B11" s="4">
        <v>2</v>
      </c>
      <c r="D11" t="s">
        <v>42</v>
      </c>
      <c r="E11" s="2">
        <v>10</v>
      </c>
      <c r="K11" s="9">
        <f>SUMXMY2('data-normalized'!$L13:$Q13,E$2:E$7)</f>
        <v>33.419667260952295</v>
      </c>
      <c r="L11" s="10">
        <f>SUMXMY2('data-normalized'!$L13:$Q13,F$2:F$7)</f>
        <v>1.457299476913313</v>
      </c>
      <c r="M11" s="10">
        <f>SUMXMY2('data-normalized'!$L13:$Q13,G$2:G$7)</f>
        <v>24.545776284773169</v>
      </c>
      <c r="N11" s="10">
        <f>SUMXMY2('data-normalized'!$L13:$Q13,H$2:H$7)</f>
        <v>9.1664092686711669</v>
      </c>
      <c r="O11" s="11">
        <f>SUMXMY2('data-normalized'!$L13:$Q13,I$2:I$7)</f>
        <v>12.493258269854191</v>
      </c>
      <c r="P11" s="4">
        <f t="shared" si="2"/>
        <v>1.457299476913313</v>
      </c>
    </row>
    <row r="12" spans="1:16" x14ac:dyDescent="0.25">
      <c r="A12">
        <f t="shared" si="3"/>
        <v>11</v>
      </c>
      <c r="B12" s="4">
        <v>3</v>
      </c>
      <c r="K12" s="9">
        <f>SUMXMY2('data-normalized'!$L14:$Q14,E$2:E$7)</f>
        <v>4.1334228022999184</v>
      </c>
      <c r="L12" s="10">
        <f>SUMXMY2('data-normalized'!$L14:$Q14,F$2:F$7)</f>
        <v>17.516096991672839</v>
      </c>
      <c r="M12" s="10">
        <f>SUMXMY2('data-normalized'!$L14:$Q14,G$2:G$7)</f>
        <v>1.2179220718324837</v>
      </c>
      <c r="N12" s="10">
        <f>SUMXMY2('data-normalized'!$L14:$Q14,H$2:H$7)</f>
        <v>2.7781084125734115</v>
      </c>
      <c r="O12" s="11">
        <f>SUMXMY2('data-normalized'!$L14:$Q14,I$2:I$7)</f>
        <v>8.6777784416525936</v>
      </c>
      <c r="P12" s="4">
        <f t="shared" si="2"/>
        <v>1.2179220718324837</v>
      </c>
    </row>
    <row r="13" spans="1:16" x14ac:dyDescent="0.25">
      <c r="A13">
        <f t="shared" si="3"/>
        <v>12</v>
      </c>
      <c r="B13" s="4">
        <v>2</v>
      </c>
      <c r="D13" t="s">
        <v>44</v>
      </c>
      <c r="E13" s="2">
        <f>SUM(P2:P33)</f>
        <v>43.373824586480573</v>
      </c>
      <c r="K13" s="9">
        <f>SUMXMY2('data-normalized'!$L15:$Q15,E$2:E$7)</f>
        <v>34.166415629013095</v>
      </c>
      <c r="L13" s="10">
        <f>SUMXMY2('data-normalized'!$L15:$Q15,F$2:F$7)</f>
        <v>0.81519326215198795</v>
      </c>
      <c r="M13" s="10">
        <f>SUMXMY2('data-normalized'!$L15:$Q15,G$2:G$7)</f>
        <v>21.962330442950943</v>
      </c>
      <c r="N13" s="10">
        <f>SUMXMY2('data-normalized'!$L15:$Q15,H$2:H$7)</f>
        <v>9.9701323833719169</v>
      </c>
      <c r="O13" s="11">
        <f>SUMXMY2('data-normalized'!$L15:$Q15,I$2:I$7)</f>
        <v>7.7611936915291251</v>
      </c>
      <c r="P13" s="4">
        <f t="shared" si="2"/>
        <v>0.81519326215198795</v>
      </c>
    </row>
    <row r="14" spans="1:16" x14ac:dyDescent="0.25">
      <c r="A14">
        <f t="shared" si="3"/>
        <v>13</v>
      </c>
      <c r="B14" s="4">
        <v>1</v>
      </c>
      <c r="K14" s="9">
        <f>SUMXMY2('data-normalized'!$L16:$Q16,E$2:E$7)</f>
        <v>1.527273215108548</v>
      </c>
      <c r="L14" s="10">
        <f>SUMXMY2('data-normalized'!$L16:$Q16,F$2:F$7)</f>
        <v>35.751094904028967</v>
      </c>
      <c r="M14" s="10">
        <f>SUMXMY2('data-normalized'!$L16:$Q16,G$2:G$7)</f>
        <v>4.9607032433478384</v>
      </c>
      <c r="N14" s="10">
        <f>SUMXMY2('data-normalized'!$L16:$Q16,H$2:H$7)</f>
        <v>13.163752467280817</v>
      </c>
      <c r="O14" s="11">
        <f>SUMXMY2('data-normalized'!$L16:$Q16,I$2:I$7)</f>
        <v>17.595512392746627</v>
      </c>
      <c r="P14" s="4">
        <f t="shared" si="2"/>
        <v>1.527273215108548</v>
      </c>
    </row>
    <row r="15" spans="1:16" x14ac:dyDescent="0.25">
      <c r="A15">
        <f t="shared" si="3"/>
        <v>14</v>
      </c>
      <c r="B15" s="4">
        <v>3</v>
      </c>
      <c r="K15" s="9">
        <f>SUMXMY2('data-normalized'!$L17:$Q17,E$2:E$7)</f>
        <v>3.3652041416559864</v>
      </c>
      <c r="L15" s="10">
        <f>SUMXMY2('data-normalized'!$L17:$Q17,F$2:F$7)</f>
        <v>24.315546690269567</v>
      </c>
      <c r="M15" s="10">
        <f>SUMXMY2('data-normalized'!$L17:$Q17,G$2:G$7)</f>
        <v>1.4010998260382956</v>
      </c>
      <c r="N15" s="10">
        <f>SUMXMY2('data-normalized'!$L17:$Q17,H$2:H$7)</f>
        <v>9.3280322916306098</v>
      </c>
      <c r="O15" s="11">
        <f>SUMXMY2('data-normalized'!$L17:$Q17,I$2:I$7)</f>
        <v>7.3949958557048161</v>
      </c>
      <c r="P15" s="4">
        <f t="shared" si="2"/>
        <v>1.4010998260382956</v>
      </c>
    </row>
    <row r="16" spans="1:16" x14ac:dyDescent="0.25">
      <c r="A16">
        <f t="shared" si="3"/>
        <v>15</v>
      </c>
      <c r="B16" s="4">
        <v>1</v>
      </c>
      <c r="K16" s="9">
        <f>SUMXMY2('data-normalized'!$L18:$Q18,E$2:E$7)</f>
        <v>0.73069683115799733</v>
      </c>
      <c r="L16" s="10">
        <f>SUMXMY2('data-normalized'!$L18:$Q18,F$2:F$7)</f>
        <v>28.018085688560195</v>
      </c>
      <c r="M16" s="10">
        <f>SUMXMY2('data-normalized'!$L18:$Q18,G$2:G$7)</f>
        <v>2.0372071198656512</v>
      </c>
      <c r="N16" s="10">
        <f>SUMXMY2('data-normalized'!$L18:$Q18,H$2:H$7)</f>
        <v>7.6031504402429455</v>
      </c>
      <c r="O16" s="11">
        <f>SUMXMY2('data-normalized'!$L18:$Q18,I$2:I$7)</f>
        <v>13.687900581426913</v>
      </c>
      <c r="P16" s="4">
        <f t="shared" si="2"/>
        <v>0.73069683115799733</v>
      </c>
    </row>
    <row r="17" spans="1:16" x14ac:dyDescent="0.25">
      <c r="A17">
        <f t="shared" si="3"/>
        <v>16</v>
      </c>
      <c r="B17" s="4">
        <v>4</v>
      </c>
      <c r="K17" s="9">
        <f>SUMXMY2('data-normalized'!$L19:$Q19,E$2:E$7)</f>
        <v>18.752031049411375</v>
      </c>
      <c r="L17" s="10">
        <f>SUMXMY2('data-normalized'!$L19:$Q19,F$2:F$7)</f>
        <v>8.4710664596532457</v>
      </c>
      <c r="M17" s="10">
        <f>SUMXMY2('data-normalized'!$L19:$Q19,G$2:G$7)</f>
        <v>12.936212771983563</v>
      </c>
      <c r="N17" s="10">
        <f>SUMXMY2('data-normalized'!$L19:$Q19,H$2:H$7)</f>
        <v>2.8186925367141713</v>
      </c>
      <c r="O17" s="11">
        <f>SUMXMY2('data-normalized'!$L19:$Q19,I$2:I$7)</f>
        <v>13.433798293342505</v>
      </c>
      <c r="P17" s="4">
        <f t="shared" si="2"/>
        <v>2.8186925367141713</v>
      </c>
    </row>
    <row r="18" spans="1:16" x14ac:dyDescent="0.25">
      <c r="A18">
        <f t="shared" si="3"/>
        <v>17</v>
      </c>
      <c r="B18" s="4">
        <v>2</v>
      </c>
      <c r="K18" s="9">
        <f>SUMXMY2('data-normalized'!$L20:$Q20,E$2:E$7)</f>
        <v>22.214001233063076</v>
      </c>
      <c r="L18" s="10">
        <f>SUMXMY2('data-normalized'!$L20:$Q20,F$2:F$7)</f>
        <v>1.0129516116892716</v>
      </c>
      <c r="M18" s="10">
        <f>SUMXMY2('data-normalized'!$L20:$Q20,G$2:G$7)</f>
        <v>14.651005644389182</v>
      </c>
      <c r="N18" s="10">
        <f>SUMXMY2('data-normalized'!$L20:$Q20,H$2:H$7)</f>
        <v>3.5770119169631776</v>
      </c>
      <c r="O18" s="11">
        <f>SUMXMY2('data-normalized'!$L20:$Q20,I$2:I$7)</f>
        <v>6.9462124855877585</v>
      </c>
      <c r="P18" s="4">
        <f t="shared" si="2"/>
        <v>1.0129516116892716</v>
      </c>
    </row>
    <row r="19" spans="1:16" x14ac:dyDescent="0.25">
      <c r="A19">
        <f t="shared" si="3"/>
        <v>18</v>
      </c>
      <c r="B19" s="4">
        <v>5</v>
      </c>
      <c r="K19" s="9">
        <f>SUMXMY2('data-normalized'!$L21:$Q21,E$2:E$7)</f>
        <v>19.457144555139156</v>
      </c>
      <c r="L19" s="10">
        <f>SUMXMY2('data-normalized'!$L21:$Q21,F$2:F$7)</f>
        <v>4.7657704542865815</v>
      </c>
      <c r="M19" s="10">
        <f>SUMXMY2('data-normalized'!$L21:$Q21,G$2:G$7)</f>
        <v>9.5013323840572568</v>
      </c>
      <c r="N19" s="10">
        <f>SUMXMY2('data-normalized'!$L21:$Q21,H$2:H$7)</f>
        <v>4.6075739330604346</v>
      </c>
      <c r="O19" s="11">
        <f>SUMXMY2('data-normalized'!$L21:$Q21,I$2:I$7)</f>
        <v>1.6011817195791478</v>
      </c>
      <c r="P19" s="4">
        <f t="shared" si="2"/>
        <v>1.6011817195791478</v>
      </c>
    </row>
    <row r="20" spans="1:16" x14ac:dyDescent="0.25">
      <c r="A20">
        <f t="shared" si="3"/>
        <v>19</v>
      </c>
      <c r="B20" s="4">
        <v>1</v>
      </c>
      <c r="K20" s="9">
        <f>SUMXMY2('data-normalized'!$L22:$Q22,E$2:E$7)</f>
        <v>2.0134483570521362</v>
      </c>
      <c r="L20" s="10">
        <f>SUMXMY2('data-normalized'!$L22:$Q22,F$2:F$7)</f>
        <v>33.0000038306421</v>
      </c>
      <c r="M20" s="10">
        <f>SUMXMY2('data-normalized'!$L22:$Q22,G$2:G$7)</f>
        <v>3.2318800998839006</v>
      </c>
      <c r="N20" s="10">
        <f>SUMXMY2('data-normalized'!$L22:$Q22,H$2:H$7)</f>
        <v>13.276731685659572</v>
      </c>
      <c r="O20" s="11">
        <f>SUMXMY2('data-normalized'!$L22:$Q22,I$2:I$7)</f>
        <v>12.630176848640364</v>
      </c>
      <c r="P20" s="4">
        <f t="shared" si="2"/>
        <v>2.0134483570521362</v>
      </c>
    </row>
    <row r="21" spans="1:16" x14ac:dyDescent="0.25">
      <c r="A21">
        <f t="shared" si="3"/>
        <v>20</v>
      </c>
      <c r="B21" s="4">
        <v>4</v>
      </c>
      <c r="K21" s="9">
        <f>SUMXMY2('data-normalized'!$L23:$Q23,E$2:E$7)</f>
        <v>5.4133838488106427</v>
      </c>
      <c r="L21" s="10">
        <f>SUMXMY2('data-normalized'!$L23:$Q23,F$2:F$7)</f>
        <v>10.276400188205209</v>
      </c>
      <c r="M21" s="10">
        <f>SUMXMY2('data-normalized'!$L23:$Q23,G$2:G$7)</f>
        <v>2.7516905004066623</v>
      </c>
      <c r="N21" s="10">
        <f>SUMXMY2('data-normalized'!$L23:$Q23,H$2:H$7)</f>
        <v>0.69432655928043574</v>
      </c>
      <c r="O21" s="11">
        <f>SUMXMY2('data-normalized'!$L23:$Q23,I$2:I$7)</f>
        <v>5.5869102424941133</v>
      </c>
      <c r="P21" s="4">
        <f t="shared" si="2"/>
        <v>0.69432655928043574</v>
      </c>
    </row>
    <row r="22" spans="1:16" x14ac:dyDescent="0.25">
      <c r="A22">
        <f t="shared" si="3"/>
        <v>21</v>
      </c>
      <c r="B22" s="4">
        <v>2</v>
      </c>
      <c r="K22" s="9">
        <f>SUMXMY2('data-normalized'!$L24:$Q24,E$2:E$7)</f>
        <v>23.793527854859942</v>
      </c>
      <c r="L22" s="10">
        <f>SUMXMY2('data-normalized'!$L24:$Q24,F$2:F$7)</f>
        <v>0.93627862047602917</v>
      </c>
      <c r="M22" s="10">
        <f>SUMXMY2('data-normalized'!$L24:$Q24,G$2:G$7)</f>
        <v>15.813494363399691</v>
      </c>
      <c r="N22" s="10">
        <f>SUMXMY2('data-normalized'!$L24:$Q24,H$2:H$7)</f>
        <v>4.1758918637571067</v>
      </c>
      <c r="O22" s="11">
        <f>SUMXMY2('data-normalized'!$L24:$Q24,I$2:I$7)</f>
        <v>7.02591977190853</v>
      </c>
      <c r="P22" s="4">
        <f t="shared" si="2"/>
        <v>0.93627862047602917</v>
      </c>
    </row>
    <row r="23" spans="1:16" x14ac:dyDescent="0.25">
      <c r="A23">
        <f t="shared" si="3"/>
        <v>22</v>
      </c>
      <c r="B23" s="4">
        <v>2</v>
      </c>
      <c r="K23" s="9">
        <f>SUMXMY2('data-normalized'!$L25:$Q25,E$2:E$7)</f>
        <v>36.93108435274398</v>
      </c>
      <c r="L23" s="10">
        <f>SUMXMY2('data-normalized'!$L25:$Q25,F$2:F$7)</f>
        <v>1.9146345084647529</v>
      </c>
      <c r="M23" s="10">
        <f>SUMXMY2('data-normalized'!$L25:$Q25,G$2:G$7)</f>
        <v>23.735332010741182</v>
      </c>
      <c r="N23" s="10">
        <f>SUMXMY2('data-normalized'!$L25:$Q25,H$2:H$7)</f>
        <v>12.356372608480891</v>
      </c>
      <c r="O23" s="11">
        <f>SUMXMY2('data-normalized'!$L25:$Q25,I$2:I$7)</f>
        <v>8.0798669986317684</v>
      </c>
      <c r="P23" s="4">
        <f t="shared" si="2"/>
        <v>1.9146345084647529</v>
      </c>
    </row>
    <row r="24" spans="1:16" x14ac:dyDescent="0.25">
      <c r="A24">
        <f t="shared" si="3"/>
        <v>23</v>
      </c>
      <c r="B24" s="4">
        <v>1</v>
      </c>
      <c r="K24" s="9">
        <f>SUMXMY2('data-normalized'!$L26:$Q26,E$2:E$7)</f>
        <v>0.90078417618290607</v>
      </c>
      <c r="L24" s="10">
        <f>SUMXMY2('data-normalized'!$L26:$Q26,F$2:F$7)</f>
        <v>29.981858768467507</v>
      </c>
      <c r="M24" s="10">
        <f>SUMXMY2('data-normalized'!$L26:$Q26,G$2:G$7)</f>
        <v>3.7837143341666235</v>
      </c>
      <c r="N24" s="10">
        <f>SUMXMY2('data-normalized'!$L26:$Q26,H$2:H$7)</f>
        <v>8.5906508482901351</v>
      </c>
      <c r="O24" s="11">
        <f>SUMXMY2('data-normalized'!$L26:$Q26,I$2:I$7)</f>
        <v>17.333416597807535</v>
      </c>
      <c r="P24" s="4">
        <f t="shared" si="2"/>
        <v>0.90078417618290607</v>
      </c>
    </row>
    <row r="25" spans="1:16" x14ac:dyDescent="0.25">
      <c r="A25">
        <f t="shared" si="3"/>
        <v>24</v>
      </c>
      <c r="B25" s="4">
        <v>1</v>
      </c>
      <c r="K25" s="9">
        <f>SUMXMY2('data-normalized'!$L27:$Q27,E$2:E$7)</f>
        <v>4.8771505906609098</v>
      </c>
      <c r="L25" s="10">
        <f>SUMXMY2('data-normalized'!$L27:$Q27,F$2:F$7)</f>
        <v>25.392037462966698</v>
      </c>
      <c r="M25" s="10">
        <f>SUMXMY2('data-normalized'!$L27:$Q27,G$2:G$7)</f>
        <v>8.3527564832569112</v>
      </c>
      <c r="N25" s="10">
        <f>SUMXMY2('data-normalized'!$L27:$Q27,H$2:H$7)</f>
        <v>9.8579272401331544</v>
      </c>
      <c r="O25" s="11">
        <f>SUMXMY2('data-normalized'!$L27:$Q27,I$2:I$7)</f>
        <v>18.595363194357788</v>
      </c>
      <c r="P25" s="4">
        <f t="shared" si="2"/>
        <v>4.8771505906609098</v>
      </c>
    </row>
    <row r="26" spans="1:16" x14ac:dyDescent="0.25">
      <c r="A26">
        <f t="shared" si="3"/>
        <v>25</v>
      </c>
      <c r="B26" s="4">
        <v>2</v>
      </c>
      <c r="K26" s="9">
        <f>SUMXMY2('data-normalized'!$L28:$Q28,E$2:E$7)</f>
        <v>34.166415629013095</v>
      </c>
      <c r="L26" s="10">
        <f>SUMXMY2('data-normalized'!$L28:$Q28,F$2:F$7)</f>
        <v>0.81519326215198795</v>
      </c>
      <c r="M26" s="10">
        <f>SUMXMY2('data-normalized'!$L28:$Q28,G$2:G$7)</f>
        <v>21.962330442950943</v>
      </c>
      <c r="N26" s="10">
        <f>SUMXMY2('data-normalized'!$L28:$Q28,H$2:H$7)</f>
        <v>9.9701323833719169</v>
      </c>
      <c r="O26" s="11">
        <f>SUMXMY2('data-normalized'!$L28:$Q28,I$2:I$7)</f>
        <v>7.7611936915291251</v>
      </c>
      <c r="P26" s="4">
        <f t="shared" si="2"/>
        <v>0.81519326215198795</v>
      </c>
    </row>
    <row r="27" spans="1:16" x14ac:dyDescent="0.25">
      <c r="A27">
        <f t="shared" si="3"/>
        <v>26</v>
      </c>
      <c r="B27" s="4">
        <v>3</v>
      </c>
      <c r="K27" s="9">
        <f>SUMXMY2('data-normalized'!$L29:$Q29,E$2:E$7)</f>
        <v>6.0447988770378753</v>
      </c>
      <c r="L27" s="10">
        <f>SUMXMY2('data-normalized'!$L29:$Q29,F$2:F$7)</f>
        <v>17.698754514267243</v>
      </c>
      <c r="M27" s="10">
        <f>SUMXMY2('data-normalized'!$L29:$Q29,G$2:G$7)</f>
        <v>1.1509634580186456</v>
      </c>
      <c r="N27" s="10">
        <f>SUMXMY2('data-normalized'!$L29:$Q29,H$2:H$7)</f>
        <v>6.0766232026334661</v>
      </c>
      <c r="O27" s="11">
        <f>SUMXMY2('data-normalized'!$L29:$Q29,I$2:I$7)</f>
        <v>3.8160815207028849</v>
      </c>
      <c r="P27" s="4">
        <f t="shared" si="2"/>
        <v>1.1509634580186456</v>
      </c>
    </row>
    <row r="28" spans="1:16" x14ac:dyDescent="0.25">
      <c r="A28">
        <f t="shared" si="3"/>
        <v>27</v>
      </c>
      <c r="B28" s="4">
        <v>5</v>
      </c>
      <c r="K28" s="9">
        <f>SUMXMY2('data-normalized'!$L30:$Q30,E$2:E$7)</f>
        <v>7.842703262068019</v>
      </c>
      <c r="L28" s="10">
        <f>SUMXMY2('data-normalized'!$L30:$Q30,F$2:F$7)</f>
        <v>12.52115623504382</v>
      </c>
      <c r="M28" s="10">
        <f>SUMXMY2('data-normalized'!$L30:$Q30,G$2:G$7)</f>
        <v>4.1871059148789573</v>
      </c>
      <c r="N28" s="10">
        <f>SUMXMY2('data-normalized'!$L30:$Q30,H$2:H$7)</f>
        <v>5.9405549562813675</v>
      </c>
      <c r="O28" s="11">
        <f>SUMXMY2('data-normalized'!$L30:$Q30,I$2:I$7)</f>
        <v>2.2771995336197017</v>
      </c>
      <c r="P28" s="4">
        <f t="shared" si="2"/>
        <v>2.2771995336197017</v>
      </c>
    </row>
    <row r="29" spans="1:16" x14ac:dyDescent="0.25">
      <c r="A29">
        <f t="shared" si="3"/>
        <v>28</v>
      </c>
      <c r="B29" s="4">
        <v>1</v>
      </c>
      <c r="K29" s="9">
        <f>SUMXMY2('data-normalized'!$L31:$Q31,E$2:E$7)</f>
        <v>1.3724368917058967</v>
      </c>
      <c r="L29" s="10">
        <f>SUMXMY2('data-normalized'!$L31:$Q31,F$2:F$7)</f>
        <v>24.097029001316432</v>
      </c>
      <c r="M29" s="10">
        <f>SUMXMY2('data-normalized'!$L31:$Q31,G$2:G$7)</f>
        <v>1.6022321887744575</v>
      </c>
      <c r="N29" s="10">
        <f>SUMXMY2('data-normalized'!$L31:$Q31,H$2:H$7)</f>
        <v>5.4061089172152057</v>
      </c>
      <c r="O29" s="11">
        <f>SUMXMY2('data-normalized'!$L31:$Q31,I$2:I$7)</f>
        <v>12.775848580293673</v>
      </c>
      <c r="P29" s="4">
        <f t="shared" si="2"/>
        <v>1.3724368917058967</v>
      </c>
    </row>
    <row r="30" spans="1:16" x14ac:dyDescent="0.25">
      <c r="A30">
        <f t="shared" si="3"/>
        <v>29</v>
      </c>
      <c r="B30" s="4">
        <v>4</v>
      </c>
      <c r="K30" s="9">
        <f>SUMXMY2('data-normalized'!$L32:$Q32,E$2:E$7)</f>
        <v>8.1139630634166249</v>
      </c>
      <c r="L30" s="10">
        <f>SUMXMY2('data-normalized'!$L32:$Q32,F$2:F$7)</f>
        <v>8.1523550515914032</v>
      </c>
      <c r="M30" s="10">
        <f>SUMXMY2('data-normalized'!$L32:$Q32,G$2:G$7)</f>
        <v>3.5974004681706102</v>
      </c>
      <c r="N30" s="10">
        <f>SUMXMY2('data-normalized'!$L32:$Q32,H$2:H$7)</f>
        <v>2.3392304566937514</v>
      </c>
      <c r="O30" s="11">
        <f>SUMXMY2('data-normalized'!$L32:$Q32,I$2:I$7)</f>
        <v>2.6495757541694878</v>
      </c>
      <c r="P30" s="4">
        <f t="shared" si="2"/>
        <v>2.3392304566937514</v>
      </c>
    </row>
    <row r="31" spans="1:16" x14ac:dyDescent="0.25">
      <c r="A31">
        <f t="shared" si="3"/>
        <v>30</v>
      </c>
      <c r="B31" s="4">
        <v>1</v>
      </c>
      <c r="K31" s="9">
        <f>SUMXMY2('data-normalized'!$L33:$Q33,E$2:E$7)</f>
        <v>3.4060344151206121</v>
      </c>
      <c r="L31" s="10">
        <f>SUMXMY2('data-normalized'!$L33:$Q33,F$2:F$7)</f>
        <v>46.986621821761695</v>
      </c>
      <c r="M31" s="10">
        <f>SUMXMY2('data-normalized'!$L33:$Q33,G$2:G$7)</f>
        <v>9.1077936543944951</v>
      </c>
      <c r="N31" s="10">
        <f>SUMXMY2('data-normalized'!$L33:$Q33,H$2:H$7)</f>
        <v>22.128041890550652</v>
      </c>
      <c r="O31" s="11">
        <f>SUMXMY2('data-normalized'!$L33:$Q33,I$2:I$7)</f>
        <v>24.91059285622395</v>
      </c>
      <c r="P31" s="4">
        <f t="shared" si="2"/>
        <v>3.4060344151206121</v>
      </c>
    </row>
    <row r="32" spans="1:16" x14ac:dyDescent="0.25">
      <c r="A32">
        <f t="shared" si="3"/>
        <v>31</v>
      </c>
      <c r="B32" s="4">
        <v>3</v>
      </c>
      <c r="K32" s="9">
        <f>SUMXMY2('data-normalized'!$L34:$Q34,E$2:E$7)</f>
        <v>2.816273849061659</v>
      </c>
      <c r="L32" s="10">
        <f>SUMXMY2('data-normalized'!$L34:$Q34,F$2:F$7)</f>
        <v>20.481243034905617</v>
      </c>
      <c r="M32" s="10">
        <f>SUMXMY2('data-normalized'!$L34:$Q34,G$2:G$7)</f>
        <v>0.34782593409005075</v>
      </c>
      <c r="N32" s="10">
        <f>SUMXMY2('data-normalized'!$L34:$Q34,H$2:H$7)</f>
        <v>4.3499852376596495</v>
      </c>
      <c r="O32" s="11">
        <f>SUMXMY2('data-normalized'!$L34:$Q34,I$2:I$7)</f>
        <v>8.1902844689785557</v>
      </c>
      <c r="P32" s="4">
        <f t="shared" si="2"/>
        <v>0.34782593409005075</v>
      </c>
    </row>
    <row r="33" spans="1:16" x14ac:dyDescent="0.25">
      <c r="A33">
        <f t="shared" si="3"/>
        <v>32</v>
      </c>
      <c r="B33" s="5">
        <v>4</v>
      </c>
      <c r="K33" s="12">
        <f>SUMXMY2('data-normalized'!$L35:$Q35,E$2:E$7)</f>
        <v>9.356980507998216</v>
      </c>
      <c r="L33" s="13">
        <f>SUMXMY2('data-normalized'!$L35:$Q35,F$2:F$7)</f>
        <v>7.7214975964174428</v>
      </c>
      <c r="M33" s="13">
        <f>SUMXMY2('data-normalized'!$L35:$Q35,G$2:G$7)</f>
        <v>4.0174388123422302</v>
      </c>
      <c r="N33" s="13">
        <f>SUMXMY2('data-normalized'!$L35:$Q35,H$2:H$7)</f>
        <v>0.75610368661278771</v>
      </c>
      <c r="O33" s="14">
        <f>SUMXMY2('data-normalized'!$L35:$Q35,I$2:I$7)</f>
        <v>3.4958020168147912</v>
      </c>
      <c r="P33" s="5">
        <f t="shared" si="2"/>
        <v>0.75610368661278771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activeCell="B1" sqref="B1:B1048576"/>
    </sheetView>
  </sheetViews>
  <sheetFormatPr defaultRowHeight="15" x14ac:dyDescent="0.25"/>
  <sheetData>
    <row r="1" spans="1:18" x14ac:dyDescent="0.25">
      <c r="B1" s="1" t="s">
        <v>39</v>
      </c>
      <c r="D1" t="s">
        <v>40</v>
      </c>
      <c r="E1">
        <v>1</v>
      </c>
      <c r="F1">
        <f>E1+1</f>
        <v>2</v>
      </c>
      <c r="G1">
        <f t="shared" ref="G1:J1" si="0">F1+1</f>
        <v>3</v>
      </c>
      <c r="H1">
        <f t="shared" si="0"/>
        <v>4</v>
      </c>
      <c r="I1">
        <f t="shared" si="0"/>
        <v>5</v>
      </c>
      <c r="J1">
        <f t="shared" si="0"/>
        <v>6</v>
      </c>
      <c r="L1">
        <v>1</v>
      </c>
      <c r="M1">
        <f>L1+1</f>
        <v>2</v>
      </c>
      <c r="N1">
        <f t="shared" ref="N1:Q1" si="1">M1+1</f>
        <v>3</v>
      </c>
      <c r="O1">
        <f t="shared" si="1"/>
        <v>4</v>
      </c>
      <c r="P1">
        <f t="shared" si="1"/>
        <v>5</v>
      </c>
      <c r="Q1">
        <f t="shared" si="1"/>
        <v>6</v>
      </c>
      <c r="R1" s="1" t="s">
        <v>43</v>
      </c>
    </row>
    <row r="2" spans="1:18" x14ac:dyDescent="0.25">
      <c r="A2">
        <v>1</v>
      </c>
      <c r="B2" s="3">
        <v>2</v>
      </c>
      <c r="D2" t="str">
        <f t="array" ref="D2:D7">TRANSPOSE('data-normalized'!L3:Q3)</f>
        <v>Length</v>
      </c>
      <c r="E2" s="6">
        <f>AVERAGEIF($B$2:$B$33,E$1,'data-normalized'!$L$4:$L$35)</f>
        <v>2.023144525844629</v>
      </c>
      <c r="F2" s="7">
        <f>AVERAGEIF($B$2:$B$33,F$1,'data-normalized'!$L$4:$L$35)</f>
        <v>0.46564437499598615</v>
      </c>
      <c r="G2" s="7">
        <f>AVERAGEIF($B$2:$B$33,G$1,'data-normalized'!$L$4:$L$35)</f>
        <v>-1.0597423706805202</v>
      </c>
      <c r="H2" s="7">
        <f>AVERAGEIF($B$2:$B$33,H$1,'data-normalized'!$L$4:$L$35)</f>
        <v>-1.3762887930915855E-2</v>
      </c>
      <c r="I2" s="7">
        <f>AVERAGEIF($B$2:$B$33,I$1,'data-normalized'!$L$4:$L$35)</f>
        <v>9.6340215516410921E-2</v>
      </c>
      <c r="J2" s="8">
        <f>AVERAGEIF($B$2:$B$33,J$1,'data-normalized'!$L$4:$L$35)</f>
        <v>0.51381448275419161</v>
      </c>
      <c r="L2" s="6">
        <f>SUMXMY2('data-normalized'!$L4:$Q4,E$2:E$7)</f>
        <v>8.1703053565831532</v>
      </c>
      <c r="M2" s="7">
        <f>SUMXMY2('data-normalized'!$L4:$Q4,F$2:F$7)</f>
        <v>1.6890516977770464</v>
      </c>
      <c r="N2" s="7">
        <f>SUMXMY2('data-normalized'!$L4:$Q4,G$2:G$7)</f>
        <v>12.684323279144163</v>
      </c>
      <c r="O2" s="7">
        <f>SUMXMY2('data-normalized'!$L4:$Q4,H$2:H$7)</f>
        <v>3.1774917474419633</v>
      </c>
      <c r="P2" s="7">
        <f>SUMXMY2('data-normalized'!$L4:$Q4,I$2:I$7)</f>
        <v>7.3147034214757696</v>
      </c>
      <c r="Q2" s="8">
        <f>SUMXMY2('data-normalized'!$L4:$Q4,J$2:J$7)</f>
        <v>5.7724842412943209</v>
      </c>
      <c r="R2" s="3">
        <f>MIN(L2:Q2)</f>
        <v>1.6890516977770464</v>
      </c>
    </row>
    <row r="3" spans="1:18" x14ac:dyDescent="0.25">
      <c r="A3">
        <f>A2+1</f>
        <v>2</v>
      </c>
      <c r="B3" s="4">
        <v>3</v>
      </c>
      <c r="D3" t="str">
        <v>Braking Power</v>
      </c>
      <c r="E3" s="9">
        <f>AVERAGEIF($B$2:$B$33,E$1,'data-normalized'!$M$4:$M$35)</f>
        <v>0.58916730757268532</v>
      </c>
      <c r="F3" s="10">
        <f>AVERAGEIF($B$2:$B$33,F$1,'data-normalized'!$M$4:$M$35)</f>
        <v>-0.85392891245720071</v>
      </c>
      <c r="G3" s="10">
        <f>AVERAGEIF($B$2:$B$33,G$1,'data-normalized'!$M$4:$M$35)</f>
        <v>-1.1346925923622117E-2</v>
      </c>
      <c r="H3" s="10">
        <f>AVERAGEIF($B$2:$B$33,H$1,'data-normalized'!$M$4:$M$35)</f>
        <v>-0.68767358756896502</v>
      </c>
      <c r="I3" s="10">
        <f>AVERAGEIF($B$2:$B$33,I$1,'data-normalized'!$M$4:$M$35)</f>
        <v>1.1943366901658632</v>
      </c>
      <c r="J3" s="11">
        <f>AVERAGEIF($B$2:$B$33,J$1,'data-normalized'!$M$4:$M$35)</f>
        <v>1.5667486179155112</v>
      </c>
      <c r="L3" s="9">
        <f>SUMXMY2('data-normalized'!$L5:$Q5,E$2:E$7)</f>
        <v>24.455599570609195</v>
      </c>
      <c r="M3" s="10">
        <f>SUMXMY2('data-normalized'!$L5:$Q5,F$2:F$7)</f>
        <v>14.550719004102353</v>
      </c>
      <c r="N3" s="10">
        <f>SUMXMY2('data-normalized'!$L5:$Q5,G$2:G$7)</f>
        <v>0.95701205295056935</v>
      </c>
      <c r="O3" s="10">
        <f>SUMXMY2('data-normalized'!$L5:$Q5,H$2:H$7)</f>
        <v>2.6448440536366165</v>
      </c>
      <c r="P3" s="10">
        <f>SUMXMY2('data-normalized'!$L5:$Q5,I$2:I$7)</f>
        <v>3.5158747402849397</v>
      </c>
      <c r="Q3" s="11">
        <f>SUMXMY2('data-normalized'!$L5:$Q5,J$2:J$7)</f>
        <v>10.732421881084452</v>
      </c>
      <c r="R3" s="4">
        <f t="shared" ref="R3:R33" si="2">MIN(L3:Q3)</f>
        <v>0.95701205295056935</v>
      </c>
    </row>
    <row r="4" spans="1:18" x14ac:dyDescent="0.25">
      <c r="A4">
        <f t="shared" ref="A4:A33" si="3">A3+1</f>
        <v>3</v>
      </c>
      <c r="B4" s="4">
        <v>4</v>
      </c>
      <c r="D4" t="str">
        <v>Cylinders</v>
      </c>
      <c r="E4" s="9">
        <f>AVERAGEIF($B$2:$B$33,E$1,'data-normalized'!$N$4:$N$35)</f>
        <v>1.5218469738842109</v>
      </c>
      <c r="F4" s="10">
        <f>AVERAGEIF($B$2:$B$33,F$1,'data-normalized'!$N$4:$N$35)</f>
        <v>1.0946618584079413</v>
      </c>
      <c r="G4" s="10">
        <f>AVERAGEIF($B$2:$B$33,G$1,'data-normalized'!$N$4:$N$35)</f>
        <v>-1.0412637189734075</v>
      </c>
      <c r="H4" s="10">
        <f>AVERAGEIF($B$2:$B$33,H$1,'data-normalized'!$N$4:$N$35)</f>
        <v>5.7212292251286115E-2</v>
      </c>
      <c r="I4" s="10">
        <f>AVERAGEIF($B$2:$B$33,I$1,'data-normalized'!$N$4:$N$35)</f>
        <v>-0.61407860349713761</v>
      </c>
      <c r="J4" s="11">
        <f>AVERAGEIF($B$2:$B$33,J$1,'data-normalized'!$N$4:$N$35)</f>
        <v>0.2402916274554017</v>
      </c>
      <c r="L4" s="9">
        <f>SUMXMY2('data-normalized'!$L6:$Q6,E$2:E$7)</f>
        <v>12.056949953076012</v>
      </c>
      <c r="M4" s="10">
        <f>SUMXMY2('data-normalized'!$L6:$Q6,F$2:F$7)</f>
        <v>4.1518590006018243</v>
      </c>
      <c r="N4" s="10">
        <f>SUMXMY2('data-normalized'!$L6:$Q6,G$2:G$7)</f>
        <v>7.5944279656494214</v>
      </c>
      <c r="O4" s="10">
        <f>SUMXMY2('data-normalized'!$L6:$Q6,H$2:H$7)</f>
        <v>0.52243033988948795</v>
      </c>
      <c r="P4" s="10">
        <f>SUMXMY2('data-normalized'!$L6:$Q6,I$2:I$7)</f>
        <v>6.1163469457676944</v>
      </c>
      <c r="Q4" s="11">
        <f>SUMXMY2('data-normalized'!$L6:$Q6,J$2:J$7)</f>
        <v>8.6140226118801539</v>
      </c>
      <c r="R4" s="4">
        <f t="shared" si="2"/>
        <v>0.52243033988948795</v>
      </c>
    </row>
    <row r="5" spans="1:18" x14ac:dyDescent="0.25">
      <c r="A5">
        <f t="shared" si="3"/>
        <v>4</v>
      </c>
      <c r="B5" s="4">
        <v>4</v>
      </c>
      <c r="D5" t="str">
        <v>Displacement</v>
      </c>
      <c r="E5" s="9">
        <f>AVERAGEIF($B$2:$B$33,E$1,'data-normalized'!$O$4:$O$35)</f>
        <v>1.2690677945936513</v>
      </c>
      <c r="F5" s="10">
        <f>AVERAGEIF($B$2:$B$33,F$1,'data-normalized'!$O$4:$O$35)</f>
        <v>1.159395269134941</v>
      </c>
      <c r="G5" s="10">
        <f>AVERAGEIF($B$2:$B$33,G$1,'data-normalized'!$O$4:$O$35)</f>
        <v>-1.0528562444036211</v>
      </c>
      <c r="H5" s="10">
        <f>AVERAGEIF($B$2:$B$33,H$1,'data-normalized'!$O$4:$O$35)</f>
        <v>-0.20815397689102172</v>
      </c>
      <c r="I5" s="10">
        <f>AVERAGEIF($B$2:$B$33,I$1,'data-normalized'!$O$4:$O$35)</f>
        <v>1.5667503636958995E-2</v>
      </c>
      <c r="J5" s="11">
        <f>AVERAGEIF($B$2:$B$33,J$1,'data-normalized'!$O$4:$O$35)</f>
        <v>0.39168759092396682</v>
      </c>
      <c r="L5" s="9">
        <f>SUMXMY2('data-normalized'!$L7:$Q7,E$2:E$7)</f>
        <v>14.742958700945215</v>
      </c>
      <c r="M5" s="10">
        <f>SUMXMY2('data-normalized'!$L7:$Q7,F$2:F$7)</f>
        <v>5.0901899068331122</v>
      </c>
      <c r="N5" s="10">
        <f>SUMXMY2('data-normalized'!$L7:$Q7,G$2:G$7)</f>
        <v>7.2898527105511626</v>
      </c>
      <c r="O5" s="10">
        <f>SUMXMY2('data-normalized'!$L7:$Q7,H$2:H$7)</f>
        <v>0.76229126413815629</v>
      </c>
      <c r="P5" s="10">
        <f>SUMXMY2('data-normalized'!$L7:$Q7,I$2:I$7)</f>
        <v>7.5553379963158642</v>
      </c>
      <c r="Q5" s="11">
        <f>SUMXMY2('data-normalized'!$L7:$Q7,J$2:J$7)</f>
        <v>10.643758099636429</v>
      </c>
      <c r="R5" s="4">
        <f t="shared" si="2"/>
        <v>0.76229126413815629</v>
      </c>
    </row>
    <row r="6" spans="1:18" x14ac:dyDescent="0.25">
      <c r="A6">
        <f t="shared" si="3"/>
        <v>5</v>
      </c>
      <c r="B6" s="4">
        <v>5</v>
      </c>
      <c r="D6" t="str">
        <v>City average</v>
      </c>
      <c r="E6" s="9">
        <f>AVERAGEIF($B$2:$B$33,E$1,'data-normalized'!$P$4:$P$35)</f>
        <v>-1.2041828219818835</v>
      </c>
      <c r="F6" s="10">
        <f>AVERAGEIF($B$2:$B$33,F$1,'data-normalized'!$P$4:$P$35)</f>
        <v>-1.012472123954917</v>
      </c>
      <c r="G6" s="10">
        <f>AVERAGEIF($B$2:$B$33,G$1,'data-normalized'!$P$4:$P$35)</f>
        <v>1.0100757402295799</v>
      </c>
      <c r="H6" s="10">
        <f>AVERAGEIF($B$2:$B$33,H$1,'data-normalized'!$P$4:$P$35)</f>
        <v>0.2747282770832869</v>
      </c>
      <c r="I6" s="10">
        <f>AVERAGEIF($B$2:$B$33,I$1,'data-normalized'!$P$4:$P$35)</f>
        <v>0.13779206420688217</v>
      </c>
      <c r="J6" s="11">
        <f>AVERAGEIF($B$2:$B$33,J$1,'data-normalized'!$P$4:$P$35)</f>
        <v>-0.91661677494143368</v>
      </c>
      <c r="L6" s="9">
        <f>SUMXMY2('data-normalized'!$L8:$Q8,E$2:E$7)</f>
        <v>12.330776506468389</v>
      </c>
      <c r="M6" s="10">
        <f>SUMXMY2('data-normalized'!$L8:$Q8,F$2:F$7)</f>
        <v>11.542302040866957</v>
      </c>
      <c r="N6" s="10">
        <f>SUMXMY2('data-normalized'!$L8:$Q8,G$2:G$7)</f>
        <v>9.2485959254217818</v>
      </c>
      <c r="O6" s="10">
        <f>SUMXMY2('data-normalized'!$L8:$Q8,H$2:H$7)</f>
        <v>6.3773402125676881</v>
      </c>
      <c r="P6" s="10">
        <f>SUMXMY2('data-normalized'!$L8:$Q8,I$2:I$7)</f>
        <v>0.91259502505726731</v>
      </c>
      <c r="Q6" s="11">
        <f>SUMXMY2('data-normalized'!$L8:$Q8,J$2:J$7)</f>
        <v>3.0796226636082866</v>
      </c>
      <c r="R6" s="4">
        <f t="shared" si="2"/>
        <v>0.91259502505726731</v>
      </c>
    </row>
    <row r="7" spans="1:18" x14ac:dyDescent="0.25">
      <c r="A7">
        <f t="shared" si="3"/>
        <v>6</v>
      </c>
      <c r="B7" s="4">
        <v>6</v>
      </c>
      <c r="D7" t="str">
        <v>Highway average</v>
      </c>
      <c r="E7" s="12">
        <f>AVERAGEIF($B$2:$B$33,E$1,'data-normalized'!$Q$4:$Q$35)</f>
        <v>-1.1897498508956701</v>
      </c>
      <c r="F7" s="13">
        <f>AVERAGEIF($B$2:$B$33,F$1,'data-normalized'!$Q$4:$Q$35)</f>
        <v>-1.0528002277709887</v>
      </c>
      <c r="G7" s="13">
        <f>AVERAGEIF($B$2:$B$33,G$1,'data-normalized'!$Q$4:$Q$35)</f>
        <v>0.94666426984936047</v>
      </c>
      <c r="H7" s="13">
        <f>AVERAGEIF($B$2:$B$33,H$1,'data-normalized'!$Q$4:$Q$35)</f>
        <v>0.2971317716008714</v>
      </c>
      <c r="I7" s="13">
        <f>AVERAGEIF($B$2:$B$33,I$1,'data-normalized'!$Q$4:$Q$35)</f>
        <v>0.27104612910093207</v>
      </c>
      <c r="J7" s="14">
        <f>AVERAGEIF($B$2:$B$33,J$1,'data-normalized'!$Q$4:$Q$35)</f>
        <v>-0.82455085589651966</v>
      </c>
      <c r="L7" s="9">
        <f>SUMXMY2('data-normalized'!$L9:$Q9,E$2:E$7)</f>
        <v>6.0787755629338749</v>
      </c>
      <c r="M7" s="10">
        <f>SUMXMY2('data-normalized'!$L9:$Q9,F$2:F$7)</f>
        <v>6.1893655029607393</v>
      </c>
      <c r="N7" s="10">
        <f>SUMXMY2('data-normalized'!$L9:$Q9,G$2:G$7)</f>
        <v>13.562973005348802</v>
      </c>
      <c r="O7" s="10">
        <f>SUMXMY2('data-normalized'!$L9:$Q9,H$2:H$7)</f>
        <v>6.6836236349929239</v>
      </c>
      <c r="P7" s="10">
        <f>SUMXMY2('data-normalized'!$L9:$Q9,I$2:I$7)</f>
        <v>2.8656802712524487</v>
      </c>
      <c r="Q7" s="11">
        <f>SUMXMY2('data-normalized'!$L9:$Q9,J$2:J$7)</f>
        <v>0.13178392708926315</v>
      </c>
      <c r="R7" s="4">
        <f t="shared" si="2"/>
        <v>0.13178392708926315</v>
      </c>
    </row>
    <row r="8" spans="1:18" x14ac:dyDescent="0.25">
      <c r="A8">
        <f t="shared" si="3"/>
        <v>7</v>
      </c>
      <c r="B8" s="4">
        <v>6</v>
      </c>
      <c r="L8" s="9">
        <f>SUMXMY2('data-normalized'!$L10:$Q10,E$2:E$7)</f>
        <v>8.0974782298215988</v>
      </c>
      <c r="M8" s="10">
        <f>SUMXMY2('data-normalized'!$L10:$Q10,F$2:F$7)</f>
        <v>12.987694160424795</v>
      </c>
      <c r="N8" s="10">
        <f>SUMXMY2('data-normalized'!$L10:$Q10,G$2:G$7)</f>
        <v>19.503428509961104</v>
      </c>
      <c r="O8" s="10">
        <f>SUMXMY2('data-normalized'!$L10:$Q10,H$2:H$7)</f>
        <v>13.464541207068301</v>
      </c>
      <c r="P8" s="10">
        <f>SUMXMY2('data-normalized'!$L10:$Q10,I$2:I$7)</f>
        <v>4.7832925813693761</v>
      </c>
      <c r="Q8" s="11">
        <f>SUMXMY2('data-normalized'!$L10:$Q10,J$2:J$7)</f>
        <v>1.1858156082631195</v>
      </c>
      <c r="R8" s="4">
        <f t="shared" si="2"/>
        <v>1.1858156082631195</v>
      </c>
    </row>
    <row r="9" spans="1:18" x14ac:dyDescent="0.25">
      <c r="A9">
        <f t="shared" si="3"/>
        <v>8</v>
      </c>
      <c r="B9" s="4">
        <v>3</v>
      </c>
      <c r="D9" t="s">
        <v>41</v>
      </c>
      <c r="E9" s="2">
        <v>6</v>
      </c>
      <c r="L9" s="9">
        <f>SUMXMY2('data-normalized'!$L11:$Q11,E$2:E$7)</f>
        <v>25.266564329019985</v>
      </c>
      <c r="M9" s="10">
        <f>SUMXMY2('data-normalized'!$L11:$Q11,F$2:F$7)</f>
        <v>17.734613996155797</v>
      </c>
      <c r="N9" s="10">
        <f>SUMXMY2('data-normalized'!$L11:$Q11,G$2:G$7)</f>
        <v>0.65082684215301145</v>
      </c>
      <c r="O9" s="10">
        <f>SUMXMY2('data-normalized'!$L11:$Q11,H$2:H$7)</f>
        <v>3.416954012011141</v>
      </c>
      <c r="P9" s="10">
        <f>SUMXMY2('data-normalized'!$L11:$Q11,I$2:I$7)</f>
        <v>2.8608880814787234</v>
      </c>
      <c r="Q9" s="11">
        <f>SUMXMY2('data-normalized'!$L11:$Q11,J$2:J$7)</f>
        <v>11.317591874817474</v>
      </c>
      <c r="R9" s="4">
        <f t="shared" si="2"/>
        <v>0.65082684215301145</v>
      </c>
    </row>
    <row r="10" spans="1:18" x14ac:dyDescent="0.25">
      <c r="A10">
        <f t="shared" si="3"/>
        <v>9</v>
      </c>
      <c r="B10" s="4">
        <v>2</v>
      </c>
      <c r="L10" s="9">
        <f>SUMXMY2('data-normalized'!$L12:$Q12,E$2:E$7)</f>
        <v>4.6935339390161728</v>
      </c>
      <c r="M10" s="10">
        <f>SUMXMY2('data-normalized'!$L12:$Q12,F$2:F$7)</f>
        <v>1.6525513574244637</v>
      </c>
      <c r="N10" s="10">
        <f>SUMXMY2('data-normalized'!$L12:$Q12,G$2:G$7)</f>
        <v>29.942388684979626</v>
      </c>
      <c r="O10" s="10">
        <f>SUMXMY2('data-normalized'!$L12:$Q12,H$2:H$7)</f>
        <v>13.120620310370832</v>
      </c>
      <c r="P10" s="10">
        <f>SUMXMY2('data-normalized'!$L12:$Q12,I$2:I$7)</f>
        <v>16.844634918063061</v>
      </c>
      <c r="Q10" s="11">
        <f>SUMXMY2('data-normalized'!$L12:$Q12,J$2:J$7)</f>
        <v>9.9013240251819994</v>
      </c>
      <c r="R10" s="4">
        <f t="shared" si="2"/>
        <v>1.6525513574244637</v>
      </c>
    </row>
    <row r="11" spans="1:18" x14ac:dyDescent="0.25">
      <c r="A11">
        <f t="shared" si="3"/>
        <v>10</v>
      </c>
      <c r="B11" s="4">
        <v>2</v>
      </c>
      <c r="D11" t="s">
        <v>42</v>
      </c>
      <c r="E11" s="2">
        <v>10</v>
      </c>
      <c r="L11" s="9">
        <f>SUMXMY2('data-normalized'!$L13:$Q13,E$2:E$7)</f>
        <v>4.5881702939727367</v>
      </c>
      <c r="M11" s="10">
        <f>SUMXMY2('data-normalized'!$L13:$Q13,F$2:F$7)</f>
        <v>1.641347745734292</v>
      </c>
      <c r="N11" s="10">
        <f>SUMXMY2('data-normalized'!$L13:$Q13,G$2:G$7)</f>
        <v>31.283602973073709</v>
      </c>
      <c r="O11" s="10">
        <f>SUMXMY2('data-normalized'!$L13:$Q13,H$2:H$7)</f>
        <v>13.479407091924131</v>
      </c>
      <c r="P11" s="10">
        <f>SUMXMY2('data-normalized'!$L13:$Q13,I$2:I$7)</f>
        <v>18.19110217268933</v>
      </c>
      <c r="Q11" s="11">
        <f>SUMXMY2('data-normalized'!$L13:$Q13,J$2:J$7)</f>
        <v>11.21450988043412</v>
      </c>
      <c r="R11" s="4">
        <f t="shared" si="2"/>
        <v>1.641347745734292</v>
      </c>
    </row>
    <row r="12" spans="1:18" x14ac:dyDescent="0.25">
      <c r="A12">
        <f t="shared" si="3"/>
        <v>11</v>
      </c>
      <c r="B12" s="4">
        <v>4</v>
      </c>
      <c r="L12" s="9">
        <f>SUMXMY2('data-normalized'!$L14:$Q14,E$2:E$7)</f>
        <v>21.232045843443576</v>
      </c>
      <c r="M12" s="10">
        <f>SUMXMY2('data-normalized'!$L14:$Q14,F$2:F$7)</f>
        <v>11.787636057615469</v>
      </c>
      <c r="N12" s="10">
        <f>SUMXMY2('data-normalized'!$L14:$Q14,G$2:G$7)</f>
        <v>2.8172335813498246</v>
      </c>
      <c r="O12" s="10">
        <f>SUMXMY2('data-normalized'!$L14:$Q14,H$2:H$7)</f>
        <v>1.5924140035206156</v>
      </c>
      <c r="P12" s="10">
        <f>SUMXMY2('data-normalized'!$L14:$Q14,I$2:I$7)</f>
        <v>4.907748840498896</v>
      </c>
      <c r="Q12" s="11">
        <f>SUMXMY2('data-normalized'!$L14:$Q14,J$2:J$7)</f>
        <v>11.400706545217039</v>
      </c>
      <c r="R12" s="4">
        <f t="shared" si="2"/>
        <v>1.5924140035206156</v>
      </c>
    </row>
    <row r="13" spans="1:18" x14ac:dyDescent="0.25">
      <c r="A13">
        <f t="shared" si="3"/>
        <v>12</v>
      </c>
      <c r="B13" s="4">
        <v>1</v>
      </c>
      <c r="D13" t="s">
        <v>44</v>
      </c>
      <c r="E13" s="2">
        <f>SUM(R2:R33)</f>
        <v>42.39709280024767</v>
      </c>
      <c r="L13" s="9">
        <f>SUMXMY2('data-normalized'!$L15:$Q15,E$2:E$7)</f>
        <v>2.8784808928434123E-2</v>
      </c>
      <c r="M13" s="10">
        <f>SUMXMY2('data-normalized'!$L15:$Q15,F$2:F$7)</f>
        <v>4.0839721215020974</v>
      </c>
      <c r="N13" s="10">
        <f>SUMXMY2('data-normalized'!$L15:$Q15,G$2:G$7)</f>
        <v>30.559926739135562</v>
      </c>
      <c r="O13" s="10">
        <f>SUMXMY2('data-normalized'!$L15:$Q15,H$2:H$7)</f>
        <v>13.78432792092255</v>
      </c>
      <c r="P13" s="10">
        <f>SUMXMY2('data-normalized'!$L15:$Q15,I$2:I$7)</f>
        <v>13.973373229933799</v>
      </c>
      <c r="Q13" s="11">
        <f>SUMXMY2('data-normalized'!$L15:$Q15,J$2:J$7)</f>
        <v>5.873000713310141</v>
      </c>
      <c r="R13" s="4">
        <f t="shared" si="2"/>
        <v>2.8784808928434123E-2</v>
      </c>
    </row>
    <row r="14" spans="1:18" x14ac:dyDescent="0.25">
      <c r="A14">
        <f t="shared" si="3"/>
        <v>13</v>
      </c>
      <c r="B14" s="4">
        <v>3</v>
      </c>
      <c r="L14" s="9">
        <f>SUMXMY2('data-normalized'!$L16:$Q16,E$2:E$7)</f>
        <v>42.024526584605972</v>
      </c>
      <c r="M14" s="10">
        <f>SUMXMY2('data-normalized'!$L16:$Q16,F$2:F$7)</f>
        <v>27.422683852889516</v>
      </c>
      <c r="N14" s="10">
        <f>SUMXMY2('data-normalized'!$L16:$Q16,G$2:G$7)</f>
        <v>1.7730191745146799</v>
      </c>
      <c r="O14" s="10">
        <f>SUMXMY2('data-normalized'!$L16:$Q16,H$2:H$7)</f>
        <v>9.3556025954231377</v>
      </c>
      <c r="P14" s="10">
        <f>SUMXMY2('data-normalized'!$L16:$Q16,I$2:I$7)</f>
        <v>10.516829741239253</v>
      </c>
      <c r="Q14" s="11">
        <f>SUMXMY2('data-normalized'!$L16:$Q16,J$2:J$7)</f>
        <v>22.144591768999948</v>
      </c>
      <c r="R14" s="4">
        <f t="shared" si="2"/>
        <v>1.7730191745146799</v>
      </c>
    </row>
    <row r="15" spans="1:18" x14ac:dyDescent="0.25">
      <c r="A15">
        <f t="shared" si="3"/>
        <v>14</v>
      </c>
      <c r="B15" s="4">
        <v>3</v>
      </c>
      <c r="L15" s="9">
        <f>SUMXMY2('data-normalized'!$L17:$Q17,E$2:E$7)</f>
        <v>26.060729871283428</v>
      </c>
      <c r="M15" s="10">
        <f>SUMXMY2('data-normalized'!$L17:$Q17,F$2:F$7)</f>
        <v>21.035525037232524</v>
      </c>
      <c r="N15" s="10">
        <f>SUMXMY2('data-normalized'!$L17:$Q17,G$2:G$7)</f>
        <v>2.0041025344510643</v>
      </c>
      <c r="O15" s="10">
        <f>SUMXMY2('data-normalized'!$L17:$Q17,H$2:H$7)</f>
        <v>5.705671409955464</v>
      </c>
      <c r="P15" s="10">
        <f>SUMXMY2('data-normalized'!$L17:$Q17,I$2:I$7)</f>
        <v>2.4232824977827572</v>
      </c>
      <c r="Q15" s="11">
        <f>SUMXMY2('data-normalized'!$L17:$Q17,J$2:J$7)</f>
        <v>11.257959780362427</v>
      </c>
      <c r="R15" s="4">
        <f t="shared" si="2"/>
        <v>2.0041025344510643</v>
      </c>
    </row>
    <row r="16" spans="1:18" x14ac:dyDescent="0.25">
      <c r="A16">
        <f t="shared" si="3"/>
        <v>15</v>
      </c>
      <c r="B16" s="4">
        <v>3</v>
      </c>
      <c r="L16" s="9">
        <f>SUMXMY2('data-normalized'!$L18:$Q18,E$2:E$7)</f>
        <v>33.54830536132917</v>
      </c>
      <c r="M16" s="10">
        <f>SUMXMY2('data-normalized'!$L18:$Q18,F$2:F$7)</f>
        <v>20.255600047944778</v>
      </c>
      <c r="N16" s="10">
        <f>SUMXMY2('data-normalized'!$L18:$Q18,G$2:G$7)</f>
        <v>0.51897207309911964</v>
      </c>
      <c r="O16" s="10">
        <f>SUMXMY2('data-normalized'!$L18:$Q18,H$2:H$7)</f>
        <v>4.6862372954501526</v>
      </c>
      <c r="P16" s="10">
        <f>SUMXMY2('data-normalized'!$L18:$Q18,I$2:I$7)</f>
        <v>7.6016684253871301</v>
      </c>
      <c r="Q16" s="11">
        <f>SUMXMY2('data-normalized'!$L18:$Q18,J$2:J$7)</f>
        <v>17.708701561776508</v>
      </c>
      <c r="R16" s="4">
        <f t="shared" si="2"/>
        <v>0.51897207309911964</v>
      </c>
    </row>
    <row r="17" spans="1:18" x14ac:dyDescent="0.25">
      <c r="A17">
        <f t="shared" si="3"/>
        <v>16</v>
      </c>
      <c r="B17" s="4">
        <v>2</v>
      </c>
      <c r="L17" s="9">
        <f>SUMXMY2('data-normalized'!$L19:$Q19,E$2:E$7)</f>
        <v>13.547640647892328</v>
      </c>
      <c r="M17" s="10">
        <f>SUMXMY2('data-normalized'!$L19:$Q19,F$2:F$7)</f>
        <v>3.2136808304834603</v>
      </c>
      <c r="N17" s="10">
        <f>SUMXMY2('data-normalized'!$L19:$Q19,G$2:G$7)</f>
        <v>17.128410051574683</v>
      </c>
      <c r="O17" s="10">
        <f>SUMXMY2('data-normalized'!$L19:$Q19,H$2:H$7)</f>
        <v>5.7671685920908882</v>
      </c>
      <c r="P17" s="10">
        <f>SUMXMY2('data-normalized'!$L19:$Q19,I$2:I$7)</f>
        <v>14.642266064054825</v>
      </c>
      <c r="Q17" s="11">
        <f>SUMXMY2('data-normalized'!$L19:$Q19,J$2:J$7)</f>
        <v>13.516481475391021</v>
      </c>
      <c r="R17" s="4">
        <f t="shared" si="2"/>
        <v>3.2136808304834603</v>
      </c>
    </row>
    <row r="18" spans="1:18" x14ac:dyDescent="0.25">
      <c r="A18">
        <f t="shared" si="3"/>
        <v>17</v>
      </c>
      <c r="B18" s="4">
        <v>2</v>
      </c>
      <c r="L18" s="9">
        <f>SUMXMY2('data-normalized'!$L20:$Q20,E$2:E$7)</f>
        <v>3.3409471954610526</v>
      </c>
      <c r="M18" s="10">
        <f>SUMXMY2('data-normalized'!$L20:$Q20,F$2:F$7)</f>
        <v>0.63067040119126827</v>
      </c>
      <c r="N18" s="10">
        <f>SUMXMY2('data-normalized'!$L20:$Q20,G$2:G$7)</f>
        <v>20.209522237821073</v>
      </c>
      <c r="O18" s="10">
        <f>SUMXMY2('data-normalized'!$L20:$Q20,H$2:H$7)</f>
        <v>6.2998699562567024</v>
      </c>
      <c r="P18" s="10">
        <f>SUMXMY2('data-normalized'!$L20:$Q20,I$2:I$7)</f>
        <v>10.698786480636141</v>
      </c>
      <c r="Q18" s="11">
        <f>SUMXMY2('data-normalized'!$L20:$Q20,J$2:J$7)</f>
        <v>6.3813486350228734</v>
      </c>
      <c r="R18" s="4">
        <f t="shared" si="2"/>
        <v>0.63067040119126827</v>
      </c>
    </row>
    <row r="19" spans="1:18" x14ac:dyDescent="0.25">
      <c r="A19">
        <f t="shared" si="3"/>
        <v>18</v>
      </c>
      <c r="B19" s="4">
        <v>6</v>
      </c>
      <c r="L19" s="9">
        <f>SUMXMY2('data-normalized'!$L21:$Q21,E$2:E$7)</f>
        <v>5.4720031619649987</v>
      </c>
      <c r="M19" s="10">
        <f>SUMXMY2('data-normalized'!$L21:$Q21,F$2:F$7)</f>
        <v>4.6130650833332654</v>
      </c>
      <c r="N19" s="10">
        <f>SUMXMY2('data-normalized'!$L21:$Q21,G$2:G$7)</f>
        <v>15.630608605077335</v>
      </c>
      <c r="O19" s="10">
        <f>SUMXMY2('data-normalized'!$L21:$Q21,H$2:H$7)</f>
        <v>7.20881171114035</v>
      </c>
      <c r="P19" s="10">
        <f>SUMXMY2('data-normalized'!$L21:$Q21,I$2:I$7)</f>
        <v>4.9026001916262487</v>
      </c>
      <c r="Q19" s="11">
        <f>SUMXMY2('data-normalized'!$L21:$Q21,J$2:J$7)</f>
        <v>0.74469623211540936</v>
      </c>
      <c r="R19" s="4">
        <f t="shared" si="2"/>
        <v>0.74469623211540936</v>
      </c>
    </row>
    <row r="20" spans="1:18" x14ac:dyDescent="0.25">
      <c r="A20">
        <f t="shared" si="3"/>
        <v>19</v>
      </c>
      <c r="B20" s="4">
        <v>3</v>
      </c>
      <c r="L20" s="9">
        <f>SUMXMY2('data-normalized'!$L22:$Q22,E$2:E$7)</f>
        <v>36.794243800589165</v>
      </c>
      <c r="M20" s="10">
        <f>SUMXMY2('data-normalized'!$L22:$Q22,F$2:F$7)</f>
        <v>27.374904640543537</v>
      </c>
      <c r="N20" s="10">
        <f>SUMXMY2('data-normalized'!$L22:$Q22,G$2:G$7)</f>
        <v>1.4017774757297952</v>
      </c>
      <c r="O20" s="10">
        <f>SUMXMY2('data-normalized'!$L22:$Q22,H$2:H$7)</f>
        <v>8.983075204541386</v>
      </c>
      <c r="P20" s="10">
        <f>SUMXMY2('data-normalized'!$L22:$Q22,I$2:I$7)</f>
        <v>6.2447714365494225</v>
      </c>
      <c r="Q20" s="11">
        <f>SUMXMY2('data-normalized'!$L22:$Q22,J$2:J$7)</f>
        <v>17.094802999483349</v>
      </c>
      <c r="R20" s="4">
        <f t="shared" si="2"/>
        <v>1.4017774757297952</v>
      </c>
    </row>
    <row r="21" spans="1:18" x14ac:dyDescent="0.25">
      <c r="A21">
        <f t="shared" si="3"/>
        <v>20</v>
      </c>
      <c r="B21" s="4">
        <v>4</v>
      </c>
      <c r="L21" s="9">
        <f>SUMXMY2('data-normalized'!$L23:$Q23,E$2:E$7)</f>
        <v>14.005613550207347</v>
      </c>
      <c r="M21" s="10">
        <f>SUMXMY2('data-normalized'!$L23:$Q23,F$2:F$7)</f>
        <v>6.2858832869191321</v>
      </c>
      <c r="N21" s="10">
        <f>SUMXMY2('data-normalized'!$L23:$Q23,G$2:G$7)</f>
        <v>4.5210539703656085</v>
      </c>
      <c r="O21" s="10">
        <f>SUMXMY2('data-normalized'!$L23:$Q23,H$2:H$7)</f>
        <v>0.1071916725993606</v>
      </c>
      <c r="P21" s="10">
        <f>SUMXMY2('data-normalized'!$L23:$Q23,I$2:I$7)</f>
        <v>3.8605253646203432</v>
      </c>
      <c r="Q21" s="11">
        <f>SUMXMY2('data-normalized'!$L23:$Q23,J$2:J$7)</f>
        <v>7.6118674324559894</v>
      </c>
      <c r="R21" s="4">
        <f t="shared" si="2"/>
        <v>0.1071916725993606</v>
      </c>
    </row>
    <row r="22" spans="1:18" x14ac:dyDescent="0.25">
      <c r="A22">
        <f t="shared" si="3"/>
        <v>21</v>
      </c>
      <c r="B22" s="4">
        <v>2</v>
      </c>
      <c r="L22" s="9">
        <f>SUMXMY2('data-normalized'!$L24:$Q24,E$2:E$7)</f>
        <v>3.4939398510830553</v>
      </c>
      <c r="M22" s="10">
        <f>SUMXMY2('data-normalized'!$L24:$Q24,F$2:F$7)</f>
        <v>0.45709447002775949</v>
      </c>
      <c r="N22" s="10">
        <f>SUMXMY2('data-normalized'!$L24:$Q24,G$2:G$7)</f>
        <v>21.525401872105469</v>
      </c>
      <c r="O22" s="10">
        <f>SUMXMY2('data-normalized'!$L24:$Q24,H$2:H$7)</f>
        <v>7.5388346532732999</v>
      </c>
      <c r="P22" s="10">
        <f>SUMXMY2('data-normalized'!$L24:$Q24,I$2:I$7)</f>
        <v>11.405072973664604</v>
      </c>
      <c r="Q22" s="11">
        <f>SUMXMY2('data-normalized'!$L24:$Q24,J$2:J$7)</f>
        <v>5.9539062038159685</v>
      </c>
      <c r="R22" s="4">
        <f t="shared" si="2"/>
        <v>0.45709447002775949</v>
      </c>
    </row>
    <row r="23" spans="1:18" x14ac:dyDescent="0.25">
      <c r="A23">
        <f t="shared" si="3"/>
        <v>22</v>
      </c>
      <c r="B23" s="4">
        <v>1</v>
      </c>
      <c r="L23" s="9">
        <f>SUMXMY2('data-normalized'!$L25:$Q25,E$2:E$7)</f>
        <v>0.11513923571373666</v>
      </c>
      <c r="M23" s="10">
        <f>SUMXMY2('data-normalized'!$L25:$Q25,F$2:F$7)</f>
        <v>6.2798350012515156</v>
      </c>
      <c r="N23" s="10">
        <f>SUMXMY2('data-normalized'!$L25:$Q25,G$2:G$7)</f>
        <v>32.931504086573867</v>
      </c>
      <c r="O23" s="10">
        <f>SUMXMY2('data-normalized'!$L25:$Q25,H$2:H$7)</f>
        <v>16.117998196264416</v>
      </c>
      <c r="P23" s="10">
        <f>SUMXMY2('data-normalized'!$L25:$Q25,I$2:I$7)</f>
        <v>14.666412444939093</v>
      </c>
      <c r="Q23" s="11">
        <f>SUMXMY2('data-normalized'!$L25:$Q25,J$2:J$7)</f>
        <v>6.0126686142030046</v>
      </c>
      <c r="R23" s="4">
        <f t="shared" si="2"/>
        <v>0.11513923571373666</v>
      </c>
    </row>
    <row r="24" spans="1:18" x14ac:dyDescent="0.25">
      <c r="A24">
        <f t="shared" si="3"/>
        <v>23</v>
      </c>
      <c r="B24" s="4">
        <v>3</v>
      </c>
      <c r="L24" s="9">
        <f>SUMXMY2('data-normalized'!$L26:$Q26,E$2:E$7)</f>
        <v>36.455759723905992</v>
      </c>
      <c r="M24" s="10">
        <f>SUMXMY2('data-normalized'!$L26:$Q26,F$2:F$7)</f>
        <v>21.392116333298947</v>
      </c>
      <c r="N24" s="10">
        <f>SUMXMY2('data-normalized'!$L26:$Q26,G$2:G$7)</f>
        <v>1.518163237947399</v>
      </c>
      <c r="O24" s="10">
        <f>SUMXMY2('data-normalized'!$L26:$Q26,H$2:H$7)</f>
        <v>5.2992184349133318</v>
      </c>
      <c r="P24" s="10">
        <f>SUMXMY2('data-normalized'!$L26:$Q26,I$2:I$7)</f>
        <v>10.348569554344914</v>
      </c>
      <c r="Q24" s="11">
        <f>SUMXMY2('data-normalized'!$L26:$Q26,J$2:J$7)</f>
        <v>21.872436690813483</v>
      </c>
      <c r="R24" s="4">
        <f t="shared" si="2"/>
        <v>1.518163237947399</v>
      </c>
    </row>
    <row r="25" spans="1:18" x14ac:dyDescent="0.25">
      <c r="A25">
        <f t="shared" si="3"/>
        <v>24</v>
      </c>
      <c r="B25" s="4">
        <v>4</v>
      </c>
      <c r="L25" s="9">
        <f>SUMXMY2('data-normalized'!$L27:$Q27,E$2:E$7)</f>
        <v>30.652793152032451</v>
      </c>
      <c r="M25" s="10">
        <f>SUMXMY2('data-normalized'!$L27:$Q27,F$2:F$7)</f>
        <v>19.882513085987771</v>
      </c>
      <c r="N25" s="10">
        <f>SUMXMY2('data-normalized'!$L27:$Q27,G$2:G$7)</f>
        <v>6.64295180300675</v>
      </c>
      <c r="O25" s="10">
        <f>SUMXMY2('data-normalized'!$L27:$Q27,H$2:H$7)</f>
        <v>5.5722441458027312</v>
      </c>
      <c r="P25" s="10">
        <f>SUMXMY2('data-normalized'!$L27:$Q27,I$2:I$7)</f>
        <v>12.363537782385283</v>
      </c>
      <c r="Q25" s="11">
        <f>SUMXMY2('data-normalized'!$L27:$Q27,J$2:J$7)</f>
        <v>23.726865114674062</v>
      </c>
      <c r="R25" s="4">
        <f t="shared" si="2"/>
        <v>5.5722441458027312</v>
      </c>
    </row>
    <row r="26" spans="1:18" x14ac:dyDescent="0.25">
      <c r="A26">
        <f t="shared" si="3"/>
        <v>25</v>
      </c>
      <c r="B26" s="4">
        <v>1</v>
      </c>
      <c r="L26" s="9">
        <f>SUMXMY2('data-normalized'!$L28:$Q28,E$2:E$7)</f>
        <v>2.8784808928434123E-2</v>
      </c>
      <c r="M26" s="10">
        <f>SUMXMY2('data-normalized'!$L28:$Q28,F$2:F$7)</f>
        <v>4.0839721215020974</v>
      </c>
      <c r="N26" s="10">
        <f>SUMXMY2('data-normalized'!$L28:$Q28,G$2:G$7)</f>
        <v>30.559926739135562</v>
      </c>
      <c r="O26" s="10">
        <f>SUMXMY2('data-normalized'!$L28:$Q28,H$2:H$7)</f>
        <v>13.78432792092255</v>
      </c>
      <c r="P26" s="10">
        <f>SUMXMY2('data-normalized'!$L28:$Q28,I$2:I$7)</f>
        <v>13.973373229933799</v>
      </c>
      <c r="Q26" s="11">
        <f>SUMXMY2('data-normalized'!$L28:$Q28,J$2:J$7)</f>
        <v>5.873000713310141</v>
      </c>
      <c r="R26" s="4">
        <f t="shared" si="2"/>
        <v>2.8784808928434123E-2</v>
      </c>
    </row>
    <row r="27" spans="1:18" x14ac:dyDescent="0.25">
      <c r="A27">
        <f t="shared" si="3"/>
        <v>26</v>
      </c>
      <c r="B27" s="4">
        <v>5</v>
      </c>
      <c r="L27" s="9">
        <f>SUMXMY2('data-normalized'!$L29:$Q29,E$2:E$7)</f>
        <v>18.912597987152004</v>
      </c>
      <c r="M27" s="10">
        <f>SUMXMY2('data-normalized'!$L29:$Q29,F$2:F$7)</f>
        <v>14.993575250891299</v>
      </c>
      <c r="N27" s="10">
        <f>SUMXMY2('data-normalized'!$L29:$Q29,G$2:G$7)</f>
        <v>3.6056529795310635</v>
      </c>
      <c r="O27" s="10">
        <f>SUMXMY2('data-normalized'!$L29:$Q29,H$2:H$7)</f>
        <v>4.5433432464756169</v>
      </c>
      <c r="P27" s="10">
        <f>SUMXMY2('data-normalized'!$L29:$Q29,I$2:I$7)</f>
        <v>1.0262394320661736</v>
      </c>
      <c r="Q27" s="11">
        <f>SUMXMY2('data-normalized'!$L29:$Q29,J$2:J$7)</f>
        <v>6.0220866705956571</v>
      </c>
      <c r="R27" s="4">
        <f t="shared" si="2"/>
        <v>1.0262394320661736</v>
      </c>
    </row>
    <row r="28" spans="1:18" x14ac:dyDescent="0.25">
      <c r="A28">
        <f t="shared" si="3"/>
        <v>27</v>
      </c>
      <c r="B28" s="4">
        <v>5</v>
      </c>
      <c r="L28" s="9">
        <f>SUMXMY2('data-normalized'!$L30:$Q30,E$2:E$7)</f>
        <v>14.288721267875461</v>
      </c>
      <c r="M28" s="10">
        <f>SUMXMY2('data-normalized'!$L30:$Q30,F$2:F$7)</f>
        <v>11.46185318247424</v>
      </c>
      <c r="N28" s="10">
        <f>SUMXMY2('data-normalized'!$L30:$Q30,G$2:G$7)</f>
        <v>6.2327030096757232</v>
      </c>
      <c r="O28" s="10">
        <f>SUMXMY2('data-normalized'!$L30:$Q30,H$2:H$7)</f>
        <v>4.3936969148873155</v>
      </c>
      <c r="P28" s="10">
        <f>SUMXMY2('data-normalized'!$L30:$Q30,I$2:I$7)</f>
        <v>1.152811253136331</v>
      </c>
      <c r="Q28" s="11">
        <f>SUMXMY2('data-normalized'!$L30:$Q30,J$2:J$7)</f>
        <v>4.4792136528361102</v>
      </c>
      <c r="R28" s="4">
        <f t="shared" si="2"/>
        <v>1.152811253136331</v>
      </c>
    </row>
    <row r="29" spans="1:18" x14ac:dyDescent="0.25">
      <c r="A29">
        <f t="shared" si="3"/>
        <v>28</v>
      </c>
      <c r="B29" s="4">
        <v>3</v>
      </c>
      <c r="L29" s="9">
        <f>SUMXMY2('data-normalized'!$L31:$Q31,E$2:E$7)</f>
        <v>29.024207332928214</v>
      </c>
      <c r="M29" s="10">
        <f>SUMXMY2('data-normalized'!$L31:$Q31,F$2:F$7)</f>
        <v>16.964330443566894</v>
      </c>
      <c r="N29" s="10">
        <f>SUMXMY2('data-normalized'!$L31:$Q31,G$2:G$7)</f>
        <v>1.1168729403896624</v>
      </c>
      <c r="O29" s="10">
        <f>SUMXMY2('data-normalized'!$L31:$Q31,H$2:H$7)</f>
        <v>2.7874826610110111</v>
      </c>
      <c r="P29" s="10">
        <f>SUMXMY2('data-normalized'!$L31:$Q31,I$2:I$7)</f>
        <v>7.0260216309066159</v>
      </c>
      <c r="Q29" s="11">
        <f>SUMXMY2('data-normalized'!$L31:$Q31,J$2:J$7)</f>
        <v>16.660204636043737</v>
      </c>
      <c r="R29" s="4">
        <f t="shared" si="2"/>
        <v>1.1168729403896624</v>
      </c>
    </row>
    <row r="30" spans="1:18" x14ac:dyDescent="0.25">
      <c r="A30">
        <f t="shared" si="3"/>
        <v>29</v>
      </c>
      <c r="B30" s="4">
        <v>4</v>
      </c>
      <c r="L30" s="9">
        <f>SUMXMY2('data-normalized'!$L32:$Q32,E$2:E$7)</f>
        <v>9.9338202175319417</v>
      </c>
      <c r="M30" s="10">
        <f>SUMXMY2('data-normalized'!$L32:$Q32,F$2:F$7)</f>
        <v>6.7612835449651154</v>
      </c>
      <c r="N30" s="10">
        <f>SUMXMY2('data-normalized'!$L32:$Q32,G$2:G$7)</f>
        <v>6.6261192198908816</v>
      </c>
      <c r="O30" s="10">
        <f>SUMXMY2('data-normalized'!$L32:$Q32,H$2:H$7)</f>
        <v>1.4966533728094795</v>
      </c>
      <c r="P30" s="10">
        <f>SUMXMY2('data-normalized'!$L32:$Q32,I$2:I$7)</f>
        <v>1.7513964747522666</v>
      </c>
      <c r="Q30" s="11">
        <f>SUMXMY2('data-normalized'!$L32:$Q32,J$2:J$7)</f>
        <v>4.5622454042659939</v>
      </c>
      <c r="R30" s="4">
        <f t="shared" si="2"/>
        <v>1.4966533728094795</v>
      </c>
    </row>
    <row r="31" spans="1:18" x14ac:dyDescent="0.25">
      <c r="A31">
        <f t="shared" si="3"/>
        <v>30</v>
      </c>
      <c r="B31" s="4">
        <v>3</v>
      </c>
      <c r="L31" s="9">
        <f>SUMXMY2('data-normalized'!$L33:$Q33,E$2:E$7)</f>
        <v>51.54080428839702</v>
      </c>
      <c r="M31" s="10">
        <f>SUMXMY2('data-normalized'!$L33:$Q33,F$2:F$7)</f>
        <v>40.216768856411477</v>
      </c>
      <c r="N31" s="10">
        <f>SUMXMY2('data-normalized'!$L33:$Q33,G$2:G$7)</f>
        <v>4.7436022884088382</v>
      </c>
      <c r="O31" s="10">
        <f>SUMXMY2('data-normalized'!$L33:$Q33,H$2:H$7)</f>
        <v>15.021690460111046</v>
      </c>
      <c r="P31" s="10">
        <f>SUMXMY2('data-normalized'!$L33:$Q33,I$2:I$7)</f>
        <v>14.878708621515869</v>
      </c>
      <c r="Q31" s="11">
        <f>SUMXMY2('data-normalized'!$L33:$Q33,J$2:J$7)</f>
        <v>31.558112304225698</v>
      </c>
      <c r="R31" s="4">
        <f t="shared" si="2"/>
        <v>4.7436022884088382</v>
      </c>
    </row>
    <row r="32" spans="1:18" x14ac:dyDescent="0.25">
      <c r="A32">
        <f t="shared" si="3"/>
        <v>31</v>
      </c>
      <c r="B32" s="4">
        <v>3</v>
      </c>
      <c r="L32" s="9">
        <f>SUMXMY2('data-normalized'!$L34:$Q34,E$2:E$7)</f>
        <v>23.814434723377843</v>
      </c>
      <c r="M32" s="10">
        <f>SUMXMY2('data-normalized'!$L34:$Q34,F$2:F$7)</f>
        <v>14.924505329752899</v>
      </c>
      <c r="N32" s="10">
        <f>SUMXMY2('data-normalized'!$L34:$Q34,G$2:G$7)</f>
        <v>1.3719979288205326</v>
      </c>
      <c r="O32" s="10">
        <f>SUMXMY2('data-normalized'!$L34:$Q34,H$2:H$7)</f>
        <v>2.4984769954025428</v>
      </c>
      <c r="P32" s="10">
        <f>SUMXMY2('data-normalized'!$L34:$Q34,I$2:I$7)</f>
        <v>3.9574191668710403</v>
      </c>
      <c r="Q32" s="11">
        <f>SUMXMY2('data-normalized'!$L34:$Q34,J$2:J$7)</f>
        <v>11.15857089392243</v>
      </c>
      <c r="R32" s="4">
        <f t="shared" si="2"/>
        <v>1.3719979288205326</v>
      </c>
    </row>
    <row r="33" spans="1:18" x14ac:dyDescent="0.25">
      <c r="A33">
        <f t="shared" si="3"/>
        <v>32</v>
      </c>
      <c r="B33" s="5">
        <v>4</v>
      </c>
      <c r="L33" s="12">
        <f>SUMXMY2('data-normalized'!$L35:$Q35,E$2:E$7)</f>
        <v>10.638056764534101</v>
      </c>
      <c r="M33" s="13">
        <f>SUMXMY2('data-normalized'!$L35:$Q35,F$2:F$7)</f>
        <v>4.5524963584302354</v>
      </c>
      <c r="N33" s="13">
        <f>SUMXMY2('data-normalized'!$L35:$Q35,G$2:G$7)</f>
        <v>7.2780947688267075</v>
      </c>
      <c r="O33" s="13">
        <f>SUMXMY2('data-normalized'!$L35:$Q35,H$2:H$7)</f>
        <v>1.6764746190867097</v>
      </c>
      <c r="P33" s="13">
        <f>SUMXMY2('data-normalized'!$L35:$Q35,I$2:I$7)</f>
        <v>3.6945202287381749</v>
      </c>
      <c r="Q33" s="14">
        <f>SUMXMY2('data-normalized'!$L35:$Q35,J$2:J$7)</f>
        <v>4.1911560430956927</v>
      </c>
      <c r="R33" s="5">
        <f t="shared" si="2"/>
        <v>1.6764746190867097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workbookViewId="0">
      <selection activeCell="B1" sqref="B1:B1048576"/>
    </sheetView>
  </sheetViews>
  <sheetFormatPr defaultRowHeight="15" x14ac:dyDescent="0.25"/>
  <sheetData>
    <row r="1" spans="1:20" x14ac:dyDescent="0.25">
      <c r="B1" s="1" t="s">
        <v>39</v>
      </c>
      <c r="D1" t="s">
        <v>40</v>
      </c>
      <c r="E1">
        <v>1</v>
      </c>
      <c r="F1">
        <f>E1+1</f>
        <v>2</v>
      </c>
      <c r="G1">
        <f t="shared" ref="G1:K1" si="0">F1+1</f>
        <v>3</v>
      </c>
      <c r="H1">
        <f t="shared" si="0"/>
        <v>4</v>
      </c>
      <c r="I1">
        <f t="shared" si="0"/>
        <v>5</v>
      </c>
      <c r="J1">
        <f t="shared" si="0"/>
        <v>6</v>
      </c>
      <c r="K1">
        <f t="shared" si="0"/>
        <v>7</v>
      </c>
      <c r="M1">
        <v>1</v>
      </c>
      <c r="N1">
        <f>M1+1</f>
        <v>2</v>
      </c>
      <c r="O1">
        <f t="shared" ref="O1:S1" si="1">N1+1</f>
        <v>3</v>
      </c>
      <c r="P1">
        <f t="shared" si="1"/>
        <v>4</v>
      </c>
      <c r="Q1">
        <f t="shared" si="1"/>
        <v>5</v>
      </c>
      <c r="R1">
        <f t="shared" si="1"/>
        <v>6</v>
      </c>
      <c r="S1">
        <f t="shared" si="1"/>
        <v>7</v>
      </c>
      <c r="T1" s="1" t="s">
        <v>43</v>
      </c>
    </row>
    <row r="2" spans="1:20" x14ac:dyDescent="0.25">
      <c r="A2">
        <v>1</v>
      </c>
      <c r="B2" s="3">
        <v>1</v>
      </c>
      <c r="D2" t="str">
        <f t="array" ref="D2:D7">TRANSPOSE('data-normalized'!L3:Q3)</f>
        <v>Length</v>
      </c>
      <c r="E2" s="6">
        <f>AVERAGEIF($B$2:$B$33,E$1,'data-normalized'!$L$4:$L$35)</f>
        <v>0</v>
      </c>
      <c r="F2" s="7">
        <f>AVERAGEIF($B$2:$B$33,F$1,'data-normalized'!$L$4:$L$35)</f>
        <v>0.62621140085667104</v>
      </c>
      <c r="G2" s="7">
        <f>AVERAGEIF($B$2:$B$33,G$1,'data-normalized'!$L$4:$L$35)</f>
        <v>-0.951359628224558</v>
      </c>
      <c r="H2" s="7">
        <f>AVERAGEIF($B$2:$B$33,H$1,'data-normalized'!$L$4:$L$35)</f>
        <v>0.19268043103282184</v>
      </c>
      <c r="I2" s="7">
        <f>AVERAGEIF($B$2:$B$33,I$1,'data-normalized'!$L$4:$L$35)</f>
        <v>2.023144525844629</v>
      </c>
      <c r="J2" s="7">
        <f>AVERAGEIF($B$2:$B$33,J$1,'data-normalized'!$L$4:$L$35)</f>
        <v>0.51381448275419161</v>
      </c>
      <c r="K2" s="8">
        <f>AVERAGEIF($B$2:$B$33,K$1,'data-normalized'!$L$4:$L$35)</f>
        <v>-0.81889183188949288</v>
      </c>
      <c r="M2" s="6">
        <f>SUMXMY2('data-normalized'!$L4:$Q4,E$2:E$7)</f>
        <v>0.6995813501190804</v>
      </c>
      <c r="N2" s="7">
        <f>SUMXMY2('data-normalized'!$L4:$Q4,F$2:F$7)</f>
        <v>3.8520786978134911</v>
      </c>
      <c r="O2" s="7">
        <f>SUMXMY2('data-normalized'!$L4:$Q4,G$2:G$7)</f>
        <v>9.6244648538151498</v>
      </c>
      <c r="P2" s="7">
        <f>SUMXMY2('data-normalized'!$L4:$Q4,H$2:H$7)</f>
        <v>6.2902348169583675</v>
      </c>
      <c r="Q2" s="7">
        <f>SUMXMY2('data-normalized'!$L4:$Q4,I$2:I$7)</f>
        <v>8.1703053565831532</v>
      </c>
      <c r="R2" s="7">
        <f>SUMXMY2('data-normalized'!$L4:$Q4,J$2:J$7)</f>
        <v>5.7724842412943209</v>
      </c>
      <c r="S2" s="8">
        <f>SUMXMY2('data-normalized'!$L4:$Q4,K$2:K$7)</f>
        <v>17.47034390231973</v>
      </c>
      <c r="T2" s="3">
        <f>MIN(M2:S2)</f>
        <v>0.6995813501190804</v>
      </c>
    </row>
    <row r="3" spans="1:20" x14ac:dyDescent="0.25">
      <c r="A3">
        <f>A2+1</f>
        <v>2</v>
      </c>
      <c r="B3" s="4">
        <v>3</v>
      </c>
      <c r="D3" t="str">
        <v>Braking Power</v>
      </c>
      <c r="E3" s="9">
        <f>AVERAGEIF($B$2:$B$33,E$1,'data-normalized'!$M$4:$M$35)</f>
        <v>-0.99358338536331881</v>
      </c>
      <c r="F3" s="10">
        <f>AVERAGEIF($B$2:$B$33,F$1,'data-normalized'!$M$4:$M$35)</f>
        <v>-0.56298209390278819</v>
      </c>
      <c r="G3" s="10">
        <f>AVERAGEIF($B$2:$B$33,G$1,'data-normalized'!$M$4:$M$35)</f>
        <v>-0.42332762099667021</v>
      </c>
      <c r="H3" s="10">
        <f>AVERAGEIF($B$2:$B$33,H$1,'data-normalized'!$M$4:$M$35)</f>
        <v>0.97321710806450978</v>
      </c>
      <c r="I3" s="10">
        <f>AVERAGEIF($B$2:$B$33,I$1,'data-normalized'!$M$4:$M$35)</f>
        <v>0.58916730757268532</v>
      </c>
      <c r="J3" s="10">
        <f>AVERAGEIF($B$2:$B$33,J$1,'data-normalized'!$M$4:$M$35)</f>
        <v>1.5667486179155112</v>
      </c>
      <c r="K3" s="11">
        <f>AVERAGEIF($B$2:$B$33,K$1,'data-normalized'!$M$4:$M$35)</f>
        <v>0.30985836176044929</v>
      </c>
      <c r="M3" s="9">
        <f>SUMXMY2('data-normalized'!$L5:$Q5,E$2:E$7)</f>
        <v>4.8830684748870201</v>
      </c>
      <c r="N3" s="10">
        <f>SUMXMY2('data-normalized'!$L5:$Q5,F$2:F$7)</f>
        <v>18.808789621861521</v>
      </c>
      <c r="O3" s="10">
        <f>SUMXMY2('data-normalized'!$L5:$Q5,G$2:G$7)</f>
        <v>0.41775252884573627</v>
      </c>
      <c r="P3" s="10">
        <f>SUMXMY2('data-normalized'!$L5:$Q5,H$2:H$7)</f>
        <v>3.4851058082686088</v>
      </c>
      <c r="Q3" s="10">
        <f>SUMXMY2('data-normalized'!$L5:$Q5,I$2:I$7)</f>
        <v>24.455599570609195</v>
      </c>
      <c r="R3" s="10">
        <f>SUMXMY2('data-normalized'!$L5:$Q5,J$2:J$7)</f>
        <v>10.732421881084452</v>
      </c>
      <c r="S3" s="11">
        <f>SUMXMY2('data-normalized'!$L5:$Q5,K$2:K$7)</f>
        <v>3.6499238686998767</v>
      </c>
      <c r="T3" s="4">
        <f t="shared" ref="T3:T33" si="2">MIN(M3:S3)</f>
        <v>0.41775252884573627</v>
      </c>
    </row>
    <row r="4" spans="1:20" x14ac:dyDescent="0.25">
      <c r="A4">
        <f t="shared" ref="A4:A33" si="3">A3+1</f>
        <v>3</v>
      </c>
      <c r="B4" s="4">
        <v>1</v>
      </c>
      <c r="D4" t="str">
        <v>Cylinders</v>
      </c>
      <c r="E4" s="9">
        <f>AVERAGEIF($B$2:$B$33,E$1,'data-normalized'!$N$4:$N$35)</f>
        <v>0.2402916274554017</v>
      </c>
      <c r="F4" s="10">
        <f>AVERAGEIF($B$2:$B$33,F$1,'data-normalized'!$N$4:$N$35)</f>
        <v>1.5218469738842109</v>
      </c>
      <c r="G4" s="10">
        <f>AVERAGEIF($B$2:$B$33,G$1,'data-normalized'!$N$4:$N$35)</f>
        <v>-1.0412637189734075</v>
      </c>
      <c r="H4" s="10">
        <f>AVERAGEIF($B$2:$B$33,H$1,'data-normalized'!$N$4:$N$35)</f>
        <v>-0.40048604575900282</v>
      </c>
      <c r="I4" s="10">
        <f>AVERAGEIF($B$2:$B$33,I$1,'data-normalized'!$N$4:$N$35)</f>
        <v>1.5218469738842109</v>
      </c>
      <c r="J4" s="10">
        <f>AVERAGEIF($B$2:$B$33,J$1,'data-normalized'!$N$4:$N$35)</f>
        <v>0.2402916274554017</v>
      </c>
      <c r="K4" s="11">
        <f>AVERAGEIF($B$2:$B$33,K$1,'data-normalized'!$N$4:$N$35)</f>
        <v>-0.72087488236620501</v>
      </c>
      <c r="M4" s="9">
        <f>SUMXMY2('data-normalized'!$L6:$Q6,E$2:E$7)</f>
        <v>0.26210392177770597</v>
      </c>
      <c r="N4" s="10">
        <f>SUMXMY2('data-normalized'!$L6:$Q6,F$2:F$7)</f>
        <v>6.8207981821718402</v>
      </c>
      <c r="O4" s="10">
        <f>SUMXMY2('data-normalized'!$L6:$Q6,G$2:G$7)</f>
        <v>5.3914365466775482</v>
      </c>
      <c r="P4" s="10">
        <f>SUMXMY2('data-normalized'!$L6:$Q6,H$2:H$7)</f>
        <v>4.8829183781457273</v>
      </c>
      <c r="Q4" s="10">
        <f>SUMXMY2('data-normalized'!$L6:$Q6,I$2:I$7)</f>
        <v>12.056949953076012</v>
      </c>
      <c r="R4" s="10">
        <f>SUMXMY2('data-normalized'!$L6:$Q6,J$2:J$7)</f>
        <v>8.6140226118801539</v>
      </c>
      <c r="S4" s="11">
        <f>SUMXMY2('data-normalized'!$L6:$Q6,K$2:K$7)</f>
        <v>10.455561464063711</v>
      </c>
      <c r="T4" s="4">
        <f t="shared" si="2"/>
        <v>0.26210392177770597</v>
      </c>
    </row>
    <row r="5" spans="1:20" x14ac:dyDescent="0.25">
      <c r="A5">
        <f t="shared" si="3"/>
        <v>4</v>
      </c>
      <c r="B5" s="4">
        <v>1</v>
      </c>
      <c r="D5" t="str">
        <v>Displacement</v>
      </c>
      <c r="E5" s="9">
        <f>AVERAGEIF($B$2:$B$33,E$1,'data-normalized'!$O$4:$O$35)</f>
        <v>-6.2670014547834191E-2</v>
      </c>
      <c r="F5" s="10">
        <f>AVERAGEIF($B$2:$B$33,F$1,'data-normalized'!$O$4:$O$35)</f>
        <v>1.6215866264252212</v>
      </c>
      <c r="G5" s="10">
        <f>AVERAGEIF($B$2:$B$33,G$1,'data-normalized'!$O$4:$O$35)</f>
        <v>-0.99880335685611377</v>
      </c>
      <c r="H5" s="10">
        <f>AVERAGEIF($B$2:$B$33,H$1,'data-normalized'!$O$4:$O$35)</f>
        <v>7.0503766366314308E-2</v>
      </c>
      <c r="I5" s="10">
        <f>AVERAGEIF($B$2:$B$33,I$1,'data-normalized'!$O$4:$O$35)</f>
        <v>1.2690677945936513</v>
      </c>
      <c r="J5" s="10">
        <f>AVERAGEIF($B$2:$B$33,J$1,'data-normalized'!$O$4:$O$35)</f>
        <v>0.39168759092396682</v>
      </c>
      <c r="K5" s="11">
        <f>AVERAGEIF($B$2:$B$33,K$1,'data-normalized'!$O$4:$O$35)</f>
        <v>-0.84604519639576703</v>
      </c>
      <c r="M5" s="9">
        <f>SUMXMY2('data-normalized'!$L7:$Q7,E$2:E$7)</f>
        <v>0.39373856951072495</v>
      </c>
      <c r="N5" s="10">
        <f>SUMXMY2('data-normalized'!$L7:$Q7,F$2:F$7)</f>
        <v>8.1882647925279191</v>
      </c>
      <c r="O5" s="10">
        <f>SUMXMY2('data-normalized'!$L7:$Q7,G$2:G$7)</f>
        <v>4.9396961764001297</v>
      </c>
      <c r="P5" s="10">
        <f>SUMXMY2('data-normalized'!$L7:$Q7,H$2:H$7)</f>
        <v>6.2746962329960319</v>
      </c>
      <c r="Q5" s="10">
        <f>SUMXMY2('data-normalized'!$L7:$Q7,I$2:I$7)</f>
        <v>14.742958700945215</v>
      </c>
      <c r="R5" s="10">
        <f>SUMXMY2('data-normalized'!$L7:$Q7,J$2:J$7)</f>
        <v>10.643758099636429</v>
      </c>
      <c r="S5" s="11">
        <f>SUMXMY2('data-normalized'!$L7:$Q7,K$2:K$7)</f>
        <v>10.547403894760217</v>
      </c>
      <c r="T5" s="4">
        <f t="shared" si="2"/>
        <v>0.39373856951072495</v>
      </c>
    </row>
    <row r="6" spans="1:20" x14ac:dyDescent="0.25">
      <c r="A6">
        <f t="shared" si="3"/>
        <v>5</v>
      </c>
      <c r="B6" s="4">
        <v>4</v>
      </c>
      <c r="D6" t="str">
        <v>City average</v>
      </c>
      <c r="E6" s="9">
        <f>AVERAGEIF($B$2:$B$33,E$1,'data-normalized'!$P$4:$P$35)</f>
        <v>-0.34148468086053413</v>
      </c>
      <c r="F6" s="10">
        <f>AVERAGEIF($B$2:$B$33,F$1,'data-normalized'!$P$4:$P$35)</f>
        <v>-1.0603997984616587</v>
      </c>
      <c r="G6" s="10">
        <f>AVERAGEIF($B$2:$B$33,G$1,'data-normalized'!$P$4:$P$35)</f>
        <v>0.7368879955411527</v>
      </c>
      <c r="H6" s="10">
        <f>AVERAGEIF($B$2:$B$33,H$1,'data-normalized'!$P$4:$P$35)</f>
        <v>0.16175590146025298</v>
      </c>
      <c r="I6" s="10">
        <f>AVERAGEIF($B$2:$B$33,I$1,'data-normalized'!$P$4:$P$35)</f>
        <v>-1.2041828219818835</v>
      </c>
      <c r="J6" s="10">
        <f>AVERAGEIF($B$2:$B$33,J$1,'data-normalized'!$P$4:$P$35)</f>
        <v>-0.91661677494143368</v>
      </c>
      <c r="K6" s="11">
        <f>AVERAGEIF($B$2:$B$33,K$1,'data-normalized'!$P$4:$P$35)</f>
        <v>1.5276946249023895</v>
      </c>
      <c r="M6" s="9">
        <f>SUMXMY2('data-normalized'!$L8:$Q8,E$2:E$7)</f>
        <v>7.9240779406715216</v>
      </c>
      <c r="N6" s="10">
        <f>SUMXMY2('data-normalized'!$L8:$Q8,F$2:F$7)</f>
        <v>13.251978181372003</v>
      </c>
      <c r="O6" s="10">
        <f>SUMXMY2('data-normalized'!$L8:$Q8,G$2:G$7)</f>
        <v>8.8952198824159829</v>
      </c>
      <c r="P6" s="10">
        <f>SUMXMY2('data-normalized'!$L8:$Q8,H$2:H$7)</f>
        <v>1.1292246751031083</v>
      </c>
      <c r="Q6" s="10">
        <f>SUMXMY2('data-normalized'!$L8:$Q8,I$2:I$7)</f>
        <v>12.330776506468389</v>
      </c>
      <c r="R6" s="10">
        <f>SUMXMY2('data-normalized'!$L8:$Q8,J$2:J$7)</f>
        <v>3.0796226636082866</v>
      </c>
      <c r="S6" s="11">
        <f>SUMXMY2('data-normalized'!$L8:$Q8,K$2:K$7)</f>
        <v>10.841910264571201</v>
      </c>
      <c r="T6" s="4">
        <f t="shared" si="2"/>
        <v>1.1292246751031083</v>
      </c>
    </row>
    <row r="7" spans="1:20" x14ac:dyDescent="0.25">
      <c r="A7">
        <f t="shared" si="3"/>
        <v>6</v>
      </c>
      <c r="B7" s="4">
        <v>6</v>
      </c>
      <c r="D7" t="str">
        <v>Highway average</v>
      </c>
      <c r="E7" s="12">
        <f>AVERAGEIF($B$2:$B$33,E$1,'data-normalized'!$Q$4:$Q$35)</f>
        <v>-0.45935186089736901</v>
      </c>
      <c r="F7" s="13">
        <f>AVERAGEIF($B$2:$B$33,F$1,'data-normalized'!$Q$4:$Q$35)</f>
        <v>-1.0528002277709887</v>
      </c>
      <c r="G7" s="13">
        <f>AVERAGEIF($B$2:$B$33,G$1,'data-normalized'!$Q$4:$Q$35)</f>
        <v>0.59059524972518873</v>
      </c>
      <c r="H7" s="13">
        <f>AVERAGEIF($B$2:$B$33,H$1,'data-normalized'!$Q$4:$Q$35)</f>
        <v>0.31669600347582588</v>
      </c>
      <c r="I7" s="13">
        <f>AVERAGEIF($B$2:$B$33,I$1,'data-normalized'!$Q$4:$Q$35)</f>
        <v>-1.1897498508956701</v>
      </c>
      <c r="J7" s="13">
        <f>AVERAGEIF($B$2:$B$33,J$1,'data-normalized'!$Q$4:$Q$35)</f>
        <v>-0.82455085589651966</v>
      </c>
      <c r="K7" s="14">
        <f>AVERAGEIF($B$2:$B$33,K$1,'data-normalized'!$Q$4:$Q$35)</f>
        <v>1.7546670462849812</v>
      </c>
      <c r="M7" s="9">
        <f>SUMXMY2('data-normalized'!$L9:$Q9,E$2:E$7)</f>
        <v>5.8691078537190231</v>
      </c>
      <c r="N7" s="10">
        <f>SUMXMY2('data-normalized'!$L9:$Q9,F$2:F$7)</f>
        <v>6.9846589005685447</v>
      </c>
      <c r="O7" s="10">
        <f>SUMXMY2('data-normalized'!$L9:$Q9,G$2:G$7)</f>
        <v>12.372288104194256</v>
      </c>
      <c r="P7" s="10">
        <f>SUMXMY2('data-normalized'!$L9:$Q9,H$2:H$7)</f>
        <v>2.6951793783453071</v>
      </c>
      <c r="Q7" s="10">
        <f>SUMXMY2('data-normalized'!$L9:$Q9,I$2:I$7)</f>
        <v>6.0787755629338749</v>
      </c>
      <c r="R7" s="10">
        <f>SUMXMY2('data-normalized'!$L9:$Q9,J$2:J$7)</f>
        <v>0.13178392708926315</v>
      </c>
      <c r="S7" s="11">
        <f>SUMXMY2('data-normalized'!$L9:$Q9,K$2:K$7)</f>
        <v>16.428941345853442</v>
      </c>
      <c r="T7" s="4">
        <f t="shared" si="2"/>
        <v>0.13178392708926315</v>
      </c>
    </row>
    <row r="8" spans="1:20" x14ac:dyDescent="0.25">
      <c r="A8">
        <f t="shared" si="3"/>
        <v>7</v>
      </c>
      <c r="B8" s="4">
        <v>6</v>
      </c>
      <c r="M8" s="9">
        <f>SUMXMY2('data-normalized'!$L10:$Q10,E$2:E$7)</f>
        <v>13.68075466787273</v>
      </c>
      <c r="N8" s="10">
        <f>SUMXMY2('data-normalized'!$L10:$Q10,F$2:F$7)</f>
        <v>12.694733512458011</v>
      </c>
      <c r="O8" s="10">
        <f>SUMXMY2('data-normalized'!$L10:$Q10,G$2:G$7)</f>
        <v>19.391471299836731</v>
      </c>
      <c r="P8" s="10">
        <f>SUMXMY2('data-normalized'!$L10:$Q10,H$2:H$7)</f>
        <v>5.0496746114840647</v>
      </c>
      <c r="Q8" s="10">
        <f>SUMXMY2('data-normalized'!$L10:$Q10,I$2:I$7)</f>
        <v>8.0974782298215988</v>
      </c>
      <c r="R8" s="10">
        <f>SUMXMY2('data-normalized'!$L10:$Q10,J$2:J$7)</f>
        <v>1.1858156082631195</v>
      </c>
      <c r="S8" s="11">
        <f>SUMXMY2('data-normalized'!$L10:$Q10,K$2:K$7)</f>
        <v>20.961981619756148</v>
      </c>
      <c r="T8" s="4">
        <f t="shared" si="2"/>
        <v>1.1858156082631195</v>
      </c>
    </row>
    <row r="9" spans="1:20" x14ac:dyDescent="0.25">
      <c r="A9">
        <f t="shared" si="3"/>
        <v>8</v>
      </c>
      <c r="B9" s="4">
        <v>3</v>
      </c>
      <c r="D9" t="s">
        <v>41</v>
      </c>
      <c r="E9" s="2">
        <v>7</v>
      </c>
      <c r="M9" s="9">
        <f>SUMXMY2('data-normalized'!$L11:$Q11,E$2:E$7)</f>
        <v>7.076162450280016</v>
      </c>
      <c r="N9" s="10">
        <f>SUMXMY2('data-normalized'!$L11:$Q11,F$2:F$7)</f>
        <v>21.823124569737487</v>
      </c>
      <c r="O9" s="10">
        <f>SUMXMY2('data-normalized'!$L11:$Q11,G$2:G$7)</f>
        <v>0.88197795459407846</v>
      </c>
      <c r="P9" s="10">
        <f>SUMXMY2('data-normalized'!$L11:$Q11,H$2:H$7)</f>
        <v>2.890634670459594</v>
      </c>
      <c r="Q9" s="10">
        <f>SUMXMY2('data-normalized'!$L11:$Q11,I$2:I$7)</f>
        <v>25.266564329019985</v>
      </c>
      <c r="R9" s="10">
        <f>SUMXMY2('data-normalized'!$L11:$Q11,J$2:J$7)</f>
        <v>11.317591874817474</v>
      </c>
      <c r="S9" s="11">
        <f>SUMXMY2('data-normalized'!$L11:$Q11,K$2:K$7)</f>
        <v>1.8823001381837718</v>
      </c>
      <c r="T9" s="4">
        <f t="shared" si="2"/>
        <v>0.88197795459407846</v>
      </c>
    </row>
    <row r="10" spans="1:20" x14ac:dyDescent="0.25">
      <c r="A10">
        <f t="shared" si="3"/>
        <v>9</v>
      </c>
      <c r="B10" s="4">
        <v>2</v>
      </c>
      <c r="M10" s="9">
        <f>SUMXMY2('data-normalized'!$L12:$Q12,E$2:E$7)</f>
        <v>8.9658302232847049</v>
      </c>
      <c r="N10" s="10">
        <f>SUMXMY2('data-normalized'!$L12:$Q12,F$2:F$7)</f>
        <v>0.52602282710986692</v>
      </c>
      <c r="O10" s="10">
        <f>SUMXMY2('data-normalized'!$L12:$Q12,G$2:G$7)</f>
        <v>26.474272547763071</v>
      </c>
      <c r="P10" s="10">
        <f>SUMXMY2('data-normalized'!$L12:$Q12,H$2:H$7)</f>
        <v>15.152512081877319</v>
      </c>
      <c r="Q10" s="10">
        <f>SUMXMY2('data-normalized'!$L12:$Q12,I$2:I$7)</f>
        <v>4.6935339390161728</v>
      </c>
      <c r="R10" s="10">
        <f>SUMXMY2('data-normalized'!$L12:$Q12,J$2:J$7)</f>
        <v>9.9013240251819994</v>
      </c>
      <c r="S10" s="11">
        <f>SUMXMY2('data-normalized'!$L12:$Q12,K$2:K$7)</f>
        <v>33.473470422085896</v>
      </c>
      <c r="T10" s="4">
        <f t="shared" si="2"/>
        <v>0.52602282710986692</v>
      </c>
    </row>
    <row r="11" spans="1:20" x14ac:dyDescent="0.25">
      <c r="A11">
        <f t="shared" si="3"/>
        <v>10</v>
      </c>
      <c r="B11" s="4">
        <v>2</v>
      </c>
      <c r="D11" t="s">
        <v>42</v>
      </c>
      <c r="E11" s="2">
        <v>10</v>
      </c>
      <c r="M11" s="9">
        <f>SUMXMY2('data-normalized'!$L13:$Q13,E$2:E$7)</f>
        <v>9.1457748010304964</v>
      </c>
      <c r="N11" s="10">
        <f>SUMXMY2('data-normalized'!$L13:$Q13,F$2:F$7)</f>
        <v>0.58453294251792376</v>
      </c>
      <c r="O11" s="10">
        <f>SUMXMY2('data-normalized'!$L13:$Q13,G$2:G$7)</f>
        <v>27.522697347986664</v>
      </c>
      <c r="P11" s="10">
        <f>SUMXMY2('data-normalized'!$L13:$Q13,H$2:H$7)</f>
        <v>16.319769358998755</v>
      </c>
      <c r="Q11" s="10">
        <f>SUMXMY2('data-normalized'!$L13:$Q13,I$2:I$7)</f>
        <v>4.5881702939727367</v>
      </c>
      <c r="R11" s="10">
        <f>SUMXMY2('data-normalized'!$L13:$Q13,J$2:J$7)</f>
        <v>11.21450988043412</v>
      </c>
      <c r="S11" s="11">
        <f>SUMXMY2('data-normalized'!$L13:$Q13,K$2:K$7)</f>
        <v>34.854894173878456</v>
      </c>
      <c r="T11" s="4">
        <f t="shared" si="2"/>
        <v>0.58453294251792376</v>
      </c>
    </row>
    <row r="12" spans="1:20" x14ac:dyDescent="0.25">
      <c r="A12">
        <f t="shared" si="3"/>
        <v>11</v>
      </c>
      <c r="B12" s="4">
        <v>3</v>
      </c>
      <c r="M12" s="9">
        <f>SUMXMY2('data-normalized'!$L14:$Q14,E$2:E$7)</f>
        <v>2.9678064021803641</v>
      </c>
      <c r="N12" s="10">
        <f>SUMXMY2('data-normalized'!$L14:$Q14,F$2:F$7)</f>
        <v>16.20452193124396</v>
      </c>
      <c r="O12" s="10">
        <f>SUMXMY2('data-normalized'!$L14:$Q14,G$2:G$7)</f>
        <v>1.3405046483527721</v>
      </c>
      <c r="P12" s="10">
        <f>SUMXMY2('data-normalized'!$L14:$Q14,H$2:H$7)</f>
        <v>4.4446804599600549</v>
      </c>
      <c r="Q12" s="10">
        <f>SUMXMY2('data-normalized'!$L14:$Q14,I$2:I$7)</f>
        <v>21.232045843443576</v>
      </c>
      <c r="R12" s="10">
        <f>SUMXMY2('data-normalized'!$L14:$Q14,J$2:J$7)</f>
        <v>11.400706545217039</v>
      </c>
      <c r="S12" s="11">
        <f>SUMXMY2('data-normalized'!$L14:$Q14,K$2:K$7)</f>
        <v>6.0300881663971797</v>
      </c>
      <c r="T12" s="4">
        <f t="shared" si="2"/>
        <v>1.3405046483527721</v>
      </c>
    </row>
    <row r="13" spans="1:20" x14ac:dyDescent="0.25">
      <c r="A13">
        <f t="shared" si="3"/>
        <v>12</v>
      </c>
      <c r="B13" s="4">
        <v>5</v>
      </c>
      <c r="D13" t="s">
        <v>44</v>
      </c>
      <c r="E13" s="2">
        <f>SUM(T2:T33)</f>
        <v>31.917351675270595</v>
      </c>
      <c r="M13" s="9">
        <f>SUMXMY2('data-normalized'!$L15:$Q15,E$2:E$7)</f>
        <v>10.488740555308965</v>
      </c>
      <c r="N13" s="10">
        <f>SUMXMY2('data-normalized'!$L15:$Q15,F$2:F$7)</f>
        <v>2.8803861804688324</v>
      </c>
      <c r="O13" s="10">
        <f>SUMXMY2('data-normalized'!$L15:$Q15,G$2:G$7)</f>
        <v>27.695838697591427</v>
      </c>
      <c r="P13" s="10">
        <f>SUMXMY2('data-normalized'!$L15:$Q15,H$2:H$7)</f>
        <v>12.548539471240717</v>
      </c>
      <c r="Q13" s="10">
        <f>SUMXMY2('data-normalized'!$L15:$Q15,I$2:I$7)</f>
        <v>2.8784808928434123E-2</v>
      </c>
      <c r="R13" s="10">
        <f>SUMXMY2('data-normalized'!$L15:$Q15,J$2:J$7)</f>
        <v>5.873000713310141</v>
      </c>
      <c r="S13" s="11">
        <f>SUMXMY2('data-normalized'!$L15:$Q15,K$2:K$7)</f>
        <v>33.194600215545286</v>
      </c>
      <c r="T13" s="4">
        <f t="shared" si="2"/>
        <v>2.8784808928434123E-2</v>
      </c>
    </row>
    <row r="14" spans="1:20" x14ac:dyDescent="0.25">
      <c r="A14">
        <f t="shared" si="3"/>
        <v>13</v>
      </c>
      <c r="B14" s="4">
        <v>3</v>
      </c>
      <c r="M14" s="9">
        <f>SUMXMY2('data-normalized'!$L16:$Q16,E$2:E$7)</f>
        <v>13.660473721019741</v>
      </c>
      <c r="N14" s="10">
        <f>SUMXMY2('data-normalized'!$L16:$Q16,F$2:F$7)</f>
        <v>32.521407721995395</v>
      </c>
      <c r="O14" s="10">
        <f>SUMXMY2('data-normalized'!$L16:$Q16,G$2:G$7)</f>
        <v>2.5262582211962541</v>
      </c>
      <c r="P14" s="10">
        <f>SUMXMY2('data-normalized'!$L16:$Q16,H$2:H$7)</f>
        <v>10.787367252994214</v>
      </c>
      <c r="Q14" s="10">
        <f>SUMXMY2('data-normalized'!$L16:$Q16,I$2:I$7)</f>
        <v>42.024526584605972</v>
      </c>
      <c r="R14" s="10">
        <f>SUMXMY2('data-normalized'!$L16:$Q16,J$2:J$7)</f>
        <v>22.144591768999948</v>
      </c>
      <c r="S14" s="11">
        <f>SUMXMY2('data-normalized'!$L16:$Q16,K$2:K$7)</f>
        <v>3.5944338458734446</v>
      </c>
      <c r="T14" s="4">
        <f t="shared" si="2"/>
        <v>2.5262582211962541</v>
      </c>
    </row>
    <row r="15" spans="1:20" x14ac:dyDescent="0.25">
      <c r="A15">
        <f t="shared" si="3"/>
        <v>14</v>
      </c>
      <c r="B15" s="4">
        <v>7</v>
      </c>
      <c r="M15" s="9">
        <f>SUMXMY2('data-normalized'!$L17:$Q17,E$2:E$7)</f>
        <v>10.560889180290491</v>
      </c>
      <c r="N15" s="10">
        <f>SUMXMY2('data-normalized'!$L17:$Q17,F$2:F$7)</f>
        <v>24.482045882908348</v>
      </c>
      <c r="O15" s="10">
        <f>SUMXMY2('data-normalized'!$L17:$Q17,G$2:G$7)</f>
        <v>3.1386198214108005</v>
      </c>
      <c r="P15" s="10">
        <f>SUMXMY2('data-normalized'!$L17:$Q17,H$2:H$7)</f>
        <v>2.6540733241078573</v>
      </c>
      <c r="Q15" s="10">
        <f>SUMXMY2('data-normalized'!$L17:$Q17,I$2:I$7)</f>
        <v>26.060729871283428</v>
      </c>
      <c r="R15" s="10">
        <f>SUMXMY2('data-normalized'!$L17:$Q17,J$2:J$7)</f>
        <v>11.257959780362427</v>
      </c>
      <c r="S15" s="11">
        <f>SUMXMY2('data-normalized'!$L17:$Q17,K$2:K$7)</f>
        <v>1.7311733937063032</v>
      </c>
      <c r="T15" s="4">
        <f t="shared" si="2"/>
        <v>1.7311733937063032</v>
      </c>
    </row>
    <row r="16" spans="1:20" x14ac:dyDescent="0.25">
      <c r="A16">
        <f t="shared" si="3"/>
        <v>15</v>
      </c>
      <c r="B16" s="4">
        <v>3</v>
      </c>
      <c r="M16" s="9">
        <f>SUMXMY2('data-normalized'!$L18:$Q18,E$2:E$7)</f>
        <v>7.9166607980913604</v>
      </c>
      <c r="N16" s="10">
        <f>SUMXMY2('data-normalized'!$L18:$Q18,F$2:F$7)</f>
        <v>25.345807512382649</v>
      </c>
      <c r="O16" s="10">
        <f>SUMXMY2('data-normalized'!$L18:$Q18,G$2:G$7)</f>
        <v>0.30974436408111872</v>
      </c>
      <c r="P16" s="10">
        <f>SUMXMY2('data-normalized'!$L18:$Q18,H$2:H$7)</f>
        <v>7.4856621031814248</v>
      </c>
      <c r="Q16" s="10">
        <f>SUMXMY2('data-normalized'!$L18:$Q18,I$2:I$7)</f>
        <v>33.54830536132917</v>
      </c>
      <c r="R16" s="10">
        <f>SUMXMY2('data-normalized'!$L18:$Q18,J$2:J$7)</f>
        <v>17.708701561776508</v>
      </c>
      <c r="S16" s="11">
        <f>SUMXMY2('data-normalized'!$L18:$Q18,K$2:K$7)</f>
        <v>2.8769825811240022</v>
      </c>
      <c r="T16" s="4">
        <f t="shared" si="2"/>
        <v>0.30974436408111872</v>
      </c>
    </row>
    <row r="17" spans="1:20" x14ac:dyDescent="0.25">
      <c r="A17">
        <f t="shared" si="3"/>
        <v>16</v>
      </c>
      <c r="B17" s="4">
        <v>1</v>
      </c>
      <c r="M17" s="9">
        <f>SUMXMY2('data-normalized'!$L19:$Q19,E$2:E$7)</f>
        <v>2.1085193522441168</v>
      </c>
      <c r="N17" s="10">
        <f>SUMXMY2('data-normalized'!$L19:$Q19,F$2:F$7)</f>
        <v>6.1390223968731137</v>
      </c>
      <c r="O17" s="10">
        <f>SUMXMY2('data-normalized'!$L19:$Q19,G$2:G$7)</f>
        <v>12.858751744606478</v>
      </c>
      <c r="P17" s="10">
        <f>SUMXMY2('data-normalized'!$L19:$Q19,H$2:H$7)</f>
        <v>13.105521169777703</v>
      </c>
      <c r="Q17" s="10">
        <f>SUMXMY2('data-normalized'!$L19:$Q19,I$2:I$7)</f>
        <v>13.547640647892328</v>
      </c>
      <c r="R17" s="10">
        <f>SUMXMY2('data-normalized'!$L19:$Q19,J$2:J$7)</f>
        <v>13.516481475391021</v>
      </c>
      <c r="S17" s="11">
        <f>SUMXMY2('data-normalized'!$L19:$Q19,K$2:K$7)</f>
        <v>23.210900155876402</v>
      </c>
      <c r="T17" s="4">
        <f t="shared" si="2"/>
        <v>2.1085193522441168</v>
      </c>
    </row>
    <row r="18" spans="1:20" x14ac:dyDescent="0.25">
      <c r="A18">
        <f t="shared" si="3"/>
        <v>17</v>
      </c>
      <c r="B18" s="4">
        <v>2</v>
      </c>
      <c r="M18" s="9">
        <f>SUMXMY2('data-normalized'!$L20:$Q20,E$2:E$7)</f>
        <v>3.7306160791448129</v>
      </c>
      <c r="N18" s="10">
        <f>SUMXMY2('data-normalized'!$L20:$Q20,F$2:F$7)</f>
        <v>0.74234150225961504</v>
      </c>
      <c r="O18" s="10">
        <f>SUMXMY2('data-normalized'!$L20:$Q20,G$2:G$7)</f>
        <v>17.378420870787615</v>
      </c>
      <c r="P18" s="10">
        <f>SUMXMY2('data-normalized'!$L20:$Q20,H$2:H$7)</f>
        <v>9.0418253072984101</v>
      </c>
      <c r="Q18" s="10">
        <f>SUMXMY2('data-normalized'!$L20:$Q20,I$2:I$7)</f>
        <v>3.3409471954610526</v>
      </c>
      <c r="R18" s="10">
        <f>SUMXMY2('data-normalized'!$L20:$Q20,J$2:J$7)</f>
        <v>6.3813486350228734</v>
      </c>
      <c r="S18" s="11">
        <f>SUMXMY2('data-normalized'!$L20:$Q20,K$2:K$7)</f>
        <v>23.001676091659714</v>
      </c>
      <c r="T18" s="4">
        <f t="shared" si="2"/>
        <v>0.74234150225961504</v>
      </c>
    </row>
    <row r="19" spans="1:20" x14ac:dyDescent="0.25">
      <c r="A19">
        <f t="shared" si="3"/>
        <v>18</v>
      </c>
      <c r="B19" s="4">
        <v>6</v>
      </c>
      <c r="M19" s="9">
        <f>SUMXMY2('data-normalized'!$L21:$Q21,E$2:E$7)</f>
        <v>4.982113310702287</v>
      </c>
      <c r="N19" s="10">
        <f>SUMXMY2('data-normalized'!$L21:$Q21,F$2:F$7)</f>
        <v>5.7114825019269473</v>
      </c>
      <c r="O19" s="10">
        <f>SUMXMY2('data-normalized'!$L21:$Q21,G$2:G$7)</f>
        <v>13.557649324183185</v>
      </c>
      <c r="P19" s="10">
        <f>SUMXMY2('data-normalized'!$L21:$Q21,H$2:H$7)</f>
        <v>4.620923271374977</v>
      </c>
      <c r="Q19" s="10">
        <f>SUMXMY2('data-normalized'!$L21:$Q21,I$2:I$7)</f>
        <v>5.4720031619649987</v>
      </c>
      <c r="R19" s="10">
        <f>SUMXMY2('data-normalized'!$L21:$Q21,J$2:J$7)</f>
        <v>0.74469623211540936</v>
      </c>
      <c r="S19" s="11">
        <f>SUMXMY2('data-normalized'!$L21:$Q21,K$2:K$7)</f>
        <v>19.98755066943108</v>
      </c>
      <c r="T19" s="4">
        <f t="shared" si="2"/>
        <v>0.74469623211540936</v>
      </c>
    </row>
    <row r="20" spans="1:20" x14ac:dyDescent="0.25">
      <c r="A20">
        <f t="shared" si="3"/>
        <v>19</v>
      </c>
      <c r="B20" s="4">
        <v>7</v>
      </c>
      <c r="M20" s="9">
        <f>SUMXMY2('data-normalized'!$L22:$Q22,E$2:E$7)</f>
        <v>14.339232356719712</v>
      </c>
      <c r="N20" s="10">
        <f>SUMXMY2('data-normalized'!$L22:$Q22,F$2:F$7)</f>
        <v>31.629710431580971</v>
      </c>
      <c r="O20" s="10">
        <f>SUMXMY2('data-normalized'!$L22:$Q22,G$2:G$7)</f>
        <v>3.0264290148179587</v>
      </c>
      <c r="P20" s="10">
        <f>SUMXMY2('data-normalized'!$L22:$Q22,H$2:H$7)</f>
        <v>6.7628992030897077</v>
      </c>
      <c r="Q20" s="10">
        <f>SUMXMY2('data-normalized'!$L22:$Q22,I$2:I$7)</f>
        <v>36.794243800589165</v>
      </c>
      <c r="R20" s="10">
        <f>SUMXMY2('data-normalized'!$L22:$Q22,J$2:J$7)</f>
        <v>17.094802999483349</v>
      </c>
      <c r="S20" s="11">
        <f>SUMXMY2('data-normalized'!$L22:$Q22,K$2:K$7)</f>
        <v>1.6363799173573983</v>
      </c>
      <c r="T20" s="4">
        <f t="shared" si="2"/>
        <v>1.6363799173573983</v>
      </c>
    </row>
    <row r="21" spans="1:20" x14ac:dyDescent="0.25">
      <c r="A21">
        <f t="shared" si="3"/>
        <v>20</v>
      </c>
      <c r="B21" s="4">
        <v>1</v>
      </c>
      <c r="M21" s="9">
        <f>SUMXMY2('data-normalized'!$L23:$Q23,E$2:E$7)</f>
        <v>1.0227553183486773</v>
      </c>
      <c r="N21" s="10">
        <f>SUMXMY2('data-normalized'!$L23:$Q23,F$2:F$7)</f>
        <v>8.9548767451027818</v>
      </c>
      <c r="O21" s="10">
        <f>SUMXMY2('data-normalized'!$L23:$Q23,G$2:G$7)</f>
        <v>3.2343731436919962</v>
      </c>
      <c r="P21" s="10">
        <f>SUMXMY2('data-normalized'!$L23:$Q23,H$2:H$7)</f>
        <v>2.9302212355359649</v>
      </c>
      <c r="Q21" s="10">
        <f>SUMXMY2('data-normalized'!$L23:$Q23,I$2:I$7)</f>
        <v>14.005613550207347</v>
      </c>
      <c r="R21" s="10">
        <f>SUMXMY2('data-normalized'!$L23:$Q23,J$2:J$7)</f>
        <v>7.6118674324559894</v>
      </c>
      <c r="S21" s="11">
        <f>SUMXMY2('data-normalized'!$L23:$Q23,K$2:K$7)</f>
        <v>6.5463973425053732</v>
      </c>
      <c r="T21" s="4">
        <f t="shared" si="2"/>
        <v>1.0227553183486773</v>
      </c>
    </row>
    <row r="22" spans="1:20" x14ac:dyDescent="0.25">
      <c r="A22">
        <f t="shared" si="3"/>
        <v>21</v>
      </c>
      <c r="B22" s="4">
        <v>2</v>
      </c>
      <c r="M22" s="9">
        <f>SUMXMY2('data-normalized'!$L24:$Q24,E$2:E$7)</f>
        <v>4.2068260037587759</v>
      </c>
      <c r="N22" s="10">
        <f>SUMXMY2('data-normalized'!$L24:$Q24,F$2:F$7)</f>
        <v>0.49341927591993884</v>
      </c>
      <c r="O22" s="10">
        <f>SUMXMY2('data-normalized'!$L24:$Q24,G$2:G$7)</f>
        <v>18.471749468660757</v>
      </c>
      <c r="P22" s="10">
        <f>SUMXMY2('data-normalized'!$L24:$Q24,H$2:H$7)</f>
        <v>9.9052651970381866</v>
      </c>
      <c r="Q22" s="10">
        <f>SUMXMY2('data-normalized'!$L24:$Q24,I$2:I$7)</f>
        <v>3.4939398510830553</v>
      </c>
      <c r="R22" s="10">
        <f>SUMXMY2('data-normalized'!$L24:$Q24,J$2:J$7)</f>
        <v>5.9539062038159685</v>
      </c>
      <c r="S22" s="11">
        <f>SUMXMY2('data-normalized'!$L24:$Q24,K$2:K$7)</f>
        <v>25.213424624108512</v>
      </c>
      <c r="T22" s="4">
        <f t="shared" si="2"/>
        <v>0.49341927591993884</v>
      </c>
    </row>
    <row r="23" spans="1:20" x14ac:dyDescent="0.25">
      <c r="A23">
        <f t="shared" si="3"/>
        <v>22</v>
      </c>
      <c r="B23" s="4">
        <v>5</v>
      </c>
      <c r="M23" s="9">
        <f>SUMXMY2('data-normalized'!$L25:$Q25,E$2:E$7)</f>
        <v>13.070785342521203</v>
      </c>
      <c r="N23" s="10">
        <f>SUMXMY2('data-normalized'!$L25:$Q25,F$2:F$7)</f>
        <v>4.7396425414271945</v>
      </c>
      <c r="O23" s="10">
        <f>SUMXMY2('data-normalized'!$L25:$Q25,G$2:G$7)</f>
        <v>30.349976025338467</v>
      </c>
      <c r="P23" s="10">
        <f>SUMXMY2('data-normalized'!$L25:$Q25,H$2:H$7)</f>
        <v>13.371172095617037</v>
      </c>
      <c r="Q23" s="10">
        <f>SUMXMY2('data-normalized'!$L25:$Q25,I$2:I$7)</f>
        <v>0.11513923571373666</v>
      </c>
      <c r="R23" s="10">
        <f>SUMXMY2('data-normalized'!$L25:$Q25,J$2:J$7)</f>
        <v>6.0126686142030046</v>
      </c>
      <c r="S23" s="11">
        <f>SUMXMY2('data-normalized'!$L25:$Q25,K$2:K$7)</f>
        <v>35.157809475220304</v>
      </c>
      <c r="T23" s="4">
        <f t="shared" si="2"/>
        <v>0.11513923571373666</v>
      </c>
    </row>
    <row r="24" spans="1:20" x14ac:dyDescent="0.25">
      <c r="A24">
        <f t="shared" si="3"/>
        <v>23</v>
      </c>
      <c r="B24" s="4">
        <v>3</v>
      </c>
      <c r="M24" s="9">
        <f>SUMXMY2('data-normalized'!$L26:$Q26,E$2:E$7)</f>
        <v>8.8146189244875508</v>
      </c>
      <c r="N24" s="10">
        <f>SUMXMY2('data-normalized'!$L26:$Q26,F$2:F$7)</f>
        <v>26.601819630287839</v>
      </c>
      <c r="O24" s="10">
        <f>SUMXMY2('data-normalized'!$L26:$Q26,G$2:G$7)</f>
        <v>1.1324065765052107</v>
      </c>
      <c r="P24" s="10">
        <f>SUMXMY2('data-normalized'!$L26:$Q26,H$2:H$7)</f>
        <v>9.9270264743880556</v>
      </c>
      <c r="Q24" s="10">
        <f>SUMXMY2('data-normalized'!$L26:$Q26,I$2:I$7)</f>
        <v>36.455759723905992</v>
      </c>
      <c r="R24" s="10">
        <f>SUMXMY2('data-normalized'!$L26:$Q26,J$2:J$7)</f>
        <v>21.872436690813483</v>
      </c>
      <c r="S24" s="11">
        <f>SUMXMY2('data-normalized'!$L26:$Q26,K$2:K$7)</f>
        <v>3.5229896585005669</v>
      </c>
      <c r="T24" s="4">
        <f t="shared" si="2"/>
        <v>1.1324065765052107</v>
      </c>
    </row>
    <row r="25" spans="1:20" x14ac:dyDescent="0.25">
      <c r="A25">
        <f t="shared" si="3"/>
        <v>24</v>
      </c>
      <c r="B25" s="4">
        <v>7</v>
      </c>
      <c r="M25" s="9">
        <f>SUMXMY2('data-normalized'!$L27:$Q27,E$2:E$7)</f>
        <v>10.678709582542577</v>
      </c>
      <c r="N25" s="10">
        <f>SUMXMY2('data-normalized'!$L27:$Q27,F$2:F$7)</f>
        <v>22.921857274566563</v>
      </c>
      <c r="O25" s="10">
        <f>SUMXMY2('data-normalized'!$L27:$Q27,G$2:G$7)</f>
        <v>6.9115702422062864</v>
      </c>
      <c r="P25" s="10">
        <f>SUMXMY2('data-normalized'!$L27:$Q27,H$2:H$7)</f>
        <v>10.859850344061076</v>
      </c>
      <c r="Q25" s="10">
        <f>SUMXMY2('data-normalized'!$L27:$Q27,I$2:I$7)</f>
        <v>30.652793152032451</v>
      </c>
      <c r="R25" s="10">
        <f>SUMXMY2('data-normalized'!$L27:$Q27,J$2:J$7)</f>
        <v>23.726865114674062</v>
      </c>
      <c r="S25" s="11">
        <f>SUMXMY2('data-normalized'!$L27:$Q27,K$2:K$7)</f>
        <v>4.452252532832464</v>
      </c>
      <c r="T25" s="4">
        <f t="shared" si="2"/>
        <v>4.452252532832464</v>
      </c>
    </row>
    <row r="26" spans="1:20" x14ac:dyDescent="0.25">
      <c r="A26">
        <f t="shared" si="3"/>
        <v>25</v>
      </c>
      <c r="B26" s="4">
        <v>5</v>
      </c>
      <c r="M26" s="9">
        <f>SUMXMY2('data-normalized'!$L28:$Q28,E$2:E$7)</f>
        <v>10.488740555308965</v>
      </c>
      <c r="N26" s="10">
        <f>SUMXMY2('data-normalized'!$L28:$Q28,F$2:F$7)</f>
        <v>2.8803861804688324</v>
      </c>
      <c r="O26" s="10">
        <f>SUMXMY2('data-normalized'!$L28:$Q28,G$2:G$7)</f>
        <v>27.695838697591427</v>
      </c>
      <c r="P26" s="10">
        <f>SUMXMY2('data-normalized'!$L28:$Q28,H$2:H$7)</f>
        <v>12.548539471240717</v>
      </c>
      <c r="Q26" s="10">
        <f>SUMXMY2('data-normalized'!$L28:$Q28,I$2:I$7)</f>
        <v>2.8784808928434123E-2</v>
      </c>
      <c r="R26" s="10">
        <f>SUMXMY2('data-normalized'!$L28:$Q28,J$2:J$7)</f>
        <v>5.873000713310141</v>
      </c>
      <c r="S26" s="11">
        <f>SUMXMY2('data-normalized'!$L28:$Q28,K$2:K$7)</f>
        <v>33.194600215545286</v>
      </c>
      <c r="T26" s="4">
        <f t="shared" si="2"/>
        <v>2.8784808928434123E-2</v>
      </c>
    </row>
    <row r="27" spans="1:20" x14ac:dyDescent="0.25">
      <c r="A27">
        <f t="shared" si="3"/>
        <v>26</v>
      </c>
      <c r="B27" s="4">
        <v>4</v>
      </c>
      <c r="M27" s="9">
        <f>SUMXMY2('data-normalized'!$L29:$Q29,E$2:E$7)</f>
        <v>6.9394980760290048</v>
      </c>
      <c r="N27" s="10">
        <f>SUMXMY2('data-normalized'!$L29:$Q29,F$2:F$7)</f>
        <v>18.26375848800285</v>
      </c>
      <c r="O27" s="10">
        <f>SUMXMY2('data-normalized'!$L29:$Q29,G$2:G$7)</f>
        <v>3.5558519117505751</v>
      </c>
      <c r="P27" s="10">
        <f>SUMXMY2('data-normalized'!$L29:$Q29,H$2:H$7)</f>
        <v>1.3484117754676479</v>
      </c>
      <c r="Q27" s="10">
        <f>SUMXMY2('data-normalized'!$L29:$Q29,I$2:I$7)</f>
        <v>18.912597987152004</v>
      </c>
      <c r="R27" s="10">
        <f>SUMXMY2('data-normalized'!$L29:$Q29,J$2:J$7)</f>
        <v>6.0220866705956571</v>
      </c>
      <c r="S27" s="11">
        <f>SUMXMY2('data-normalized'!$L29:$Q29,K$2:K$7)</f>
        <v>5.7118396607756843</v>
      </c>
      <c r="T27" s="4">
        <f t="shared" si="2"/>
        <v>1.3484117754676479</v>
      </c>
    </row>
    <row r="28" spans="1:20" x14ac:dyDescent="0.25">
      <c r="A28">
        <f t="shared" si="3"/>
        <v>27</v>
      </c>
      <c r="B28" s="4">
        <v>4</v>
      </c>
      <c r="M28" s="9">
        <f>SUMXMY2('data-normalized'!$L30:$Q30,E$2:E$7)</f>
        <v>7.1147148169950247</v>
      </c>
      <c r="N28" s="10">
        <f>SUMXMY2('data-normalized'!$L30:$Q30,F$2:F$7)</f>
        <v>12.670869038819268</v>
      </c>
      <c r="O28" s="10">
        <f>SUMXMY2('data-normalized'!$L30:$Q30,G$2:G$7)</f>
        <v>6.8021097499657515</v>
      </c>
      <c r="P28" s="10">
        <f>SUMXMY2('data-normalized'!$L30:$Q30,H$2:H$7)</f>
        <v>0.94239609870506569</v>
      </c>
      <c r="Q28" s="10">
        <f>SUMXMY2('data-normalized'!$L30:$Q30,I$2:I$7)</f>
        <v>14.288721267875461</v>
      </c>
      <c r="R28" s="10">
        <f>SUMXMY2('data-normalized'!$L30:$Q30,J$2:J$7)</f>
        <v>4.4792136528361102</v>
      </c>
      <c r="S28" s="11">
        <f>SUMXMY2('data-normalized'!$L30:$Q30,K$2:K$7)</f>
        <v>6.0584937571016164</v>
      </c>
      <c r="T28" s="4">
        <f t="shared" si="2"/>
        <v>0.94239609870506569</v>
      </c>
    </row>
    <row r="29" spans="1:20" x14ac:dyDescent="0.25">
      <c r="A29">
        <f t="shared" si="3"/>
        <v>28</v>
      </c>
      <c r="B29" s="4">
        <v>3</v>
      </c>
      <c r="M29" s="9">
        <f>SUMXMY2('data-normalized'!$L31:$Q31,E$2:E$7)</f>
        <v>5.6856565285960645</v>
      </c>
      <c r="N29" s="10">
        <f>SUMXMY2('data-normalized'!$L31:$Q31,F$2:F$7)</f>
        <v>21.877031831006782</v>
      </c>
      <c r="O29" s="10">
        <f>SUMXMY2('data-normalized'!$L31:$Q31,G$2:G$7)</f>
        <v>0.37504471070692402</v>
      </c>
      <c r="P29" s="10">
        <f>SUMXMY2('data-normalized'!$L31:$Q31,H$2:H$7)</f>
        <v>6.5556107462654358</v>
      </c>
      <c r="Q29" s="10">
        <f>SUMXMY2('data-normalized'!$L31:$Q31,I$2:I$7)</f>
        <v>29.024207332928214</v>
      </c>
      <c r="R29" s="10">
        <f>SUMXMY2('data-normalized'!$L31:$Q31,J$2:J$7)</f>
        <v>16.660204636043737</v>
      </c>
      <c r="S29" s="11">
        <f>SUMXMY2('data-normalized'!$L31:$Q31,K$2:K$7)</f>
        <v>3.2950073859378355</v>
      </c>
      <c r="T29" s="4">
        <f t="shared" si="2"/>
        <v>0.37504471070692402</v>
      </c>
    </row>
    <row r="30" spans="1:20" x14ac:dyDescent="0.25">
      <c r="A30">
        <f t="shared" si="3"/>
        <v>29</v>
      </c>
      <c r="B30" s="4">
        <v>4</v>
      </c>
      <c r="M30" s="9">
        <f>SUMXMY2('data-normalized'!$L32:$Q32,E$2:E$7)</f>
        <v>3.1839525660553836</v>
      </c>
      <c r="N30" s="10">
        <f>SUMXMY2('data-normalized'!$L32:$Q32,F$2:F$7)</f>
        <v>8.2916427555351788</v>
      </c>
      <c r="O30" s="10">
        <f>SUMXMY2('data-normalized'!$L32:$Q32,G$2:G$7)</f>
        <v>6.0279167640170002</v>
      </c>
      <c r="P30" s="10">
        <f>SUMXMY2('data-normalized'!$L32:$Q32,H$2:H$7)</f>
        <v>0.98516051704815</v>
      </c>
      <c r="Q30" s="10">
        <f>SUMXMY2('data-normalized'!$L32:$Q32,I$2:I$7)</f>
        <v>9.9338202175319417</v>
      </c>
      <c r="R30" s="10">
        <f>SUMXMY2('data-normalized'!$L32:$Q32,J$2:J$7)</f>
        <v>4.5622454042659939</v>
      </c>
      <c r="S30" s="11">
        <f>SUMXMY2('data-normalized'!$L32:$Q32,K$2:K$7)</f>
        <v>7.1512837571995291</v>
      </c>
      <c r="T30" s="4">
        <f t="shared" si="2"/>
        <v>0.98516051704815</v>
      </c>
    </row>
    <row r="31" spans="1:20" x14ac:dyDescent="0.25">
      <c r="A31">
        <f t="shared" si="3"/>
        <v>30</v>
      </c>
      <c r="B31" s="4">
        <v>7</v>
      </c>
      <c r="M31" s="9">
        <f>SUMXMY2('data-normalized'!$L33:$Q33,E$2:E$7)</f>
        <v>23.515097072048704</v>
      </c>
      <c r="N31" s="10">
        <f>SUMXMY2('data-normalized'!$L33:$Q33,F$2:F$7)</f>
        <v>45.046371550184382</v>
      </c>
      <c r="O31" s="10">
        <f>SUMXMY2('data-normalized'!$L33:$Q33,G$2:G$7)</f>
        <v>7.4523442455790274</v>
      </c>
      <c r="P31" s="10">
        <f>SUMXMY2('data-normalized'!$L33:$Q33,H$2:H$7)</f>
        <v>14.964347877380447</v>
      </c>
      <c r="Q31" s="10">
        <f>SUMXMY2('data-normalized'!$L33:$Q33,I$2:I$7)</f>
        <v>51.54080428839702</v>
      </c>
      <c r="R31" s="10">
        <f>SUMXMY2('data-normalized'!$L33:$Q33,J$2:J$7)</f>
        <v>31.558112304225698</v>
      </c>
      <c r="S31" s="11">
        <f>SUMXMY2('data-normalized'!$L33:$Q33,K$2:K$7)</f>
        <v>2.0630305314188671</v>
      </c>
      <c r="T31" s="4">
        <f t="shared" si="2"/>
        <v>2.0630305314188671</v>
      </c>
    </row>
    <row r="32" spans="1:20" x14ac:dyDescent="0.25">
      <c r="A32">
        <f t="shared" si="3"/>
        <v>31</v>
      </c>
      <c r="B32" s="4">
        <v>3</v>
      </c>
      <c r="M32" s="9">
        <f>SUMXMY2('data-normalized'!$L34:$Q34,E$2:E$7)</f>
        <v>4.7474086620617344</v>
      </c>
      <c r="N32" s="10">
        <f>SUMXMY2('data-normalized'!$L34:$Q34,F$2:F$7)</f>
        <v>19.456735846950632</v>
      </c>
      <c r="O32" s="10">
        <f>SUMXMY2('data-normalized'!$L34:$Q34,G$2:G$7)</f>
        <v>0.6539022864026407</v>
      </c>
      <c r="P32" s="10">
        <f>SUMXMY2('data-normalized'!$L34:$Q34,H$2:H$7)</f>
        <v>3.8133142588180249</v>
      </c>
      <c r="Q32" s="10">
        <f>SUMXMY2('data-normalized'!$L34:$Q34,I$2:I$7)</f>
        <v>23.814434723377843</v>
      </c>
      <c r="R32" s="10">
        <f>SUMXMY2('data-normalized'!$L34:$Q34,J$2:J$7)</f>
        <v>11.15857089392243</v>
      </c>
      <c r="S32" s="11">
        <f>SUMXMY2('data-normalized'!$L34:$Q34,K$2:K$7)</f>
        <v>4.0781195433661424</v>
      </c>
      <c r="T32" s="4">
        <f t="shared" si="2"/>
        <v>0.6539022864026407</v>
      </c>
    </row>
    <row r="33" spans="1:20" x14ac:dyDescent="0.25">
      <c r="A33">
        <f t="shared" si="3"/>
        <v>32</v>
      </c>
      <c r="B33" s="5">
        <v>1</v>
      </c>
      <c r="M33" s="12">
        <f>SUMXMY2('data-normalized'!$L35:$Q35,E$2:E$7)</f>
        <v>0.92371126210080545</v>
      </c>
      <c r="N33" s="13">
        <f>SUMXMY2('data-normalized'!$L35:$Q35,F$2:F$7)</f>
        <v>7.0094647987291312</v>
      </c>
      <c r="O33" s="13">
        <f>SUMXMY2('data-normalized'!$L35:$Q35,G$2:G$7)</f>
        <v>5.4473858120991494</v>
      </c>
      <c r="P33" s="13">
        <f>SUMXMY2('data-normalized'!$L35:$Q35,H$2:H$7)</f>
        <v>3.062393440827762</v>
      </c>
      <c r="Q33" s="13">
        <f>SUMXMY2('data-normalized'!$L35:$Q35,I$2:I$7)</f>
        <v>10.638056764534101</v>
      </c>
      <c r="R33" s="13">
        <f>SUMXMY2('data-normalized'!$L35:$Q35,J$2:J$7)</f>
        <v>4.1911560430956927</v>
      </c>
      <c r="S33" s="14">
        <f>SUMXMY2('data-normalized'!$L35:$Q35,K$2:K$7)</f>
        <v>10.996440739005365</v>
      </c>
      <c r="T33" s="5">
        <f t="shared" si="2"/>
        <v>0.92371126210080545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workbookViewId="0">
      <selection activeCell="B1" sqref="B1:B1048576"/>
    </sheetView>
  </sheetViews>
  <sheetFormatPr defaultRowHeight="15" x14ac:dyDescent="0.25"/>
  <sheetData>
    <row r="1" spans="1:22" x14ac:dyDescent="0.25">
      <c r="B1" s="1" t="s">
        <v>39</v>
      </c>
      <c r="D1" t="s">
        <v>40</v>
      </c>
      <c r="E1">
        <v>1</v>
      </c>
      <c r="F1">
        <f>E1+1</f>
        <v>2</v>
      </c>
      <c r="G1">
        <f t="shared" ref="G1:L1" si="0">F1+1</f>
        <v>3</v>
      </c>
      <c r="H1">
        <f t="shared" si="0"/>
        <v>4</v>
      </c>
      <c r="I1">
        <f t="shared" si="0"/>
        <v>5</v>
      </c>
      <c r="J1">
        <f t="shared" si="0"/>
        <v>6</v>
      </c>
      <c r="K1">
        <f t="shared" si="0"/>
        <v>7</v>
      </c>
      <c r="L1">
        <f t="shared" si="0"/>
        <v>8</v>
      </c>
      <c r="N1">
        <v>1</v>
      </c>
      <c r="O1">
        <f>N1+1</f>
        <v>2</v>
      </c>
      <c r="P1">
        <f t="shared" ref="P1:U1" si="1">O1+1</f>
        <v>3</v>
      </c>
      <c r="Q1">
        <f t="shared" si="1"/>
        <v>4</v>
      </c>
      <c r="R1">
        <f t="shared" si="1"/>
        <v>5</v>
      </c>
      <c r="S1">
        <f t="shared" si="1"/>
        <v>6</v>
      </c>
      <c r="T1">
        <f t="shared" si="1"/>
        <v>7</v>
      </c>
      <c r="U1">
        <f t="shared" si="1"/>
        <v>8</v>
      </c>
      <c r="V1" s="1" t="s">
        <v>43</v>
      </c>
    </row>
    <row r="2" spans="1:22" x14ac:dyDescent="0.25">
      <c r="A2">
        <v>1</v>
      </c>
      <c r="B2" s="3">
        <v>2</v>
      </c>
      <c r="D2" t="str">
        <f t="array" ref="D2:D7">TRANSPOSE('data-normalized'!L3:Q3)</f>
        <v>Length</v>
      </c>
      <c r="E2" s="6">
        <f>AVERAGEIF($B$2:$B$33,E$1,'data-normalized'!$L$4:$L$35)</f>
        <v>-0.75695883620037152</v>
      </c>
      <c r="F2" s="7">
        <f>AVERAGEIF($B$2:$B$33,F$1,'data-normalized'!$L$4:$L$35)</f>
        <v>0.46564437499598615</v>
      </c>
      <c r="G2" s="7">
        <f>AVERAGEIF($B$2:$B$33,G$1,'data-normalized'!$L$4:$L$35)</f>
        <v>-1.3487630172297529</v>
      </c>
      <c r="H2" s="7">
        <f>AVERAGEIF($B$2:$B$33,H$1,'data-normalized'!$L$4:$L$35)</f>
        <v>3.853608620656436E-2</v>
      </c>
      <c r="I2" s="7">
        <f>AVERAGEIF($B$2:$B$33,I$1,'data-normalized'!$L$4:$L$35)</f>
        <v>9.6340215516410921E-2</v>
      </c>
      <c r="J2" s="7">
        <f>AVERAGEIF($B$2:$B$33,J$1,'data-normalized'!$L$4:$L$35)</f>
        <v>-0.19268043103282184</v>
      </c>
      <c r="K2" s="7">
        <f>AVERAGEIF($B$2:$B$33,K$1,'data-normalized'!$L$4:$L$35)</f>
        <v>2.023144525844629</v>
      </c>
      <c r="L2" s="8">
        <f>AVERAGEIF($B$2:$B$33,L$1,'data-normalized'!$L$4:$L$35)</f>
        <v>0.51381448275419161</v>
      </c>
      <c r="N2" s="6">
        <f>SUMXMY2('data-normalized'!$L4:$Q4,E$2:E$7)</f>
        <v>8.7546603087135253</v>
      </c>
      <c r="O2" s="7">
        <f>SUMXMY2('data-normalized'!$L4:$Q4,F$2:F$7)</f>
        <v>1.6890516977770464</v>
      </c>
      <c r="P2" s="7">
        <f>SUMXMY2('data-normalized'!$L4:$Q4,G$2:G$7)</f>
        <v>18.974101228581056</v>
      </c>
      <c r="Q2" s="7">
        <f>SUMXMY2('data-normalized'!$L4:$Q4,H$2:H$7)</f>
        <v>1.8295587687926607</v>
      </c>
      <c r="R2" s="7">
        <f>SUMXMY2('data-normalized'!$L4:$Q4,I$2:I$7)</f>
        <v>7.3147034214757696</v>
      </c>
      <c r="S2" s="7">
        <f>SUMXMY2('data-normalized'!$L4:$Q4,J$2:J$7)</f>
        <v>16.179315030245871</v>
      </c>
      <c r="T2" s="7">
        <f>SUMXMY2('data-normalized'!$L4:$Q4,K$2:K$7)</f>
        <v>8.1703053565831532</v>
      </c>
      <c r="U2" s="8">
        <f>SUMXMY2('data-normalized'!$L4:$Q4,L$2:L$7)</f>
        <v>5.7724842412943209</v>
      </c>
      <c r="V2" s="3">
        <f>MIN(N2:U2)</f>
        <v>1.6890516977770464</v>
      </c>
    </row>
    <row r="3" spans="1:22" x14ac:dyDescent="0.25">
      <c r="A3">
        <f>A2+1</f>
        <v>2</v>
      </c>
      <c r="B3" s="4">
        <v>1</v>
      </c>
      <c r="D3" t="str">
        <v>Braking Power</v>
      </c>
      <c r="E3" s="9">
        <f>AVERAGEIF($B$2:$B$33,E$1,'data-normalized'!$M$4:$M$35)</f>
        <v>-0.48816719770308215</v>
      </c>
      <c r="F3" s="10">
        <f>AVERAGEIF($B$2:$B$33,F$1,'data-normalized'!$M$4:$M$35)</f>
        <v>-0.85392891245720071</v>
      </c>
      <c r="G3" s="10">
        <f>AVERAGEIF($B$2:$B$33,G$1,'data-normalized'!$M$4:$M$35)</f>
        <v>0.62408092579921481</v>
      </c>
      <c r="H3" s="10">
        <f>AVERAGEIF($B$2:$B$33,H$1,'data-normalized'!$M$4:$M$35)</f>
        <v>-0.55599937025748225</v>
      </c>
      <c r="I3" s="10">
        <f>AVERAGEIF($B$2:$B$33,I$1,'data-normalized'!$M$4:$M$35)</f>
        <v>1.1943366901658632</v>
      </c>
      <c r="J3" s="10">
        <f>AVERAGEIF($B$2:$B$33,J$1,'data-normalized'!$M$4:$M$35)</f>
        <v>-1.2263408402068487</v>
      </c>
      <c r="K3" s="10">
        <f>AVERAGEIF($B$2:$B$33,K$1,'data-normalized'!$M$4:$M$35)</f>
        <v>0.58916730757268532</v>
      </c>
      <c r="L3" s="11">
        <f>AVERAGEIF($B$2:$B$33,L$1,'data-normalized'!$M$4:$M$35)</f>
        <v>1.5667486179155112</v>
      </c>
      <c r="N3" s="9">
        <f>SUMXMY2('data-normalized'!$L5:$Q5,E$2:E$7)</f>
        <v>0.36883230753695567</v>
      </c>
      <c r="O3" s="10">
        <f>SUMXMY2('data-normalized'!$L5:$Q5,F$2:F$7)</f>
        <v>14.550719004102353</v>
      </c>
      <c r="P3" s="10">
        <f>SUMXMY2('data-normalized'!$L5:$Q5,G$2:G$7)</f>
        <v>3.2905194982968986</v>
      </c>
      <c r="Q3" s="10">
        <f>SUMXMY2('data-normalized'!$L5:$Q5,H$2:H$7)</f>
        <v>3.4163052919249308</v>
      </c>
      <c r="R3" s="10">
        <f>SUMXMY2('data-normalized'!$L5:$Q5,I$2:I$7)</f>
        <v>3.5158747402849397</v>
      </c>
      <c r="S3" s="10">
        <f>SUMXMY2('data-normalized'!$L5:$Q5,J$2:J$7)</f>
        <v>8.6790592253837833</v>
      </c>
      <c r="T3" s="10">
        <f>SUMXMY2('data-normalized'!$L5:$Q5,K$2:K$7)</f>
        <v>24.455599570609195</v>
      </c>
      <c r="U3" s="11">
        <f>SUMXMY2('data-normalized'!$L5:$Q5,L$2:L$7)</f>
        <v>10.732421881084452</v>
      </c>
      <c r="V3" s="4">
        <f t="shared" ref="V3:V33" si="2">MIN(N3:U3)</f>
        <v>0.36883230753695567</v>
      </c>
    </row>
    <row r="4" spans="1:22" x14ac:dyDescent="0.25">
      <c r="A4">
        <f t="shared" ref="A4:A33" si="3">A3+1</f>
        <v>3</v>
      </c>
      <c r="B4" s="4">
        <v>4</v>
      </c>
      <c r="D4" t="str">
        <v>Cylinders</v>
      </c>
      <c r="E4" s="9">
        <f>AVERAGEIF($B$2:$B$33,E$1,'data-normalized'!$N$4:$N$35)</f>
        <v>-1.0412637189734075</v>
      </c>
      <c r="F4" s="10">
        <f>AVERAGEIF($B$2:$B$33,F$1,'data-normalized'!$N$4:$N$35)</f>
        <v>1.0946618584079413</v>
      </c>
      <c r="G4" s="10">
        <f>AVERAGEIF($B$2:$B$33,G$1,'data-normalized'!$N$4:$N$35)</f>
        <v>-1.0412637189734073</v>
      </c>
      <c r="H4" s="10">
        <f>AVERAGEIF($B$2:$B$33,H$1,'data-normalized'!$N$4:$N$35)</f>
        <v>0.24029162745540172</v>
      </c>
      <c r="I4" s="10">
        <f>AVERAGEIF($B$2:$B$33,I$1,'data-normalized'!$N$4:$N$35)</f>
        <v>-0.61407860349713761</v>
      </c>
      <c r="J4" s="10">
        <f>AVERAGEIF($B$2:$B$33,J$1,'data-normalized'!$N$4:$N$35)</f>
        <v>0.2402916274554017</v>
      </c>
      <c r="K4" s="10">
        <f>AVERAGEIF($B$2:$B$33,K$1,'data-normalized'!$N$4:$N$35)</f>
        <v>1.5218469738842109</v>
      </c>
      <c r="L4" s="11">
        <f>AVERAGEIF($B$2:$B$33,L$1,'data-normalized'!$N$4:$N$35)</f>
        <v>0.2402916274554017</v>
      </c>
      <c r="N4" s="9">
        <f>SUMXMY2('data-normalized'!$L6:$Q6,E$2:E$7)</f>
        <v>4.6912471877660762</v>
      </c>
      <c r="O4" s="10">
        <f>SUMXMY2('data-normalized'!$L6:$Q6,F$2:F$7)</f>
        <v>4.1518590006018243</v>
      </c>
      <c r="P4" s="10">
        <f>SUMXMY2('data-normalized'!$L6:$Q6,G$2:G$7)</f>
        <v>12.662481467585938</v>
      </c>
      <c r="Q4" s="10">
        <f>SUMXMY2('data-normalized'!$L6:$Q6,H$2:H$7)</f>
        <v>0.3173534132546878</v>
      </c>
      <c r="R4" s="10">
        <f>SUMXMY2('data-normalized'!$L6:$Q6,I$2:I$7)</f>
        <v>6.1163469457676944</v>
      </c>
      <c r="S4" s="10">
        <f>SUMXMY2('data-normalized'!$L6:$Q6,J$2:J$7)</f>
        <v>7.9463297107336146</v>
      </c>
      <c r="T4" s="10">
        <f>SUMXMY2('data-normalized'!$L6:$Q6,K$2:K$7)</f>
        <v>12.056949953076012</v>
      </c>
      <c r="U4" s="11">
        <f>SUMXMY2('data-normalized'!$L6:$Q6,L$2:L$7)</f>
        <v>8.6140226118801539</v>
      </c>
      <c r="V4" s="4">
        <f t="shared" si="2"/>
        <v>0.3173534132546878</v>
      </c>
    </row>
    <row r="5" spans="1:22" x14ac:dyDescent="0.25">
      <c r="A5">
        <f t="shared" si="3"/>
        <v>4</v>
      </c>
      <c r="B5" s="4">
        <v>4</v>
      </c>
      <c r="D5" t="str">
        <v>Displacement</v>
      </c>
      <c r="E5" s="9">
        <f>AVERAGEIF($B$2:$B$33,E$1,'data-normalized'!$O$4:$O$35)</f>
        <v>-0.97362344029671599</v>
      </c>
      <c r="F5" s="10">
        <f>AVERAGEIF($B$2:$B$33,F$1,'data-normalized'!$O$4:$O$35)</f>
        <v>1.159395269134941</v>
      </c>
      <c r="G5" s="10">
        <f>AVERAGEIF($B$2:$B$33,G$1,'data-normalized'!$O$4:$O$35)</f>
        <v>-1.1280602618610227</v>
      </c>
      <c r="H5" s="10">
        <f>AVERAGEIF($B$2:$B$33,H$1,'data-normalized'!$O$4:$O$35)</f>
        <v>-0.12220652836827708</v>
      </c>
      <c r="I5" s="10">
        <f>AVERAGEIF($B$2:$B$33,I$1,'data-normalized'!$O$4:$O$35)</f>
        <v>1.5667503636958995E-2</v>
      </c>
      <c r="J5" s="10">
        <f>AVERAGEIF($B$2:$B$33,J$1,'data-normalized'!$O$4:$O$35)</f>
        <v>-4.7002510910875386E-2</v>
      </c>
      <c r="K5" s="10">
        <f>AVERAGEIF($B$2:$B$33,K$1,'data-normalized'!$O$4:$O$35)</f>
        <v>1.2690677945936513</v>
      </c>
      <c r="L5" s="11">
        <f>AVERAGEIF($B$2:$B$33,L$1,'data-normalized'!$O$4:$O$35)</f>
        <v>0.39168759092396682</v>
      </c>
      <c r="N5" s="9">
        <f>SUMXMY2('data-normalized'!$L7:$Q7,E$2:E$7)</f>
        <v>4.3251261094786688</v>
      </c>
      <c r="O5" s="10">
        <f>SUMXMY2('data-normalized'!$L7:$Q7,F$2:F$7)</f>
        <v>5.0901899068331122</v>
      </c>
      <c r="P5" s="10">
        <f>SUMXMY2('data-normalized'!$L7:$Q7,G$2:G$7)</f>
        <v>12.517523489824418</v>
      </c>
      <c r="Q5" s="10">
        <f>SUMXMY2('data-normalized'!$L7:$Q7,H$2:H$7)</f>
        <v>0.69331884489296969</v>
      </c>
      <c r="R5" s="10">
        <f>SUMXMY2('data-normalized'!$L7:$Q7,I$2:I$7)</f>
        <v>7.5553379963158642</v>
      </c>
      <c r="S5" s="10">
        <f>SUMXMY2('data-normalized'!$L7:$Q7,J$2:J$7)</f>
        <v>7.8424559303582191</v>
      </c>
      <c r="T5" s="10">
        <f>SUMXMY2('data-normalized'!$L7:$Q7,K$2:K$7)</f>
        <v>14.742958700945215</v>
      </c>
      <c r="U5" s="11">
        <f>SUMXMY2('data-normalized'!$L7:$Q7,L$2:L$7)</f>
        <v>10.643758099636429</v>
      </c>
      <c r="V5" s="4">
        <f t="shared" si="2"/>
        <v>0.69331884489296969</v>
      </c>
    </row>
    <row r="6" spans="1:22" x14ac:dyDescent="0.25">
      <c r="A6">
        <f t="shared" si="3"/>
        <v>5</v>
      </c>
      <c r="B6" s="4">
        <v>5</v>
      </c>
      <c r="D6" t="str">
        <v>City average</v>
      </c>
      <c r="E6" s="9">
        <f>AVERAGEIF($B$2:$B$33,E$1,'data-normalized'!$P$4:$P$35)</f>
        <v>0.64445605184957955</v>
      </c>
      <c r="F6" s="10">
        <f>AVERAGEIF($B$2:$B$33,F$1,'data-normalized'!$P$4:$P$35)</f>
        <v>-1.012472123954917</v>
      </c>
      <c r="G6" s="10">
        <f>AVERAGEIF($B$2:$B$33,G$1,'data-normalized'!$P$4:$P$35)</f>
        <v>1.4558031131422771</v>
      </c>
      <c r="H6" s="10">
        <f>AVERAGEIF($B$2:$B$33,H$1,'data-normalized'!$P$4:$P$35)</f>
        <v>3.5945755880056108E-3</v>
      </c>
      <c r="I6" s="10">
        <f>AVERAGEIF($B$2:$B$33,I$1,'data-normalized'!$P$4:$P$35)</f>
        <v>0.13779206420688217</v>
      </c>
      <c r="J6" s="10">
        <f>AVERAGEIF($B$2:$B$33,J$1,'data-normalized'!$P$4:$P$35)</f>
        <v>1.6714776484226144</v>
      </c>
      <c r="K6" s="10">
        <f>AVERAGEIF($B$2:$B$33,K$1,'data-normalized'!$P$4:$P$35)</f>
        <v>-1.2041828219818835</v>
      </c>
      <c r="L6" s="11">
        <f>AVERAGEIF($B$2:$B$33,L$1,'data-normalized'!$P$4:$P$35)</f>
        <v>-0.91661677494143368</v>
      </c>
      <c r="N6" s="9">
        <f>SUMXMY2('data-normalized'!$L8:$Q8,E$2:E$7)</f>
        <v>8.2822284809134565</v>
      </c>
      <c r="O6" s="10">
        <f>SUMXMY2('data-normalized'!$L8:$Q8,F$2:F$7)</f>
        <v>11.542302040866957</v>
      </c>
      <c r="P6" s="10">
        <f>SUMXMY2('data-normalized'!$L8:$Q8,G$2:G$7)</f>
        <v>11.608348371372955</v>
      </c>
      <c r="Q6" s="10">
        <f>SUMXMY2('data-normalized'!$L8:$Q8,H$2:H$7)</f>
        <v>5.9074307769614025</v>
      </c>
      <c r="R6" s="10">
        <f>SUMXMY2('data-normalized'!$L8:$Q8,I$2:I$7)</f>
        <v>0.91259502505726731</v>
      </c>
      <c r="S6" s="10">
        <f>SUMXMY2('data-normalized'!$L8:$Q8,J$2:J$7)</f>
        <v>16.601654931491336</v>
      </c>
      <c r="T6" s="10">
        <f>SUMXMY2('data-normalized'!$L8:$Q8,K$2:K$7)</f>
        <v>12.330776506468389</v>
      </c>
      <c r="U6" s="11">
        <f>SUMXMY2('data-normalized'!$L8:$Q8,L$2:L$7)</f>
        <v>3.0796226636082866</v>
      </c>
      <c r="V6" s="4">
        <f t="shared" si="2"/>
        <v>0.91259502505726731</v>
      </c>
    </row>
    <row r="7" spans="1:22" x14ac:dyDescent="0.25">
      <c r="A7">
        <f t="shared" si="3"/>
        <v>6</v>
      </c>
      <c r="B7" s="4">
        <v>8</v>
      </c>
      <c r="D7" t="str">
        <v>Highway average</v>
      </c>
      <c r="E7" s="12">
        <f>AVERAGEIF($B$2:$B$33,E$1,'data-normalized'!$Q$4:$Q$35)</f>
        <v>0.57103101785023425</v>
      </c>
      <c r="F7" s="13">
        <f>AVERAGEIF($B$2:$B$33,F$1,'data-normalized'!$Q$4:$Q$35)</f>
        <v>-1.0528002277709887</v>
      </c>
      <c r="G7" s="13">
        <f>AVERAGEIF($B$2:$B$33,G$1,'data-normalized'!$Q$4:$Q$35)</f>
        <v>1.4122929884732773</v>
      </c>
      <c r="H7" s="13">
        <f>AVERAGEIF($B$2:$B$33,H$1,'data-normalized'!$Q$4:$Q$35)</f>
        <v>-3.9373016648345915E-2</v>
      </c>
      <c r="I7" s="13">
        <f>AVERAGEIF($B$2:$B$33,I$1,'data-normalized'!$Q$4:$Q$35)</f>
        <v>0.27104612910093207</v>
      </c>
      <c r="J7" s="13">
        <f>AVERAGEIF($B$2:$B$33,J$1,'data-normalized'!$Q$4:$Q$35)</f>
        <v>2.097041104096685</v>
      </c>
      <c r="K7" s="13">
        <f>AVERAGEIF($B$2:$B$33,K$1,'data-normalized'!$Q$4:$Q$35)</f>
        <v>-1.1897498508956701</v>
      </c>
      <c r="L7" s="14">
        <f>AVERAGEIF($B$2:$B$33,L$1,'data-normalized'!$Q$4:$Q$35)</f>
        <v>-0.82455085589651966</v>
      </c>
      <c r="N7" s="9">
        <f>SUMXMY2('data-normalized'!$L9:$Q9,E$2:E$7)</f>
        <v>11.705206389060365</v>
      </c>
      <c r="O7" s="10">
        <f>SUMXMY2('data-normalized'!$L9:$Q9,F$2:F$7)</f>
        <v>6.1893655029607393</v>
      </c>
      <c r="P7" s="10">
        <f>SUMXMY2('data-normalized'!$L9:$Q9,G$2:G$7)</f>
        <v>17.060986349706127</v>
      </c>
      <c r="Q7" s="10">
        <f>SUMXMY2('data-normalized'!$L9:$Q9,H$2:H$7)</f>
        <v>4.9320477083397458</v>
      </c>
      <c r="R7" s="10">
        <f>SUMXMY2('data-normalized'!$L9:$Q9,I$2:I$7)</f>
        <v>2.8656802712524487</v>
      </c>
      <c r="S7" s="10">
        <f>SUMXMY2('data-normalized'!$L9:$Q9,J$2:J$7)</f>
        <v>20.994927760485425</v>
      </c>
      <c r="T7" s="10">
        <f>SUMXMY2('data-normalized'!$L9:$Q9,K$2:K$7)</f>
        <v>6.0787755629338749</v>
      </c>
      <c r="U7" s="11">
        <f>SUMXMY2('data-normalized'!$L9:$Q9,L$2:L$7)</f>
        <v>0.13178392708926315</v>
      </c>
      <c r="V7" s="4">
        <f t="shared" si="2"/>
        <v>0.13178392708926315</v>
      </c>
    </row>
    <row r="8" spans="1:22" x14ac:dyDescent="0.25">
      <c r="A8">
        <f t="shared" si="3"/>
        <v>7</v>
      </c>
      <c r="B8" s="4">
        <v>8</v>
      </c>
      <c r="N8" s="9">
        <f>SUMXMY2('data-normalized'!$L10:$Q10,E$2:E$7)</f>
        <v>18.776511481153975</v>
      </c>
      <c r="O8" s="10">
        <f>SUMXMY2('data-normalized'!$L10:$Q10,F$2:F$7)</f>
        <v>12.987694160424795</v>
      </c>
      <c r="P8" s="10">
        <f>SUMXMY2('data-normalized'!$L10:$Q10,G$2:G$7)</f>
        <v>21.412935409136974</v>
      </c>
      <c r="Q8" s="10">
        <f>SUMXMY2('data-normalized'!$L10:$Q10,H$2:H$7)</f>
        <v>11.449117986319751</v>
      </c>
      <c r="R8" s="10">
        <f>SUMXMY2('data-normalized'!$L10:$Q10,I$2:I$7)</f>
        <v>4.7832925813693761</v>
      </c>
      <c r="S8" s="10">
        <f>SUMXMY2('data-normalized'!$L10:$Q10,J$2:J$7)</f>
        <v>28.373622538857383</v>
      </c>
      <c r="T8" s="10">
        <f>SUMXMY2('data-normalized'!$L10:$Q10,K$2:K$7)</f>
        <v>8.0974782298215988</v>
      </c>
      <c r="U8" s="11">
        <f>SUMXMY2('data-normalized'!$L10:$Q10,L$2:L$7)</f>
        <v>1.1858156082631195</v>
      </c>
      <c r="V8" s="4">
        <f t="shared" si="2"/>
        <v>1.1858156082631195</v>
      </c>
    </row>
    <row r="9" spans="1:22" x14ac:dyDescent="0.25">
      <c r="A9">
        <f t="shared" si="3"/>
        <v>8</v>
      </c>
      <c r="B9" s="4">
        <v>1</v>
      </c>
      <c r="D9" t="s">
        <v>41</v>
      </c>
      <c r="E9" s="2">
        <v>8</v>
      </c>
      <c r="N9" s="9">
        <f>SUMXMY2('data-normalized'!$L11:$Q11,E$2:E$7)</f>
        <v>0.82660897855507021</v>
      </c>
      <c r="O9" s="10">
        <f>SUMXMY2('data-normalized'!$L11:$Q11,F$2:F$7)</f>
        <v>17.734613996155797</v>
      </c>
      <c r="P9" s="10">
        <f>SUMXMY2('data-normalized'!$L11:$Q11,G$2:G$7)</f>
        <v>1.9342821849786018</v>
      </c>
      <c r="Q9" s="10">
        <f>SUMXMY2('data-normalized'!$L11:$Q11,H$2:H$7)</f>
        <v>4.556227115269686</v>
      </c>
      <c r="R9" s="10">
        <f>SUMXMY2('data-normalized'!$L11:$Q11,I$2:I$7)</f>
        <v>2.8608880814787234</v>
      </c>
      <c r="S9" s="10">
        <f>SUMXMY2('data-normalized'!$L11:$Q11,J$2:J$7)</f>
        <v>7.5428802654524887</v>
      </c>
      <c r="T9" s="10">
        <f>SUMXMY2('data-normalized'!$L11:$Q11,K$2:K$7)</f>
        <v>25.266564329019985</v>
      </c>
      <c r="U9" s="11">
        <f>SUMXMY2('data-normalized'!$L11:$Q11,L$2:L$7)</f>
        <v>11.317591874817474</v>
      </c>
      <c r="V9" s="4">
        <f t="shared" si="2"/>
        <v>0.82660897855507021</v>
      </c>
    </row>
    <row r="10" spans="1:22" x14ac:dyDescent="0.25">
      <c r="A10">
        <f t="shared" si="3"/>
        <v>9</v>
      </c>
      <c r="B10" s="4">
        <v>2</v>
      </c>
      <c r="N10" s="9">
        <f>SUMXMY2('data-normalized'!$L12:$Q12,E$2:E$7)</f>
        <v>25.360289332382695</v>
      </c>
      <c r="O10" s="10">
        <f>SUMXMY2('data-normalized'!$L12:$Q12,F$2:F$7)</f>
        <v>1.6525513574244637</v>
      </c>
      <c r="P10" s="10">
        <f>SUMXMY2('data-normalized'!$L12:$Q12,G$2:G$7)</f>
        <v>36.866754396665193</v>
      </c>
      <c r="Q10" s="10">
        <f>SUMXMY2('data-normalized'!$L12:$Q12,H$2:H$7)</f>
        <v>10.503876042434392</v>
      </c>
      <c r="R10" s="10">
        <f>SUMXMY2('data-normalized'!$L12:$Q12,I$2:I$7)</f>
        <v>16.844634918063061</v>
      </c>
      <c r="S10" s="10">
        <f>SUMXMY2('data-normalized'!$L12:$Q12,J$2:J$7)</f>
        <v>27.180266822873193</v>
      </c>
      <c r="T10" s="10">
        <f>SUMXMY2('data-normalized'!$L12:$Q12,K$2:K$7)</f>
        <v>4.6935339390161728</v>
      </c>
      <c r="U10" s="11">
        <f>SUMXMY2('data-normalized'!$L12:$Q12,L$2:L$7)</f>
        <v>9.9013240251819994</v>
      </c>
      <c r="V10" s="4">
        <f t="shared" si="2"/>
        <v>1.6525513574244637</v>
      </c>
    </row>
    <row r="11" spans="1:22" x14ac:dyDescent="0.25">
      <c r="A11">
        <f t="shared" si="3"/>
        <v>10</v>
      </c>
      <c r="B11" s="4">
        <v>2</v>
      </c>
      <c r="D11" t="s">
        <v>42</v>
      </c>
      <c r="E11" s="2">
        <v>10</v>
      </c>
      <c r="N11" s="9">
        <f>SUMXMY2('data-normalized'!$L13:$Q13,E$2:E$7)</f>
        <v>26.260121899771701</v>
      </c>
      <c r="O11" s="10">
        <f>SUMXMY2('data-normalized'!$L13:$Q13,F$2:F$7)</f>
        <v>1.641347745734292</v>
      </c>
      <c r="P11" s="10">
        <f>SUMXMY2('data-normalized'!$L13:$Q13,G$2:G$7)</f>
        <v>38.72999591983163</v>
      </c>
      <c r="Q11" s="10">
        <f>SUMXMY2('data-normalized'!$L13:$Q13,H$2:H$7)</f>
        <v>10.905987431005382</v>
      </c>
      <c r="R11" s="10">
        <f>SUMXMY2('data-normalized'!$L13:$Q13,I$2:I$7)</f>
        <v>18.19110217268933</v>
      </c>
      <c r="S11" s="10">
        <f>SUMXMY2('data-normalized'!$L13:$Q13,J$2:J$7)</f>
        <v>27.341566167443396</v>
      </c>
      <c r="T11" s="10">
        <f>SUMXMY2('data-normalized'!$L13:$Q13,K$2:K$7)</f>
        <v>4.5881702939727367</v>
      </c>
      <c r="U11" s="11">
        <f>SUMXMY2('data-normalized'!$L13:$Q13,L$2:L$7)</f>
        <v>11.21450988043412</v>
      </c>
      <c r="V11" s="4">
        <f t="shared" si="2"/>
        <v>1.641347745734292</v>
      </c>
    </row>
    <row r="12" spans="1:22" x14ac:dyDescent="0.25">
      <c r="A12">
        <f t="shared" si="3"/>
        <v>11</v>
      </c>
      <c r="B12" s="4">
        <v>1</v>
      </c>
      <c r="N12" s="9">
        <f>SUMXMY2('data-normalized'!$L14:$Q14,E$2:E$7)</f>
        <v>0.89065797402936075</v>
      </c>
      <c r="O12" s="10">
        <f>SUMXMY2('data-normalized'!$L14:$Q14,F$2:F$7)</f>
        <v>11.787636057615469</v>
      </c>
      <c r="P12" s="10">
        <f>SUMXMY2('data-normalized'!$L14:$Q14,G$2:G$7)</f>
        <v>6.7387241358805738</v>
      </c>
      <c r="Q12" s="10">
        <f>SUMXMY2('data-normalized'!$L14:$Q14,H$2:H$7)</f>
        <v>2.2828114491919402</v>
      </c>
      <c r="R12" s="10">
        <f>SUMXMY2('data-normalized'!$L14:$Q14,I$2:I$7)</f>
        <v>4.907748840498896</v>
      </c>
      <c r="S12" s="10">
        <f>SUMXMY2('data-normalized'!$L14:$Q14,J$2:J$7)</f>
        <v>8.1361351564477431</v>
      </c>
      <c r="T12" s="10">
        <f>SUMXMY2('data-normalized'!$L14:$Q14,K$2:K$7)</f>
        <v>21.232045843443576</v>
      </c>
      <c r="U12" s="11">
        <f>SUMXMY2('data-normalized'!$L14:$Q14,L$2:L$7)</f>
        <v>11.400706545217039</v>
      </c>
      <c r="V12" s="4">
        <f t="shared" si="2"/>
        <v>0.89065797402936075</v>
      </c>
    </row>
    <row r="13" spans="1:22" x14ac:dyDescent="0.25">
      <c r="A13">
        <f t="shared" si="3"/>
        <v>12</v>
      </c>
      <c r="B13" s="4">
        <v>7</v>
      </c>
      <c r="D13" t="s">
        <v>44</v>
      </c>
      <c r="E13" s="2">
        <f>SUM(V2:V33)</f>
        <v>28.976631874254952</v>
      </c>
      <c r="N13" s="9">
        <f>SUMXMY2('data-normalized'!$L15:$Q15,E$2:E$7)</f>
        <v>26.198843822247365</v>
      </c>
      <c r="O13" s="10">
        <f>SUMXMY2('data-normalized'!$L15:$Q15,F$2:F$7)</f>
        <v>4.0839721215020974</v>
      </c>
      <c r="P13" s="10">
        <f>SUMXMY2('data-normalized'!$L15:$Q15,G$2:G$7)</f>
        <v>36.921726791659758</v>
      </c>
      <c r="Q13" s="10">
        <f>SUMXMY2('data-normalized'!$L15:$Q15,H$2:H$7)</f>
        <v>10.936733131025797</v>
      </c>
      <c r="R13" s="10">
        <f>SUMXMY2('data-normalized'!$L15:$Q15,I$2:I$7)</f>
        <v>13.973373229933799</v>
      </c>
      <c r="S13" s="10">
        <f>SUMXMY2('data-normalized'!$L15:$Q15,J$2:J$7)</f>
        <v>29.747544186306627</v>
      </c>
      <c r="T13" s="10">
        <f>SUMXMY2('data-normalized'!$L15:$Q15,K$2:K$7)</f>
        <v>2.8784808928434123E-2</v>
      </c>
      <c r="U13" s="11">
        <f>SUMXMY2('data-normalized'!$L15:$Q15,L$2:L$7)</f>
        <v>5.873000713310141</v>
      </c>
      <c r="V13" s="4">
        <f t="shared" si="2"/>
        <v>2.8784808928434123E-2</v>
      </c>
    </row>
    <row r="14" spans="1:22" x14ac:dyDescent="0.25">
      <c r="A14">
        <f t="shared" si="3"/>
        <v>13</v>
      </c>
      <c r="B14" s="4">
        <v>3</v>
      </c>
      <c r="N14" s="9">
        <f>SUMXMY2('data-normalized'!$L16:$Q16,E$2:E$7)</f>
        <v>3.299602574623679</v>
      </c>
      <c r="O14" s="10">
        <f>SUMXMY2('data-normalized'!$L16:$Q16,F$2:F$7)</f>
        <v>27.422683852889516</v>
      </c>
      <c r="P14" s="10">
        <f>SUMXMY2('data-normalized'!$L16:$Q16,G$2:G$7)</f>
        <v>1.7566809731057482</v>
      </c>
      <c r="Q14" s="10">
        <f>SUMXMY2('data-normalized'!$L16:$Q16,H$2:H$7)</f>
        <v>11.114164404054595</v>
      </c>
      <c r="R14" s="10">
        <f>SUMXMY2('data-normalized'!$L16:$Q16,I$2:I$7)</f>
        <v>10.516829741239253</v>
      </c>
      <c r="S14" s="10">
        <f>SUMXMY2('data-normalized'!$L16:$Q16,J$2:J$7)</f>
        <v>10.945106904039736</v>
      </c>
      <c r="T14" s="10">
        <f>SUMXMY2('data-normalized'!$L16:$Q16,K$2:K$7)</f>
        <v>42.024526584605972</v>
      </c>
      <c r="U14" s="11">
        <f>SUMXMY2('data-normalized'!$L16:$Q16,L$2:L$7)</f>
        <v>22.144591768999948</v>
      </c>
      <c r="V14" s="4">
        <f t="shared" si="2"/>
        <v>1.7566809731057482</v>
      </c>
    </row>
    <row r="15" spans="1:22" x14ac:dyDescent="0.25">
      <c r="A15">
        <f t="shared" si="3"/>
        <v>14</v>
      </c>
      <c r="B15" s="4">
        <v>3</v>
      </c>
      <c r="N15" s="9">
        <f>SUMXMY2('data-normalized'!$L17:$Q17,E$2:E$7)</f>
        <v>3.1108541166884529</v>
      </c>
      <c r="O15" s="10">
        <f>SUMXMY2('data-normalized'!$L17:$Q17,F$2:F$7)</f>
        <v>21.035525037232524</v>
      </c>
      <c r="P15" s="10">
        <f>SUMXMY2('data-normalized'!$L17:$Q17,G$2:G$7)</f>
        <v>2.0296685067195157</v>
      </c>
      <c r="Q15" s="10">
        <f>SUMXMY2('data-normalized'!$L17:$Q17,H$2:H$7)</f>
        <v>6.9772572656630638</v>
      </c>
      <c r="R15" s="10">
        <f>SUMXMY2('data-normalized'!$L17:$Q17,I$2:I$7)</f>
        <v>2.4232824977827572</v>
      </c>
      <c r="S15" s="10">
        <f>SUMXMY2('data-normalized'!$L17:$Q17,J$2:J$7)</f>
        <v>8.6202469681790603</v>
      </c>
      <c r="T15" s="10">
        <f>SUMXMY2('data-normalized'!$L17:$Q17,K$2:K$7)</f>
        <v>26.060729871283428</v>
      </c>
      <c r="U15" s="11">
        <f>SUMXMY2('data-normalized'!$L17:$Q17,L$2:L$7)</f>
        <v>11.257959780362427</v>
      </c>
      <c r="V15" s="4">
        <f t="shared" si="2"/>
        <v>2.0296685067195157</v>
      </c>
    </row>
    <row r="16" spans="1:22" x14ac:dyDescent="0.25">
      <c r="A16">
        <f t="shared" si="3"/>
        <v>15</v>
      </c>
      <c r="B16" s="4">
        <v>1</v>
      </c>
      <c r="N16" s="9">
        <f>SUMXMY2('data-normalized'!$L18:$Q18,E$2:E$7)</f>
        <v>0.5672114119677415</v>
      </c>
      <c r="O16" s="10">
        <f>SUMXMY2('data-normalized'!$L18:$Q18,F$2:F$7)</f>
        <v>20.255600047944778</v>
      </c>
      <c r="P16" s="10">
        <f>SUMXMY2('data-normalized'!$L18:$Q18,G$2:G$7)</f>
        <v>2.2264584448432796</v>
      </c>
      <c r="Q16" s="10">
        <f>SUMXMY2('data-normalized'!$L18:$Q18,H$2:H$7)</f>
        <v>6.1893419644450702</v>
      </c>
      <c r="R16" s="10">
        <f>SUMXMY2('data-normalized'!$L18:$Q18,I$2:I$7)</f>
        <v>7.6016684253871301</v>
      </c>
      <c r="S16" s="10">
        <f>SUMXMY2('data-normalized'!$L18:$Q18,J$2:J$7)</f>
        <v>7.5908192397623244</v>
      </c>
      <c r="T16" s="10">
        <f>SUMXMY2('data-normalized'!$L18:$Q18,K$2:K$7)</f>
        <v>33.54830536132917</v>
      </c>
      <c r="U16" s="11">
        <f>SUMXMY2('data-normalized'!$L18:$Q18,L$2:L$7)</f>
        <v>17.708701561776508</v>
      </c>
      <c r="V16" s="4">
        <f t="shared" si="2"/>
        <v>0.5672114119677415</v>
      </c>
    </row>
    <row r="17" spans="1:22" x14ac:dyDescent="0.25">
      <c r="A17">
        <f t="shared" si="3"/>
        <v>16</v>
      </c>
      <c r="B17" s="4">
        <v>2</v>
      </c>
      <c r="N17" s="9">
        <f>SUMXMY2('data-normalized'!$L19:$Q19,E$2:E$7)</f>
        <v>11.852694706826185</v>
      </c>
      <c r="O17" s="10">
        <f>SUMXMY2('data-normalized'!$L19:$Q19,F$2:F$7)</f>
        <v>3.2136808304834603</v>
      </c>
      <c r="P17" s="10">
        <f>SUMXMY2('data-normalized'!$L19:$Q19,G$2:G$7)</f>
        <v>25.214896239023339</v>
      </c>
      <c r="Q17" s="10">
        <f>SUMXMY2('data-normalized'!$L19:$Q19,H$2:H$7)</f>
        <v>4.5759758680507385</v>
      </c>
      <c r="R17" s="10">
        <f>SUMXMY2('data-normalized'!$L19:$Q19,I$2:I$7)</f>
        <v>14.642266064054825</v>
      </c>
      <c r="S17" s="10">
        <f>SUMXMY2('data-normalized'!$L19:$Q19,J$2:J$7)</f>
        <v>18.366414342245434</v>
      </c>
      <c r="T17" s="10">
        <f>SUMXMY2('data-normalized'!$L19:$Q19,K$2:K$7)</f>
        <v>13.547640647892328</v>
      </c>
      <c r="U17" s="11">
        <f>SUMXMY2('data-normalized'!$L19:$Q19,L$2:L$7)</f>
        <v>13.516481475391021</v>
      </c>
      <c r="V17" s="4">
        <f t="shared" si="2"/>
        <v>3.2136808304834603</v>
      </c>
    </row>
    <row r="18" spans="1:22" x14ac:dyDescent="0.25">
      <c r="A18">
        <f t="shared" si="3"/>
        <v>17</v>
      </c>
      <c r="B18" s="4">
        <v>2</v>
      </c>
      <c r="N18" s="9">
        <f>SUMXMY2('data-normalized'!$L20:$Q20,E$2:E$7)</f>
        <v>16.297672219166586</v>
      </c>
      <c r="O18" s="10">
        <f>SUMXMY2('data-normalized'!$L20:$Q20,F$2:F$7)</f>
        <v>0.63067040119126827</v>
      </c>
      <c r="P18" s="10">
        <f>SUMXMY2('data-normalized'!$L20:$Q20,G$2:G$7)</f>
        <v>26.322373621080065</v>
      </c>
      <c r="Q18" s="10">
        <f>SUMXMY2('data-normalized'!$L20:$Q20,H$2:H$7)</f>
        <v>4.4198907998591794</v>
      </c>
      <c r="R18" s="10">
        <f>SUMXMY2('data-normalized'!$L20:$Q20,I$2:I$7)</f>
        <v>10.698786480636141</v>
      </c>
      <c r="S18" s="10">
        <f>SUMXMY2('data-normalized'!$L20:$Q20,J$2:J$7)</f>
        <v>18.142118980218065</v>
      </c>
      <c r="T18" s="10">
        <f>SUMXMY2('data-normalized'!$L20:$Q20,K$2:K$7)</f>
        <v>3.3409471954610526</v>
      </c>
      <c r="U18" s="11">
        <f>SUMXMY2('data-normalized'!$L20:$Q20,L$2:L$7)</f>
        <v>6.3813486350228734</v>
      </c>
      <c r="V18" s="4">
        <f t="shared" si="2"/>
        <v>0.63067040119126827</v>
      </c>
    </row>
    <row r="19" spans="1:22" x14ac:dyDescent="0.25">
      <c r="A19">
        <f t="shared" si="3"/>
        <v>18</v>
      </c>
      <c r="B19" s="4">
        <v>8</v>
      </c>
      <c r="N19" s="9">
        <f>SUMXMY2('data-normalized'!$L21:$Q21,E$2:E$7)</f>
        <v>12.766375774018933</v>
      </c>
      <c r="O19" s="10">
        <f>SUMXMY2('data-normalized'!$L21:$Q21,F$2:F$7)</f>
        <v>4.6130650833332654</v>
      </c>
      <c r="P19" s="10">
        <f>SUMXMY2('data-normalized'!$L21:$Q21,G$2:G$7)</f>
        <v>20.413418426668692</v>
      </c>
      <c r="Q19" s="10">
        <f>SUMXMY2('data-normalized'!$L21:$Q21,H$2:H$7)</f>
        <v>5.0591168035588092</v>
      </c>
      <c r="R19" s="10">
        <f>SUMXMY2('data-normalized'!$L21:$Q21,I$2:I$7)</f>
        <v>4.9026001916262487</v>
      </c>
      <c r="S19" s="10">
        <f>SUMXMY2('data-normalized'!$L21:$Q21,J$2:J$7)</f>
        <v>23.874340812147167</v>
      </c>
      <c r="T19" s="10">
        <f>SUMXMY2('data-normalized'!$L21:$Q21,K$2:K$7)</f>
        <v>5.4720031619649987</v>
      </c>
      <c r="U19" s="11">
        <f>SUMXMY2('data-normalized'!$L21:$Q21,L$2:L$7)</f>
        <v>0.74469623211540936</v>
      </c>
      <c r="V19" s="4">
        <f t="shared" si="2"/>
        <v>0.74469623211540936</v>
      </c>
    </row>
    <row r="20" spans="1:22" x14ac:dyDescent="0.25">
      <c r="A20">
        <f t="shared" si="3"/>
        <v>19</v>
      </c>
      <c r="B20" s="4">
        <v>3</v>
      </c>
      <c r="N20" s="9">
        <f>SUMXMY2('data-normalized'!$L22:$Q22,E$2:E$7)</f>
        <v>3.5951613938807925</v>
      </c>
      <c r="O20" s="10">
        <f>SUMXMY2('data-normalized'!$L22:$Q22,F$2:F$7)</f>
        <v>27.374904640543537</v>
      </c>
      <c r="P20" s="10">
        <f>SUMXMY2('data-normalized'!$L22:$Q22,G$2:G$7)</f>
        <v>0.33479416964558328</v>
      </c>
      <c r="Q20" s="10">
        <f>SUMXMY2('data-normalized'!$L22:$Q22,H$2:H$7)</f>
        <v>10.616312532268486</v>
      </c>
      <c r="R20" s="10">
        <f>SUMXMY2('data-normalized'!$L22:$Q22,I$2:I$7)</f>
        <v>6.2447714365494225</v>
      </c>
      <c r="S20" s="10">
        <f>SUMXMY2('data-normalized'!$L22:$Q22,J$2:J$7)</f>
        <v>10.73289301799006</v>
      </c>
      <c r="T20" s="10">
        <f>SUMXMY2('data-normalized'!$L22:$Q22,K$2:K$7)</f>
        <v>36.794243800589165</v>
      </c>
      <c r="U20" s="11">
        <f>SUMXMY2('data-normalized'!$L22:$Q22,L$2:L$7)</f>
        <v>17.094802999483349</v>
      </c>
      <c r="V20" s="4">
        <f t="shared" si="2"/>
        <v>0.33479416964558328</v>
      </c>
    </row>
    <row r="21" spans="1:22" x14ac:dyDescent="0.25">
      <c r="A21">
        <f t="shared" si="3"/>
        <v>20</v>
      </c>
      <c r="B21" s="4">
        <v>4</v>
      </c>
      <c r="N21" s="9">
        <f>SUMXMY2('data-normalized'!$L23:$Q23,E$2:E$7)</f>
        <v>2.8297997821348524</v>
      </c>
      <c r="O21" s="10">
        <f>SUMXMY2('data-normalized'!$L23:$Q23,F$2:F$7)</f>
        <v>6.2858832869191321</v>
      </c>
      <c r="P21" s="10">
        <f>SUMXMY2('data-normalized'!$L23:$Q23,G$2:G$7)</f>
        <v>8.1167291989589856</v>
      </c>
      <c r="Q21" s="10">
        <f>SUMXMY2('data-normalized'!$L23:$Q23,H$2:H$7)</f>
        <v>0.16790403050443958</v>
      </c>
      <c r="R21" s="10">
        <f>SUMXMY2('data-normalized'!$L23:$Q23,I$2:I$7)</f>
        <v>3.8605253646203432</v>
      </c>
      <c r="S21" s="10">
        <f>SUMXMY2('data-normalized'!$L23:$Q23,J$2:J$7)</f>
        <v>6.2663069145422172</v>
      </c>
      <c r="T21" s="10">
        <f>SUMXMY2('data-normalized'!$L23:$Q23,K$2:K$7)</f>
        <v>14.005613550207347</v>
      </c>
      <c r="U21" s="11">
        <f>SUMXMY2('data-normalized'!$L23:$Q23,L$2:L$7)</f>
        <v>7.6118674324559894</v>
      </c>
      <c r="V21" s="4">
        <f t="shared" si="2"/>
        <v>0.16790403050443958</v>
      </c>
    </row>
    <row r="22" spans="1:22" x14ac:dyDescent="0.25">
      <c r="A22">
        <f t="shared" si="3"/>
        <v>21</v>
      </c>
      <c r="B22" s="4">
        <v>2</v>
      </c>
      <c r="N22" s="9">
        <f>SUMXMY2('data-normalized'!$L24:$Q24,E$2:E$7)</f>
        <v>17.495314185390271</v>
      </c>
      <c r="O22" s="10">
        <f>SUMXMY2('data-normalized'!$L24:$Q24,F$2:F$7)</f>
        <v>0.45709447002775949</v>
      </c>
      <c r="P22" s="10">
        <f>SUMXMY2('data-normalized'!$L24:$Q24,G$2:G$7)</f>
        <v>27.817987234553478</v>
      </c>
      <c r="Q22" s="10">
        <f>SUMXMY2('data-normalized'!$L24:$Q24,H$2:H$7)</f>
        <v>5.2674760616951506</v>
      </c>
      <c r="R22" s="10">
        <f>SUMXMY2('data-normalized'!$L24:$Q24,I$2:I$7)</f>
        <v>11.405072973664604</v>
      </c>
      <c r="S22" s="10">
        <f>SUMXMY2('data-normalized'!$L24:$Q24,J$2:J$7)</f>
        <v>21.369793675538943</v>
      </c>
      <c r="T22" s="10">
        <f>SUMXMY2('data-normalized'!$L24:$Q24,K$2:K$7)</f>
        <v>3.4939398510830553</v>
      </c>
      <c r="U22" s="11">
        <f>SUMXMY2('data-normalized'!$L24:$Q24,L$2:L$7)</f>
        <v>5.9539062038159685</v>
      </c>
      <c r="V22" s="4">
        <f t="shared" si="2"/>
        <v>0.45709447002775949</v>
      </c>
    </row>
    <row r="23" spans="1:22" x14ac:dyDescent="0.25">
      <c r="A23">
        <f t="shared" si="3"/>
        <v>22</v>
      </c>
      <c r="B23" s="4">
        <v>7</v>
      </c>
      <c r="N23" s="9">
        <f>SUMXMY2('data-normalized'!$L25:$Q25,E$2:E$7)</f>
        <v>28.794940286243719</v>
      </c>
      <c r="O23" s="10">
        <f>SUMXMY2('data-normalized'!$L25:$Q25,F$2:F$7)</f>
        <v>6.2798350012515156</v>
      </c>
      <c r="P23" s="10">
        <f>SUMXMY2('data-normalized'!$L25:$Q25,G$2:G$7)</f>
        <v>38.927927957148221</v>
      </c>
      <c r="Q23" s="10">
        <f>SUMXMY2('data-normalized'!$L25:$Q25,H$2:H$7)</f>
        <v>13.129839079245748</v>
      </c>
      <c r="R23" s="10">
        <f>SUMXMY2('data-normalized'!$L25:$Q25,I$2:I$7)</f>
        <v>14.666412444939093</v>
      </c>
      <c r="S23" s="10">
        <f>SUMXMY2('data-normalized'!$L25:$Q25,J$2:J$7)</f>
        <v>32.635999937054699</v>
      </c>
      <c r="T23" s="10">
        <f>SUMXMY2('data-normalized'!$L25:$Q25,K$2:K$7)</f>
        <v>0.11513923571373666</v>
      </c>
      <c r="U23" s="11">
        <f>SUMXMY2('data-normalized'!$L25:$Q25,L$2:L$7)</f>
        <v>6.0126686142030046</v>
      </c>
      <c r="V23" s="4">
        <f t="shared" si="2"/>
        <v>0.11513923571373666</v>
      </c>
    </row>
    <row r="24" spans="1:22" x14ac:dyDescent="0.25">
      <c r="A24">
        <f t="shared" si="3"/>
        <v>23</v>
      </c>
      <c r="B24" s="4">
        <v>1</v>
      </c>
      <c r="N24" s="9">
        <f>SUMXMY2('data-normalized'!$L26:$Q26,E$2:E$7)</f>
        <v>1.4095514521615033</v>
      </c>
      <c r="O24" s="10">
        <f>SUMXMY2('data-normalized'!$L26:$Q26,F$2:F$7)</f>
        <v>21.392116333298947</v>
      </c>
      <c r="P24" s="10">
        <f>SUMXMY2('data-normalized'!$L26:$Q26,G$2:G$7)</f>
        <v>3.4652854403774001</v>
      </c>
      <c r="Q24" s="10">
        <f>SUMXMY2('data-normalized'!$L26:$Q26,H$2:H$7)</f>
        <v>7.2128326876102822</v>
      </c>
      <c r="R24" s="10">
        <f>SUMXMY2('data-normalized'!$L26:$Q26,I$2:I$7)</f>
        <v>10.348569554344914</v>
      </c>
      <c r="S24" s="10">
        <f>SUMXMY2('data-normalized'!$L26:$Q26,J$2:J$7)</f>
        <v>5.9044569851685003</v>
      </c>
      <c r="T24" s="10">
        <f>SUMXMY2('data-normalized'!$L26:$Q26,K$2:K$7)</f>
        <v>36.455759723905992</v>
      </c>
      <c r="U24" s="11">
        <f>SUMXMY2('data-normalized'!$L26:$Q26,L$2:L$7)</f>
        <v>21.872436690813483</v>
      </c>
      <c r="V24" s="4">
        <f t="shared" si="2"/>
        <v>1.4095514521615033</v>
      </c>
    </row>
    <row r="25" spans="1:22" x14ac:dyDescent="0.25">
      <c r="A25">
        <f t="shared" si="3"/>
        <v>24</v>
      </c>
      <c r="B25" s="4">
        <v>6</v>
      </c>
      <c r="N25" s="9">
        <f>SUMXMY2('data-normalized'!$L27:$Q27,E$2:E$7)</f>
        <v>6.7478010409151814</v>
      </c>
      <c r="O25" s="10">
        <f>SUMXMY2('data-normalized'!$L27:$Q27,F$2:F$7)</f>
        <v>19.882513085987771</v>
      </c>
      <c r="P25" s="10">
        <f>SUMXMY2('data-normalized'!$L27:$Q27,G$2:G$7)</f>
        <v>8.0870531120846358</v>
      </c>
      <c r="Q25" s="10">
        <f>SUMXMY2('data-normalized'!$L27:$Q27,H$2:H$7)</f>
        <v>7.8545736483869035</v>
      </c>
      <c r="R25" s="10">
        <f>SUMXMY2('data-normalized'!$L27:$Q27,I$2:I$7)</f>
        <v>12.363537782385283</v>
      </c>
      <c r="S25" s="10">
        <f>SUMXMY2('data-normalized'!$L27:$Q27,J$2:J$7)</f>
        <v>0</v>
      </c>
      <c r="T25" s="10">
        <f>SUMXMY2('data-normalized'!$L27:$Q27,K$2:K$7)</f>
        <v>30.652793152032451</v>
      </c>
      <c r="U25" s="11">
        <f>SUMXMY2('data-normalized'!$L27:$Q27,L$2:L$7)</f>
        <v>23.726865114674062</v>
      </c>
      <c r="V25" s="4">
        <f t="shared" si="2"/>
        <v>0</v>
      </c>
    </row>
    <row r="26" spans="1:22" x14ac:dyDescent="0.25">
      <c r="A26">
        <f t="shared" si="3"/>
        <v>25</v>
      </c>
      <c r="B26" s="4">
        <v>7</v>
      </c>
      <c r="N26" s="9">
        <f>SUMXMY2('data-normalized'!$L28:$Q28,E$2:E$7)</f>
        <v>26.198843822247365</v>
      </c>
      <c r="O26" s="10">
        <f>SUMXMY2('data-normalized'!$L28:$Q28,F$2:F$7)</f>
        <v>4.0839721215020974</v>
      </c>
      <c r="P26" s="10">
        <f>SUMXMY2('data-normalized'!$L28:$Q28,G$2:G$7)</f>
        <v>36.921726791659758</v>
      </c>
      <c r="Q26" s="10">
        <f>SUMXMY2('data-normalized'!$L28:$Q28,H$2:H$7)</f>
        <v>10.936733131025797</v>
      </c>
      <c r="R26" s="10">
        <f>SUMXMY2('data-normalized'!$L28:$Q28,I$2:I$7)</f>
        <v>13.973373229933799</v>
      </c>
      <c r="S26" s="10">
        <f>SUMXMY2('data-normalized'!$L28:$Q28,J$2:J$7)</f>
        <v>29.747544186306627</v>
      </c>
      <c r="T26" s="10">
        <f>SUMXMY2('data-normalized'!$L28:$Q28,K$2:K$7)</f>
        <v>2.8784808928434123E-2</v>
      </c>
      <c r="U26" s="11">
        <f>SUMXMY2('data-normalized'!$L28:$Q28,L$2:L$7)</f>
        <v>5.873000713310141</v>
      </c>
      <c r="V26" s="4">
        <f t="shared" si="2"/>
        <v>2.8784808928434123E-2</v>
      </c>
    </row>
    <row r="27" spans="1:22" x14ac:dyDescent="0.25">
      <c r="A27">
        <f t="shared" si="3"/>
        <v>26</v>
      </c>
      <c r="B27" s="4">
        <v>5</v>
      </c>
      <c r="N27" s="9">
        <f>SUMXMY2('data-normalized'!$L29:$Q29,E$2:E$7)</f>
        <v>3.3416908120409903</v>
      </c>
      <c r="O27" s="10">
        <f>SUMXMY2('data-normalized'!$L29:$Q29,F$2:F$7)</f>
        <v>14.993575250891299</v>
      </c>
      <c r="P27" s="10">
        <f>SUMXMY2('data-normalized'!$L29:$Q29,G$2:G$7)</f>
        <v>5.2884409759167621</v>
      </c>
      <c r="Q27" s="10">
        <f>SUMXMY2('data-normalized'!$L29:$Q29,H$2:H$7)</f>
        <v>4.7009943687521316</v>
      </c>
      <c r="R27" s="10">
        <f>SUMXMY2('data-normalized'!$L29:$Q29,I$2:I$7)</f>
        <v>1.0262394320661736</v>
      </c>
      <c r="S27" s="10">
        <f>SUMXMY2('data-normalized'!$L29:$Q29,J$2:J$7)</f>
        <v>13.229822014918028</v>
      </c>
      <c r="T27" s="10">
        <f>SUMXMY2('data-normalized'!$L29:$Q29,K$2:K$7)</f>
        <v>18.912597987152004</v>
      </c>
      <c r="U27" s="11">
        <f>SUMXMY2('data-normalized'!$L29:$Q29,L$2:L$7)</f>
        <v>6.0220866705956571</v>
      </c>
      <c r="V27" s="4">
        <f t="shared" si="2"/>
        <v>1.0262394320661736</v>
      </c>
    </row>
    <row r="28" spans="1:22" x14ac:dyDescent="0.25">
      <c r="A28">
        <f t="shared" si="3"/>
        <v>27</v>
      </c>
      <c r="B28" s="4">
        <v>5</v>
      </c>
      <c r="N28" s="9">
        <f>SUMXMY2('data-normalized'!$L30:$Q30,E$2:E$7)</f>
        <v>6.6681913038267151</v>
      </c>
      <c r="O28" s="10">
        <f>SUMXMY2('data-normalized'!$L30:$Q30,F$2:F$7)</f>
        <v>11.46185318247424</v>
      </c>
      <c r="P28" s="10">
        <f>SUMXMY2('data-normalized'!$L30:$Q30,G$2:G$7)</f>
        <v>7.0259948640259715</v>
      </c>
      <c r="Q28" s="10">
        <f>SUMXMY2('data-normalized'!$L30:$Q30,H$2:H$7)</f>
        <v>4.2742537466128034</v>
      </c>
      <c r="R28" s="10">
        <f>SUMXMY2('data-normalized'!$L30:$Q30,I$2:I$7)</f>
        <v>1.152811253136331</v>
      </c>
      <c r="S28" s="10">
        <f>SUMXMY2('data-normalized'!$L30:$Q30,J$2:J$7)</f>
        <v>10.350782111006254</v>
      </c>
      <c r="T28" s="10">
        <f>SUMXMY2('data-normalized'!$L30:$Q30,K$2:K$7)</f>
        <v>14.288721267875461</v>
      </c>
      <c r="U28" s="11">
        <f>SUMXMY2('data-normalized'!$L30:$Q30,L$2:L$7)</f>
        <v>4.4792136528361102</v>
      </c>
      <c r="V28" s="4">
        <f t="shared" si="2"/>
        <v>1.152811253136331</v>
      </c>
    </row>
    <row r="29" spans="1:22" x14ac:dyDescent="0.25">
      <c r="A29">
        <f t="shared" si="3"/>
        <v>28</v>
      </c>
      <c r="B29" s="4">
        <v>1</v>
      </c>
      <c r="N29" s="9">
        <f>SUMXMY2('data-normalized'!$L31:$Q31,E$2:E$7)</f>
        <v>0.26905495551792624</v>
      </c>
      <c r="O29" s="10">
        <f>SUMXMY2('data-normalized'!$L31:$Q31,F$2:F$7)</f>
        <v>16.964330443566894</v>
      </c>
      <c r="P29" s="10">
        <f>SUMXMY2('data-normalized'!$L31:$Q31,G$2:G$7)</f>
        <v>3.830588565591734</v>
      </c>
      <c r="Q29" s="10">
        <f>SUMXMY2('data-normalized'!$L31:$Q31,H$2:H$7)</f>
        <v>4.2879868123590024</v>
      </c>
      <c r="R29" s="10">
        <f>SUMXMY2('data-normalized'!$L31:$Q31,I$2:I$7)</f>
        <v>7.0260216309066159</v>
      </c>
      <c r="S29" s="10">
        <f>SUMXMY2('data-normalized'!$L31:$Q31,J$2:J$7)</f>
        <v>5.4558959441789865</v>
      </c>
      <c r="T29" s="10">
        <f>SUMXMY2('data-normalized'!$L31:$Q31,K$2:K$7)</f>
        <v>29.024207332928214</v>
      </c>
      <c r="U29" s="11">
        <f>SUMXMY2('data-normalized'!$L31:$Q31,L$2:L$7)</f>
        <v>16.660204636043737</v>
      </c>
      <c r="V29" s="4">
        <f t="shared" si="2"/>
        <v>0.26905495551792624</v>
      </c>
    </row>
    <row r="30" spans="1:22" x14ac:dyDescent="0.25">
      <c r="A30">
        <f t="shared" si="3"/>
        <v>29</v>
      </c>
      <c r="B30" s="4">
        <v>4</v>
      </c>
      <c r="N30" s="9">
        <f>SUMXMY2('data-normalized'!$L32:$Q32,E$2:E$7)</f>
        <v>5.4568513172297743</v>
      </c>
      <c r="O30" s="10">
        <f>SUMXMY2('data-normalized'!$L32:$Q32,F$2:F$7)</f>
        <v>6.7612835449651154</v>
      </c>
      <c r="P30" s="10">
        <f>SUMXMY2('data-normalized'!$L32:$Q32,G$2:G$7)</f>
        <v>9.362355550234426</v>
      </c>
      <c r="Q30" s="10">
        <f>SUMXMY2('data-normalized'!$L32:$Q32,H$2:H$7)</f>
        <v>1.3697019855738195</v>
      </c>
      <c r="R30" s="10">
        <f>SUMXMY2('data-normalized'!$L32:$Q32,I$2:I$7)</f>
        <v>1.7513964747522666</v>
      </c>
      <c r="S30" s="10">
        <f>SUMXMY2('data-normalized'!$L32:$Q32,J$2:J$7)</f>
        <v>7.6623353851526552</v>
      </c>
      <c r="T30" s="10">
        <f>SUMXMY2('data-normalized'!$L32:$Q32,K$2:K$7)</f>
        <v>9.9338202175319417</v>
      </c>
      <c r="U30" s="11">
        <f>SUMXMY2('data-normalized'!$L32:$Q32,L$2:L$7)</f>
        <v>4.5622454042659939</v>
      </c>
      <c r="V30" s="4">
        <f t="shared" si="2"/>
        <v>1.3697019855738195</v>
      </c>
    </row>
    <row r="31" spans="1:22" x14ac:dyDescent="0.25">
      <c r="A31">
        <f t="shared" si="3"/>
        <v>30</v>
      </c>
      <c r="B31" s="4">
        <v>3</v>
      </c>
      <c r="N31" s="9">
        <f>SUMXMY2('data-normalized'!$L33:$Q33,E$2:E$7)</f>
        <v>8.191861140585095</v>
      </c>
      <c r="O31" s="10">
        <f>SUMXMY2('data-normalized'!$L33:$Q33,F$2:F$7)</f>
        <v>40.216768856411477</v>
      </c>
      <c r="P31" s="10">
        <f>SUMXMY2('data-normalized'!$L33:$Q33,G$2:G$7)</f>
        <v>2.1675973128752313</v>
      </c>
      <c r="Q31" s="10">
        <f>SUMXMY2('data-normalized'!$L33:$Q33,H$2:H$7)</f>
        <v>18.331238654957211</v>
      </c>
      <c r="R31" s="10">
        <f>SUMXMY2('data-normalized'!$L33:$Q33,I$2:I$7)</f>
        <v>14.878708621515869</v>
      </c>
      <c r="S31" s="10">
        <f>SUMXMY2('data-normalized'!$L33:$Q33,J$2:J$7)</f>
        <v>8.3387065204757622</v>
      </c>
      <c r="T31" s="10">
        <f>SUMXMY2('data-normalized'!$L33:$Q33,K$2:K$7)</f>
        <v>51.54080428839702</v>
      </c>
      <c r="U31" s="11">
        <f>SUMXMY2('data-normalized'!$L33:$Q33,L$2:L$7)</f>
        <v>31.558112304225698</v>
      </c>
      <c r="V31" s="4">
        <f t="shared" si="2"/>
        <v>2.1675973128752313</v>
      </c>
    </row>
    <row r="32" spans="1:22" x14ac:dyDescent="0.25">
      <c r="A32">
        <f t="shared" si="3"/>
        <v>31</v>
      </c>
      <c r="B32" s="4">
        <v>1</v>
      </c>
      <c r="N32" s="9">
        <f>SUMXMY2('data-normalized'!$L34:$Q34,E$2:E$7)</f>
        <v>0.41852195812045823</v>
      </c>
      <c r="O32" s="10">
        <f>SUMXMY2('data-normalized'!$L34:$Q34,F$2:F$7)</f>
        <v>14.924505329752899</v>
      </c>
      <c r="P32" s="10">
        <f>SUMXMY2('data-normalized'!$L34:$Q34,G$2:G$7)</f>
        <v>4.1048727289264253</v>
      </c>
      <c r="Q32" s="10">
        <f>SUMXMY2('data-normalized'!$L34:$Q34,H$2:H$7)</f>
        <v>3.3209670103130939</v>
      </c>
      <c r="R32" s="10">
        <f>SUMXMY2('data-normalized'!$L34:$Q34,I$2:I$7)</f>
        <v>3.9574191668710403</v>
      </c>
      <c r="S32" s="10">
        <f>SUMXMY2('data-normalized'!$L34:$Q34,J$2:J$7)</f>
        <v>8.6757995079014592</v>
      </c>
      <c r="T32" s="10">
        <f>SUMXMY2('data-normalized'!$L34:$Q34,K$2:K$7)</f>
        <v>23.814434723377843</v>
      </c>
      <c r="U32" s="11">
        <f>SUMXMY2('data-normalized'!$L34:$Q34,L$2:L$7)</f>
        <v>11.15857089392243</v>
      </c>
      <c r="V32" s="4">
        <f t="shared" si="2"/>
        <v>0.41852195812045823</v>
      </c>
    </row>
    <row r="33" spans="1:22" x14ac:dyDescent="0.25">
      <c r="A33">
        <f t="shared" si="3"/>
        <v>32</v>
      </c>
      <c r="B33" s="5">
        <v>4</v>
      </c>
      <c r="N33" s="12">
        <f>SUMXMY2('data-normalized'!$L35:$Q35,E$2:E$7)</f>
        <v>4.9634044243490267</v>
      </c>
      <c r="O33" s="13">
        <f>SUMXMY2('data-normalized'!$L35:$Q35,F$2:F$7)</f>
        <v>4.5524963584302354</v>
      </c>
      <c r="P33" s="13">
        <f>SUMXMY2('data-normalized'!$L35:$Q35,G$2:G$7)</f>
        <v>11.605105201726232</v>
      </c>
      <c r="Q33" s="13">
        <f>SUMXMY2('data-normalized'!$L35:$Q35,H$2:H$7)</f>
        <v>0.77812676585748708</v>
      </c>
      <c r="R33" s="13">
        <f>SUMXMY2('data-normalized'!$L35:$Q35,I$2:I$7)</f>
        <v>3.6945202287381749</v>
      </c>
      <c r="S33" s="13">
        <f>SUMXMY2('data-normalized'!$L35:$Q35,J$2:J$7)</f>
        <v>12.881845341231209</v>
      </c>
      <c r="T33" s="13">
        <f>SUMXMY2('data-normalized'!$L35:$Q35,K$2:K$7)</f>
        <v>10.638056764534101</v>
      </c>
      <c r="U33" s="14">
        <f>SUMXMY2('data-normalized'!$L35:$Q35,L$2:L$7)</f>
        <v>4.1911560430956927</v>
      </c>
      <c r="V33" s="5">
        <f t="shared" si="2"/>
        <v>0.77812676585748708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workbookViewId="0">
      <selection activeCell="B1" sqref="B1:B1048576"/>
    </sheetView>
  </sheetViews>
  <sheetFormatPr defaultRowHeight="15" x14ac:dyDescent="0.25"/>
  <sheetData>
    <row r="1" spans="1:24" x14ac:dyDescent="0.25">
      <c r="B1" s="1" t="s">
        <v>39</v>
      </c>
      <c r="D1" t="s">
        <v>40</v>
      </c>
      <c r="E1">
        <v>1</v>
      </c>
      <c r="F1">
        <f>E1+1</f>
        <v>2</v>
      </c>
      <c r="G1">
        <f t="shared" ref="G1:M1" si="0">F1+1</f>
        <v>3</v>
      </c>
      <c r="H1">
        <f t="shared" si="0"/>
        <v>4</v>
      </c>
      <c r="I1">
        <f t="shared" si="0"/>
        <v>5</v>
      </c>
      <c r="J1">
        <f t="shared" si="0"/>
        <v>6</v>
      </c>
      <c r="K1">
        <f t="shared" si="0"/>
        <v>7</v>
      </c>
      <c r="L1">
        <f t="shared" si="0"/>
        <v>8</v>
      </c>
      <c r="M1">
        <f t="shared" si="0"/>
        <v>9</v>
      </c>
      <c r="O1">
        <v>1</v>
      </c>
      <c r="P1">
        <f>O1+1</f>
        <v>2</v>
      </c>
      <c r="Q1">
        <f t="shared" ref="Q1:W1" si="1">P1+1</f>
        <v>3</v>
      </c>
      <c r="R1">
        <f t="shared" si="1"/>
        <v>4</v>
      </c>
      <c r="S1">
        <f t="shared" si="1"/>
        <v>5</v>
      </c>
      <c r="T1">
        <f t="shared" si="1"/>
        <v>6</v>
      </c>
      <c r="U1">
        <f t="shared" si="1"/>
        <v>7</v>
      </c>
      <c r="V1">
        <f t="shared" si="1"/>
        <v>8</v>
      </c>
      <c r="W1">
        <f t="shared" si="1"/>
        <v>9</v>
      </c>
      <c r="X1" s="1" t="s">
        <v>43</v>
      </c>
    </row>
    <row r="2" spans="1:24" x14ac:dyDescent="0.25">
      <c r="A2">
        <v>1</v>
      </c>
      <c r="B2" s="3">
        <v>7</v>
      </c>
      <c r="D2" t="str">
        <f t="array" ref="D2:D7">TRANSPOSE('data-normalized'!L3:Q3)</f>
        <v>Length</v>
      </c>
      <c r="E2" s="6">
        <f>AVERAGEIF($B$2:$B$33,E$1,'data-normalized'!$L$4:$L$35)</f>
        <v>-0.19268043103282184</v>
      </c>
      <c r="F2" s="7">
        <f>AVERAGEIF($B$2:$B$33,F$1,'data-normalized'!$L$4:$L$35)</f>
        <v>0.62621140085667104</v>
      </c>
      <c r="G2" s="7">
        <f>AVERAGEIF($B$2:$B$33,G$1,'data-normalized'!$L$4:$L$35)</f>
        <v>-1.0322165948186885</v>
      </c>
      <c r="H2" s="7">
        <f>AVERAGEIF($B$2:$B$33,H$1,'data-normalized'!$L$4:$L$35)</f>
        <v>3.2113405172136955E-2</v>
      </c>
      <c r="I2" s="7">
        <f>AVERAGEIF($B$2:$B$33,I$1,'data-normalized'!$L$4:$L$35)</f>
        <v>9.6340215516410921E-2</v>
      </c>
      <c r="J2" s="7">
        <f>AVERAGEIF($B$2:$B$33,J$1,'data-normalized'!$L$4:$L$35)</f>
        <v>2.023144525844629</v>
      </c>
      <c r="K2" s="7">
        <f>AVERAGEIF($B$2:$B$33,K$1,'data-normalized'!$L$4:$L$35)</f>
        <v>9.6340215516410921E-2</v>
      </c>
      <c r="L2" s="7">
        <f>AVERAGEIF($B$2:$B$33,L$1,'data-normalized'!$L$4:$L$35)</f>
        <v>0.51381448275419161</v>
      </c>
      <c r="M2" s="8">
        <f>AVERAGEIF($B$2:$B$33,M$1,'data-normalized'!$L$4:$L$35)</f>
        <v>-0.86706193964769818</v>
      </c>
      <c r="O2" s="6">
        <f>SUMXMY2('data-normalized'!$L4:$Q4,E$2:E$7)</f>
        <v>16.179315030245871</v>
      </c>
      <c r="P2" s="7">
        <f>SUMXMY2('data-normalized'!$L4:$Q4,F$2:F$7)</f>
        <v>3.8520786978134911</v>
      </c>
      <c r="Q2" s="7">
        <f>SUMXMY2('data-normalized'!$L4:$Q4,G$2:G$7)</f>
        <v>9.6582539162997136</v>
      </c>
      <c r="R2" s="7">
        <f>SUMXMY2('data-normalized'!$L4:$Q4,H$2:H$7)</f>
        <v>2.3845630748716209</v>
      </c>
      <c r="S2" s="7">
        <f>SUMXMY2('data-normalized'!$L4:$Q4,I$2:I$7)</f>
        <v>7.3147034214757696</v>
      </c>
      <c r="T2" s="7">
        <f>SUMXMY2('data-normalized'!$L4:$Q4,J$2:J$7)</f>
        <v>8.1703053565831532</v>
      </c>
      <c r="U2" s="7">
        <f>SUMXMY2('data-normalized'!$L4:$Q4,K$2:K$7)</f>
        <v>0.62217739574785758</v>
      </c>
      <c r="V2" s="7">
        <f>SUMXMY2('data-normalized'!$L4:$Q4,L$2:L$7)</f>
        <v>5.7724842412943209</v>
      </c>
      <c r="W2" s="8">
        <f>SUMXMY2('data-normalized'!$L4:$Q4,M$2:M$7)</f>
        <v>17.138412315429608</v>
      </c>
      <c r="X2" s="3">
        <f>MIN(O2:W2)</f>
        <v>0.62217739574785758</v>
      </c>
    </row>
    <row r="3" spans="1:24" x14ac:dyDescent="0.25">
      <c r="A3">
        <f>A2+1</f>
        <v>2</v>
      </c>
      <c r="B3" s="4">
        <v>3</v>
      </c>
      <c r="D3" t="str">
        <v>Braking Power</v>
      </c>
      <c r="E3" s="9">
        <f>AVERAGEIF($B$2:$B$33,E$1,'data-normalized'!$M$4:$M$35)</f>
        <v>-1.2263408402068487</v>
      </c>
      <c r="F3" s="10">
        <f>AVERAGEIF($B$2:$B$33,F$1,'data-normalized'!$M$4:$M$35)</f>
        <v>-0.56298209390278819</v>
      </c>
      <c r="G3" s="10">
        <f>AVERAGEIF($B$2:$B$33,G$1,'data-normalized'!$M$4:$M$35)</f>
        <v>-0.5280684756762587</v>
      </c>
      <c r="H3" s="10">
        <f>AVERAGEIF($B$2:$B$33,H$1,'data-normalized'!$M$4:$M$35)</f>
        <v>-0.10910505695790469</v>
      </c>
      <c r="I3" s="10">
        <f>AVERAGEIF($B$2:$B$33,I$1,'data-normalized'!$M$4:$M$35)</f>
        <v>1.1943366901658632</v>
      </c>
      <c r="J3" s="10">
        <f>AVERAGEIF($B$2:$B$33,J$1,'data-normalized'!$M$4:$M$35)</f>
        <v>0.58916730757268532</v>
      </c>
      <c r="K3" s="10">
        <f>AVERAGEIF($B$2:$B$33,K$1,'data-normalized'!$M$4:$M$35)</f>
        <v>-1.3310816948864375</v>
      </c>
      <c r="L3" s="10">
        <f>AVERAGEIF($B$2:$B$33,L$1,'data-normalized'!$M$4:$M$35)</f>
        <v>1.5667486179155112</v>
      </c>
      <c r="M3" s="11">
        <f>AVERAGEIF($B$2:$B$33,M$1,'data-normalized'!$M$4:$M$35)</f>
        <v>0.69390816225227381</v>
      </c>
      <c r="O3" s="9">
        <f>SUMXMY2('data-normalized'!$L5:$Q5,E$2:E$7)</f>
        <v>8.6790592253837833</v>
      </c>
      <c r="P3" s="10">
        <f>SUMXMY2('data-normalized'!$L5:$Q5,F$2:F$7)</f>
        <v>18.808789621861521</v>
      </c>
      <c r="Q3" s="10">
        <f>SUMXMY2('data-normalized'!$L5:$Q5,G$2:G$7)</f>
        <v>0.50018332319995706</v>
      </c>
      <c r="R3" s="10">
        <f>SUMXMY2('data-normalized'!$L5:$Q5,H$2:H$7)</f>
        <v>3.1712757190090017</v>
      </c>
      <c r="S3" s="10">
        <f>SUMXMY2('data-normalized'!$L5:$Q5,I$2:I$7)</f>
        <v>3.5158747402849397</v>
      </c>
      <c r="T3" s="10">
        <f>SUMXMY2('data-normalized'!$L5:$Q5,J$2:J$7)</f>
        <v>24.455599570609195</v>
      </c>
      <c r="U3" s="10">
        <f>SUMXMY2('data-normalized'!$L5:$Q5,K$2:K$7)</f>
        <v>6.3513661020000933</v>
      </c>
      <c r="V3" s="10">
        <f>SUMXMY2('data-normalized'!$L5:$Q5,L$2:L$7)</f>
        <v>10.732421881084452</v>
      </c>
      <c r="W3" s="11">
        <f>SUMXMY2('data-normalized'!$L5:$Q5,M$2:M$7)</f>
        <v>2.8062551210110254</v>
      </c>
      <c r="X3" s="4">
        <f t="shared" ref="X3:X33" si="2">MIN(O3:W3)</f>
        <v>0.50018332319995706</v>
      </c>
    </row>
    <row r="4" spans="1:24" x14ac:dyDescent="0.25">
      <c r="A4">
        <f t="shared" ref="A4:A33" si="3">A3+1</f>
        <v>3</v>
      </c>
      <c r="B4" s="4">
        <v>7</v>
      </c>
      <c r="D4" t="str">
        <v>Cylinders</v>
      </c>
      <c r="E4" s="9">
        <f>AVERAGEIF($B$2:$B$33,E$1,'data-normalized'!$N$4:$N$35)</f>
        <v>0.2402916274554017</v>
      </c>
      <c r="F4" s="10">
        <f>AVERAGEIF($B$2:$B$33,F$1,'data-normalized'!$N$4:$N$35)</f>
        <v>1.5218469738842109</v>
      </c>
      <c r="G4" s="10">
        <f>AVERAGEIF($B$2:$B$33,G$1,'data-normalized'!$N$4:$N$35)</f>
        <v>-1.0412637189734075</v>
      </c>
      <c r="H4" s="10">
        <f>AVERAGEIF($B$2:$B$33,H$1,'data-normalized'!$N$4:$N$35)</f>
        <v>0.2402916274554017</v>
      </c>
      <c r="I4" s="10">
        <f>AVERAGEIF($B$2:$B$33,I$1,'data-normalized'!$N$4:$N$35)</f>
        <v>-0.61407860349713761</v>
      </c>
      <c r="J4" s="10">
        <f>AVERAGEIF($B$2:$B$33,J$1,'data-normalized'!$N$4:$N$35)</f>
        <v>1.5218469738842109</v>
      </c>
      <c r="K4" s="10">
        <f>AVERAGEIF($B$2:$B$33,K$1,'data-normalized'!$N$4:$N$35)</f>
        <v>0.2402916274554017</v>
      </c>
      <c r="L4" s="10">
        <f>AVERAGEIF($B$2:$B$33,L$1,'data-normalized'!$N$4:$N$35)</f>
        <v>0.2402916274554017</v>
      </c>
      <c r="M4" s="11">
        <f>AVERAGEIF($B$2:$B$33,M$1,'data-normalized'!$N$4:$N$35)</f>
        <v>-1.0412637189734073</v>
      </c>
      <c r="O4" s="9">
        <f>SUMXMY2('data-normalized'!$L6:$Q6,E$2:E$7)</f>
        <v>7.9463297107336146</v>
      </c>
      <c r="P4" s="10">
        <f>SUMXMY2('data-normalized'!$L6:$Q6,F$2:F$7)</f>
        <v>6.8207981821718402</v>
      </c>
      <c r="Q4" s="10">
        <f>SUMXMY2('data-normalized'!$L6:$Q6,G$2:G$7)</f>
        <v>5.4156406409408886</v>
      </c>
      <c r="R4" s="10">
        <f>SUMXMY2('data-normalized'!$L6:$Q6,H$2:H$7)</f>
        <v>1.0028984109050394</v>
      </c>
      <c r="S4" s="10">
        <f>SUMXMY2('data-normalized'!$L6:$Q6,I$2:I$7)</f>
        <v>6.1163469457676944</v>
      </c>
      <c r="T4" s="10">
        <f>SUMXMY2('data-normalized'!$L6:$Q6,J$2:J$7)</f>
        <v>12.056949953076012</v>
      </c>
      <c r="U4" s="10">
        <f>SUMXMY2('data-normalized'!$L6:$Q6,K$2:K$7)</f>
        <v>0.49366066917914492</v>
      </c>
      <c r="V4" s="10">
        <f>SUMXMY2('data-normalized'!$L6:$Q6,L$2:L$7)</f>
        <v>8.6140226118801539</v>
      </c>
      <c r="W4" s="11">
        <f>SUMXMY2('data-normalized'!$L6:$Q6,M$2:M$7)</f>
        <v>11.140392824654393</v>
      </c>
      <c r="X4" s="4">
        <f t="shared" si="2"/>
        <v>0.49366066917914492</v>
      </c>
    </row>
    <row r="5" spans="1:24" x14ac:dyDescent="0.25">
      <c r="A5">
        <f t="shared" si="3"/>
        <v>4</v>
      </c>
      <c r="B5" s="4">
        <v>7</v>
      </c>
      <c r="D5" t="str">
        <v>Displacement</v>
      </c>
      <c r="E5" s="9">
        <f>AVERAGEIF($B$2:$B$33,E$1,'data-normalized'!$O$4:$O$35)</f>
        <v>-4.7002510910875386E-2</v>
      </c>
      <c r="F5" s="10">
        <f>AVERAGEIF($B$2:$B$33,F$1,'data-normalized'!$O$4:$O$35)</f>
        <v>1.6215866264252212</v>
      </c>
      <c r="G5" s="10">
        <f>AVERAGEIF($B$2:$B$33,G$1,'data-normalized'!$O$4:$O$35)</f>
        <v>-1.0004820179600735</v>
      </c>
      <c r="H5" s="10">
        <f>AVERAGEIF($B$2:$B$33,H$1,'data-normalized'!$O$4:$O$35)</f>
        <v>-0.1096725254587102</v>
      </c>
      <c r="I5" s="10">
        <f>AVERAGEIF($B$2:$B$33,I$1,'data-normalized'!$O$4:$O$35)</f>
        <v>1.5667503636958995E-2</v>
      </c>
      <c r="J5" s="10">
        <f>AVERAGEIF($B$2:$B$33,J$1,'data-normalized'!$O$4:$O$35)</f>
        <v>1.2690677945936513</v>
      </c>
      <c r="K5" s="10">
        <f>AVERAGEIF($B$2:$B$33,K$1,'data-normalized'!$O$4:$O$35)</f>
        <v>4.7002510910876427E-2</v>
      </c>
      <c r="L5" s="10">
        <f>AVERAGEIF($B$2:$B$33,L$1,'data-normalized'!$O$4:$O$35)</f>
        <v>0.39168759092396682</v>
      </c>
      <c r="M5" s="11">
        <f>AVERAGEIF($B$2:$B$33,M$1,'data-normalized'!$O$4:$O$35)</f>
        <v>-1.0810577509501469</v>
      </c>
      <c r="O5" s="9">
        <f>SUMXMY2('data-normalized'!$L7:$Q7,E$2:E$7)</f>
        <v>7.8424559303582191</v>
      </c>
      <c r="P5" s="10">
        <f>SUMXMY2('data-normalized'!$L7:$Q7,F$2:F$7)</f>
        <v>8.1882647925279191</v>
      </c>
      <c r="Q5" s="10">
        <f>SUMXMY2('data-normalized'!$L7:$Q7,G$2:G$7)</f>
        <v>4.858020279434486</v>
      </c>
      <c r="R5" s="10">
        <f>SUMXMY2('data-normalized'!$L7:$Q7,H$2:H$7)</f>
        <v>1.6295074636355091</v>
      </c>
      <c r="S5" s="10">
        <f>SUMXMY2('data-normalized'!$L7:$Q7,I$2:I$7)</f>
        <v>7.5553379963158642</v>
      </c>
      <c r="T5" s="10">
        <f>SUMXMY2('data-normalized'!$L7:$Q7,J$2:J$7)</f>
        <v>14.742958700945215</v>
      </c>
      <c r="U5" s="10">
        <f>SUMXMY2('data-normalized'!$L7:$Q7,K$2:K$7)</f>
        <v>0.53369041816999785</v>
      </c>
      <c r="V5" s="10">
        <f>SUMXMY2('data-normalized'!$L7:$Q7,L$2:L$7)</f>
        <v>10.643758099636429</v>
      </c>
      <c r="W5" s="11">
        <f>SUMXMY2('data-normalized'!$L7:$Q7,M$2:M$7)</f>
        <v>11.330558592526119</v>
      </c>
      <c r="X5" s="4">
        <f t="shared" si="2"/>
        <v>0.53369041816999785</v>
      </c>
    </row>
    <row r="6" spans="1:24" x14ac:dyDescent="0.25">
      <c r="A6">
        <f t="shared" si="3"/>
        <v>5</v>
      </c>
      <c r="B6" s="4">
        <v>5</v>
      </c>
      <c r="D6" t="str">
        <v>City average</v>
      </c>
      <c r="E6" s="9">
        <f>AVERAGEIF($B$2:$B$33,E$1,'data-normalized'!$P$4:$P$35)</f>
        <v>1.6714776484226144</v>
      </c>
      <c r="F6" s="10">
        <f>AVERAGEIF($B$2:$B$33,F$1,'data-normalized'!$P$4:$P$35)</f>
        <v>-1.0603997984616587</v>
      </c>
      <c r="G6" s="10">
        <f>AVERAGEIF($B$2:$B$33,G$1,'data-normalized'!$P$4:$P$35)</f>
        <v>0.72661777957542228</v>
      </c>
      <c r="H6" s="10">
        <f>AVERAGEIF($B$2:$B$33,H$1,'data-normalized'!$P$4:$P$35)</f>
        <v>4.1936715193398921E-2</v>
      </c>
      <c r="I6" s="10">
        <f>AVERAGEIF($B$2:$B$33,I$1,'data-normalized'!$P$4:$P$35)</f>
        <v>0.13779206420688217</v>
      </c>
      <c r="J6" s="10">
        <f>AVERAGEIF($B$2:$B$33,J$1,'data-normalized'!$P$4:$P$35)</f>
        <v>-1.2041828219818835</v>
      </c>
      <c r="K6" s="10">
        <f>AVERAGEIF($B$2:$B$33,K$1,'data-normalized'!$P$4:$P$35)</f>
        <v>-0.48526770438075906</v>
      </c>
      <c r="L6" s="10">
        <f>AVERAGEIF($B$2:$B$33,L$1,'data-normalized'!$P$4:$P$35)</f>
        <v>-0.91661677494143368</v>
      </c>
      <c r="M6" s="11">
        <f>AVERAGEIF($B$2:$B$33,M$1,'data-normalized'!$P$4:$P$35)</f>
        <v>1.3120200896220522</v>
      </c>
      <c r="O6" s="9">
        <f>SUMXMY2('data-normalized'!$L8:$Q8,E$2:E$7)</f>
        <v>16.601654931491336</v>
      </c>
      <c r="P6" s="10">
        <f>SUMXMY2('data-normalized'!$L8:$Q8,F$2:F$7)</f>
        <v>13.251978181372003</v>
      </c>
      <c r="Q6" s="10">
        <f>SUMXMY2('data-normalized'!$L8:$Q8,G$2:G$7)</f>
        <v>9.4857823351467356</v>
      </c>
      <c r="R6" s="10">
        <f>SUMXMY2('data-normalized'!$L8:$Q8,H$2:H$7)</f>
        <v>4.4638661608261554</v>
      </c>
      <c r="S6" s="10">
        <f>SUMXMY2('data-normalized'!$L8:$Q8,I$2:I$7)</f>
        <v>0.91259502505726731</v>
      </c>
      <c r="T6" s="10">
        <f>SUMXMY2('data-normalized'!$L8:$Q8,J$2:J$7)</f>
        <v>12.330776506468389</v>
      </c>
      <c r="U6" s="10">
        <f>SUMXMY2('data-normalized'!$L8:$Q8,K$2:K$7)</f>
        <v>9.5400161225692379</v>
      </c>
      <c r="V6" s="10">
        <f>SUMXMY2('data-normalized'!$L8:$Q8,L$2:L$7)</f>
        <v>3.0796226636082866</v>
      </c>
      <c r="W6" s="11">
        <f>SUMXMY2('data-normalized'!$L8:$Q8,M$2:M$7)</f>
        <v>9.247729026589095</v>
      </c>
      <c r="X6" s="4">
        <f t="shared" si="2"/>
        <v>0.91259502505726731</v>
      </c>
    </row>
    <row r="7" spans="1:24" x14ac:dyDescent="0.25">
      <c r="A7">
        <f t="shared" si="3"/>
        <v>6</v>
      </c>
      <c r="B7" s="4">
        <v>8</v>
      </c>
      <c r="D7" t="str">
        <v>Highway average</v>
      </c>
      <c r="E7" s="12">
        <f>AVERAGEIF($B$2:$B$33,E$1,'data-normalized'!$Q$4:$Q$35)</f>
        <v>2.097041104096685</v>
      </c>
      <c r="F7" s="13">
        <f>AVERAGEIF($B$2:$B$33,F$1,'data-normalized'!$Q$4:$Q$35)</f>
        <v>-1.0528002277709887</v>
      </c>
      <c r="G7" s="13">
        <f>AVERAGEIF($B$2:$B$33,G$1,'data-normalized'!$Q$4:$Q$35)</f>
        <v>0.57103101785023425</v>
      </c>
      <c r="H7" s="13">
        <f>AVERAGEIF($B$2:$B$33,H$1,'data-normalized'!$Q$4:$Q$35)</f>
        <v>-2.8531171484308393E-3</v>
      </c>
      <c r="I7" s="13">
        <f>AVERAGEIF($B$2:$B$33,I$1,'data-normalized'!$Q$4:$Q$35)</f>
        <v>0.27104612910093207</v>
      </c>
      <c r="J7" s="13">
        <f>AVERAGEIF($B$2:$B$33,J$1,'data-normalized'!$Q$4:$Q$35)</f>
        <v>-1.1897498508956701</v>
      </c>
      <c r="K7" s="13">
        <f>AVERAGEIF($B$2:$B$33,K$1,'data-normalized'!$Q$4:$Q$35)</f>
        <v>-0.57347654683460358</v>
      </c>
      <c r="L7" s="13">
        <f>AVERAGEIF($B$2:$B$33,L$1,'data-normalized'!$Q$4:$Q$35)</f>
        <v>-0.82455085589651966</v>
      </c>
      <c r="M7" s="14">
        <f>AVERAGEIF($B$2:$B$33,M$1,'data-normalized'!$Q$4:$Q$35)</f>
        <v>1.4122929884732773</v>
      </c>
      <c r="O7" s="9">
        <f>SUMXMY2('data-normalized'!$L9:$Q9,E$2:E$7)</f>
        <v>20.994927760485425</v>
      </c>
      <c r="P7" s="10">
        <f>SUMXMY2('data-normalized'!$L9:$Q9,F$2:F$7)</f>
        <v>6.9846589005685447</v>
      </c>
      <c r="Q7" s="10">
        <f>SUMXMY2('data-normalized'!$L9:$Q9,G$2:G$7)</f>
        <v>12.887095004465387</v>
      </c>
      <c r="R7" s="10">
        <f>SUMXMY2('data-normalized'!$L9:$Q9,H$2:H$7)</f>
        <v>3.5948413069347698</v>
      </c>
      <c r="S7" s="10">
        <f>SUMXMY2('data-normalized'!$L9:$Q9,I$2:I$7)</f>
        <v>2.8656802712524487</v>
      </c>
      <c r="T7" s="10">
        <f>SUMXMY2('data-normalized'!$L9:$Q9,J$2:J$7)</f>
        <v>6.0787755629338749</v>
      </c>
      <c r="U7" s="10">
        <f>SUMXMY2('data-normalized'!$L9:$Q9,K$2:K$7)</f>
        <v>7.2104704011548391</v>
      </c>
      <c r="V7" s="10">
        <f>SUMXMY2('data-normalized'!$L9:$Q9,L$2:L$7)</f>
        <v>0.13178392708926315</v>
      </c>
      <c r="W7" s="11">
        <f>SUMXMY2('data-normalized'!$L9:$Q9,M$2:M$7)</f>
        <v>14.738281172871712</v>
      </c>
      <c r="X7" s="4">
        <f t="shared" si="2"/>
        <v>0.13178392708926315</v>
      </c>
    </row>
    <row r="8" spans="1:24" x14ac:dyDescent="0.25">
      <c r="A8">
        <f t="shared" si="3"/>
        <v>7</v>
      </c>
      <c r="B8" s="4">
        <v>8</v>
      </c>
      <c r="O8" s="9">
        <f>SUMXMY2('data-normalized'!$L10:$Q10,E$2:E$7)</f>
        <v>28.373622538857383</v>
      </c>
      <c r="P8" s="10">
        <f>SUMXMY2('data-normalized'!$L10:$Q10,F$2:F$7)</f>
        <v>12.694733512458011</v>
      </c>
      <c r="Q8" s="10">
        <f>SUMXMY2('data-normalized'!$L10:$Q10,G$2:G$7)</f>
        <v>20.238745486402863</v>
      </c>
      <c r="R8" s="10">
        <f>SUMXMY2('data-normalized'!$L10:$Q10,H$2:H$7)</f>
        <v>8.9643461185355218</v>
      </c>
      <c r="S8" s="10">
        <f>SUMXMY2('data-normalized'!$L10:$Q10,I$2:I$7)</f>
        <v>4.7832925813693761</v>
      </c>
      <c r="T8" s="10">
        <f>SUMXMY2('data-normalized'!$L10:$Q10,J$2:J$7)</f>
        <v>8.0974782298215988</v>
      </c>
      <c r="U8" s="10">
        <f>SUMXMY2('data-normalized'!$L10:$Q10,K$2:K$7)</f>
        <v>15.817098014235899</v>
      </c>
      <c r="V8" s="10">
        <f>SUMXMY2('data-normalized'!$L10:$Q10,L$2:L$7)</f>
        <v>1.1858156082631195</v>
      </c>
      <c r="W8" s="11">
        <f>SUMXMY2('data-normalized'!$L10:$Q10,M$2:M$7)</f>
        <v>18.599625800075803</v>
      </c>
      <c r="X8" s="4">
        <f t="shared" si="2"/>
        <v>1.1858156082631195</v>
      </c>
    </row>
    <row r="9" spans="1:24" x14ac:dyDescent="0.25">
      <c r="A9">
        <f t="shared" si="3"/>
        <v>8</v>
      </c>
      <c r="B9" s="4">
        <v>9</v>
      </c>
      <c r="D9" t="s">
        <v>41</v>
      </c>
      <c r="E9" s="2">
        <v>9</v>
      </c>
      <c r="O9" s="9">
        <f>SUMXMY2('data-normalized'!$L11:$Q11,E$2:E$7)</f>
        <v>7.5428802654524887</v>
      </c>
      <c r="P9" s="10">
        <f>SUMXMY2('data-normalized'!$L11:$Q11,F$2:F$7)</f>
        <v>21.823124569737487</v>
      </c>
      <c r="Q9" s="10">
        <f>SUMXMY2('data-normalized'!$L11:$Q11,G$2:G$7)</f>
        <v>1.151971206000429</v>
      </c>
      <c r="R9" s="10">
        <f>SUMXMY2('data-normalized'!$L11:$Q11,H$2:H$7)</f>
        <v>3.8835243293829609</v>
      </c>
      <c r="S9" s="10">
        <f>SUMXMY2('data-normalized'!$L11:$Q11,I$2:I$7)</f>
        <v>2.8608880814787234</v>
      </c>
      <c r="T9" s="10">
        <f>SUMXMY2('data-normalized'!$L11:$Q11,J$2:J$7)</f>
        <v>25.266564329019985</v>
      </c>
      <c r="U9" s="10">
        <f>SUMXMY2('data-normalized'!$L11:$Q11,K$2:K$7)</f>
        <v>9.0035894636047651</v>
      </c>
      <c r="V9" s="10">
        <f>SUMXMY2('data-normalized'!$L11:$Q11,L$2:L$7)</f>
        <v>11.317591874817474</v>
      </c>
      <c r="W9" s="11">
        <f>SUMXMY2('data-normalized'!$L11:$Q11,M$2:M$7)</f>
        <v>1.1104981870736026</v>
      </c>
      <c r="X9" s="4">
        <f t="shared" si="2"/>
        <v>1.1104981870736026</v>
      </c>
    </row>
    <row r="10" spans="1:24" x14ac:dyDescent="0.25">
      <c r="A10">
        <f t="shared" si="3"/>
        <v>9</v>
      </c>
      <c r="B10" s="4">
        <v>2</v>
      </c>
      <c r="O10" s="9">
        <f>SUMXMY2('data-normalized'!$L12:$Q12,E$2:E$7)</f>
        <v>27.180266822873193</v>
      </c>
      <c r="P10" s="10">
        <f>SUMXMY2('data-normalized'!$L12:$Q12,F$2:F$7)</f>
        <v>0.52602282710986692</v>
      </c>
      <c r="Q10" s="10">
        <f>SUMXMY2('data-normalized'!$L12:$Q12,G$2:G$7)</f>
        <v>26.603629716881958</v>
      </c>
      <c r="R10" s="10">
        <f>SUMXMY2('data-normalized'!$L12:$Q12,H$2:H$7)</f>
        <v>10.803163699675107</v>
      </c>
      <c r="S10" s="10">
        <f>SUMXMY2('data-normalized'!$L12:$Q12,I$2:I$7)</f>
        <v>16.844634918063061</v>
      </c>
      <c r="T10" s="10">
        <f>SUMXMY2('data-normalized'!$L12:$Q12,J$2:J$7)</f>
        <v>4.6935339390161728</v>
      </c>
      <c r="U10" s="10">
        <f>SUMXMY2('data-normalized'!$L12:$Q12,K$2:K$7)</f>
        <v>8.4224288793721609</v>
      </c>
      <c r="V10" s="10">
        <f>SUMXMY2('data-normalized'!$L12:$Q12,L$2:L$7)</f>
        <v>9.9013240251819994</v>
      </c>
      <c r="W10" s="11">
        <f>SUMXMY2('data-normalized'!$L12:$Q12,M$2:M$7)</f>
        <v>34.43650862391587</v>
      </c>
      <c r="X10" s="4">
        <f t="shared" si="2"/>
        <v>0.52602282710986692</v>
      </c>
    </row>
    <row r="11" spans="1:24" x14ac:dyDescent="0.25">
      <c r="A11">
        <f t="shared" si="3"/>
        <v>10</v>
      </c>
      <c r="B11" s="4">
        <v>2</v>
      </c>
      <c r="D11" t="s">
        <v>42</v>
      </c>
      <c r="E11" s="2">
        <v>10</v>
      </c>
      <c r="O11" s="9">
        <f>SUMXMY2('data-normalized'!$L13:$Q13,E$2:E$7)</f>
        <v>27.341566167443396</v>
      </c>
      <c r="P11" s="10">
        <f>SUMXMY2('data-normalized'!$L13:$Q13,F$2:F$7)</f>
        <v>0.58453294251792376</v>
      </c>
      <c r="Q11" s="10">
        <f>SUMXMY2('data-normalized'!$L13:$Q13,G$2:G$7)</f>
        <v>27.640283067223582</v>
      </c>
      <c r="R11" s="10">
        <f>SUMXMY2('data-normalized'!$L13:$Q13,H$2:H$7)</f>
        <v>11.458630822170772</v>
      </c>
      <c r="S11" s="10">
        <f>SUMXMY2('data-normalized'!$L13:$Q13,I$2:I$7)</f>
        <v>18.19110217268933</v>
      </c>
      <c r="T11" s="10">
        <f>SUMXMY2('data-normalized'!$L13:$Q13,J$2:J$7)</f>
        <v>4.5881702939727367</v>
      </c>
      <c r="U11" s="10">
        <f>SUMXMY2('data-normalized'!$L13:$Q13,K$2:K$7)</f>
        <v>8.358152240270833</v>
      </c>
      <c r="V11" s="10">
        <f>SUMXMY2('data-normalized'!$L13:$Q13,L$2:L$7)</f>
        <v>11.21450988043412</v>
      </c>
      <c r="W11" s="11">
        <f>SUMXMY2('data-normalized'!$L13:$Q13,M$2:M$7)</f>
        <v>36.060313776915223</v>
      </c>
      <c r="X11" s="4">
        <f t="shared" si="2"/>
        <v>0.58453294251792376</v>
      </c>
    </row>
    <row r="12" spans="1:24" x14ac:dyDescent="0.25">
      <c r="A12">
        <f t="shared" si="3"/>
        <v>11</v>
      </c>
      <c r="B12" s="4">
        <v>3</v>
      </c>
      <c r="O12" s="9">
        <f>SUMXMY2('data-normalized'!$L14:$Q14,E$2:E$7)</f>
        <v>8.1361351564477431</v>
      </c>
      <c r="P12" s="10">
        <f>SUMXMY2('data-normalized'!$L14:$Q14,F$2:F$7)</f>
        <v>16.20452193124396</v>
      </c>
      <c r="Q12" s="10">
        <f>SUMXMY2('data-normalized'!$L14:$Q14,G$2:G$7)</f>
        <v>1.3905793388617633</v>
      </c>
      <c r="R12" s="10">
        <f>SUMXMY2('data-normalized'!$L14:$Q14,H$2:H$7)</f>
        <v>2.6917955194550096</v>
      </c>
      <c r="S12" s="10">
        <f>SUMXMY2('data-normalized'!$L14:$Q14,I$2:I$7)</f>
        <v>4.907748840498896</v>
      </c>
      <c r="T12" s="10">
        <f>SUMXMY2('data-normalized'!$L14:$Q14,J$2:J$7)</f>
        <v>21.232045843443576</v>
      </c>
      <c r="U12" s="10">
        <f>SUMXMY2('data-normalized'!$L14:$Q14,K$2:K$7)</f>
        <v>3.7537522191365835</v>
      </c>
      <c r="V12" s="10">
        <f>SUMXMY2('data-normalized'!$L14:$Q14,L$2:L$7)</f>
        <v>11.400706545217039</v>
      </c>
      <c r="W12" s="11">
        <f>SUMXMY2('data-normalized'!$L14:$Q14,M$2:M$7)</f>
        <v>5.6094616475482475</v>
      </c>
      <c r="X12" s="4">
        <f t="shared" si="2"/>
        <v>1.3905793388617633</v>
      </c>
    </row>
    <row r="13" spans="1:24" x14ac:dyDescent="0.25">
      <c r="A13">
        <f t="shared" si="3"/>
        <v>12</v>
      </c>
      <c r="B13" s="4">
        <v>6</v>
      </c>
      <c r="D13" t="s">
        <v>44</v>
      </c>
      <c r="E13" s="2">
        <f>SUM(X2:X33)</f>
        <v>24.22562270552276</v>
      </c>
      <c r="O13" s="9">
        <f>SUMXMY2('data-normalized'!$L15:$Q15,E$2:E$7)</f>
        <v>29.747544186306627</v>
      </c>
      <c r="P13" s="10">
        <f>SUMXMY2('data-normalized'!$L15:$Q15,F$2:F$7)</f>
        <v>2.8803861804688324</v>
      </c>
      <c r="Q13" s="10">
        <f>SUMXMY2('data-normalized'!$L15:$Q15,G$2:G$7)</f>
        <v>28.260202941647357</v>
      </c>
      <c r="R13" s="10">
        <f>SUMXMY2('data-normalized'!$L15:$Q15,H$2:H$7)</f>
        <v>10.4067543085323</v>
      </c>
      <c r="S13" s="10">
        <f>SUMXMY2('data-normalized'!$L15:$Q15,I$2:I$7)</f>
        <v>13.973373229933799</v>
      </c>
      <c r="T13" s="10">
        <f>SUMXMY2('data-normalized'!$L15:$Q15,J$2:J$7)</f>
        <v>2.8784808928434123E-2</v>
      </c>
      <c r="U13" s="10">
        <f>SUMXMY2('data-normalized'!$L15:$Q15,K$2:K$7)</f>
        <v>10.553575076226004</v>
      </c>
      <c r="V13" s="10">
        <f>SUMXMY2('data-normalized'!$L15:$Q15,L$2:L$7)</f>
        <v>5.873000713310141</v>
      </c>
      <c r="W13" s="11">
        <f>SUMXMY2('data-normalized'!$L15:$Q15,M$2:M$7)</f>
        <v>33.059948232834152</v>
      </c>
      <c r="X13" s="4">
        <f t="shared" si="2"/>
        <v>2.8784808928434123E-2</v>
      </c>
    </row>
    <row r="14" spans="1:24" x14ac:dyDescent="0.25">
      <c r="A14">
        <f t="shared" si="3"/>
        <v>13</v>
      </c>
      <c r="B14" s="4">
        <v>3</v>
      </c>
      <c r="O14" s="9">
        <f>SUMXMY2('data-normalized'!$L16:$Q16,E$2:E$7)</f>
        <v>10.945106904039736</v>
      </c>
      <c r="P14" s="10">
        <f>SUMXMY2('data-normalized'!$L16:$Q16,F$2:F$7)</f>
        <v>32.521407721995395</v>
      </c>
      <c r="Q14" s="10">
        <f>SUMXMY2('data-normalized'!$L16:$Q16,G$2:G$7)</f>
        <v>2.4373325050225079</v>
      </c>
      <c r="R14" s="10">
        <f>SUMXMY2('data-normalized'!$L16:$Q16,H$2:H$7)</f>
        <v>10.62696372502278</v>
      </c>
      <c r="S14" s="10">
        <f>SUMXMY2('data-normalized'!$L16:$Q16,I$2:I$7)</f>
        <v>10.516829741239253</v>
      </c>
      <c r="T14" s="10">
        <f>SUMXMY2('data-normalized'!$L16:$Q16,J$2:J$7)</f>
        <v>42.024526584605972</v>
      </c>
      <c r="U14" s="10">
        <f>SUMXMY2('data-normalized'!$L16:$Q16,K$2:K$7)</f>
        <v>15.977253160698718</v>
      </c>
      <c r="V14" s="10">
        <f>SUMXMY2('data-normalized'!$L16:$Q16,L$2:L$7)</f>
        <v>22.144591768999948</v>
      </c>
      <c r="W14" s="11">
        <f>SUMXMY2('data-normalized'!$L16:$Q16,M$2:M$7)</f>
        <v>3.0112534950321779</v>
      </c>
      <c r="X14" s="4">
        <f t="shared" si="2"/>
        <v>2.4373325050225079</v>
      </c>
    </row>
    <row r="15" spans="1:24" x14ac:dyDescent="0.25">
      <c r="A15">
        <f t="shared" si="3"/>
        <v>14</v>
      </c>
      <c r="B15" s="4">
        <v>9</v>
      </c>
      <c r="O15" s="9">
        <f>SUMXMY2('data-normalized'!$L17:$Q17,E$2:E$7)</f>
        <v>8.6202469681790603</v>
      </c>
      <c r="P15" s="10">
        <f>SUMXMY2('data-normalized'!$L17:$Q17,F$2:F$7)</f>
        <v>24.482045882908348</v>
      </c>
      <c r="Q15" s="10">
        <f>SUMXMY2('data-normalized'!$L17:$Q17,G$2:G$7)</f>
        <v>3.6081131954388481</v>
      </c>
      <c r="R15" s="10">
        <f>SUMXMY2('data-normalized'!$L17:$Q17,H$2:H$7)</f>
        <v>5.6381975033379703</v>
      </c>
      <c r="S15" s="10">
        <f>SUMXMY2('data-normalized'!$L17:$Q17,I$2:I$7)</f>
        <v>2.4232824977827572</v>
      </c>
      <c r="T15" s="10">
        <f>SUMXMY2('data-normalized'!$L17:$Q17,J$2:J$7)</f>
        <v>26.060729871283428</v>
      </c>
      <c r="U15" s="10">
        <f>SUMXMY2('data-normalized'!$L17:$Q17,K$2:K$7)</f>
        <v>13.006317519574461</v>
      </c>
      <c r="V15" s="10">
        <f>SUMXMY2('data-normalized'!$L17:$Q17,L$2:L$7)</f>
        <v>11.257959780362427</v>
      </c>
      <c r="W15" s="11">
        <f>SUMXMY2('data-normalized'!$L17:$Q17,M$2:M$7)</f>
        <v>0.90506501903070224</v>
      </c>
      <c r="X15" s="4">
        <f t="shared" si="2"/>
        <v>0.90506501903070224</v>
      </c>
    </row>
    <row r="16" spans="1:24" x14ac:dyDescent="0.25">
      <c r="A16">
        <f t="shared" si="3"/>
        <v>15</v>
      </c>
      <c r="B16" s="4">
        <v>3</v>
      </c>
      <c r="O16" s="9">
        <f>SUMXMY2('data-normalized'!$L18:$Q18,E$2:E$7)</f>
        <v>7.5908192397623244</v>
      </c>
      <c r="P16" s="10">
        <f>SUMXMY2('data-normalized'!$L18:$Q18,F$2:F$7)</f>
        <v>25.345807512382649</v>
      </c>
      <c r="Q16" s="10">
        <f>SUMXMY2('data-normalized'!$L18:$Q18,G$2:G$7)</f>
        <v>0.2322009520394632</v>
      </c>
      <c r="R16" s="10">
        <f>SUMXMY2('data-normalized'!$L18:$Q18,H$2:H$7)</f>
        <v>6.2566689181984856</v>
      </c>
      <c r="S16" s="10">
        <f>SUMXMY2('data-normalized'!$L18:$Q18,I$2:I$7)</f>
        <v>7.6016684253871301</v>
      </c>
      <c r="T16" s="10">
        <f>SUMXMY2('data-normalized'!$L18:$Q18,J$2:J$7)</f>
        <v>33.54830536132917</v>
      </c>
      <c r="U16" s="10">
        <f>SUMXMY2('data-normalized'!$L18:$Q18,K$2:K$7)</f>
        <v>9.5239207185006638</v>
      </c>
      <c r="V16" s="10">
        <f>SUMXMY2('data-normalized'!$L18:$Q18,L$2:L$7)</f>
        <v>17.708701561776508</v>
      </c>
      <c r="W16" s="11">
        <f>SUMXMY2('data-normalized'!$L18:$Q18,M$2:M$7)</f>
        <v>2.5583266498421455</v>
      </c>
      <c r="X16" s="4">
        <f t="shared" si="2"/>
        <v>0.2322009520394632</v>
      </c>
    </row>
    <row r="17" spans="1:24" x14ac:dyDescent="0.25">
      <c r="A17">
        <f t="shared" si="3"/>
        <v>16</v>
      </c>
      <c r="B17" s="4">
        <v>7</v>
      </c>
      <c r="O17" s="9">
        <f>SUMXMY2('data-normalized'!$L19:$Q19,E$2:E$7)</f>
        <v>18.366414342245434</v>
      </c>
      <c r="P17" s="10">
        <f>SUMXMY2('data-normalized'!$L19:$Q19,F$2:F$7)</f>
        <v>6.1390223968731137</v>
      </c>
      <c r="Q17" s="10">
        <f>SUMXMY2('data-normalized'!$L19:$Q19,G$2:G$7)</f>
        <v>12.602948475851427</v>
      </c>
      <c r="R17" s="10">
        <f>SUMXMY2('data-normalized'!$L19:$Q19,H$2:H$7)</f>
        <v>6.2731424109065514</v>
      </c>
      <c r="S17" s="10">
        <f>SUMXMY2('data-normalized'!$L19:$Q19,I$2:I$7)</f>
        <v>14.642266064054825</v>
      </c>
      <c r="T17" s="10">
        <f>SUMXMY2('data-normalized'!$L19:$Q19,J$2:J$7)</f>
        <v>13.547640647892328</v>
      </c>
      <c r="U17" s="10">
        <f>SUMXMY2('data-normalized'!$L19:$Q19,K$2:K$7)</f>
        <v>1.1387642677942567</v>
      </c>
      <c r="V17" s="10">
        <f>SUMXMY2('data-normalized'!$L19:$Q19,L$2:L$7)</f>
        <v>13.516481475391021</v>
      </c>
      <c r="W17" s="11">
        <f>SUMXMY2('data-normalized'!$L19:$Q19,M$2:M$7)</f>
        <v>23.647552043353549</v>
      </c>
      <c r="X17" s="4">
        <f t="shared" si="2"/>
        <v>1.1387642677942567</v>
      </c>
    </row>
    <row r="18" spans="1:24" x14ac:dyDescent="0.25">
      <c r="A18">
        <f t="shared" si="3"/>
        <v>17</v>
      </c>
      <c r="B18" s="4">
        <v>2</v>
      </c>
      <c r="O18" s="9">
        <f>SUMXMY2('data-normalized'!$L20:$Q20,E$2:E$7)</f>
        <v>18.142118980218065</v>
      </c>
      <c r="P18" s="10">
        <f>SUMXMY2('data-normalized'!$L20:$Q20,F$2:F$7)</f>
        <v>0.74234150225961504</v>
      </c>
      <c r="Q18" s="10">
        <f>SUMXMY2('data-normalized'!$L20:$Q20,G$2:G$7)</f>
        <v>17.577123872492336</v>
      </c>
      <c r="R18" s="10">
        <f>SUMXMY2('data-normalized'!$L20:$Q20,H$2:H$7)</f>
        <v>4.6961759216337153</v>
      </c>
      <c r="S18" s="10">
        <f>SUMXMY2('data-normalized'!$L20:$Q20,I$2:I$7)</f>
        <v>10.698786480636141</v>
      </c>
      <c r="T18" s="10">
        <f>SUMXMY2('data-normalized'!$L20:$Q20,J$2:J$7)</f>
        <v>3.3409471954610526</v>
      </c>
      <c r="U18" s="10">
        <f>SUMXMY2('data-normalized'!$L20:$Q20,K$2:K$7)</f>
        <v>3.6485480501846443</v>
      </c>
      <c r="V18" s="10">
        <f>SUMXMY2('data-normalized'!$L20:$Q20,L$2:L$7)</f>
        <v>6.3813486350228734</v>
      </c>
      <c r="W18" s="11">
        <f>SUMXMY2('data-normalized'!$L20:$Q20,M$2:M$7)</f>
        <v>23.82893312788438</v>
      </c>
      <c r="X18" s="4">
        <f t="shared" si="2"/>
        <v>0.74234150225961504</v>
      </c>
    </row>
    <row r="19" spans="1:24" x14ac:dyDescent="0.25">
      <c r="A19">
        <f t="shared" si="3"/>
        <v>18</v>
      </c>
      <c r="B19" s="4">
        <v>8</v>
      </c>
      <c r="O19" s="9">
        <f>SUMXMY2('data-normalized'!$L21:$Q21,E$2:E$7)</f>
        <v>23.874340812147167</v>
      </c>
      <c r="P19" s="10">
        <f>SUMXMY2('data-normalized'!$L21:$Q21,F$2:F$7)</f>
        <v>5.7114825019269473</v>
      </c>
      <c r="Q19" s="10">
        <f>SUMXMY2('data-normalized'!$L21:$Q21,G$2:G$7)</f>
        <v>13.957034201923788</v>
      </c>
      <c r="R19" s="10">
        <f>SUMXMY2('data-normalized'!$L21:$Q21,H$2:H$7)</f>
        <v>4.1607945460267626</v>
      </c>
      <c r="S19" s="10">
        <f>SUMXMY2('data-normalized'!$L21:$Q21,I$2:I$7)</f>
        <v>4.9026001916262487</v>
      </c>
      <c r="T19" s="10">
        <f>SUMXMY2('data-normalized'!$L21:$Q21,J$2:J$7)</f>
        <v>5.4720031619649987</v>
      </c>
      <c r="U19" s="10">
        <f>SUMXMY2('data-normalized'!$L21:$Q21,K$2:K$7)</f>
        <v>5.8535676100600602</v>
      </c>
      <c r="V19" s="10">
        <f>SUMXMY2('data-normalized'!$L21:$Q21,L$2:L$7)</f>
        <v>0.74469623211540936</v>
      </c>
      <c r="W19" s="11">
        <f>SUMXMY2('data-normalized'!$L21:$Q21,M$2:M$7)</f>
        <v>18.075366077959576</v>
      </c>
      <c r="X19" s="4">
        <f t="shared" si="2"/>
        <v>0.74469623211540936</v>
      </c>
    </row>
    <row r="20" spans="1:24" x14ac:dyDescent="0.25">
      <c r="A20">
        <f t="shared" si="3"/>
        <v>19</v>
      </c>
      <c r="B20" s="4">
        <v>9</v>
      </c>
      <c r="O20" s="9">
        <f>SUMXMY2('data-normalized'!$L22:$Q22,E$2:E$7)</f>
        <v>10.73289301799006</v>
      </c>
      <c r="P20" s="10">
        <f>SUMXMY2('data-normalized'!$L22:$Q22,F$2:F$7)</f>
        <v>31.629710431580971</v>
      </c>
      <c r="Q20" s="10">
        <f>SUMXMY2('data-normalized'!$L22:$Q22,G$2:G$7)</f>
        <v>3.2824529266162781</v>
      </c>
      <c r="R20" s="10">
        <f>SUMXMY2('data-normalized'!$L22:$Q22,H$2:H$7)</f>
        <v>9.2473016993354236</v>
      </c>
      <c r="S20" s="10">
        <f>SUMXMY2('data-normalized'!$L22:$Q22,I$2:I$7)</f>
        <v>6.2447714365494225</v>
      </c>
      <c r="T20" s="10">
        <f>SUMXMY2('data-normalized'!$L22:$Q22,J$2:J$7)</f>
        <v>36.794243800589165</v>
      </c>
      <c r="U20" s="10">
        <f>SUMXMY2('data-normalized'!$L22:$Q22,K$2:K$7)</f>
        <v>17.209713312127054</v>
      </c>
      <c r="V20" s="10">
        <f>SUMXMY2('data-normalized'!$L22:$Q22,L$2:L$7)</f>
        <v>17.094802999483349</v>
      </c>
      <c r="W20" s="11">
        <f>SUMXMY2('data-normalized'!$L22:$Q22,M$2:M$7)</f>
        <v>0.62763388748286275</v>
      </c>
      <c r="X20" s="4">
        <f t="shared" si="2"/>
        <v>0.62763388748286275</v>
      </c>
    </row>
    <row r="21" spans="1:24" x14ac:dyDescent="0.25">
      <c r="A21">
        <f t="shared" si="3"/>
        <v>20</v>
      </c>
      <c r="B21" s="4">
        <v>4</v>
      </c>
      <c r="O21" s="9">
        <f>SUMXMY2('data-normalized'!$L23:$Q23,E$2:E$7)</f>
        <v>6.2663069145422172</v>
      </c>
      <c r="P21" s="10">
        <f>SUMXMY2('data-normalized'!$L23:$Q23,F$2:F$7)</f>
        <v>8.9548767451027818</v>
      </c>
      <c r="Q21" s="10">
        <f>SUMXMY2('data-normalized'!$L23:$Q23,G$2:G$7)</f>
        <v>3.3292720253181889</v>
      </c>
      <c r="R21" s="10">
        <f>SUMXMY2('data-normalized'!$L23:$Q23,H$2:H$7)</f>
        <v>0.31186830613870004</v>
      </c>
      <c r="S21" s="10">
        <f>SUMXMY2('data-normalized'!$L23:$Q23,I$2:I$7)</f>
        <v>3.8605253646203432</v>
      </c>
      <c r="T21" s="10">
        <f>SUMXMY2('data-normalized'!$L23:$Q23,J$2:J$7)</f>
        <v>14.005613550207347</v>
      </c>
      <c r="U21" s="10">
        <f>SUMXMY2('data-normalized'!$L23:$Q23,K$2:K$7)</f>
        <v>1.8920793858611087</v>
      </c>
      <c r="V21" s="10">
        <f>SUMXMY2('data-normalized'!$L23:$Q23,L$2:L$7)</f>
        <v>7.6118674324559894</v>
      </c>
      <c r="W21" s="11">
        <f>SUMXMY2('data-normalized'!$L23:$Q23,M$2:M$7)</f>
        <v>6.988252673512525</v>
      </c>
      <c r="X21" s="4">
        <f t="shared" si="2"/>
        <v>0.31186830613870004</v>
      </c>
    </row>
    <row r="22" spans="1:24" x14ac:dyDescent="0.25">
      <c r="A22">
        <f t="shared" si="3"/>
        <v>21</v>
      </c>
      <c r="B22" s="4">
        <v>2</v>
      </c>
      <c r="O22" s="9">
        <f>SUMXMY2('data-normalized'!$L24:$Q24,E$2:E$7)</f>
        <v>21.369793675538943</v>
      </c>
      <c r="P22" s="10">
        <f>SUMXMY2('data-normalized'!$L24:$Q24,F$2:F$7)</f>
        <v>0.49341927591993884</v>
      </c>
      <c r="Q22" s="10">
        <f>SUMXMY2('data-normalized'!$L24:$Q24,G$2:G$7)</f>
        <v>18.631849954234848</v>
      </c>
      <c r="R22" s="10">
        <f>SUMXMY2('data-normalized'!$L24:$Q24,H$2:H$7)</f>
        <v>5.4528816024326607</v>
      </c>
      <c r="S22" s="10">
        <f>SUMXMY2('data-normalized'!$L24:$Q24,I$2:I$7)</f>
        <v>11.405072973664604</v>
      </c>
      <c r="T22" s="10">
        <f>SUMXMY2('data-normalized'!$L24:$Q24,J$2:J$7)</f>
        <v>3.4939398510830553</v>
      </c>
      <c r="U22" s="10">
        <f>SUMXMY2('data-normalized'!$L24:$Q24,K$2:K$7)</f>
        <v>4.1290586964748135</v>
      </c>
      <c r="V22" s="10">
        <f>SUMXMY2('data-normalized'!$L24:$Q24,L$2:L$7)</f>
        <v>5.9539062038159685</v>
      </c>
      <c r="W22" s="11">
        <f>SUMXMY2('data-normalized'!$L24:$Q24,M$2:M$7)</f>
        <v>25.574649539199854</v>
      </c>
      <c r="X22" s="4">
        <f t="shared" si="2"/>
        <v>0.49341927591993884</v>
      </c>
    </row>
    <row r="23" spans="1:24" x14ac:dyDescent="0.25">
      <c r="A23">
        <f t="shared" si="3"/>
        <v>22</v>
      </c>
      <c r="B23" s="4">
        <v>6</v>
      </c>
      <c r="O23" s="9">
        <f>SUMXMY2('data-normalized'!$L25:$Q25,E$2:E$7)</f>
        <v>32.635999937054699</v>
      </c>
      <c r="P23" s="10">
        <f>SUMXMY2('data-normalized'!$L25:$Q25,F$2:F$7)</f>
        <v>4.7396425414271945</v>
      </c>
      <c r="Q23" s="10">
        <f>SUMXMY2('data-normalized'!$L25:$Q25,G$2:G$7)</f>
        <v>31.048844108032572</v>
      </c>
      <c r="R23" s="10">
        <f>SUMXMY2('data-normalized'!$L25:$Q25,H$2:H$7)</f>
        <v>12.229108092990987</v>
      </c>
      <c r="S23" s="10">
        <f>SUMXMY2('data-normalized'!$L25:$Q25,I$2:I$7)</f>
        <v>14.666412444939093</v>
      </c>
      <c r="T23" s="10">
        <f>SUMXMY2('data-normalized'!$L25:$Q25,J$2:J$7)</f>
        <v>0.11513923571373666</v>
      </c>
      <c r="U23" s="10">
        <f>SUMXMY2('data-normalized'!$L25:$Q25,K$2:K$7)</f>
        <v>13.362730131822691</v>
      </c>
      <c r="V23" s="10">
        <f>SUMXMY2('data-normalized'!$L25:$Q25,L$2:L$7)</f>
        <v>6.0126686142030046</v>
      </c>
      <c r="W23" s="11">
        <f>SUMXMY2('data-normalized'!$L25:$Q25,M$2:M$7)</f>
        <v>34.729196169142099</v>
      </c>
      <c r="X23" s="4">
        <f t="shared" si="2"/>
        <v>0.11513923571373666</v>
      </c>
    </row>
    <row r="24" spans="1:24" x14ac:dyDescent="0.25">
      <c r="A24">
        <f t="shared" si="3"/>
        <v>23</v>
      </c>
      <c r="B24" s="4">
        <v>3</v>
      </c>
      <c r="O24" s="9">
        <f>SUMXMY2('data-normalized'!$L26:$Q26,E$2:E$7)</f>
        <v>5.9044569851685003</v>
      </c>
      <c r="P24" s="10">
        <f>SUMXMY2('data-normalized'!$L26:$Q26,F$2:F$7)</f>
        <v>26.601819630287839</v>
      </c>
      <c r="Q24" s="10">
        <f>SUMXMY2('data-normalized'!$L26:$Q26,G$2:G$7)</f>
        <v>0.95060321071976284</v>
      </c>
      <c r="R24" s="10">
        <f>SUMXMY2('data-normalized'!$L26:$Q26,H$2:H$7)</f>
        <v>7.7282728141246988</v>
      </c>
      <c r="S24" s="10">
        <f>SUMXMY2('data-normalized'!$L26:$Q26,I$2:I$7)</f>
        <v>10.348569554344914</v>
      </c>
      <c r="T24" s="10">
        <f>SUMXMY2('data-normalized'!$L26:$Q26,J$2:J$7)</f>
        <v>36.455759723905992</v>
      </c>
      <c r="U24" s="10">
        <f>SUMXMY2('data-normalized'!$L26:$Q26,K$2:K$7)</f>
        <v>10.148343510638583</v>
      </c>
      <c r="V24" s="10">
        <f>SUMXMY2('data-normalized'!$L26:$Q26,L$2:L$7)</f>
        <v>21.872436690813483</v>
      </c>
      <c r="W24" s="11">
        <f>SUMXMY2('data-normalized'!$L26:$Q26,M$2:M$7)</f>
        <v>4.0140447630248257</v>
      </c>
      <c r="X24" s="4">
        <f t="shared" si="2"/>
        <v>0.95060321071976284</v>
      </c>
    </row>
    <row r="25" spans="1:24" x14ac:dyDescent="0.25">
      <c r="A25">
        <f t="shared" si="3"/>
        <v>24</v>
      </c>
      <c r="B25" s="4">
        <v>1</v>
      </c>
      <c r="O25" s="9">
        <f>SUMXMY2('data-normalized'!$L27:$Q27,E$2:E$7)</f>
        <v>0</v>
      </c>
      <c r="P25" s="10">
        <f>SUMXMY2('data-normalized'!$L27:$Q27,F$2:F$7)</f>
        <v>22.921857274566563</v>
      </c>
      <c r="Q25" s="10">
        <f>SUMXMY2('data-normalized'!$L27:$Q27,G$2:G$7)</f>
        <v>6.9653794967783114</v>
      </c>
      <c r="R25" s="10">
        <f>SUMXMY2('data-normalized'!$L27:$Q27,H$2:H$7)</f>
        <v>8.3676349883792245</v>
      </c>
      <c r="S25" s="10">
        <f>SUMXMY2('data-normalized'!$L27:$Q27,I$2:I$7)</f>
        <v>12.363537782385283</v>
      </c>
      <c r="T25" s="10">
        <f>SUMXMY2('data-normalized'!$L27:$Q27,J$2:J$7)</f>
        <v>30.652793152032451</v>
      </c>
      <c r="U25" s="10">
        <f>SUMXMY2('data-normalized'!$L27:$Q27,K$2:K$7)</f>
        <v>11.886555565672971</v>
      </c>
      <c r="V25" s="10">
        <f>SUMXMY2('data-normalized'!$L27:$Q27,L$2:L$7)</f>
        <v>23.726865114674062</v>
      </c>
      <c r="W25" s="11">
        <f>SUMXMY2('data-normalized'!$L27:$Q27,M$2:M$7)</f>
        <v>7.45189071444854</v>
      </c>
      <c r="X25" s="4">
        <f t="shared" si="2"/>
        <v>0</v>
      </c>
    </row>
    <row r="26" spans="1:24" x14ac:dyDescent="0.25">
      <c r="A26">
        <f t="shared" si="3"/>
        <v>25</v>
      </c>
      <c r="B26" s="4">
        <v>6</v>
      </c>
      <c r="O26" s="9">
        <f>SUMXMY2('data-normalized'!$L28:$Q28,E$2:E$7)</f>
        <v>29.747544186306627</v>
      </c>
      <c r="P26" s="10">
        <f>SUMXMY2('data-normalized'!$L28:$Q28,F$2:F$7)</f>
        <v>2.8803861804688324</v>
      </c>
      <c r="Q26" s="10">
        <f>SUMXMY2('data-normalized'!$L28:$Q28,G$2:G$7)</f>
        <v>28.260202941647357</v>
      </c>
      <c r="R26" s="10">
        <f>SUMXMY2('data-normalized'!$L28:$Q28,H$2:H$7)</f>
        <v>10.4067543085323</v>
      </c>
      <c r="S26" s="10">
        <f>SUMXMY2('data-normalized'!$L28:$Q28,I$2:I$7)</f>
        <v>13.973373229933799</v>
      </c>
      <c r="T26" s="10">
        <f>SUMXMY2('data-normalized'!$L28:$Q28,J$2:J$7)</f>
        <v>2.8784808928434123E-2</v>
      </c>
      <c r="U26" s="10">
        <f>SUMXMY2('data-normalized'!$L28:$Q28,K$2:K$7)</f>
        <v>10.553575076226004</v>
      </c>
      <c r="V26" s="10">
        <f>SUMXMY2('data-normalized'!$L28:$Q28,L$2:L$7)</f>
        <v>5.873000713310141</v>
      </c>
      <c r="W26" s="11">
        <f>SUMXMY2('data-normalized'!$L28:$Q28,M$2:M$7)</f>
        <v>33.059948232834152</v>
      </c>
      <c r="X26" s="4">
        <f t="shared" si="2"/>
        <v>2.8784808928434123E-2</v>
      </c>
    </row>
    <row r="27" spans="1:24" x14ac:dyDescent="0.25">
      <c r="A27">
        <f t="shared" si="3"/>
        <v>26</v>
      </c>
      <c r="B27" s="4">
        <v>5</v>
      </c>
      <c r="O27" s="9">
        <f>SUMXMY2('data-normalized'!$L29:$Q29,E$2:E$7)</f>
        <v>13.229822014918028</v>
      </c>
      <c r="P27" s="10">
        <f>SUMXMY2('data-normalized'!$L29:$Q29,F$2:F$7)</f>
        <v>18.26375848800285</v>
      </c>
      <c r="Q27" s="10">
        <f>SUMXMY2('data-normalized'!$L29:$Q29,G$2:G$7)</f>
        <v>3.9973269868217565</v>
      </c>
      <c r="R27" s="10">
        <f>SUMXMY2('data-normalized'!$L29:$Q29,H$2:H$7)</f>
        <v>3.4841326623972657</v>
      </c>
      <c r="S27" s="10">
        <f>SUMXMY2('data-normalized'!$L29:$Q29,I$2:I$7)</f>
        <v>1.0262394320661736</v>
      </c>
      <c r="T27" s="10">
        <f>SUMXMY2('data-normalized'!$L29:$Q29,J$2:J$7)</f>
        <v>18.912597987152004</v>
      </c>
      <c r="U27" s="10">
        <f>SUMXMY2('data-normalized'!$L29:$Q29,K$2:K$7)</f>
        <v>8.9319002445349867</v>
      </c>
      <c r="V27" s="10">
        <f>SUMXMY2('data-normalized'!$L29:$Q29,L$2:L$7)</f>
        <v>6.0220866705956571</v>
      </c>
      <c r="W27" s="11">
        <f>SUMXMY2('data-normalized'!$L29:$Q29,M$2:M$7)</f>
        <v>3.8866775701748004</v>
      </c>
      <c r="X27" s="4">
        <f t="shared" si="2"/>
        <v>1.0262394320661736</v>
      </c>
    </row>
    <row r="28" spans="1:24" x14ac:dyDescent="0.25">
      <c r="A28">
        <f t="shared" si="3"/>
        <v>27</v>
      </c>
      <c r="B28" s="4">
        <v>5</v>
      </c>
      <c r="O28" s="9">
        <f>SUMXMY2('data-normalized'!$L30:$Q30,E$2:E$7)</f>
        <v>10.350782111006254</v>
      </c>
      <c r="P28" s="10">
        <f>SUMXMY2('data-normalized'!$L30:$Q30,F$2:F$7)</f>
        <v>12.670869038819268</v>
      </c>
      <c r="Q28" s="10">
        <f>SUMXMY2('data-normalized'!$L30:$Q30,G$2:G$7)</f>
        <v>7.2847573657620321</v>
      </c>
      <c r="R28" s="10">
        <f>SUMXMY2('data-normalized'!$L30:$Q30,H$2:H$7)</f>
        <v>2.7425062793587234</v>
      </c>
      <c r="S28" s="10">
        <f>SUMXMY2('data-normalized'!$L30:$Q30,I$2:I$7)</f>
        <v>1.152811253136331</v>
      </c>
      <c r="T28" s="10">
        <f>SUMXMY2('data-normalized'!$L30:$Q30,J$2:J$7)</f>
        <v>14.288721267875461</v>
      </c>
      <c r="U28" s="10">
        <f>SUMXMY2('data-normalized'!$L30:$Q30,K$2:K$7)</f>
        <v>9.2500006006977245</v>
      </c>
      <c r="V28" s="10">
        <f>SUMXMY2('data-normalized'!$L30:$Q30,L$2:L$7)</f>
        <v>4.4792136528361102</v>
      </c>
      <c r="W28" s="11">
        <f>SUMXMY2('data-normalized'!$L30:$Q30,M$2:M$7)</f>
        <v>5.6926041557635436</v>
      </c>
      <c r="X28" s="4">
        <f t="shared" si="2"/>
        <v>1.152811253136331</v>
      </c>
    </row>
    <row r="29" spans="1:24" x14ac:dyDescent="0.25">
      <c r="A29">
        <f t="shared" si="3"/>
        <v>28</v>
      </c>
      <c r="B29" s="4">
        <v>3</v>
      </c>
      <c r="O29" s="9">
        <f>SUMXMY2('data-normalized'!$L31:$Q31,E$2:E$7)</f>
        <v>5.4558959441789865</v>
      </c>
      <c r="P29" s="10">
        <f>SUMXMY2('data-normalized'!$L31:$Q31,F$2:F$7)</f>
        <v>21.877031831006782</v>
      </c>
      <c r="Q29" s="10">
        <f>SUMXMY2('data-normalized'!$L31:$Q31,G$2:G$7)</f>
        <v>0.33500377725092767</v>
      </c>
      <c r="R29" s="10">
        <f>SUMXMY2('data-normalized'!$L31:$Q31,H$2:H$7)</f>
        <v>4.7349656674566702</v>
      </c>
      <c r="S29" s="10">
        <f>SUMXMY2('data-normalized'!$L31:$Q31,I$2:I$7)</f>
        <v>7.0260216309066159</v>
      </c>
      <c r="T29" s="10">
        <f>SUMXMY2('data-normalized'!$L31:$Q31,J$2:J$7)</f>
        <v>29.024207332928214</v>
      </c>
      <c r="U29" s="10">
        <f>SUMXMY2('data-normalized'!$L31:$Q31,K$2:K$7)</f>
        <v>6.8203754912584795</v>
      </c>
      <c r="V29" s="10">
        <f>SUMXMY2('data-normalized'!$L31:$Q31,L$2:L$7)</f>
        <v>16.660204636043737</v>
      </c>
      <c r="W29" s="11">
        <f>SUMXMY2('data-normalized'!$L31:$Q31,M$2:M$7)</f>
        <v>3.4607780276833608</v>
      </c>
      <c r="X29" s="4">
        <f t="shared" si="2"/>
        <v>0.33500377725092767</v>
      </c>
    </row>
    <row r="30" spans="1:24" x14ac:dyDescent="0.25">
      <c r="A30">
        <f t="shared" si="3"/>
        <v>29</v>
      </c>
      <c r="B30" s="4">
        <v>4</v>
      </c>
      <c r="O30" s="9">
        <f>SUMXMY2('data-normalized'!$L32:$Q32,E$2:E$7)</f>
        <v>7.6623353851526552</v>
      </c>
      <c r="P30" s="10">
        <f>SUMXMY2('data-normalized'!$L32:$Q32,F$2:F$7)</f>
        <v>8.2916427555351788</v>
      </c>
      <c r="Q30" s="10">
        <f>SUMXMY2('data-normalized'!$L32:$Q32,G$2:G$7)</f>
        <v>6.419698160559995</v>
      </c>
      <c r="R30" s="10">
        <f>SUMXMY2('data-normalized'!$L32:$Q32,H$2:H$7)</f>
        <v>0.74161132057311419</v>
      </c>
      <c r="S30" s="10">
        <f>SUMXMY2('data-normalized'!$L32:$Q32,I$2:I$7)</f>
        <v>1.7513964747522666</v>
      </c>
      <c r="T30" s="10">
        <f>SUMXMY2('data-normalized'!$L32:$Q32,J$2:J$7)</f>
        <v>9.9338202175319417</v>
      </c>
      <c r="U30" s="10">
        <f>SUMXMY2('data-normalized'!$L32:$Q32,K$2:K$7)</f>
        <v>4.4483539455086012</v>
      </c>
      <c r="V30" s="10">
        <f>SUMXMY2('data-normalized'!$L32:$Q32,L$2:L$7)</f>
        <v>4.5622454042659939</v>
      </c>
      <c r="W30" s="11">
        <f>SUMXMY2('data-normalized'!$L32:$Q32,M$2:M$7)</f>
        <v>7.4229734745309184</v>
      </c>
      <c r="X30" s="4">
        <f t="shared" si="2"/>
        <v>0.74161132057311419</v>
      </c>
    </row>
    <row r="31" spans="1:24" x14ac:dyDescent="0.25">
      <c r="A31">
        <f t="shared" si="3"/>
        <v>30</v>
      </c>
      <c r="B31" s="4">
        <v>9</v>
      </c>
      <c r="O31" s="9">
        <f>SUMXMY2('data-normalized'!$L33:$Q33,E$2:E$7)</f>
        <v>8.3387065204757622</v>
      </c>
      <c r="P31" s="10">
        <f>SUMXMY2('data-normalized'!$L33:$Q33,F$2:F$7)</f>
        <v>45.046371550184382</v>
      </c>
      <c r="Q31" s="10">
        <f>SUMXMY2('data-normalized'!$L33:$Q33,G$2:G$7)</f>
        <v>7.6942785076042721</v>
      </c>
      <c r="R31" s="10">
        <f>SUMXMY2('data-normalized'!$L33:$Q33,H$2:H$7)</f>
        <v>17.27842106815822</v>
      </c>
      <c r="S31" s="10">
        <f>SUMXMY2('data-normalized'!$L33:$Q33,I$2:I$7)</f>
        <v>14.878708621515869</v>
      </c>
      <c r="T31" s="10">
        <f>SUMXMY2('data-normalized'!$L33:$Q33,J$2:J$7)</f>
        <v>51.54080428839702</v>
      </c>
      <c r="U31" s="10">
        <f>SUMXMY2('data-normalized'!$L33:$Q33,K$2:K$7)</f>
        <v>26.676166644069347</v>
      </c>
      <c r="V31" s="10">
        <f>SUMXMY2('data-normalized'!$L33:$Q33,L$2:L$7)</f>
        <v>31.558112304225698</v>
      </c>
      <c r="W31" s="11">
        <f>SUMXMY2('data-normalized'!$L33:$Q33,M$2:M$7)</f>
        <v>2.7839668207160502</v>
      </c>
      <c r="X31" s="4">
        <f t="shared" si="2"/>
        <v>2.7839668207160502</v>
      </c>
    </row>
    <row r="32" spans="1:24" x14ac:dyDescent="0.25">
      <c r="A32">
        <f t="shared" si="3"/>
        <v>31</v>
      </c>
      <c r="B32" s="4">
        <v>3</v>
      </c>
      <c r="O32" s="9">
        <f>SUMXMY2('data-normalized'!$L34:$Q34,E$2:E$7)</f>
        <v>8.6757995079014592</v>
      </c>
      <c r="P32" s="10">
        <f>SUMXMY2('data-normalized'!$L34:$Q34,F$2:F$7)</f>
        <v>19.456735846950632</v>
      </c>
      <c r="Q32" s="10">
        <f>SUMXMY2('data-normalized'!$L34:$Q34,G$2:G$7)</f>
        <v>0.78371337833997834</v>
      </c>
      <c r="R32" s="10">
        <f>SUMXMY2('data-normalized'!$L34:$Q34,H$2:H$7)</f>
        <v>3.2163727154210742</v>
      </c>
      <c r="S32" s="10">
        <f>SUMXMY2('data-normalized'!$L34:$Q34,I$2:I$7)</f>
        <v>3.9574191668710403</v>
      </c>
      <c r="T32" s="10">
        <f>SUMXMY2('data-normalized'!$L34:$Q34,J$2:J$7)</f>
        <v>23.814434723377843</v>
      </c>
      <c r="U32" s="10">
        <f>SUMXMY2('data-normalized'!$L34:$Q34,K$2:K$7)</f>
        <v>6.1111037660629517</v>
      </c>
      <c r="V32" s="10">
        <f>SUMXMY2('data-normalized'!$L34:$Q34,L$2:L$7)</f>
        <v>11.15857089392243</v>
      </c>
      <c r="W32" s="11">
        <f>SUMXMY2('data-normalized'!$L34:$Q34,M$2:M$7)</f>
        <v>3.2113876436666438</v>
      </c>
      <c r="X32" s="4">
        <f t="shared" si="2"/>
        <v>0.78371337833997834</v>
      </c>
    </row>
    <row r="33" spans="1:24" x14ac:dyDescent="0.25">
      <c r="A33">
        <f t="shared" si="3"/>
        <v>32</v>
      </c>
      <c r="B33" s="5">
        <v>4</v>
      </c>
      <c r="O33" s="12">
        <f>SUMXMY2('data-normalized'!$L35:$Q35,E$2:E$7)</f>
        <v>12.881845341231209</v>
      </c>
      <c r="P33" s="13">
        <f>SUMXMY2('data-normalized'!$L35:$Q35,F$2:F$7)</f>
        <v>7.0094647987291312</v>
      </c>
      <c r="Q33" s="13">
        <f>SUMXMY2('data-normalized'!$L35:$Q35,G$2:G$7)</f>
        <v>5.5857690298759568</v>
      </c>
      <c r="R33" s="13">
        <f>SUMXMY2('data-normalized'!$L35:$Q35,H$2:H$7)</f>
        <v>0.654103049076598</v>
      </c>
      <c r="S33" s="13">
        <f>SUMXMY2('data-normalized'!$L35:$Q35,I$2:I$7)</f>
        <v>3.6945202287381749</v>
      </c>
      <c r="T33" s="13">
        <f>SUMXMY2('data-normalized'!$L35:$Q35,J$2:J$7)</f>
        <v>10.638056764534101</v>
      </c>
      <c r="U33" s="13">
        <f>SUMXMY2('data-normalized'!$L35:$Q35,K$2:K$7)</f>
        <v>1.7435133014893021</v>
      </c>
      <c r="V33" s="13">
        <f>SUMXMY2('data-normalized'!$L35:$Q35,L$2:L$7)</f>
        <v>4.1911560430956927</v>
      </c>
      <c r="W33" s="14">
        <f>SUMXMY2('data-normalized'!$L35:$Q35,M$2:M$7)</f>
        <v>10.261567042178484</v>
      </c>
      <c r="X33" s="5">
        <f t="shared" si="2"/>
        <v>0.654103049076598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orkbookViewId="0">
      <selection activeCell="B1" sqref="B1:B1048576"/>
    </sheetView>
  </sheetViews>
  <sheetFormatPr defaultRowHeight="15" x14ac:dyDescent="0.25"/>
  <sheetData>
    <row r="1" spans="1:26" x14ac:dyDescent="0.25">
      <c r="B1" s="1" t="s">
        <v>39</v>
      </c>
      <c r="D1" t="s">
        <v>40</v>
      </c>
      <c r="E1">
        <v>1</v>
      </c>
      <c r="F1">
        <f>E1+1</f>
        <v>2</v>
      </c>
      <c r="G1">
        <f t="shared" ref="G1:N1" si="0">F1+1</f>
        <v>3</v>
      </c>
      <c r="H1">
        <f t="shared" si="0"/>
        <v>4</v>
      </c>
      <c r="I1">
        <f t="shared" si="0"/>
        <v>5</v>
      </c>
      <c r="J1">
        <f t="shared" si="0"/>
        <v>6</v>
      </c>
      <c r="K1">
        <f t="shared" si="0"/>
        <v>7</v>
      </c>
      <c r="L1">
        <f t="shared" si="0"/>
        <v>8</v>
      </c>
      <c r="M1">
        <f t="shared" si="0"/>
        <v>9</v>
      </c>
      <c r="N1">
        <f t="shared" si="0"/>
        <v>10</v>
      </c>
      <c r="P1">
        <v>1</v>
      </c>
      <c r="Q1">
        <f>P1+1</f>
        <v>2</v>
      </c>
      <c r="R1">
        <f t="shared" ref="R1:Y1" si="1">Q1+1</f>
        <v>3</v>
      </c>
      <c r="S1">
        <f t="shared" si="1"/>
        <v>4</v>
      </c>
      <c r="T1">
        <f t="shared" si="1"/>
        <v>5</v>
      </c>
      <c r="U1">
        <f t="shared" si="1"/>
        <v>6</v>
      </c>
      <c r="V1">
        <f t="shared" si="1"/>
        <v>7</v>
      </c>
      <c r="W1">
        <f t="shared" si="1"/>
        <v>8</v>
      </c>
      <c r="X1">
        <f t="shared" si="1"/>
        <v>9</v>
      </c>
      <c r="Y1">
        <f t="shared" si="1"/>
        <v>10</v>
      </c>
      <c r="Z1" s="1" t="s">
        <v>43</v>
      </c>
    </row>
    <row r="2" spans="1:26" x14ac:dyDescent="0.25">
      <c r="A2">
        <v>1</v>
      </c>
      <c r="B2" s="3">
        <v>2</v>
      </c>
      <c r="D2" t="str">
        <f t="array" ref="D2:D7">TRANSPOSE('data-normalized'!L3:Q3)</f>
        <v>Length</v>
      </c>
      <c r="E2" s="6">
        <f>AVERAGEIF($B$2:$B$33,E$1,'data-normalized'!$L$4:$L$35)</f>
        <v>-0.81889183188949288</v>
      </c>
      <c r="F2" s="7">
        <f>AVERAGEIF($B$2:$B$33,F$1,'data-normalized'!$L$4:$L$35)</f>
        <v>3.2113405172136976E-2</v>
      </c>
      <c r="G2" s="7">
        <f>AVERAGEIF($B$2:$B$33,G$1,'data-normalized'!$L$4:$L$35)</f>
        <v>-1.7341238792953966</v>
      </c>
      <c r="H2" s="7">
        <f>AVERAGEIF($B$2:$B$33,H$1,'data-normalized'!$L$4:$L$35)</f>
        <v>9.6340215516410907E-2</v>
      </c>
      <c r="I2" s="7">
        <f>AVERAGEIF($B$2:$B$33,I$1,'data-normalized'!$L$4:$L$35)</f>
        <v>9.6340215516410921E-2</v>
      </c>
      <c r="J2" s="7">
        <f>AVERAGEIF($B$2:$B$33,J$1,'data-normalized'!$L$4:$L$35)</f>
        <v>0.38536086206564368</v>
      </c>
      <c r="K2" s="7">
        <f>AVERAGEIF($B$2:$B$33,K$1,'data-normalized'!$L$4:$L$35)</f>
        <v>0.77072172413128737</v>
      </c>
      <c r="L2" s="7">
        <f>AVERAGEIF($B$2:$B$33,L$1,'data-normalized'!$L$4:$L$35)</f>
        <v>0.62621140085667104</v>
      </c>
      <c r="M2" s="7">
        <f>AVERAGEIF($B$2:$B$33,M$1,'data-normalized'!$L$4:$L$35)</f>
        <v>-0.4817010775820546</v>
      </c>
      <c r="N2" s="8">
        <f>AVERAGEIF($B$2:$B$33,N$1,'data-normalized'!$L$4:$L$35)</f>
        <v>2.023144525844629</v>
      </c>
      <c r="P2" s="6">
        <f>SUMXMY2('data-normalized'!$L4:$Q4,E$2:E$7)</f>
        <v>17.47034390231973</v>
      </c>
      <c r="Q2" s="7">
        <f>SUMXMY2('data-normalized'!$L4:$Q4,F$2:F$7)</f>
        <v>0.13255519902511709</v>
      </c>
      <c r="R2" s="7">
        <f>SUMXMY2('data-normalized'!$L4:$Q4,G$2:G$7)</f>
        <v>14.312874188252474</v>
      </c>
      <c r="S2" s="7">
        <f>SUMXMY2('data-normalized'!$L4:$Q4,H$2:H$7)</f>
        <v>2.1901093252176755</v>
      </c>
      <c r="T2" s="7">
        <f>SUMXMY2('data-normalized'!$L4:$Q4,I$2:I$7)</f>
        <v>7.3147034214757696</v>
      </c>
      <c r="U2" s="7">
        <f>SUMXMY2('data-normalized'!$L4:$Q4,J$2:J$7)</f>
        <v>3.6144980534269968</v>
      </c>
      <c r="V2" s="7">
        <f>SUMXMY2('data-normalized'!$L4:$Q4,K$2:K$7)</f>
        <v>11.867180029423645</v>
      </c>
      <c r="W2" s="7">
        <f>SUMXMY2('data-normalized'!$L4:$Q4,L$2:L$7)</f>
        <v>3.8520786978134911</v>
      </c>
      <c r="X2" s="7">
        <f>SUMXMY2('data-normalized'!$L4:$Q4,M$2:M$7)</f>
        <v>7.6336797472686122</v>
      </c>
      <c r="Y2" s="8">
        <f>SUMXMY2('data-normalized'!$L4:$Q4,N$2:N$7)</f>
        <v>8.1703053565831532</v>
      </c>
      <c r="Z2" s="3">
        <f>MIN(P2:Y2)</f>
        <v>0.13255519902511709</v>
      </c>
    </row>
    <row r="3" spans="1:26" x14ac:dyDescent="0.25">
      <c r="A3">
        <f>A2+1</f>
        <v>2</v>
      </c>
      <c r="B3" s="4">
        <v>9</v>
      </c>
      <c r="D3" t="str">
        <v>Braking Power</v>
      </c>
      <c r="E3" s="9">
        <f>AVERAGEIF($B$2:$B$33,E$1,'data-normalized'!$M$4:$M$35)</f>
        <v>0.30985836176044929</v>
      </c>
      <c r="F3" s="10">
        <f>AVERAGEIF($B$2:$B$33,F$1,'data-normalized'!$M$4:$M$35)</f>
        <v>-0.99358338536331869</v>
      </c>
      <c r="G3" s="10">
        <f>AVERAGEIF($B$2:$B$33,G$1,'data-normalized'!$M$4:$M$35)</f>
        <v>-0.5280684756762587</v>
      </c>
      <c r="H3" s="10">
        <f>AVERAGEIF($B$2:$B$33,H$1,'data-normalized'!$M$4:$M$35)</f>
        <v>-0.66772294858237669</v>
      </c>
      <c r="I3" s="10">
        <f>AVERAGEIF($B$2:$B$33,I$1,'data-normalized'!$M$4:$M$35)</f>
        <v>1.1943366901658632</v>
      </c>
      <c r="J3" s="10">
        <f>AVERAGEIF($B$2:$B$33,J$1,'data-normalized'!$M$4:$M$35)</f>
        <v>1.0779579627440983</v>
      </c>
      <c r="K3" s="10">
        <f>AVERAGEIF($B$2:$B$33,K$1,'data-normalized'!$M$4:$M$35)</f>
        <v>2.5443299282583371</v>
      </c>
      <c r="L3" s="10">
        <f>AVERAGEIF($B$2:$B$33,L$1,'data-normalized'!$M$4:$M$35)</f>
        <v>-0.56298209390278819</v>
      </c>
      <c r="M3" s="10">
        <f>AVERAGEIF($B$2:$B$33,M$1,'data-normalized'!$M$4:$M$35)</f>
        <v>-0.3604831081889171</v>
      </c>
      <c r="N3" s="11">
        <f>AVERAGEIF($B$2:$B$33,N$1,'data-normalized'!$M$4:$M$35)</f>
        <v>0.58916730757268532</v>
      </c>
      <c r="P3" s="9">
        <f>SUMXMY2('data-normalized'!$L5:$Q5,E$2:E$7)</f>
        <v>3.6499238686998767</v>
      </c>
      <c r="Q3" s="10">
        <f>SUMXMY2('data-normalized'!$L5:$Q5,F$2:F$7)</f>
        <v>6.7433395153042195</v>
      </c>
      <c r="R3" s="10">
        <f>SUMXMY2('data-normalized'!$L5:$Q5,G$2:G$7)</f>
        <v>2.0007048411048101</v>
      </c>
      <c r="S3" s="10">
        <f>SUMXMY2('data-normalized'!$L5:$Q5,H$2:H$7)</f>
        <v>3.5512442773636201</v>
      </c>
      <c r="T3" s="10">
        <f>SUMXMY2('data-normalized'!$L5:$Q5,I$2:I$7)</f>
        <v>3.5158747402849397</v>
      </c>
      <c r="U3" s="10">
        <f>SUMXMY2('data-normalized'!$L5:$Q5,J$2:J$7)</f>
        <v>9.3388295673064405</v>
      </c>
      <c r="V3" s="10">
        <f>SUMXMY2('data-normalized'!$L5:$Q5,K$2:K$7)</f>
        <v>15.298329921035149</v>
      </c>
      <c r="W3" s="10">
        <f>SUMXMY2('data-normalized'!$L5:$Q5,L$2:L$7)</f>
        <v>18.808789621861521</v>
      </c>
      <c r="X3" s="10">
        <f>SUMXMY2('data-normalized'!$L5:$Q5,M$2:M$7)</f>
        <v>0.29024163560614985</v>
      </c>
      <c r="Y3" s="11">
        <f>SUMXMY2('data-normalized'!$L5:$Q5,N$2:N$7)</f>
        <v>24.455599570609195</v>
      </c>
      <c r="Z3" s="4">
        <f t="shared" ref="Z3:Z33" si="2">MIN(P3:Y3)</f>
        <v>0.29024163560614985</v>
      </c>
    </row>
    <row r="4" spans="1:26" x14ac:dyDescent="0.25">
      <c r="A4">
        <f t="shared" ref="A4:A33" si="3">A3+1</f>
        <v>3</v>
      </c>
      <c r="B4" s="4">
        <v>4</v>
      </c>
      <c r="D4" t="str">
        <v>Cylinders</v>
      </c>
      <c r="E4" s="9">
        <f>AVERAGEIF($B$2:$B$33,E$1,'data-normalized'!$N$4:$N$35)</f>
        <v>-0.72087488236620501</v>
      </c>
      <c r="F4" s="10">
        <f>AVERAGEIF($B$2:$B$33,F$1,'data-normalized'!$N$4:$N$35)</f>
        <v>0.2402916274554017</v>
      </c>
      <c r="G4" s="10">
        <f>AVERAGEIF($B$2:$B$33,G$1,'data-normalized'!$N$4:$N$35)</f>
        <v>-1.0412637189734073</v>
      </c>
      <c r="H4" s="10">
        <f>AVERAGEIF($B$2:$B$33,H$1,'data-normalized'!$N$4:$N$35)</f>
        <v>0.2402916274554017</v>
      </c>
      <c r="I4" s="10">
        <f>AVERAGEIF($B$2:$B$33,I$1,'data-normalized'!$N$4:$N$35)</f>
        <v>-0.61407860349713761</v>
      </c>
      <c r="J4" s="10">
        <f>AVERAGEIF($B$2:$B$33,J$1,'data-normalized'!$N$4:$N$35)</f>
        <v>0.2402916274554017</v>
      </c>
      <c r="K4" s="10">
        <f>AVERAGEIF($B$2:$B$33,K$1,'data-normalized'!$N$4:$N$35)</f>
        <v>0.2402916274554017</v>
      </c>
      <c r="L4" s="10">
        <f>AVERAGEIF($B$2:$B$33,L$1,'data-normalized'!$N$4:$N$35)</f>
        <v>1.5218469738842109</v>
      </c>
      <c r="M4" s="10">
        <f>AVERAGEIF($B$2:$B$33,M$1,'data-normalized'!$N$4:$N$35)</f>
        <v>-1.0412637189734073</v>
      </c>
      <c r="N4" s="11">
        <f>AVERAGEIF($B$2:$B$33,N$1,'data-normalized'!$N$4:$N$35)</f>
        <v>1.5218469738842109</v>
      </c>
      <c r="P4" s="9">
        <f>SUMXMY2('data-normalized'!$L6:$Q6,E$2:E$7)</f>
        <v>10.455561464063711</v>
      </c>
      <c r="Q4" s="10">
        <f>SUMXMY2('data-normalized'!$L6:$Q6,F$2:F$7)</f>
        <v>1.1686982018211518</v>
      </c>
      <c r="R4" s="10">
        <f>SUMXMY2('data-normalized'!$L6:$Q6,G$2:G$7)</f>
        <v>8.9642842193489756</v>
      </c>
      <c r="S4" s="10">
        <f>SUMXMY2('data-normalized'!$L6:$Q6,H$2:H$7)</f>
        <v>0.24823684857700132</v>
      </c>
      <c r="T4" s="10">
        <f>SUMXMY2('data-normalized'!$L6:$Q6,I$2:I$7)</f>
        <v>6.1163469457676944</v>
      </c>
      <c r="U4" s="10">
        <f>SUMXMY2('data-normalized'!$L6:$Q6,J$2:J$7)</f>
        <v>6.5192548983046255</v>
      </c>
      <c r="V4" s="10">
        <f>SUMXMY2('data-normalized'!$L6:$Q6,K$2:K$7)</f>
        <v>14.582281451425892</v>
      </c>
      <c r="W4" s="10">
        <f>SUMXMY2('data-normalized'!$L6:$Q6,L$2:L$7)</f>
        <v>6.8207981821718402</v>
      </c>
      <c r="X4" s="10">
        <f>SUMXMY2('data-normalized'!$L6:$Q6,M$2:M$7)</f>
        <v>4.0699884371905499</v>
      </c>
      <c r="Y4" s="11">
        <f>SUMXMY2('data-normalized'!$L6:$Q6,N$2:N$7)</f>
        <v>12.056949953076012</v>
      </c>
      <c r="Z4" s="4">
        <f t="shared" si="2"/>
        <v>0.24823684857700132</v>
      </c>
    </row>
    <row r="5" spans="1:26" x14ac:dyDescent="0.25">
      <c r="A5">
        <f t="shared" si="3"/>
        <v>4</v>
      </c>
      <c r="B5" s="4">
        <v>4</v>
      </c>
      <c r="D5" t="str">
        <v>Displacement</v>
      </c>
      <c r="E5" s="9">
        <f>AVERAGEIF($B$2:$B$33,E$1,'data-normalized'!$O$4:$O$35)</f>
        <v>-0.84604519639576703</v>
      </c>
      <c r="F5" s="10">
        <f>AVERAGEIF($B$2:$B$33,F$1,'data-normalized'!$O$4:$O$35)</f>
        <v>4.7002510910876351E-2</v>
      </c>
      <c r="G5" s="10">
        <f>AVERAGEIF($B$2:$B$33,G$1,'data-normalized'!$O$4:$O$35)</f>
        <v>-1.0810577509501469</v>
      </c>
      <c r="H5" s="10">
        <f>AVERAGEIF($B$2:$B$33,H$1,'data-normalized'!$O$4:$O$35)</f>
        <v>-7.0503766366313489E-2</v>
      </c>
      <c r="I5" s="10">
        <f>AVERAGEIF($B$2:$B$33,I$1,'data-normalized'!$O$4:$O$35)</f>
        <v>1.5667503636958995E-2</v>
      </c>
      <c r="J5" s="10">
        <f>AVERAGEIF($B$2:$B$33,J$1,'data-normalized'!$O$4:$O$35)</f>
        <v>0.28201506546525623</v>
      </c>
      <c r="K5" s="10">
        <f>AVERAGEIF($B$2:$B$33,K$1,'data-normalized'!$O$4:$O$35)</f>
        <v>0.61103264184138795</v>
      </c>
      <c r="L5" s="10">
        <f>AVERAGEIF($B$2:$B$33,L$1,'data-normalized'!$O$4:$O$35)</f>
        <v>1.6215866264252212</v>
      </c>
      <c r="M5" s="10">
        <f>AVERAGEIF($B$2:$B$33,M$1,'data-normalized'!$O$4:$O$35)</f>
        <v>-0.94945072039969403</v>
      </c>
      <c r="N5" s="11">
        <f>AVERAGEIF($B$2:$B$33,N$1,'data-normalized'!$O$4:$O$35)</f>
        <v>1.2690677945936513</v>
      </c>
      <c r="P5" s="9">
        <f>SUMXMY2('data-normalized'!$L7:$Q7,E$2:E$7)</f>
        <v>10.547403894760217</v>
      </c>
      <c r="Q5" s="10">
        <f>SUMXMY2('data-normalized'!$L7:$Q7,F$2:F$7)</f>
        <v>1.3601347964016388</v>
      </c>
      <c r="R5" s="10">
        <f>SUMXMY2('data-normalized'!$L7:$Q7,G$2:G$7)</f>
        <v>7.9706343693362811</v>
      </c>
      <c r="S5" s="10">
        <f>SUMXMY2('data-normalized'!$L7:$Q7,H$2:H$7)</f>
        <v>0.61464594118034133</v>
      </c>
      <c r="T5" s="10">
        <f>SUMXMY2('data-normalized'!$L7:$Q7,I$2:I$7)</f>
        <v>7.5553379963158642</v>
      </c>
      <c r="U5" s="10">
        <f>SUMXMY2('data-normalized'!$L7:$Q7,J$2:J$7)</f>
        <v>8.1604526112213414</v>
      </c>
      <c r="V5" s="10">
        <f>SUMXMY2('data-normalized'!$L7:$Q7,K$2:K$7)</f>
        <v>17.389092488861284</v>
      </c>
      <c r="W5" s="10">
        <f>SUMXMY2('data-normalized'!$L7:$Q7,L$2:L$7)</f>
        <v>8.1882647925279191</v>
      </c>
      <c r="X5" s="10">
        <f>SUMXMY2('data-normalized'!$L7:$Q7,M$2:M$7)</f>
        <v>3.9433937547542959</v>
      </c>
      <c r="Y5" s="11">
        <f>SUMXMY2('data-normalized'!$L7:$Q7,N$2:N$7)</f>
        <v>14.742958700945215</v>
      </c>
      <c r="Z5" s="4">
        <f t="shared" si="2"/>
        <v>0.61464594118034133</v>
      </c>
    </row>
    <row r="6" spans="1:26" x14ac:dyDescent="0.25">
      <c r="A6">
        <f t="shared" si="3"/>
        <v>5</v>
      </c>
      <c r="B6" s="4">
        <v>5</v>
      </c>
      <c r="D6" t="str">
        <v>City average</v>
      </c>
      <c r="E6" s="9">
        <f>AVERAGEIF($B$2:$B$33,E$1,'data-normalized'!$P$4:$P$35)</f>
        <v>1.5276946249023895</v>
      </c>
      <c r="F6" s="10">
        <f>AVERAGEIF($B$2:$B$33,F$1,'data-normalized'!$P$4:$P$35)</f>
        <v>-0.72490607691446718</v>
      </c>
      <c r="G6" s="10">
        <f>AVERAGEIF($B$2:$B$33,G$1,'data-normalized'!$P$4:$P$35)</f>
        <v>1.1922009033551981</v>
      </c>
      <c r="H6" s="10">
        <f>AVERAGEIF($B$2:$B$33,H$1,'data-normalized'!$P$4:$P$35)</f>
        <v>8.9864389700140546E-2</v>
      </c>
      <c r="I6" s="10">
        <f>AVERAGEIF($B$2:$B$33,I$1,'data-normalized'!$P$4:$P$35)</f>
        <v>0.13779206420688217</v>
      </c>
      <c r="J6" s="10">
        <f>AVERAGEIF($B$2:$B$33,J$1,'data-normalized'!$P$4:$P$35)</f>
        <v>-1.0603997984616587</v>
      </c>
      <c r="K6" s="10">
        <f>AVERAGEIF($B$2:$B$33,K$1,'data-normalized'!$P$4:$P$35)</f>
        <v>-0.62905072790098393</v>
      </c>
      <c r="L6" s="10">
        <f>AVERAGEIF($B$2:$B$33,L$1,'data-normalized'!$P$4:$P$35)</f>
        <v>-1.0603997984616587</v>
      </c>
      <c r="M6" s="10">
        <f>AVERAGEIF($B$2:$B$33,M$1,'data-normalized'!$P$4:$P$35)</f>
        <v>0.46370025085272532</v>
      </c>
      <c r="N6" s="11">
        <f>AVERAGEIF($B$2:$B$33,N$1,'data-normalized'!$P$4:$P$35)</f>
        <v>-1.2041828219818835</v>
      </c>
      <c r="P6" s="9">
        <f>SUMXMY2('data-normalized'!$L8:$Q8,E$2:E$7)</f>
        <v>10.841910264571201</v>
      </c>
      <c r="Q6" s="10">
        <f>SUMXMY2('data-normalized'!$L8:$Q8,F$2:F$7)</f>
        <v>8.7117558771503685</v>
      </c>
      <c r="R6" s="10">
        <f>SUMXMY2('data-normalized'!$L8:$Q8,G$2:G$7)</f>
        <v>13.848329131607667</v>
      </c>
      <c r="S6" s="10">
        <f>SUMXMY2('data-normalized'!$L8:$Q8,H$2:H$7)</f>
        <v>6.2330248579110155</v>
      </c>
      <c r="T6" s="10">
        <f>SUMXMY2('data-normalized'!$L8:$Q8,I$2:I$7)</f>
        <v>0.91259502505726731</v>
      </c>
      <c r="U6" s="10">
        <f>SUMXMY2('data-normalized'!$L8:$Q8,J$2:J$7)</f>
        <v>3.4957950416684218</v>
      </c>
      <c r="V6" s="10">
        <f>SUMXMY2('data-normalized'!$L8:$Q8,K$2:K$7)</f>
        <v>4.0260013198826972</v>
      </c>
      <c r="W6" s="10">
        <f>SUMXMY2('data-normalized'!$L8:$Q8,L$2:L$7)</f>
        <v>13.251978181372003</v>
      </c>
      <c r="X6" s="10">
        <f>SUMXMY2('data-normalized'!$L8:$Q8,M$2:M$7)</f>
        <v>6.7456148270168326</v>
      </c>
      <c r="Y6" s="11">
        <f>SUMXMY2('data-normalized'!$L8:$Q8,N$2:N$7)</f>
        <v>12.330776506468389</v>
      </c>
      <c r="Z6" s="4">
        <f t="shared" si="2"/>
        <v>0.91259502505726731</v>
      </c>
    </row>
    <row r="7" spans="1:26" x14ac:dyDescent="0.25">
      <c r="A7">
        <f t="shared" si="3"/>
        <v>6</v>
      </c>
      <c r="B7" s="4">
        <v>6</v>
      </c>
      <c r="D7" t="str">
        <v>Highway average</v>
      </c>
      <c r="E7" s="12">
        <f>AVERAGEIF($B$2:$B$33,E$1,'data-normalized'!$Q$4:$Q$35)</f>
        <v>1.7546670462849812</v>
      </c>
      <c r="F7" s="13">
        <f>AVERAGEIF($B$2:$B$33,F$1,'data-normalized'!$Q$4:$Q$35)</f>
        <v>-0.91585060464630719</v>
      </c>
      <c r="G7" s="13">
        <f>AVERAGEIF($B$2:$B$33,G$1,'data-normalized'!$Q$4:$Q$35)</f>
        <v>0.72754487284987024</v>
      </c>
      <c r="H7" s="13">
        <f>AVERAGEIF($B$2:$B$33,H$1,'data-normalized'!$Q$4:$Q$35)</f>
        <v>0.11127156878880368</v>
      </c>
      <c r="I7" s="13">
        <f>AVERAGEIF($B$2:$B$33,I$1,'data-normalized'!$Q$4:$Q$35)</f>
        <v>0.27104612910093207</v>
      </c>
      <c r="J7" s="13">
        <f>AVERAGEIF($B$2:$B$33,J$1,'data-normalized'!$Q$4:$Q$35)</f>
        <v>-0.91585060464630719</v>
      </c>
      <c r="K7" s="13">
        <f>AVERAGEIF($B$2:$B$33,K$1,'data-normalized'!$Q$4:$Q$35)</f>
        <v>-0.64195135839694428</v>
      </c>
      <c r="L7" s="13">
        <f>AVERAGEIF($B$2:$B$33,L$1,'data-normalized'!$Q$4:$Q$35)</f>
        <v>-1.0528002277709887</v>
      </c>
      <c r="M7" s="13">
        <f>AVERAGEIF($B$2:$B$33,M$1,'data-normalized'!$Q$4:$Q$35)</f>
        <v>0.50842547585037989</v>
      </c>
      <c r="N7" s="14">
        <f>AVERAGEIF($B$2:$B$33,N$1,'data-normalized'!$Q$4:$Q$35)</f>
        <v>-1.1897498508956701</v>
      </c>
      <c r="P7" s="9">
        <f>SUMXMY2('data-normalized'!$L9:$Q9,E$2:E$7)</f>
        <v>16.428941345853442</v>
      </c>
      <c r="Q7" s="10">
        <f>SUMXMY2('data-normalized'!$L9:$Q9,F$2:F$7)</f>
        <v>5.5191562404793064</v>
      </c>
      <c r="R7" s="10">
        <f>SUMXMY2('data-normalized'!$L9:$Q9,G$2:G$7)</f>
        <v>17.741613865906352</v>
      </c>
      <c r="S7" s="10">
        <f>SUMXMY2('data-normalized'!$L9:$Q9,H$2:H$7)</f>
        <v>5.6461602235813757</v>
      </c>
      <c r="T7" s="10">
        <f>SUMXMY2('data-normalized'!$L9:$Q9,I$2:I$7)</f>
        <v>2.8656802712524487</v>
      </c>
      <c r="U7" s="10">
        <f>SUMXMY2('data-normalized'!$L9:$Q9,J$2:J$7)</f>
        <v>0.14178617753655642</v>
      </c>
      <c r="V7" s="10">
        <f>SUMXMY2('data-normalized'!$L9:$Q9,K$2:K$7)</f>
        <v>1.8905028385893556</v>
      </c>
      <c r="W7" s="10">
        <f>SUMXMY2('data-normalized'!$L9:$Q9,L$2:L$7)</f>
        <v>6.9846589005685447</v>
      </c>
      <c r="X7" s="10">
        <f>SUMXMY2('data-normalized'!$L9:$Q9,M$2:M$7)</f>
        <v>9.9729531412828543</v>
      </c>
      <c r="Y7" s="11">
        <f>SUMXMY2('data-normalized'!$L9:$Q9,N$2:N$7)</f>
        <v>6.0787755629338749</v>
      </c>
      <c r="Z7" s="4">
        <f t="shared" si="2"/>
        <v>0.14178617753655642</v>
      </c>
    </row>
    <row r="8" spans="1:26" x14ac:dyDescent="0.25">
      <c r="A8">
        <f t="shared" si="3"/>
        <v>7</v>
      </c>
      <c r="B8" s="4">
        <v>7</v>
      </c>
      <c r="P8" s="9">
        <f>SUMXMY2('data-normalized'!$L10:$Q10,E$2:E$7)</f>
        <v>20.961981619756148</v>
      </c>
      <c r="Q8" s="10">
        <f>SUMXMY2('data-normalized'!$L10:$Q10,F$2:F$7)</f>
        <v>13.464711897164984</v>
      </c>
      <c r="R8" s="10">
        <f>SUMXMY2('data-normalized'!$L10:$Q10,G$2:G$7)</f>
        <v>25.411914884596051</v>
      </c>
      <c r="S8" s="10">
        <f>SUMXMY2('data-normalized'!$L10:$Q10,H$2:H$7)</f>
        <v>12.320749702848742</v>
      </c>
      <c r="T8" s="10">
        <f>SUMXMY2('data-normalized'!$L10:$Q10,I$2:I$7)</f>
        <v>4.7832925813693761</v>
      </c>
      <c r="U8" s="10">
        <f>SUMXMY2('data-normalized'!$L10:$Q10,J$2:J$7)</f>
        <v>2.6680851185920189</v>
      </c>
      <c r="V8" s="10">
        <f>SUMXMY2('data-normalized'!$L10:$Q10,K$2:K$7)</f>
        <v>0</v>
      </c>
      <c r="W8" s="10">
        <f>SUMXMY2('data-normalized'!$L10:$Q10,L$2:L$7)</f>
        <v>12.694733512458011</v>
      </c>
      <c r="X8" s="10">
        <f>SUMXMY2('data-normalized'!$L10:$Q10,M$2:M$7)</f>
        <v>16.601465643096997</v>
      </c>
      <c r="Y8" s="11">
        <f>SUMXMY2('data-normalized'!$L10:$Q10,N$2:N$7)</f>
        <v>8.0974782298215988</v>
      </c>
      <c r="Z8" s="4">
        <f t="shared" si="2"/>
        <v>0</v>
      </c>
    </row>
    <row r="9" spans="1:26" x14ac:dyDescent="0.25">
      <c r="A9">
        <f t="shared" si="3"/>
        <v>8</v>
      </c>
      <c r="B9" s="4">
        <v>9</v>
      </c>
      <c r="D9" t="s">
        <v>41</v>
      </c>
      <c r="E9" s="2">
        <v>10</v>
      </c>
      <c r="P9" s="9">
        <f>SUMXMY2('data-normalized'!$L11:$Q11,E$2:E$7)</f>
        <v>1.8823001381837718</v>
      </c>
      <c r="Q9" s="10">
        <f>SUMXMY2('data-normalized'!$L11:$Q11,F$2:F$7)</f>
        <v>9.6378396640497623</v>
      </c>
      <c r="R9" s="10">
        <f>SUMXMY2('data-normalized'!$L11:$Q11,G$2:G$7)</f>
        <v>2.6771319726230449</v>
      </c>
      <c r="S9" s="10">
        <f>SUMXMY2('data-normalized'!$L11:$Q11,H$2:H$7)</f>
        <v>4.566778985189603</v>
      </c>
      <c r="T9" s="10">
        <f>SUMXMY2('data-normalized'!$L11:$Q11,I$2:I$7)</f>
        <v>2.8608880814787234</v>
      </c>
      <c r="U9" s="10">
        <f>SUMXMY2('data-normalized'!$L11:$Q11,J$2:J$7)</f>
        <v>10.631486118861458</v>
      </c>
      <c r="V9" s="10">
        <f>SUMXMY2('data-normalized'!$L11:$Q11,K$2:K$7)</f>
        <v>14.468526799124184</v>
      </c>
      <c r="W9" s="10">
        <f>SUMXMY2('data-normalized'!$L11:$Q11,L$2:L$7)</f>
        <v>21.823124569737487</v>
      </c>
      <c r="X9" s="10">
        <f>SUMXMY2('data-normalized'!$L11:$Q11,M$2:M$7)</f>
        <v>0.62714603789255641</v>
      </c>
      <c r="Y9" s="11">
        <f>SUMXMY2('data-normalized'!$L11:$Q11,N$2:N$7)</f>
        <v>25.266564329019985</v>
      </c>
      <c r="Z9" s="4">
        <f t="shared" si="2"/>
        <v>0.62714603789255641</v>
      </c>
    </row>
    <row r="10" spans="1:26" x14ac:dyDescent="0.25">
      <c r="A10">
        <f t="shared" si="3"/>
        <v>9</v>
      </c>
      <c r="B10" s="4">
        <v>8</v>
      </c>
      <c r="P10" s="9">
        <f>SUMXMY2('data-normalized'!$L12:$Q12,E$2:E$7)</f>
        <v>33.473470422085896</v>
      </c>
      <c r="Q10" s="10">
        <f>SUMXMY2('data-normalized'!$L12:$Q12,F$2:F$7)</f>
        <v>7.4560241253024131</v>
      </c>
      <c r="R10" s="10">
        <f>SUMXMY2('data-normalized'!$L12:$Q12,G$2:G$7)</f>
        <v>32.35077026963458</v>
      </c>
      <c r="S10" s="10">
        <f>SUMXMY2('data-normalized'!$L12:$Q12,H$2:H$7)</f>
        <v>10.811709582736622</v>
      </c>
      <c r="T10" s="10">
        <f>SUMXMY2('data-normalized'!$L12:$Q12,I$2:I$7)</f>
        <v>16.844634918063061</v>
      </c>
      <c r="U10" s="10">
        <f>SUMXMY2('data-normalized'!$L12:$Q12,J$2:J$7)</f>
        <v>8.411558241972827</v>
      </c>
      <c r="V10" s="10">
        <f>SUMXMY2('data-normalized'!$L12:$Q12,K$2:K$7)</f>
        <v>14.659579003995024</v>
      </c>
      <c r="W10" s="10">
        <f>SUMXMY2('data-normalized'!$L12:$Q12,L$2:L$7)</f>
        <v>0.52602282710986692</v>
      </c>
      <c r="X10" s="10">
        <f>SUMXMY2('data-normalized'!$L12:$Q12,M$2:M$7)</f>
        <v>23.770634408756024</v>
      </c>
      <c r="Y10" s="11">
        <f>SUMXMY2('data-normalized'!$L12:$Q12,N$2:N$7)</f>
        <v>4.6935339390161728</v>
      </c>
      <c r="Z10" s="4">
        <f t="shared" si="2"/>
        <v>0.52602282710986692</v>
      </c>
    </row>
    <row r="11" spans="1:26" x14ac:dyDescent="0.25">
      <c r="A11">
        <f t="shared" si="3"/>
        <v>10</v>
      </c>
      <c r="B11" s="4">
        <v>8</v>
      </c>
      <c r="D11" t="s">
        <v>42</v>
      </c>
      <c r="E11" s="2">
        <v>10</v>
      </c>
      <c r="P11" s="9">
        <f>SUMXMY2('data-normalized'!$L13:$Q13,E$2:E$7)</f>
        <v>34.854894173878456</v>
      </c>
      <c r="Q11" s="10">
        <f>SUMXMY2('data-normalized'!$L13:$Q13,F$2:F$7)</f>
        <v>7.6174058287967075</v>
      </c>
      <c r="R11" s="10">
        <f>SUMXMY2('data-normalized'!$L13:$Q13,G$2:G$7)</f>
        <v>33.79315501433036</v>
      </c>
      <c r="S11" s="10">
        <f>SUMXMY2('data-normalized'!$L13:$Q13,H$2:H$7)</f>
        <v>11.117997007886322</v>
      </c>
      <c r="T11" s="10">
        <f>SUMXMY2('data-normalized'!$L13:$Q13,I$2:I$7)</f>
        <v>18.19110217268933</v>
      </c>
      <c r="U11" s="10">
        <f>SUMXMY2('data-normalized'!$L13:$Q13,J$2:J$7)</f>
        <v>9.5259483889933385</v>
      </c>
      <c r="V11" s="10">
        <f>SUMXMY2('data-normalized'!$L13:$Q13,K$2:K$7)</f>
        <v>16.370356275710364</v>
      </c>
      <c r="W11" s="10">
        <f>SUMXMY2('data-normalized'!$L13:$Q13,L$2:L$7)</f>
        <v>0.58453294251792376</v>
      </c>
      <c r="X11" s="10">
        <f>SUMXMY2('data-normalized'!$L13:$Q13,M$2:M$7)</f>
        <v>24.582683242296305</v>
      </c>
      <c r="Y11" s="11">
        <f>SUMXMY2('data-normalized'!$L13:$Q13,N$2:N$7)</f>
        <v>4.5881702939727367</v>
      </c>
      <c r="Z11" s="4">
        <f t="shared" si="2"/>
        <v>0.58453294251792376</v>
      </c>
    </row>
    <row r="12" spans="1:26" x14ac:dyDescent="0.25">
      <c r="A12">
        <f t="shared" si="3"/>
        <v>11</v>
      </c>
      <c r="B12" s="4">
        <v>9</v>
      </c>
      <c r="P12" s="9">
        <f>SUMXMY2('data-normalized'!$L14:$Q14,E$2:E$7)</f>
        <v>6.0300881663971797</v>
      </c>
      <c r="Q12" s="10">
        <f>SUMXMY2('data-normalized'!$L14:$Q14,F$2:F$7)</f>
        <v>4.5285071209403416</v>
      </c>
      <c r="R12" s="10">
        <f>SUMXMY2('data-normalized'!$L14:$Q14,G$2:G$7)</f>
        <v>4.0587892955349787</v>
      </c>
      <c r="S12" s="10">
        <f>SUMXMY2('data-normalized'!$L14:$Q14,H$2:H$7)</f>
        <v>2.255144540607525</v>
      </c>
      <c r="T12" s="10">
        <f>SUMXMY2('data-normalized'!$L14:$Q14,I$2:I$7)</f>
        <v>4.907748840498896</v>
      </c>
      <c r="U12" s="10">
        <f>SUMXMY2('data-normalized'!$L14:$Q14,J$2:J$7)</f>
        <v>9.4724863456303545</v>
      </c>
      <c r="V12" s="10">
        <f>SUMXMY2('data-normalized'!$L14:$Q14,K$2:K$7)</f>
        <v>17.03587035678509</v>
      </c>
      <c r="W12" s="10">
        <f>SUMXMY2('data-normalized'!$L14:$Q14,L$2:L$7)</f>
        <v>16.20452193124396</v>
      </c>
      <c r="X12" s="10">
        <f>SUMXMY2('data-normalized'!$L14:$Q14,M$2:M$7)</f>
        <v>0.5317943541593062</v>
      </c>
      <c r="Y12" s="11">
        <f>SUMXMY2('data-normalized'!$L14:$Q14,N$2:N$7)</f>
        <v>21.232045843443576</v>
      </c>
      <c r="Z12" s="4">
        <f t="shared" si="2"/>
        <v>0.5317943541593062</v>
      </c>
    </row>
    <row r="13" spans="1:26" x14ac:dyDescent="0.25">
      <c r="A13">
        <f t="shared" si="3"/>
        <v>12</v>
      </c>
      <c r="B13" s="4">
        <v>10</v>
      </c>
      <c r="D13" t="s">
        <v>44</v>
      </c>
      <c r="E13" s="2">
        <f>SUM(Z2:Z33)</f>
        <v>24.283539998471223</v>
      </c>
      <c r="P13" s="9">
        <f>SUMXMY2('data-normalized'!$L15:$Q15,E$2:E$7)</f>
        <v>33.194600215545286</v>
      </c>
      <c r="Q13" s="10">
        <f>SUMXMY2('data-normalized'!$L15:$Q15,F$2:F$7)</f>
        <v>9.1129349853470281</v>
      </c>
      <c r="R13" s="10">
        <f>SUMXMY2('data-normalized'!$L15:$Q15,G$2:G$7)</f>
        <v>35.869360948333949</v>
      </c>
      <c r="S13" s="10">
        <f>SUMXMY2('data-normalized'!$L15:$Q15,H$2:H$7)</f>
        <v>11.402865591199898</v>
      </c>
      <c r="T13" s="10">
        <f>SUMXMY2('data-normalized'!$L15:$Q15,I$2:I$7)</f>
        <v>13.973373229933799</v>
      </c>
      <c r="U13" s="10">
        <f>SUMXMY2('data-normalized'!$L15:$Q15,J$2:J$7)</f>
        <v>5.4833427341846654</v>
      </c>
      <c r="V13" s="10">
        <f>SUMXMY2('data-normalized'!$L15:$Q15,K$2:K$7)</f>
        <v>8.4310400839557715</v>
      </c>
      <c r="W13" s="10">
        <f>SUMXMY2('data-normalized'!$L15:$Q15,L$2:L$7)</f>
        <v>2.8803861804688324</v>
      </c>
      <c r="X13" s="10">
        <f>SUMXMY2('data-normalized'!$L15:$Q15,M$2:M$7)</f>
        <v>23.613985841261766</v>
      </c>
      <c r="Y13" s="11">
        <f>SUMXMY2('data-normalized'!$L15:$Q15,N$2:N$7)</f>
        <v>2.8784808928434123E-2</v>
      </c>
      <c r="Z13" s="4">
        <f t="shared" si="2"/>
        <v>2.8784808928434123E-2</v>
      </c>
    </row>
    <row r="14" spans="1:26" x14ac:dyDescent="0.25">
      <c r="A14">
        <f t="shared" si="3"/>
        <v>13</v>
      </c>
      <c r="B14" s="4">
        <v>3</v>
      </c>
      <c r="P14" s="9">
        <f>SUMXMY2('data-normalized'!$L16:$Q16,E$2:E$7)</f>
        <v>3.5944338458734446</v>
      </c>
      <c r="Q14" s="10">
        <f>SUMXMY2('data-normalized'!$L16:$Q16,F$2:F$7)</f>
        <v>16.828178403251286</v>
      </c>
      <c r="R14" s="10">
        <f>SUMXMY2('data-normalized'!$L16:$Q16,G$2:G$7)</f>
        <v>0.69177562123561143</v>
      </c>
      <c r="S14" s="10">
        <f>SUMXMY2('data-normalized'!$L16:$Q16,H$2:H$7)</f>
        <v>11.20526817461228</v>
      </c>
      <c r="T14" s="10">
        <f>SUMXMY2('data-normalized'!$L16:$Q16,I$2:I$7)</f>
        <v>10.516829741239253</v>
      </c>
      <c r="U14" s="10">
        <f>SUMXMY2('data-normalized'!$L16:$Q16,J$2:J$7)</f>
        <v>20.814578217991382</v>
      </c>
      <c r="V14" s="10">
        <f>SUMXMY2('data-normalized'!$L16:$Q16,K$2:K$7)</f>
        <v>26.583342283411756</v>
      </c>
      <c r="W14" s="10">
        <f>SUMXMY2('data-normalized'!$L16:$Q16,L$2:L$7)</f>
        <v>32.521407721995395</v>
      </c>
      <c r="X14" s="10">
        <f>SUMXMY2('data-normalized'!$L16:$Q16,M$2:M$7)</f>
        <v>4.4492082752884983</v>
      </c>
      <c r="Y14" s="11">
        <f>SUMXMY2('data-normalized'!$L16:$Q16,N$2:N$7)</f>
        <v>42.024526584605972</v>
      </c>
      <c r="Z14" s="4">
        <f t="shared" si="2"/>
        <v>0.69177562123561143</v>
      </c>
    </row>
    <row r="15" spans="1:26" x14ac:dyDescent="0.25">
      <c r="A15">
        <f t="shared" si="3"/>
        <v>14</v>
      </c>
      <c r="B15" s="4">
        <v>1</v>
      </c>
      <c r="P15" s="9">
        <f>SUMXMY2('data-normalized'!$L17:$Q17,E$2:E$7)</f>
        <v>1.7311733937063032</v>
      </c>
      <c r="Q15" s="10">
        <f>SUMXMY2('data-normalized'!$L17:$Q17,F$2:F$7)</f>
        <v>13.569090719269731</v>
      </c>
      <c r="R15" s="10">
        <f>SUMXMY2('data-normalized'!$L17:$Q17,G$2:G$7)</f>
        <v>5.2625835448017764</v>
      </c>
      <c r="S15" s="10">
        <f>SUMXMY2('data-normalized'!$L17:$Q17,H$2:H$7)</f>
        <v>6.9370736302105795</v>
      </c>
      <c r="T15" s="10">
        <f>SUMXMY2('data-normalized'!$L17:$Q17,I$2:I$7)</f>
        <v>2.4232824977827572</v>
      </c>
      <c r="U15" s="10">
        <f>SUMXMY2('data-normalized'!$L17:$Q17,J$2:J$7)</f>
        <v>11.445239837561662</v>
      </c>
      <c r="V15" s="10">
        <f>SUMXMY2('data-normalized'!$L17:$Q17,K$2:K$7)</f>
        <v>12.662123078358633</v>
      </c>
      <c r="W15" s="10">
        <f>SUMXMY2('data-normalized'!$L17:$Q17,L$2:L$7)</f>
        <v>24.482045882908348</v>
      </c>
      <c r="X15" s="10">
        <f>SUMXMY2('data-normalized'!$L17:$Q17,M$2:M$7)</f>
        <v>2.6865020814920735</v>
      </c>
      <c r="Y15" s="11">
        <f>SUMXMY2('data-normalized'!$L17:$Q17,N$2:N$7)</f>
        <v>26.060729871283428</v>
      </c>
      <c r="Z15" s="4">
        <f t="shared" si="2"/>
        <v>1.7311733937063032</v>
      </c>
    </row>
    <row r="16" spans="1:26" x14ac:dyDescent="0.25">
      <c r="A16">
        <f t="shared" si="3"/>
        <v>15</v>
      </c>
      <c r="B16" s="4">
        <v>3</v>
      </c>
      <c r="P16" s="9">
        <f>SUMXMY2('data-normalized'!$L18:$Q18,E$2:E$7)</f>
        <v>2.8769825811240022</v>
      </c>
      <c r="Q16" s="10">
        <f>SUMXMY2('data-normalized'!$L18:$Q18,F$2:F$7)</f>
        <v>10.587640956712566</v>
      </c>
      <c r="R16" s="10">
        <f>SUMXMY2('data-normalized'!$L18:$Q18,G$2:G$7)</f>
        <v>0.23938184521139166</v>
      </c>
      <c r="S16" s="10">
        <f>SUMXMY2('data-normalized'!$L18:$Q18,H$2:H$7)</f>
        <v>6.1546177122000429</v>
      </c>
      <c r="T16" s="10">
        <f>SUMXMY2('data-normalized'!$L18:$Q18,I$2:I$7)</f>
        <v>7.6016684253871301</v>
      </c>
      <c r="U16" s="10">
        <f>SUMXMY2('data-normalized'!$L18:$Q18,J$2:J$7)</f>
        <v>15.889959628489764</v>
      </c>
      <c r="V16" s="10">
        <f>SUMXMY2('data-normalized'!$L18:$Q18,K$2:K$7)</f>
        <v>23.124908840744666</v>
      </c>
      <c r="W16" s="10">
        <f>SUMXMY2('data-normalized'!$L18:$Q18,L$2:L$7)</f>
        <v>25.345807512382649</v>
      </c>
      <c r="X16" s="10">
        <f>SUMXMY2('data-normalized'!$L18:$Q18,M$2:M$7)</f>
        <v>1.1742223695188132</v>
      </c>
      <c r="Y16" s="11">
        <f>SUMXMY2('data-normalized'!$L18:$Q18,N$2:N$7)</f>
        <v>33.54830536132917</v>
      </c>
      <c r="Z16" s="4">
        <f t="shared" si="2"/>
        <v>0.23938184521139166</v>
      </c>
    </row>
    <row r="17" spans="1:26" x14ac:dyDescent="0.25">
      <c r="A17">
        <f t="shared" si="3"/>
        <v>16</v>
      </c>
      <c r="B17" s="4">
        <v>2</v>
      </c>
      <c r="P17" s="9">
        <f>SUMXMY2('data-normalized'!$L19:$Q19,E$2:E$7)</f>
        <v>23.210900155876402</v>
      </c>
      <c r="Q17" s="10">
        <f>SUMXMY2('data-normalized'!$L19:$Q19,F$2:F$7)</f>
        <v>1.2976115022474222</v>
      </c>
      <c r="R17" s="10">
        <f>SUMXMY2('data-normalized'!$L19:$Q19,G$2:G$7)</f>
        <v>17.208063003510105</v>
      </c>
      <c r="S17" s="10">
        <f>SUMXMY2('data-normalized'!$L19:$Q19,H$2:H$7)</f>
        <v>4.7493384718735445</v>
      </c>
      <c r="T17" s="10">
        <f>SUMXMY2('data-normalized'!$L19:$Q19,I$2:I$7)</f>
        <v>14.642266064054825</v>
      </c>
      <c r="U17" s="10">
        <f>SUMXMY2('data-normalized'!$L19:$Q19,J$2:J$7)</f>
        <v>10.055018500221861</v>
      </c>
      <c r="V17" s="10">
        <f>SUMXMY2('data-normalized'!$L19:$Q19,K$2:K$7)</f>
        <v>22.218130838124019</v>
      </c>
      <c r="W17" s="10">
        <f>SUMXMY2('data-normalized'!$L19:$Q19,L$2:L$7)</f>
        <v>6.1390223968731137</v>
      </c>
      <c r="X17" s="10">
        <f>SUMXMY2('data-normalized'!$L19:$Q19,M$2:M$7)</f>
        <v>11.07142548338016</v>
      </c>
      <c r="Y17" s="11">
        <f>SUMXMY2('data-normalized'!$L19:$Q19,N$2:N$7)</f>
        <v>13.547640647892328</v>
      </c>
      <c r="Z17" s="4">
        <f t="shared" si="2"/>
        <v>1.2976115022474222</v>
      </c>
    </row>
    <row r="18" spans="1:26" x14ac:dyDescent="0.25">
      <c r="A18">
        <f t="shared" si="3"/>
        <v>17</v>
      </c>
      <c r="B18" s="4">
        <v>8</v>
      </c>
      <c r="P18" s="9">
        <f>SUMXMY2('data-normalized'!$L20:$Q20,E$2:E$7)</f>
        <v>23.001676091659714</v>
      </c>
      <c r="Q18" s="10">
        <f>SUMXMY2('data-normalized'!$L20:$Q20,F$2:F$7)</f>
        <v>3.2321967491151877</v>
      </c>
      <c r="R18" s="10">
        <f>SUMXMY2('data-normalized'!$L20:$Q20,G$2:G$7)</f>
        <v>23.06351220886193</v>
      </c>
      <c r="S18" s="10">
        <f>SUMXMY2('data-normalized'!$L20:$Q20,H$2:H$7)</f>
        <v>4.6254584521584814</v>
      </c>
      <c r="T18" s="10">
        <f>SUMXMY2('data-normalized'!$L20:$Q20,I$2:I$7)</f>
        <v>10.698786480636141</v>
      </c>
      <c r="U18" s="10">
        <f>SUMXMY2('data-normalized'!$L20:$Q20,J$2:J$7)</f>
        <v>4.8392632652216694</v>
      </c>
      <c r="V18" s="10">
        <f>SUMXMY2('data-normalized'!$L20:$Q20,K$2:K$7)</f>
        <v>11.244242787019958</v>
      </c>
      <c r="W18" s="10">
        <f>SUMXMY2('data-normalized'!$L20:$Q20,L$2:L$7)</f>
        <v>0.74234150225961504</v>
      </c>
      <c r="X18" s="10">
        <f>SUMXMY2('data-normalized'!$L20:$Q20,M$2:M$7)</f>
        <v>14.789626562058881</v>
      </c>
      <c r="Y18" s="11">
        <f>SUMXMY2('data-normalized'!$L20:$Q20,N$2:N$7)</f>
        <v>3.3409471954610526</v>
      </c>
      <c r="Z18" s="4">
        <f t="shared" si="2"/>
        <v>0.74234150225961504</v>
      </c>
    </row>
    <row r="19" spans="1:26" x14ac:dyDescent="0.25">
      <c r="A19">
        <f t="shared" si="3"/>
        <v>18</v>
      </c>
      <c r="B19" s="4">
        <v>6</v>
      </c>
      <c r="P19" s="9">
        <f>SUMXMY2('data-normalized'!$L21:$Q21,E$2:E$7)</f>
        <v>19.98755066943108</v>
      </c>
      <c r="Q19" s="10">
        <f>SUMXMY2('data-normalized'!$L21:$Q21,F$2:F$7)</f>
        <v>3.9321246360261748</v>
      </c>
      <c r="R19" s="10">
        <f>SUMXMY2('data-normalized'!$L21:$Q21,G$2:G$7)</f>
        <v>19.235651920884798</v>
      </c>
      <c r="S19" s="10">
        <f>SUMXMY2('data-normalized'!$L21:$Q21,H$2:H$7)</f>
        <v>5.9039960651454404</v>
      </c>
      <c r="T19" s="10">
        <f>SUMXMY2('data-normalized'!$L21:$Q21,I$2:I$7)</f>
        <v>4.9026001916262487</v>
      </c>
      <c r="U19" s="10">
        <f>SUMXMY2('data-normalized'!$L21:$Q21,J$2:J$7)</f>
        <v>0.14178617753655637</v>
      </c>
      <c r="V19" s="10">
        <f>SUMXMY2('data-normalized'!$L21:$Q21,K$2:K$7)</f>
        <v>3.7292397536677946</v>
      </c>
      <c r="W19" s="10">
        <f>SUMXMY2('data-normalized'!$L21:$Q21,L$2:L$7)</f>
        <v>5.7114825019269473</v>
      </c>
      <c r="X19" s="10">
        <f>SUMXMY2('data-normalized'!$L21:$Q21,M$2:M$7)</f>
        <v>10.973108260278071</v>
      </c>
      <c r="Y19" s="11">
        <f>SUMXMY2('data-normalized'!$L21:$Q21,N$2:N$7)</f>
        <v>5.4720031619649987</v>
      </c>
      <c r="Z19" s="4">
        <f t="shared" si="2"/>
        <v>0.14178617753655637</v>
      </c>
    </row>
    <row r="20" spans="1:26" x14ac:dyDescent="0.25">
      <c r="A20">
        <f t="shared" si="3"/>
        <v>19</v>
      </c>
      <c r="B20" s="4">
        <v>1</v>
      </c>
      <c r="P20" s="9">
        <f>SUMXMY2('data-normalized'!$L22:$Q22,E$2:E$7)</f>
        <v>1.6363799173573983</v>
      </c>
      <c r="Q20" s="10">
        <f>SUMXMY2('data-normalized'!$L22:$Q22,F$2:F$7)</f>
        <v>17.7370567378258</v>
      </c>
      <c r="R20" s="10">
        <f>SUMXMY2('data-normalized'!$L22:$Q22,G$2:G$7)</f>
        <v>2.7151421170740382</v>
      </c>
      <c r="S20" s="10">
        <f>SUMXMY2('data-normalized'!$L22:$Q22,H$2:H$7)</f>
        <v>10.721323055844209</v>
      </c>
      <c r="T20" s="10">
        <f>SUMXMY2('data-normalized'!$L22:$Q22,I$2:I$7)</f>
        <v>6.2447714365494225</v>
      </c>
      <c r="U20" s="10">
        <f>SUMXMY2('data-normalized'!$L22:$Q22,J$2:J$7)</f>
        <v>16.93579215687317</v>
      </c>
      <c r="V20" s="10">
        <f>SUMXMY2('data-normalized'!$L22:$Q22,K$2:K$7)</f>
        <v>19.191548097098387</v>
      </c>
      <c r="W20" s="10">
        <f>SUMXMY2('data-normalized'!$L22:$Q22,L$2:L$7)</f>
        <v>31.629710431580971</v>
      </c>
      <c r="X20" s="10">
        <f>SUMXMY2('data-normalized'!$L22:$Q22,M$2:M$7)</f>
        <v>4.0354616475801706</v>
      </c>
      <c r="Y20" s="11">
        <f>SUMXMY2('data-normalized'!$L22:$Q22,N$2:N$7)</f>
        <v>36.794243800589165</v>
      </c>
      <c r="Z20" s="4">
        <f t="shared" si="2"/>
        <v>1.6363799173573983</v>
      </c>
    </row>
    <row r="21" spans="1:26" x14ac:dyDescent="0.25">
      <c r="A21">
        <f t="shared" si="3"/>
        <v>20</v>
      </c>
      <c r="B21" s="4">
        <v>4</v>
      </c>
      <c r="P21" s="9">
        <f>SUMXMY2('data-normalized'!$L23:$Q23,E$2:E$7)</f>
        <v>6.5463973425053732</v>
      </c>
      <c r="Q21" s="10">
        <f>SUMXMY2('data-normalized'!$L23:$Q23,F$2:F$7)</f>
        <v>2.4659264440712407</v>
      </c>
      <c r="R21" s="10">
        <f>SUMXMY2('data-normalized'!$L23:$Q23,G$2:G$7)</f>
        <v>5.9531324663297793</v>
      </c>
      <c r="S21" s="10">
        <f>SUMXMY2('data-normalized'!$L23:$Q23,H$2:H$7)</f>
        <v>0.15546180499664372</v>
      </c>
      <c r="T21" s="10">
        <f>SUMXMY2('data-normalized'!$L23:$Q23,I$2:I$7)</f>
        <v>3.8605253646203432</v>
      </c>
      <c r="U21" s="10">
        <f>SUMXMY2('data-normalized'!$L23:$Q23,J$2:J$7)</f>
        <v>6.0556611568928185</v>
      </c>
      <c r="V21" s="10">
        <f>SUMXMY2('data-normalized'!$L23:$Q23,K$2:K$7)</f>
        <v>12.503003395977009</v>
      </c>
      <c r="W21" s="10">
        <f>SUMXMY2('data-normalized'!$L23:$Q23,L$2:L$7)</f>
        <v>8.9548767451027818</v>
      </c>
      <c r="X21" s="10">
        <f>SUMXMY2('data-normalized'!$L23:$Q23,M$2:M$7)</f>
        <v>2.4253780442251824</v>
      </c>
      <c r="Y21" s="11">
        <f>SUMXMY2('data-normalized'!$L23:$Q23,N$2:N$7)</f>
        <v>14.005613550207347</v>
      </c>
      <c r="Z21" s="4">
        <f t="shared" si="2"/>
        <v>0.15546180499664372</v>
      </c>
    </row>
    <row r="22" spans="1:26" x14ac:dyDescent="0.25">
      <c r="A22">
        <f t="shared" si="3"/>
        <v>21</v>
      </c>
      <c r="B22" s="4">
        <v>8</v>
      </c>
      <c r="P22" s="9">
        <f>SUMXMY2('data-normalized'!$L24:$Q24,E$2:E$7)</f>
        <v>25.213424624108512</v>
      </c>
      <c r="Q22" s="10">
        <f>SUMXMY2('data-normalized'!$L24:$Q24,F$2:F$7)</f>
        <v>3.2062113643762018</v>
      </c>
      <c r="R22" s="10">
        <f>SUMXMY2('data-normalized'!$L24:$Q24,G$2:G$7)</f>
        <v>23.899132050974288</v>
      </c>
      <c r="S22" s="10">
        <f>SUMXMY2('data-normalized'!$L24:$Q24,H$2:H$7)</f>
        <v>5.6929873976020975</v>
      </c>
      <c r="T22" s="10">
        <f>SUMXMY2('data-normalized'!$L24:$Q24,I$2:I$7)</f>
        <v>11.405072973664604</v>
      </c>
      <c r="U22" s="10">
        <f>SUMXMY2('data-normalized'!$L24:$Q24,J$2:J$7)</f>
        <v>4.3946847464642707</v>
      </c>
      <c r="V22" s="10">
        <f>SUMXMY2('data-normalized'!$L24:$Q24,K$2:K$7)</f>
        <v>10.851072530914045</v>
      </c>
      <c r="W22" s="10">
        <f>SUMXMY2('data-normalized'!$L24:$Q24,L$2:L$7)</f>
        <v>0.49341927591993884</v>
      </c>
      <c r="X22" s="10">
        <f>SUMXMY2('data-normalized'!$L24:$Q24,M$2:M$7)</f>
        <v>16.037580413388493</v>
      </c>
      <c r="Y22" s="11">
        <f>SUMXMY2('data-normalized'!$L24:$Q24,N$2:N$7)</f>
        <v>3.4939398510830553</v>
      </c>
      <c r="Z22" s="4">
        <f t="shared" si="2"/>
        <v>0.49341927591993884</v>
      </c>
    </row>
    <row r="23" spans="1:26" x14ac:dyDescent="0.25">
      <c r="A23">
        <f t="shared" si="3"/>
        <v>22</v>
      </c>
      <c r="B23" s="4">
        <v>10</v>
      </c>
      <c r="P23" s="9">
        <f>SUMXMY2('data-normalized'!$L25:$Q25,E$2:E$7)</f>
        <v>35.157809475220304</v>
      </c>
      <c r="Q23" s="10">
        <f>SUMXMY2('data-normalized'!$L25:$Q25,F$2:F$7)</f>
        <v>11.676416898307769</v>
      </c>
      <c r="R23" s="10">
        <f>SUMXMY2('data-normalized'!$L25:$Q25,G$2:G$7)</f>
        <v>39.063733509073316</v>
      </c>
      <c r="S23" s="10">
        <f>SUMXMY2('data-normalized'!$L25:$Q25,H$2:H$7)</f>
        <v>13.656174550420044</v>
      </c>
      <c r="T23" s="10">
        <f>SUMXMY2('data-normalized'!$L25:$Q25,I$2:I$7)</f>
        <v>14.666412444939093</v>
      </c>
      <c r="U23" s="10">
        <f>SUMXMY2('data-normalized'!$L25:$Q25,J$2:J$7)</f>
        <v>6.1068329399399177</v>
      </c>
      <c r="V23" s="10">
        <f>SUMXMY2('data-normalized'!$L25:$Q25,K$2:K$7)</f>
        <v>7.6030633751238623</v>
      </c>
      <c r="W23" s="10">
        <f>SUMXMY2('data-normalized'!$L25:$Q25,L$2:L$7)</f>
        <v>4.7396425414271945</v>
      </c>
      <c r="X23" s="10">
        <f>SUMXMY2('data-normalized'!$L25:$Q25,M$2:M$7)</f>
        <v>25.943982029213412</v>
      </c>
      <c r="Y23" s="11">
        <f>SUMXMY2('data-normalized'!$L25:$Q25,N$2:N$7)</f>
        <v>0.11513923571373666</v>
      </c>
      <c r="Z23" s="4">
        <f t="shared" si="2"/>
        <v>0.11513923571373666</v>
      </c>
    </row>
    <row r="24" spans="1:26" x14ac:dyDescent="0.25">
      <c r="A24">
        <f t="shared" si="3"/>
        <v>23</v>
      </c>
      <c r="B24" s="4">
        <v>3</v>
      </c>
      <c r="P24" s="9">
        <f>SUMXMY2('data-normalized'!$L26:$Q26,E$2:E$7)</f>
        <v>3.5229896585005669</v>
      </c>
      <c r="Q24" s="10">
        <f>SUMXMY2('data-normalized'!$L26:$Q26,F$2:F$7)</f>
        <v>11.864776375070642</v>
      </c>
      <c r="R24" s="10">
        <f>SUMXMY2('data-normalized'!$L26:$Q26,G$2:G$7)</f>
        <v>0.4676876512235259</v>
      </c>
      <c r="S24" s="10">
        <f>SUMXMY2('data-normalized'!$L26:$Q26,H$2:H$7)</f>
        <v>6.9248918625140652</v>
      </c>
      <c r="T24" s="10">
        <f>SUMXMY2('data-normalized'!$L26:$Q26,I$2:I$7)</f>
        <v>10.348569554344914</v>
      </c>
      <c r="U24" s="10">
        <f>SUMXMY2('data-normalized'!$L26:$Q26,J$2:J$7)</f>
        <v>19.734847418766442</v>
      </c>
      <c r="V24" s="10">
        <f>SUMXMY2('data-normalized'!$L26:$Q26,K$2:K$7)</f>
        <v>27.926338647302245</v>
      </c>
      <c r="W24" s="10">
        <f>SUMXMY2('data-normalized'!$L26:$Q26,L$2:L$7)</f>
        <v>26.601819630287839</v>
      </c>
      <c r="X24" s="10">
        <f>SUMXMY2('data-normalized'!$L26:$Q26,M$2:M$7)</f>
        <v>2.3534984257900797</v>
      </c>
      <c r="Y24" s="11">
        <f>SUMXMY2('data-normalized'!$L26:$Q26,N$2:N$7)</f>
        <v>36.455759723905992</v>
      </c>
      <c r="Z24" s="4">
        <f t="shared" si="2"/>
        <v>0.4676876512235259</v>
      </c>
    </row>
    <row r="25" spans="1:26" x14ac:dyDescent="0.25">
      <c r="A25">
        <f t="shared" si="3"/>
        <v>24</v>
      </c>
      <c r="B25" s="4">
        <v>1</v>
      </c>
      <c r="P25" s="9">
        <f>SUMXMY2('data-normalized'!$L27:$Q27,E$2:E$7)</f>
        <v>4.452252532832464</v>
      </c>
      <c r="Q25" s="10">
        <f>SUMXMY2('data-normalized'!$L27:$Q27,F$2:F$7)</f>
        <v>14.933716653381383</v>
      </c>
      <c r="R25" s="10">
        <f>SUMXMY2('data-normalized'!$L27:$Q27,G$2:G$7)</f>
        <v>7.6805126704333446</v>
      </c>
      <c r="S25" s="10">
        <f>SUMXMY2('data-normalized'!$L27:$Q27,H$2:H$7)</f>
        <v>6.8409203395062903</v>
      </c>
      <c r="T25" s="10">
        <f>SUMXMY2('data-normalized'!$L27:$Q27,I$2:I$7)</f>
        <v>12.363537782385283</v>
      </c>
      <c r="U25" s="10">
        <f>SUMXMY2('data-normalized'!$L27:$Q27,J$2:J$7)</f>
        <v>22.292848108779737</v>
      </c>
      <c r="V25" s="10">
        <f>SUMXMY2('data-normalized'!$L27:$Q27,K$2:K$7)</f>
        <v>28.373622538857383</v>
      </c>
      <c r="W25" s="10">
        <f>SUMXMY2('data-normalized'!$L27:$Q27,L$2:L$7)</f>
        <v>22.921857274566563</v>
      </c>
      <c r="X25" s="10">
        <f>SUMXMY2('data-normalized'!$L27:$Q27,M$2:M$7)</f>
        <v>7.2724652793859086</v>
      </c>
      <c r="Y25" s="11">
        <f>SUMXMY2('data-normalized'!$L27:$Q27,N$2:N$7)</f>
        <v>30.652793152032451</v>
      </c>
      <c r="Z25" s="4">
        <f t="shared" si="2"/>
        <v>4.452252532832464</v>
      </c>
    </row>
    <row r="26" spans="1:26" x14ac:dyDescent="0.25">
      <c r="A26">
        <f t="shared" si="3"/>
        <v>25</v>
      </c>
      <c r="B26" s="4">
        <v>10</v>
      </c>
      <c r="P26" s="9">
        <f>SUMXMY2('data-normalized'!$L28:$Q28,E$2:E$7)</f>
        <v>33.194600215545286</v>
      </c>
      <c r="Q26" s="10">
        <f>SUMXMY2('data-normalized'!$L28:$Q28,F$2:F$7)</f>
        <v>9.1129349853470281</v>
      </c>
      <c r="R26" s="10">
        <f>SUMXMY2('data-normalized'!$L28:$Q28,G$2:G$7)</f>
        <v>35.869360948333949</v>
      </c>
      <c r="S26" s="10">
        <f>SUMXMY2('data-normalized'!$L28:$Q28,H$2:H$7)</f>
        <v>11.402865591199898</v>
      </c>
      <c r="T26" s="10">
        <f>SUMXMY2('data-normalized'!$L28:$Q28,I$2:I$7)</f>
        <v>13.973373229933799</v>
      </c>
      <c r="U26" s="10">
        <f>SUMXMY2('data-normalized'!$L28:$Q28,J$2:J$7)</f>
        <v>5.4833427341846654</v>
      </c>
      <c r="V26" s="10">
        <f>SUMXMY2('data-normalized'!$L28:$Q28,K$2:K$7)</f>
        <v>8.4310400839557715</v>
      </c>
      <c r="W26" s="10">
        <f>SUMXMY2('data-normalized'!$L28:$Q28,L$2:L$7)</f>
        <v>2.8803861804688324</v>
      </c>
      <c r="X26" s="10">
        <f>SUMXMY2('data-normalized'!$L28:$Q28,M$2:M$7)</f>
        <v>23.613985841261766</v>
      </c>
      <c r="Y26" s="11">
        <f>SUMXMY2('data-normalized'!$L28:$Q28,N$2:N$7)</f>
        <v>2.8784808928434123E-2</v>
      </c>
      <c r="Z26" s="4">
        <f t="shared" si="2"/>
        <v>2.8784808928434123E-2</v>
      </c>
    </row>
    <row r="27" spans="1:26" x14ac:dyDescent="0.25">
      <c r="A27">
        <f t="shared" si="3"/>
        <v>26</v>
      </c>
      <c r="B27" s="4">
        <v>5</v>
      </c>
      <c r="P27" s="9">
        <f>SUMXMY2('data-normalized'!$L29:$Q29,E$2:E$7)</f>
        <v>5.7118396607756843</v>
      </c>
      <c r="Q27" s="10">
        <f>SUMXMY2('data-normalized'!$L29:$Q29,F$2:F$7)</f>
        <v>8.4438402605151879</v>
      </c>
      <c r="R27" s="10">
        <f>SUMXMY2('data-normalized'!$L29:$Q29,G$2:G$7)</f>
        <v>6.6338960455648674</v>
      </c>
      <c r="S27" s="10">
        <f>SUMXMY2('data-normalized'!$L29:$Q29,H$2:H$7)</f>
        <v>5.0910455685314844</v>
      </c>
      <c r="T27" s="10">
        <f>SUMXMY2('data-normalized'!$L29:$Q29,I$2:I$7)</f>
        <v>1.0262394320661736</v>
      </c>
      <c r="U27" s="10">
        <f>SUMXMY2('data-normalized'!$L29:$Q29,J$2:J$7)</f>
        <v>5.9467237070331702</v>
      </c>
      <c r="V27" s="10">
        <f>SUMXMY2('data-normalized'!$L29:$Q29,K$2:K$7)</f>
        <v>7.9515360101153103</v>
      </c>
      <c r="W27" s="10">
        <f>SUMXMY2('data-normalized'!$L29:$Q29,L$2:L$7)</f>
        <v>18.26375848800285</v>
      </c>
      <c r="X27" s="10">
        <f>SUMXMY2('data-normalized'!$L29:$Q29,M$2:M$7)</f>
        <v>2.5312859255778579</v>
      </c>
      <c r="Y27" s="11">
        <f>SUMXMY2('data-normalized'!$L29:$Q29,N$2:N$7)</f>
        <v>18.912597987152004</v>
      </c>
      <c r="Z27" s="4">
        <f t="shared" si="2"/>
        <v>1.0262394320661736</v>
      </c>
    </row>
    <row r="28" spans="1:26" x14ac:dyDescent="0.25">
      <c r="A28">
        <f t="shared" si="3"/>
        <v>27</v>
      </c>
      <c r="B28" s="4">
        <v>5</v>
      </c>
      <c r="P28" s="9">
        <f>SUMXMY2('data-normalized'!$L30:$Q30,E$2:E$7)</f>
        <v>6.0584937571016164</v>
      </c>
      <c r="Q28" s="10">
        <f>SUMXMY2('data-normalized'!$L30:$Q30,F$2:F$7)</f>
        <v>8.961114533284622</v>
      </c>
      <c r="R28" s="10">
        <f>SUMXMY2('data-normalized'!$L30:$Q30,G$2:G$7)</f>
        <v>9.6776431363879993</v>
      </c>
      <c r="S28" s="10">
        <f>SUMXMY2('data-normalized'!$L30:$Q30,H$2:H$7)</f>
        <v>4.46497043283824</v>
      </c>
      <c r="T28" s="10">
        <f>SUMXMY2('data-normalized'!$L30:$Q30,I$2:I$7)</f>
        <v>1.152811253136331</v>
      </c>
      <c r="U28" s="10">
        <f>SUMXMY2('data-normalized'!$L30:$Q30,J$2:J$7)</f>
        <v>4.8761891232665571</v>
      </c>
      <c r="V28" s="10">
        <f>SUMXMY2('data-normalized'!$L30:$Q30,K$2:K$7)</f>
        <v>5.4639861243698942</v>
      </c>
      <c r="W28" s="10">
        <f>SUMXMY2('data-normalized'!$L30:$Q30,L$2:L$7)</f>
        <v>12.670869038819268</v>
      </c>
      <c r="X28" s="10">
        <f>SUMXMY2('data-normalized'!$L30:$Q30,M$2:M$7)</f>
        <v>5.8990502122282589</v>
      </c>
      <c r="Y28" s="11">
        <f>SUMXMY2('data-normalized'!$L30:$Q30,N$2:N$7)</f>
        <v>14.288721267875461</v>
      </c>
      <c r="Z28" s="4">
        <f t="shared" si="2"/>
        <v>1.152811253136331</v>
      </c>
    </row>
    <row r="29" spans="1:26" x14ac:dyDescent="0.25">
      <c r="A29">
        <f t="shared" si="3"/>
        <v>28</v>
      </c>
      <c r="B29" s="4">
        <v>9</v>
      </c>
      <c r="P29" s="9">
        <f>SUMXMY2('data-normalized'!$L31:$Q31,E$2:E$7)</f>
        <v>3.2950073859378355</v>
      </c>
      <c r="Q29" s="10">
        <f>SUMXMY2('data-normalized'!$L31:$Q31,F$2:F$7)</f>
        <v>8.2658966166173098</v>
      </c>
      <c r="R29" s="10">
        <f>SUMXMY2('data-normalized'!$L31:$Q31,G$2:G$7)</f>
        <v>1.4544331495193945</v>
      </c>
      <c r="S29" s="10">
        <f>SUMXMY2('data-normalized'!$L31:$Q31,H$2:H$7)</f>
        <v>4.0511033019729403</v>
      </c>
      <c r="T29" s="10">
        <f>SUMXMY2('data-normalized'!$L31:$Q31,I$2:I$7)</f>
        <v>7.0260216309066159</v>
      </c>
      <c r="U29" s="10">
        <f>SUMXMY2('data-normalized'!$L31:$Q31,J$2:J$7)</f>
        <v>14.671134959512537</v>
      </c>
      <c r="V29" s="10">
        <f>SUMXMY2('data-normalized'!$L31:$Q31,K$2:K$7)</f>
        <v>22.417067401500812</v>
      </c>
      <c r="W29" s="10">
        <f>SUMXMY2('data-normalized'!$L31:$Q31,L$2:L$7)</f>
        <v>21.877031831006782</v>
      </c>
      <c r="X29" s="10">
        <f>SUMXMY2('data-normalized'!$L31:$Q31,M$2:M$7)</f>
        <v>0.54967214153529931</v>
      </c>
      <c r="Y29" s="11">
        <f>SUMXMY2('data-normalized'!$L31:$Q31,N$2:N$7)</f>
        <v>29.024207332928214</v>
      </c>
      <c r="Z29" s="4">
        <f t="shared" si="2"/>
        <v>0.54967214153529931</v>
      </c>
    </row>
    <row r="30" spans="1:26" x14ac:dyDescent="0.25">
      <c r="A30">
        <f t="shared" si="3"/>
        <v>29</v>
      </c>
      <c r="B30" s="4">
        <v>4</v>
      </c>
      <c r="P30" s="9">
        <f>SUMXMY2('data-normalized'!$L32:$Q32,E$2:E$7)</f>
        <v>7.1512837571995291</v>
      </c>
      <c r="Q30" s="10">
        <f>SUMXMY2('data-normalized'!$L32:$Q32,F$2:F$7)</f>
        <v>4.7307819606877572</v>
      </c>
      <c r="R30" s="10">
        <f>SUMXMY2('data-normalized'!$L32:$Q32,G$2:G$7)</f>
        <v>9.9802723699543243</v>
      </c>
      <c r="S30" s="10">
        <f>SUMXMY2('data-normalized'!$L32:$Q32,H$2:H$7)</f>
        <v>1.3354019880075583</v>
      </c>
      <c r="T30" s="10">
        <f>SUMXMY2('data-normalized'!$L32:$Q32,I$2:I$7)</f>
        <v>1.7513964747522666</v>
      </c>
      <c r="U30" s="10">
        <f>SUMXMY2('data-normalized'!$L32:$Q32,J$2:J$7)</f>
        <v>4.1515457836501657</v>
      </c>
      <c r="V30" s="10">
        <f>SUMXMY2('data-normalized'!$L32:$Q32,K$2:K$7)</f>
        <v>7.1623680578923281</v>
      </c>
      <c r="W30" s="10">
        <f>SUMXMY2('data-normalized'!$L32:$Q32,L$2:L$7)</f>
        <v>8.2916427555351788</v>
      </c>
      <c r="X30" s="10">
        <f>SUMXMY2('data-normalized'!$L32:$Q32,M$2:M$7)</f>
        <v>4.478763894570462</v>
      </c>
      <c r="Y30" s="11">
        <f>SUMXMY2('data-normalized'!$L32:$Q32,N$2:N$7)</f>
        <v>9.9338202175319417</v>
      </c>
      <c r="Z30" s="4">
        <f t="shared" si="2"/>
        <v>1.3354019880075583</v>
      </c>
    </row>
    <row r="31" spans="1:26" x14ac:dyDescent="0.25">
      <c r="A31">
        <f t="shared" si="3"/>
        <v>30</v>
      </c>
      <c r="B31" s="4">
        <v>1</v>
      </c>
      <c r="P31" s="9">
        <f>SUMXMY2('data-normalized'!$L33:$Q33,E$2:E$7)</f>
        <v>2.0630305314188671</v>
      </c>
      <c r="Q31" s="10">
        <f>SUMXMY2('data-normalized'!$L33:$Q33,F$2:F$7)</f>
        <v>29.044652323002293</v>
      </c>
      <c r="R31" s="10">
        <f>SUMXMY2('data-normalized'!$L33:$Q33,G$2:G$7)</f>
        <v>5.6853460001091856</v>
      </c>
      <c r="S31" s="10">
        <f>SUMXMY2('data-normalized'!$L33:$Q33,H$2:H$7)</f>
        <v>17.730419225521235</v>
      </c>
      <c r="T31" s="10">
        <f>SUMXMY2('data-normalized'!$L33:$Q33,I$2:I$7)</f>
        <v>14.878708621515869</v>
      </c>
      <c r="U31" s="10">
        <f>SUMXMY2('data-normalized'!$L33:$Q33,J$2:J$7)</f>
        <v>31.474795592523279</v>
      </c>
      <c r="V31" s="10">
        <f>SUMXMY2('data-normalized'!$L33:$Q33,K$2:K$7)</f>
        <v>33.503469140025217</v>
      </c>
      <c r="W31" s="10">
        <f>SUMXMY2('data-normalized'!$L33:$Q33,L$2:L$7)</f>
        <v>45.046371550184382</v>
      </c>
      <c r="X31" s="10">
        <f>SUMXMY2('data-normalized'!$L33:$Q33,M$2:M$7)</f>
        <v>9.3348036869767892</v>
      </c>
      <c r="Y31" s="11">
        <f>SUMXMY2('data-normalized'!$L33:$Q33,N$2:N$7)</f>
        <v>51.54080428839702</v>
      </c>
      <c r="Z31" s="4">
        <f t="shared" si="2"/>
        <v>2.0630305314188671</v>
      </c>
    </row>
    <row r="32" spans="1:26" x14ac:dyDescent="0.25">
      <c r="A32">
        <f t="shared" si="3"/>
        <v>31</v>
      </c>
      <c r="B32" s="4">
        <v>9</v>
      </c>
      <c r="P32" s="9">
        <f>SUMXMY2('data-normalized'!$L34:$Q34,E$2:E$7)</f>
        <v>4.0781195433661424</v>
      </c>
      <c r="Q32" s="10">
        <f>SUMXMY2('data-normalized'!$L34:$Q34,F$2:F$7)</f>
        <v>6.6592197239183815</v>
      </c>
      <c r="R32" s="10">
        <f>SUMXMY2('data-normalized'!$L34:$Q34,G$2:G$7)</f>
        <v>2.8998576985307953</v>
      </c>
      <c r="S32" s="10">
        <f>SUMXMY2('data-normalized'!$L34:$Q34,H$2:H$7)</f>
        <v>3.407894532274911</v>
      </c>
      <c r="T32" s="10">
        <f>SUMXMY2('data-normalized'!$L34:$Q34,I$2:I$7)</f>
        <v>3.9574191668710403</v>
      </c>
      <c r="U32" s="10">
        <f>SUMXMY2('data-normalized'!$L34:$Q34,J$2:J$7)</f>
        <v>9.6697293273436582</v>
      </c>
      <c r="V32" s="10">
        <f>SUMXMY2('data-normalized'!$L34:$Q34,K$2:K$7)</f>
        <v>15.914977439474651</v>
      </c>
      <c r="W32" s="10">
        <f>SUMXMY2('data-normalized'!$L34:$Q34,L$2:L$7)</f>
        <v>19.456735846950632</v>
      </c>
      <c r="X32" s="10">
        <f>SUMXMY2('data-normalized'!$L34:$Q34,M$2:M$7)</f>
        <v>0.12858953324160546</v>
      </c>
      <c r="Y32" s="11">
        <f>SUMXMY2('data-normalized'!$L34:$Q34,N$2:N$7)</f>
        <v>23.814434723377843</v>
      </c>
      <c r="Z32" s="4">
        <f t="shared" si="2"/>
        <v>0.12858953324160546</v>
      </c>
    </row>
    <row r="33" spans="1:26" x14ac:dyDescent="0.25">
      <c r="A33">
        <f t="shared" si="3"/>
        <v>32</v>
      </c>
      <c r="B33" s="5">
        <v>2</v>
      </c>
      <c r="P33" s="12">
        <f>SUMXMY2('data-normalized'!$L35:$Q35,E$2:E$7)</f>
        <v>10.996440739005365</v>
      </c>
      <c r="Q33" s="13">
        <f>SUMXMY2('data-normalized'!$L35:$Q35,F$2:F$7)</f>
        <v>1.1962580523058222</v>
      </c>
      <c r="R33" s="13">
        <f>SUMXMY2('data-normalized'!$L35:$Q35,G$2:G$7)</f>
        <v>8.987238179179748</v>
      </c>
      <c r="S33" s="13">
        <f>SUMXMY2('data-normalized'!$L35:$Q35,H$2:H$7)</f>
        <v>1.2158230716523235</v>
      </c>
      <c r="T33" s="13">
        <f>SUMXMY2('data-normalized'!$L35:$Q35,I$2:I$7)</f>
        <v>3.6945202287381749</v>
      </c>
      <c r="U33" s="13">
        <f>SUMXMY2('data-normalized'!$L35:$Q35,J$2:J$7)</f>
        <v>2.7084709820780573</v>
      </c>
      <c r="V33" s="13">
        <f>SUMXMY2('data-normalized'!$L35:$Q35,K$2:K$7)</f>
        <v>8.9352495775256422</v>
      </c>
      <c r="W33" s="13">
        <f>SUMXMY2('data-normalized'!$L35:$Q35,L$2:L$7)</f>
        <v>7.0094647987291312</v>
      </c>
      <c r="X33" s="13">
        <f>SUMXMY2('data-normalized'!$L35:$Q35,M$2:M$7)</f>
        <v>4.1457348859666476</v>
      </c>
      <c r="Y33" s="14">
        <f>SUMXMY2('data-normalized'!$L35:$Q35,N$2:N$7)</f>
        <v>10.638056764534101</v>
      </c>
      <c r="Z33" s="5">
        <f t="shared" si="2"/>
        <v>1.1962580523058222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Data-raw</vt:lpstr>
      <vt:lpstr>data-normalized</vt:lpstr>
      <vt:lpstr>2 cluster</vt:lpstr>
      <vt:lpstr>3 cluster</vt:lpstr>
      <vt:lpstr>4 cluster</vt:lpstr>
      <vt:lpstr>5 cluster</vt:lpstr>
      <vt:lpstr>6 clusters</vt:lpstr>
      <vt:lpstr>7 cluster</vt:lpstr>
      <vt:lpstr>8 cluster</vt:lpstr>
      <vt:lpstr>9 cluster</vt:lpstr>
      <vt:lpstr>10 cluster</vt:lpstr>
    </vt:vector>
  </TitlesOfParts>
  <Company>CenturyLink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CenturyLink Employee</dc:creator>
  <cp:lastModifiedBy>Krati Sharma</cp:lastModifiedBy>
  <dcterms:created xsi:type="dcterms:W3CDTF">2017-10-12T15:51:56Z</dcterms:created>
  <dcterms:modified xsi:type="dcterms:W3CDTF">2018-06-30T15:55:42Z</dcterms:modified>
</cp:coreProperties>
</file>