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R Directory\"/>
    </mc:Choice>
  </mc:AlternateContent>
  <bookViews>
    <workbookView xWindow="0" yWindow="0" windowWidth="28800" windowHeight="12435"/>
  </bookViews>
  <sheets>
    <sheet name="Time Series Model Overview" sheetId="7" r:id="rId1"/>
    <sheet name="Airpassengers Data and Forecast" sheetId="4" r:id="rId2"/>
    <sheet name="Other Charts" sheetId="6" r:id="rId3"/>
    <sheet name="Sheet5" sheetId="5" state="hidden" r:id="rId4"/>
    <sheet name="Sheet1" sheetId="2" state="hidden" r:id="rId5"/>
    <sheet name="Sheet2" sheetId="1" state="hidden" r:id="rId6"/>
  </sheets>
  <calcPr calcId="152511"/>
</workbook>
</file>

<file path=xl/calcChain.xml><?xml version="1.0" encoding="utf-8"?>
<calcChain xmlns="http://schemas.openxmlformats.org/spreadsheetml/2006/main">
  <c r="C40" i="4" l="1"/>
  <c r="C42" i="4" s="1"/>
  <c r="D40" i="4"/>
  <c r="D42" i="4" s="1"/>
  <c r="E40" i="4"/>
  <c r="E42" i="4" s="1"/>
  <c r="F40" i="4"/>
  <c r="F42" i="4" s="1"/>
  <c r="G40" i="4"/>
  <c r="G42" i="4" s="1"/>
  <c r="H40" i="4"/>
  <c r="H42" i="4" s="1"/>
  <c r="I40" i="4"/>
  <c r="I42" i="4" s="1"/>
  <c r="J40" i="4"/>
  <c r="J42" i="4" s="1"/>
  <c r="K40" i="4"/>
  <c r="K42" i="4" s="1"/>
  <c r="L40" i="4"/>
  <c r="L42" i="4" s="1"/>
  <c r="M40" i="4"/>
  <c r="M42" i="4" s="1"/>
  <c r="B40" i="4"/>
  <c r="B42" i="4" s="1"/>
  <c r="L33" i="4"/>
  <c r="M33" i="4"/>
  <c r="B33" i="4"/>
  <c r="C30" i="4"/>
  <c r="C33" i="4" s="1"/>
  <c r="D30" i="4"/>
  <c r="D33" i="4" s="1"/>
  <c r="E30" i="4"/>
  <c r="E33" i="4" s="1"/>
  <c r="F30" i="4"/>
  <c r="F33" i="4" s="1"/>
  <c r="G30" i="4"/>
  <c r="G33" i="4" s="1"/>
  <c r="H30" i="4"/>
  <c r="H33" i="4" s="1"/>
  <c r="I30" i="4"/>
  <c r="I33" i="4" s="1"/>
  <c r="J30" i="4"/>
  <c r="J33" i="4" s="1"/>
  <c r="K30" i="4"/>
  <c r="K33" i="4" s="1"/>
  <c r="L30" i="4"/>
  <c r="M30" i="4"/>
  <c r="B30" i="4"/>
  <c r="E31" i="1" l="1"/>
  <c r="F31" i="1"/>
  <c r="E18" i="1"/>
  <c r="F18" i="1"/>
  <c r="E6" i="1"/>
  <c r="F6" i="1"/>
  <c r="B150" i="1"/>
  <c r="Q146" i="1"/>
  <c r="Q135" i="1"/>
  <c r="Q136" i="1"/>
  <c r="Q137" i="1"/>
  <c r="Q138" i="1"/>
  <c r="Q139" i="1"/>
  <c r="Q140" i="1"/>
  <c r="Q141" i="1"/>
  <c r="Q142" i="1"/>
  <c r="Q143" i="1"/>
  <c r="Q144" i="1"/>
  <c r="Q145" i="1"/>
  <c r="Q134" i="1"/>
  <c r="P135" i="1"/>
  <c r="P136" i="1"/>
  <c r="P137" i="1"/>
  <c r="P138" i="1"/>
  <c r="P139" i="1"/>
  <c r="P140" i="1"/>
  <c r="P141" i="1"/>
  <c r="P142" i="1"/>
  <c r="P143" i="1"/>
  <c r="P144" i="1"/>
  <c r="P145" i="1"/>
  <c r="P134" i="1"/>
  <c r="O135" i="1"/>
  <c r="O136" i="1"/>
  <c r="O137" i="1"/>
  <c r="O138" i="1"/>
  <c r="O139" i="1"/>
  <c r="O140" i="1"/>
  <c r="O141" i="1"/>
  <c r="O142" i="1"/>
  <c r="O143" i="1"/>
  <c r="O144" i="1"/>
  <c r="O145" i="1"/>
  <c r="O134"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98" i="1"/>
</calcChain>
</file>

<file path=xl/sharedStrings.xml><?xml version="1.0" encoding="utf-8"?>
<sst xmlns="http://schemas.openxmlformats.org/spreadsheetml/2006/main" count="350" uniqueCount="189">
  <si>
    <t>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</si>
  <si>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</si>
  <si>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</si>
  <si>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</si>
  <si>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</si>
  <si>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</si>
  <si>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</si>
  <si>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</si>
  <si>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</si>
  <si>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</si>
  <si>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</si>
  <si>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</si>
  <si>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</si>
  <si>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</si>
  <si>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</si>
  <si>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</si>
  <si>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</si>
  <si>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</si>
  <si>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</si>
  <si>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</si>
  <si>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</si>
  <si>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</si>
  <si>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</si>
  <si>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</si>
  <si>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</si>
  <si>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</si>
  <si>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</si>
  <si>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</si>
  <si>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</si>
  <si>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</si>
  <si>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</si>
  <si>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</si>
  <si>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</si>
  <si>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</si>
  <si>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</si>
  <si>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</si>
  <si>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</si>
  <si>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</si>
  <si>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</si>
  <si>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</si>
  <si>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</si>
  <si>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</si>
  <si>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</si>
  <si>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</si>
  <si>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</si>
  <si>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</si>
  <si>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</si>
  <si>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</si>
  <si>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</si>
  <si>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</si>
  <si>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</si>
  <si>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</si>
  <si>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</si>
  <si>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</si>
  <si>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</si>
  <si>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</si>
  <si>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</si>
  <si>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</si>
  <si>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</si>
  <si>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</si>
  <si>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</si>
  <si>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</si>
  <si>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</si>
  <si>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</si>
  <si>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</si>
  <si>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</si>
  <si>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</si>
  <si>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</si>
  <si>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</si>
  <si>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</si>
  <si>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</si>
  <si>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</si>
  <si>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</si>
  <si>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</si>
  <si>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</si>
  <si>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</si>
  <si>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</si>
  <si>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</si>
  <si>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</si>
  <si>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</si>
  <si>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</si>
  <si>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</si>
  <si>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</si>
  <si>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</si>
  <si>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</si>
  <si>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</si>
  <si>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</si>
  <si>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</si>
  <si>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</si>
  <si>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</si>
  <si>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</si>
  <si>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</si>
  <si>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</si>
  <si>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</si>
  <si>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</si>
  <si>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</si>
  <si>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</si>
  <si>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</si>
  <si>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</si>
  <si>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</si>
  <si>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</si>
  <si>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</si>
  <si>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</si>
  <si>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</si>
  <si>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</si>
  <si>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</si>
  <si>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</si>
  <si>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</si>
  <si>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</si>
  <si>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</si>
  <si>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</si>
  <si>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</si>
  <si>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</si>
  <si>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</si>
  <si>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</si>
  <si>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</si>
  <si>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</si>
  <si>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</si>
  <si>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</si>
  <si>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</si>
  <si>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</si>
  <si>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</si>
  <si>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</si>
  <si>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</si>
  <si>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</si>
  <si>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</si>
  <si>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</si>
  <si>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</si>
  <si>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</si>
  <si>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</si>
  <si>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</si>
  <si>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</si>
  <si>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</si>
  <si>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</si>
  <si>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</si>
  <si>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</si>
  <si>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</si>
  <si>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</si>
  <si>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</si>
  <si>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</si>
  <si>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</si>
  <si>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</si>
  <si>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</si>
  <si>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</si>
  <si>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</si>
  <si>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Fit3</t>
  </si>
  <si>
    <t>Fit1</t>
  </si>
  <si>
    <t>Fit 1</t>
  </si>
  <si>
    <t>Range</t>
  </si>
  <si>
    <t>Jan</t>
  </si>
  <si>
    <t>Feb</t>
  </si>
  <si>
    <t>Mar</t>
  </si>
  <si>
    <t>Apr</t>
  </si>
  <si>
    <t>May</t>
  </si>
  <si>
    <t>Jun</t>
  </si>
  <si>
    <t>Jul</t>
  </si>
  <si>
    <t>Aug</t>
  </si>
  <si>
    <t>Sep</t>
  </si>
  <si>
    <t>Oct</t>
  </si>
  <si>
    <t>Nov</t>
  </si>
  <si>
    <t>Dec</t>
  </si>
  <si>
    <t xml:space="preserve">  Year         Month</t>
  </si>
  <si>
    <t>Original Data</t>
  </si>
  <si>
    <t>Deviation from Actual value</t>
  </si>
  <si>
    <t>% Deviation</t>
  </si>
  <si>
    <t>Forecasted Value for 2016</t>
  </si>
  <si>
    <t xml:space="preserve">Data Forecast using ARIMA in R </t>
  </si>
  <si>
    <t>Data Forecast using Tableau</t>
  </si>
  <si>
    <t>Tableau Forecast for 2016</t>
  </si>
  <si>
    <t>Training</t>
  </si>
  <si>
    <t>ACF1</t>
  </si>
  <si>
    <t>MASE</t>
  </si>
  <si>
    <t>MAPE</t>
  </si>
  <si>
    <t>MPE</t>
  </si>
  <si>
    <t>MAE</t>
  </si>
  <si>
    <t>RMSE</t>
  </si>
  <si>
    <t>ME</t>
  </si>
  <si>
    <t>Training set error measures:</t>
  </si>
  <si>
    <t>sigma^2 estimated as 4.563e-05:  log likelihood = 420.79,  aic = -811.59</t>
  </si>
  <si>
    <t>arima(x = air_tc_train_box, order = c(2, 1, 5), seasonal = list(order = c(2, 1, 5), period = 12))</t>
  </si>
  <si>
    <t>Call:</t>
  </si>
  <si>
    <t>Model Summary:</t>
  </si>
  <si>
    <t>Result:</t>
  </si>
  <si>
    <t>Time Series Model</t>
  </si>
  <si>
    <t>Case Study</t>
  </si>
  <si>
    <r>
      <t xml:space="preserve">Objective: </t>
    </r>
    <r>
      <rPr>
        <sz val="11"/>
        <color indexed="8"/>
        <rFont val="Calibri"/>
        <family val="2"/>
        <scheme val="minor"/>
      </rPr>
      <t>To maximize the profit of airline company by setting up right fares.</t>
    </r>
  </si>
  <si>
    <r>
      <t>Approach:</t>
    </r>
    <r>
      <rPr>
        <sz val="11"/>
        <color indexed="8"/>
        <rFont val="Calibri"/>
        <family val="2"/>
        <scheme val="minor"/>
      </rPr>
      <t xml:space="preserve"> Forecast the count of passengers travelling every month for the next one year</t>
    </r>
  </si>
  <si>
    <t>Model developed in R using ARIMA gives more accurate prediction compared to Tableau Forecast as ARIMA also considers the seasonality in data.</t>
  </si>
  <si>
    <t>Description: ABC is an airline company that runs flight from Mumbai to Delhi.They have historical monthly passenger data travelling on the same route. Now company wants to set their ticket prices in such a way that they will end up with maximum 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</si>
</sst>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1"/>
      <color indexed="8"/>
      <name val="Calibri"/>
      <family val="2"/>
      <scheme val="minor"/>
    </font>
    <font>
      <sz val="11"/>
      <color indexed="8"/>
      <name val="Calibri"/>
      <family val="2"/>
      <scheme val="minor"/>
    </font>
    <font>
      <b/>
      <sz val="11"/>
      <color indexed="8"/>
      <name val="Calibri"/>
      <family val="2"/>
      <scheme val="minor"/>
    </font>
    <font>
      <sz val="28"/>
      <color indexed="8"/>
      <name val="Calibri"/>
      <family val="2"/>
      <scheme val="minor"/>
    </font>
    <font>
      <b/>
      <sz val="22"/>
      <color indexed="8"/>
      <name val="Calibri"/>
      <family val="2"/>
      <scheme val="minor"/>
    </font>
  </fonts>
  <fills count="6">
    <fill>
      <patternFill patternType="none"/>
    </fill>
    <fill>
      <patternFill patternType="gray125"/>
    </fill>
    <fill>
      <patternFill patternType="solid">
        <fgColor them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12">
    <border>
      <left/>
      <right/>
      <top/>
      <bottom/>
      <diagonal/>
    </border>
    <border diagonalUp="1">
      <left/>
      <right/>
      <top/>
      <bottom/>
      <diagonal style="thin">
        <color auto="1"/>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9" fontId="0" fillId="0" borderId="0" xfId="1" applyFont="1"/>
    <xf numFmtId="164" fontId="0" fillId="0" borderId="0" xfId="1" applyNumberFormat="1" applyFont="1"/>
    <xf numFmtId="10" fontId="0" fillId="0" borderId="0" xfId="1" applyNumberFormat="1" applyFont="1"/>
    <xf numFmtId="0" fontId="2" fillId="0" borderId="0" xfId="0" applyFont="1"/>
    <xf numFmtId="0" fontId="2" fillId="0" borderId="0" xfId="0" applyFont="1" applyAlignment="1"/>
    <xf numFmtId="0" fontId="2" fillId="0" borderId="0" xfId="0" applyFont="1" applyAlignment="1">
      <alignment horizontal="center" vertical="center"/>
    </xf>
    <xf numFmtId="0" fontId="2" fillId="2" borderId="1" xfId="0" applyNumberFormat="1" applyFont="1" applyFill="1" applyBorder="1" applyAlignment="1">
      <alignment vertical="distributed"/>
    </xf>
    <xf numFmtId="0" fontId="2" fillId="0" borderId="0" xfId="0" applyFont="1" applyAlignment="1">
      <alignment horizontal="left" indent="1"/>
    </xf>
    <xf numFmtId="1" fontId="2" fillId="0" borderId="0" xfId="0" applyNumberFormat="1" applyFont="1"/>
    <xf numFmtId="0" fontId="2" fillId="2" borderId="0" xfId="0" applyFont="1" applyFill="1"/>
    <xf numFmtId="0" fontId="0" fillId="0" borderId="0" xfId="0" applyAlignment="1"/>
    <xf numFmtId="0" fontId="2" fillId="3" borderId="0" xfId="0" applyFont="1" applyFill="1"/>
    <xf numFmtId="164" fontId="2" fillId="4" borderId="0" xfId="1" applyNumberFormat="1" applyFont="1" applyFill="1"/>
    <xf numFmtId="0" fontId="2" fillId="0" borderId="0" xfId="0" applyFont="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2" fillId="0" borderId="5" xfId="0" applyFont="1" applyBorder="1"/>
    <xf numFmtId="0" fontId="0" fillId="0" borderId="7" xfId="0" applyBorder="1"/>
    <xf numFmtId="11" fontId="0" fillId="0" borderId="8" xfId="0" applyNumberFormat="1" applyBorder="1"/>
    <xf numFmtId="0" fontId="0" fillId="0" borderId="8" xfId="0" applyBorder="1"/>
    <xf numFmtId="0" fontId="0" fillId="0" borderId="9" xfId="0" applyBorder="1"/>
    <xf numFmtId="0" fontId="0" fillId="5" borderId="0" xfId="0" applyFill="1" applyAlignment="1">
      <alignment wrapText="1"/>
    </xf>
    <xf numFmtId="0" fontId="0" fillId="5" borderId="0" xfId="0" applyFill="1"/>
    <xf numFmtId="0" fontId="3" fillId="2" borderId="0" xfId="0" applyFont="1" applyFill="1" applyAlignment="1">
      <alignment horizontal="center" wrapText="1"/>
    </xf>
    <xf numFmtId="0" fontId="4" fillId="2" borderId="0" xfId="0" applyFont="1" applyFill="1" applyAlignment="1">
      <alignment horizontal="center" wrapText="1"/>
    </xf>
    <xf numFmtId="0" fontId="2" fillId="4" borderId="0" xfId="0" applyFont="1" applyFill="1" applyAlignment="1">
      <alignment horizontal="left" wrapText="1"/>
    </xf>
    <xf numFmtId="0" fontId="2" fillId="0" borderId="0" xfId="0" applyFont="1" applyAlignment="1">
      <alignment wrapText="1"/>
    </xf>
    <xf numFmtId="0" fontId="2" fillId="3" borderId="0" xfId="0" applyFont="1" applyFill="1" applyAlignment="1">
      <alignment horizontal="left" wrapText="1"/>
    </xf>
    <xf numFmtId="0" fontId="2" fillId="0" borderId="0" xfId="0" applyFont="1" applyAlignment="1">
      <alignment horizontal="left" wrapText="1"/>
    </xf>
    <xf numFmtId="0" fontId="2" fillId="2" borderId="10" xfId="0" applyFont="1" applyFill="1" applyBorder="1" applyAlignment="1">
      <alignment horizontal="left" wrapText="1"/>
    </xf>
    <xf numFmtId="0" fontId="2" fillId="2" borderId="11" xfId="0" applyFont="1" applyFill="1" applyBorder="1" applyAlignment="1">
      <alignment horizontal="lef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190499</xdr:colOff>
      <xdr:row>2</xdr:row>
      <xdr:rowOff>47623</xdr:rowOff>
    </xdr:from>
    <xdr:to>
      <xdr:col>27</xdr:col>
      <xdr:colOff>581025</xdr:colOff>
      <xdr:row>14</xdr:row>
      <xdr:rowOff>171450</xdr:rowOff>
    </xdr:to>
    <xdr:sp macro="" textlink="">
      <xdr:nvSpPr>
        <xdr:cNvPr id="2" name="TextBox 1"/>
        <xdr:cNvSpPr txBox="1"/>
      </xdr:nvSpPr>
      <xdr:spPr>
        <a:xfrm>
          <a:off x="190499" y="695323"/>
          <a:ext cx="16430626" cy="24098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A time series is a data series consisting of several values over a time interval. For example, weekly sales of cars, monthly profit of a company, etc.The basis of performing a time series analysis is the assumption that in a time series value at any given point of time is a result of its historical values.</a:t>
          </a:r>
        </a:p>
        <a:p>
          <a:pPr marL="0" marR="0" indent="0" defTabSz="914400" rtl="0" eaLnBrk="1" fontAlgn="auto" latinLnBrk="0" hangingPunct="1">
            <a:lnSpc>
              <a:spcPct val="100000"/>
            </a:lnSpc>
            <a:spcBef>
              <a:spcPts val="0"/>
            </a:spcBef>
            <a:spcAft>
              <a:spcPts val="0"/>
            </a:spcAft>
            <a:buClrTx/>
            <a:buSzTx/>
            <a:buFontTx/>
            <a:buNone/>
            <a:tabLst/>
            <a:defRPr/>
          </a:pPr>
          <a:endParaRPr lang="en-US" sz="120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Components of a Time Series</a:t>
          </a:r>
          <a:endParaRPr lang="en-US" sz="1200">
            <a:effectLst/>
          </a:endParaRPr>
        </a:p>
        <a:p>
          <a:pPr marL="0" marR="0" indent="0" defTabSz="914400" rtl="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Trend {T(t)}:</a:t>
          </a:r>
          <a:r>
            <a:rPr lang="en-US" sz="1200">
              <a:solidFill>
                <a:schemeClr val="dk1"/>
              </a:solidFill>
              <a:effectLst/>
              <a:latin typeface="+mn-lt"/>
              <a:ea typeface="+mn-ea"/>
              <a:cs typeface="+mn-cs"/>
            </a:rPr>
            <a:t> Constantly increasing or decreasing OR first decreasing for a considerable time period and then decreasing.. The trend should be identified and then removed.</a:t>
          </a:r>
        </a:p>
        <a:p>
          <a:pPr marL="0" marR="0" indent="0" defTabSz="914400" rtl="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Seasonality(Cyclical){S(t),C(t)}:</a:t>
          </a:r>
          <a:r>
            <a:rPr lang="en-US" sz="1200">
              <a:solidFill>
                <a:schemeClr val="dk1"/>
              </a:solidFill>
              <a:effectLst/>
              <a:latin typeface="+mn-lt"/>
              <a:ea typeface="+mn-ea"/>
              <a:cs typeface="+mn-cs"/>
            </a:rPr>
            <a:t> Repeating pattern with fixed period. Examples, sales in festive seasons, sales of umbrella during monsoon. The time-series should be de-seasonalized.</a:t>
          </a:r>
          <a:endParaRPr lang="en-US" sz="1200">
            <a:effectLst/>
          </a:endParaRPr>
        </a:p>
        <a:p>
          <a:pPr marL="0" marR="0" indent="0" defTabSz="914400" rtl="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Random Variation/Irregular{I(t)}: </a:t>
          </a:r>
          <a:r>
            <a:rPr lang="en-US" sz="1200">
              <a:solidFill>
                <a:schemeClr val="dk1"/>
              </a:solidFill>
              <a:effectLst/>
              <a:latin typeface="+mn-lt"/>
              <a:ea typeface="+mn-ea"/>
              <a:cs typeface="+mn-cs"/>
            </a:rPr>
            <a:t>Unexplained variation in the time-series which is totally random. Example – Earthquake</a:t>
          </a:r>
          <a:endParaRPr lang="en-US" sz="1200">
            <a:effectLst/>
          </a:endParaRPr>
        </a:p>
        <a:p>
          <a:pPr marL="0" marR="0" indent="0" defTabSz="914400" rtl="0" eaLnBrk="1" fontAlgn="auto" latinLnBrk="0" hangingPunct="1">
            <a:lnSpc>
              <a:spcPct val="100000"/>
            </a:lnSpc>
            <a:spcBef>
              <a:spcPts val="0"/>
            </a:spcBef>
            <a:spcAft>
              <a:spcPts val="0"/>
            </a:spcAft>
            <a:buClrTx/>
            <a:buSzTx/>
            <a:buFontTx/>
            <a:buNone/>
            <a:tabLst/>
            <a:defRPr/>
          </a:pPr>
          <a:endParaRPr lang="en-US" sz="1200">
            <a:effectLst/>
          </a:endParaRPr>
        </a:p>
        <a:p>
          <a:pPr marL="0" marR="0" indent="0" defTabSz="914400" rtl="0" eaLnBrk="1" fontAlgn="auto" latinLnBrk="0" hangingPunct="1">
            <a:lnSpc>
              <a:spcPct val="100000"/>
            </a:lnSpc>
            <a:spcBef>
              <a:spcPts val="0"/>
            </a:spcBef>
            <a:spcAft>
              <a:spcPts val="0"/>
            </a:spcAft>
            <a:buClrTx/>
            <a:buSzTx/>
            <a:buFontTx/>
            <a:buNone/>
            <a:tabLst/>
            <a:defRPr/>
          </a:pPr>
          <a:r>
            <a:rPr lang="en-US" sz="1200">
              <a:effectLst/>
            </a:rPr>
            <a:t>In order to build a time series model we have to make</a:t>
          </a:r>
          <a:r>
            <a:rPr lang="en-US" sz="1200" baseline="0">
              <a:effectLst/>
            </a:rPr>
            <a:t> the series stationary first.</a:t>
          </a:r>
        </a:p>
        <a:p>
          <a:pPr marL="0" marR="0" indent="0" defTabSz="914400" rtl="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Stationary</a:t>
          </a:r>
          <a:r>
            <a:rPr lang="en-US" sz="1200" b="1" baseline="0">
              <a:solidFill>
                <a:schemeClr val="dk1"/>
              </a:solidFill>
              <a:effectLst/>
              <a:latin typeface="+mn-lt"/>
              <a:ea typeface="+mn-ea"/>
              <a:cs typeface="+mn-cs"/>
            </a:rPr>
            <a:t> Series</a:t>
          </a:r>
          <a:r>
            <a:rPr lang="en-US" sz="1200" b="1">
              <a:solidFill>
                <a:schemeClr val="dk1"/>
              </a:solidFill>
              <a:effectLst/>
              <a:latin typeface="+mn-lt"/>
              <a:ea typeface="+mn-ea"/>
              <a:cs typeface="+mn-cs"/>
            </a:rPr>
            <a:t>:</a:t>
          </a:r>
          <a:r>
            <a:rPr lang="en-US" sz="1200">
              <a:solidFill>
                <a:schemeClr val="dk1"/>
              </a:solidFill>
              <a:effectLst/>
              <a:latin typeface="+mn-lt"/>
              <a:ea typeface="+mn-ea"/>
              <a:cs typeface="+mn-cs"/>
            </a:rPr>
            <a:t> A stationary series is one whose mean and variance of the series is constant over time i.e.</a:t>
          </a:r>
        </a:p>
        <a:p>
          <a:pPr marL="0" marR="0" indent="0" defTabSz="914400" rtl="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	The mean of the series should not be a function of time rather should be a constant.</a:t>
          </a:r>
          <a:endParaRPr lang="en-US" sz="1200">
            <a:effectLst/>
          </a:endParaRPr>
        </a:p>
        <a:p>
          <a:pPr marL="0" marR="0" indent="0" defTabSz="914400" rtl="0" eaLnBrk="1" fontAlgn="auto" latinLnBrk="0" hangingPunct="1">
            <a:lnSpc>
              <a:spcPct val="100000"/>
            </a:lnSpc>
            <a:spcBef>
              <a:spcPts val="0"/>
            </a:spcBef>
            <a:spcAft>
              <a:spcPts val="0"/>
            </a:spcAft>
            <a:buClrTx/>
            <a:buSzTx/>
            <a:buFontTx/>
            <a:buNone/>
            <a:tabLst/>
            <a:defRPr/>
          </a:pPr>
          <a:r>
            <a:rPr lang="en-US" sz="1200">
              <a:effectLst/>
            </a:rPr>
            <a:t>	</a:t>
          </a:r>
          <a:r>
            <a:rPr lang="en-US" sz="1200">
              <a:solidFill>
                <a:schemeClr val="dk1"/>
              </a:solidFill>
              <a:effectLst/>
              <a:latin typeface="+mn-lt"/>
              <a:ea typeface="+mn-ea"/>
              <a:cs typeface="+mn-cs"/>
            </a:rPr>
            <a:t>The variance of the series should not a be a function of time.</a:t>
          </a:r>
        </a:p>
        <a:p>
          <a:pPr marL="0" marR="0" indent="0" defTabSz="914400" rtl="0" eaLnBrk="1" fontAlgn="auto" latinLnBrk="0" hangingPunct="1">
            <a:lnSpc>
              <a:spcPct val="100000"/>
            </a:lnSpc>
            <a:spcBef>
              <a:spcPts val="0"/>
            </a:spcBef>
            <a:spcAft>
              <a:spcPts val="0"/>
            </a:spcAft>
            <a:buClrTx/>
            <a:buSzTx/>
            <a:buFontTx/>
            <a:buNone/>
            <a:tabLst/>
            <a:defRPr/>
          </a:pPr>
          <a:endParaRPr lang="en-US" sz="1200">
            <a:effectLst/>
          </a:endParaRPr>
        </a:p>
        <a:p>
          <a:pPr rtl="0" eaLnBrk="1" fontAlgn="base" latinLnBrk="0" hangingPunct="1"/>
          <a:endParaRPr lang="en-US" sz="1200">
            <a:effectLst/>
          </a:endParaRPr>
        </a:p>
        <a:p>
          <a:pPr marL="0" marR="0" indent="0" defTabSz="914400" rtl="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rtl="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rtl="0" eaLnBrk="1" fontAlgn="auto" latinLnBrk="0" hangingPunct="1">
            <a:lnSpc>
              <a:spcPct val="100000"/>
            </a:lnSpc>
            <a:spcBef>
              <a:spcPts val="0"/>
            </a:spcBef>
            <a:spcAft>
              <a:spcPts val="0"/>
            </a:spcAft>
            <a:buClrTx/>
            <a:buSzTx/>
            <a:buFontTx/>
            <a:buNone/>
            <a:tabLst/>
            <a:defRPr/>
          </a:pPr>
          <a:endParaRPr lang="en-US" sz="1100" baseline="0">
            <a:effectLst/>
          </a:endParaRPr>
        </a:p>
        <a:p>
          <a:pPr marL="0" marR="0" indent="0" defTabSz="914400" rtl="0" eaLnBrk="1" fontAlgn="auto" latinLnBrk="0" hangingPunct="1">
            <a:lnSpc>
              <a:spcPct val="100000"/>
            </a:lnSpc>
            <a:spcBef>
              <a:spcPts val="0"/>
            </a:spcBef>
            <a:spcAft>
              <a:spcPts val="0"/>
            </a:spcAft>
            <a:buClrTx/>
            <a:buSzTx/>
            <a:buFontTx/>
            <a:buNone/>
            <a:tabLst/>
            <a:defRPr/>
          </a:pPr>
          <a:endParaRPr lang="en-US" sz="1100">
            <a:effectLst/>
          </a:endParaRPr>
        </a:p>
        <a:p>
          <a:pPr marL="0" marR="0" indent="0" defTabSz="914400" rtl="0" eaLnBrk="1" fontAlgn="auto" latinLnBrk="0" hangingPunct="1">
            <a:lnSpc>
              <a:spcPct val="100000"/>
            </a:lnSpc>
            <a:spcBef>
              <a:spcPts val="0"/>
            </a:spcBef>
            <a:spcAft>
              <a:spcPts val="0"/>
            </a:spcAft>
            <a:buClrTx/>
            <a:buSzTx/>
            <a:buFontTx/>
            <a:buNone/>
            <a:tabLst/>
            <a:defRPr/>
          </a:pPr>
          <a:endParaRPr lang="en-US" sz="1200">
            <a:effectLst/>
          </a:endParaRPr>
        </a:p>
        <a:p>
          <a:endParaRPr lang="en-US" sz="1100"/>
        </a:p>
      </xdr:txBody>
    </xdr:sp>
    <xdr:clientData/>
  </xdr:twoCellAnchor>
  <xdr:twoCellAnchor editAs="oneCell">
    <xdr:from>
      <xdr:col>1</xdr:col>
      <xdr:colOff>142875</xdr:colOff>
      <xdr:row>14</xdr:row>
      <xdr:rowOff>66675</xdr:rowOff>
    </xdr:from>
    <xdr:to>
      <xdr:col>10</xdr:col>
      <xdr:colOff>0</xdr:colOff>
      <xdr:row>25</xdr:row>
      <xdr:rowOff>85725</xdr:rowOff>
    </xdr:to>
    <xdr:pic>
      <xdr:nvPicPr>
        <xdr:cNvPr id="3" name="Picture 2" descr="https://www.analyticsvidhya.com/wp-content/uploads/2015/02/Mean_nonstationary.png"/>
        <xdr:cNvPicPr>
          <a:picLocks noChangeAspect="1" noChangeArrowheads="1"/>
        </xdr:cNvPicPr>
      </xdr:nvPicPr>
      <xdr:blipFill>
        <a:blip xmlns:r="http://schemas.openxmlformats.org/officeDocument/2006/relationships" r:embed="rId1"/>
        <a:srcRect/>
        <a:stretch>
          <a:fillRect/>
        </a:stretch>
      </xdr:blipFill>
      <xdr:spPr bwMode="auto">
        <a:xfrm>
          <a:off x="333375" y="3000375"/>
          <a:ext cx="5343525" cy="2114550"/>
        </a:xfrm>
        <a:prstGeom prst="rect">
          <a:avLst/>
        </a:prstGeom>
        <a:noFill/>
      </xdr:spPr>
    </xdr:pic>
    <xdr:clientData/>
  </xdr:twoCellAnchor>
  <xdr:twoCellAnchor editAs="oneCell">
    <xdr:from>
      <xdr:col>10</xdr:col>
      <xdr:colOff>257174</xdr:colOff>
      <xdr:row>13</xdr:row>
      <xdr:rowOff>180975</xdr:rowOff>
    </xdr:from>
    <xdr:to>
      <xdr:col>18</xdr:col>
      <xdr:colOff>285749</xdr:colOff>
      <xdr:row>26</xdr:row>
      <xdr:rowOff>76200</xdr:rowOff>
    </xdr:to>
    <xdr:pic>
      <xdr:nvPicPr>
        <xdr:cNvPr id="4" name="Picture 3" descr="Var_nonstationary"/>
        <xdr:cNvPicPr>
          <a:picLocks noChangeAspect="1" noChangeArrowheads="1"/>
        </xdr:cNvPicPr>
      </xdr:nvPicPr>
      <xdr:blipFill>
        <a:blip xmlns:r="http://schemas.openxmlformats.org/officeDocument/2006/relationships" r:embed="rId2"/>
        <a:srcRect/>
        <a:stretch>
          <a:fillRect/>
        </a:stretch>
      </xdr:blipFill>
      <xdr:spPr bwMode="auto">
        <a:xfrm>
          <a:off x="5934074" y="2924175"/>
          <a:ext cx="4905375" cy="2371725"/>
        </a:xfrm>
        <a:prstGeom prst="rect">
          <a:avLst/>
        </a:prstGeom>
        <a:noFill/>
      </xdr:spPr>
    </xdr:pic>
    <xdr:clientData/>
  </xdr:twoCellAnchor>
  <xdr:twoCellAnchor editAs="oneCell">
    <xdr:from>
      <xdr:col>20</xdr:col>
      <xdr:colOff>285750</xdr:colOff>
      <xdr:row>13</xdr:row>
      <xdr:rowOff>142875</xdr:rowOff>
    </xdr:from>
    <xdr:to>
      <xdr:col>29</xdr:col>
      <xdr:colOff>361255</xdr:colOff>
      <xdr:row>34</xdr:row>
      <xdr:rowOff>28089</xdr:rowOff>
    </xdr:to>
    <xdr:pic>
      <xdr:nvPicPr>
        <xdr:cNvPr id="6" name="Picture 5"/>
        <xdr:cNvPicPr>
          <a:picLocks noChangeAspect="1"/>
        </xdr:cNvPicPr>
      </xdr:nvPicPr>
      <xdr:blipFill>
        <a:blip xmlns:r="http://schemas.openxmlformats.org/officeDocument/2006/relationships" r:embed="rId3"/>
        <a:stretch>
          <a:fillRect/>
        </a:stretch>
      </xdr:blipFill>
      <xdr:spPr>
        <a:xfrm>
          <a:off x="12058650" y="2886075"/>
          <a:ext cx="5561905" cy="3885714"/>
        </a:xfrm>
        <a:prstGeom prst="rect">
          <a:avLst/>
        </a:prstGeom>
      </xdr:spPr>
    </xdr:pic>
    <xdr:clientData/>
  </xdr:twoCellAnchor>
  <xdr:oneCellAnchor>
    <xdr:from>
      <xdr:col>0</xdr:col>
      <xdr:colOff>190499</xdr:colOff>
      <xdr:row>26</xdr:row>
      <xdr:rowOff>142875</xdr:rowOff>
    </xdr:from>
    <xdr:ext cx="16230601" cy="2158924"/>
    <xdr:sp macro="" textlink="">
      <xdr:nvSpPr>
        <xdr:cNvPr id="7" name="TextBox 6"/>
        <xdr:cNvSpPr txBox="1"/>
      </xdr:nvSpPr>
      <xdr:spPr>
        <a:xfrm>
          <a:off x="190499" y="5362575"/>
          <a:ext cx="16230601" cy="2158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rtl="0" eaLnBrk="1" fontAlgn="auto" latinLnBrk="0" hangingPunct="1"/>
          <a:r>
            <a:rPr lang="en-US" sz="1200" b="1">
              <a:solidFill>
                <a:schemeClr val="tx1"/>
              </a:solidFill>
              <a:effectLst/>
              <a:latin typeface="+mn-lt"/>
              <a:ea typeface="+mn-ea"/>
              <a:cs typeface="+mn-cs"/>
            </a:rPr>
            <a:t>Time Series Technique Used</a:t>
          </a:r>
          <a:endParaRPr lang="en-US" sz="1200">
            <a:effectLst/>
          </a:endParaRPr>
        </a:p>
        <a:p>
          <a:pPr rtl="0" eaLnBrk="1" latinLnBrk="0" hangingPunct="1"/>
          <a:r>
            <a:rPr lang="en-US" sz="1200" b="1">
              <a:solidFill>
                <a:schemeClr val="tx1"/>
              </a:solidFill>
              <a:effectLst/>
              <a:latin typeface="+mn-lt"/>
              <a:ea typeface="+mn-ea"/>
              <a:cs typeface="+mn-cs"/>
            </a:rPr>
            <a:t>ARIMA </a:t>
          </a:r>
          <a:r>
            <a:rPr lang="en-US" sz="1200">
              <a:solidFill>
                <a:schemeClr val="tx1"/>
              </a:solidFill>
              <a:effectLst/>
              <a:latin typeface="+mn-lt"/>
              <a:ea typeface="+mn-ea"/>
              <a:cs typeface="+mn-cs"/>
            </a:rPr>
            <a:t>stands for </a:t>
          </a:r>
          <a:r>
            <a:rPr lang="en-US" sz="1200" b="1">
              <a:solidFill>
                <a:schemeClr val="tx1"/>
              </a:solidFill>
              <a:effectLst/>
              <a:latin typeface="+mn-lt"/>
              <a:ea typeface="+mn-ea"/>
              <a:cs typeface="+mn-cs"/>
            </a:rPr>
            <a:t>A</a:t>
          </a:r>
          <a:r>
            <a:rPr lang="en-US" sz="1200">
              <a:solidFill>
                <a:schemeClr val="tx1"/>
              </a:solidFill>
              <a:effectLst/>
              <a:latin typeface="+mn-lt"/>
              <a:ea typeface="+mn-ea"/>
              <a:cs typeface="+mn-cs"/>
            </a:rPr>
            <a:t>uto-</a:t>
          </a:r>
          <a:r>
            <a:rPr lang="en-US" sz="1200" b="1">
              <a:solidFill>
                <a:schemeClr val="tx1"/>
              </a:solidFill>
              <a:effectLst/>
              <a:latin typeface="+mn-lt"/>
              <a:ea typeface="+mn-ea"/>
              <a:cs typeface="+mn-cs"/>
            </a:rPr>
            <a:t>R</a:t>
          </a:r>
          <a:r>
            <a:rPr lang="en-US" sz="1200">
              <a:solidFill>
                <a:schemeClr val="tx1"/>
              </a:solidFill>
              <a:effectLst/>
              <a:latin typeface="+mn-lt"/>
              <a:ea typeface="+mn-ea"/>
              <a:cs typeface="+mn-cs"/>
            </a:rPr>
            <a:t>egressive </a:t>
          </a:r>
          <a:r>
            <a:rPr lang="en-US" sz="1200" b="1">
              <a:solidFill>
                <a:schemeClr val="tx1"/>
              </a:solidFill>
              <a:effectLst/>
              <a:latin typeface="+mn-lt"/>
              <a:ea typeface="+mn-ea"/>
              <a:cs typeface="+mn-cs"/>
            </a:rPr>
            <a:t>I</a:t>
          </a:r>
          <a:r>
            <a:rPr lang="en-US" sz="1200">
              <a:solidFill>
                <a:schemeClr val="tx1"/>
              </a:solidFill>
              <a:effectLst/>
              <a:latin typeface="+mn-lt"/>
              <a:ea typeface="+mn-ea"/>
              <a:cs typeface="+mn-cs"/>
            </a:rPr>
            <a:t>ntegrated </a:t>
          </a:r>
          <a:r>
            <a:rPr lang="en-US" sz="1200" b="1">
              <a:solidFill>
                <a:schemeClr val="tx1"/>
              </a:solidFill>
              <a:effectLst/>
              <a:latin typeface="+mn-lt"/>
              <a:ea typeface="+mn-ea"/>
              <a:cs typeface="+mn-cs"/>
            </a:rPr>
            <a:t>M</a:t>
          </a:r>
          <a:r>
            <a:rPr lang="en-US" sz="1200">
              <a:solidFill>
                <a:schemeClr val="tx1"/>
              </a:solidFill>
              <a:effectLst/>
              <a:latin typeface="+mn-lt"/>
              <a:ea typeface="+mn-ea"/>
              <a:cs typeface="+mn-cs"/>
            </a:rPr>
            <a:t>oving </a:t>
          </a:r>
          <a:r>
            <a:rPr lang="en-US" sz="1200" b="1">
              <a:solidFill>
                <a:schemeClr val="tx1"/>
              </a:solidFill>
              <a:effectLst/>
              <a:latin typeface="+mn-lt"/>
              <a:ea typeface="+mn-ea"/>
              <a:cs typeface="+mn-cs"/>
            </a:rPr>
            <a:t>A</a:t>
          </a:r>
          <a:r>
            <a:rPr lang="en-US" sz="1200">
              <a:solidFill>
                <a:schemeClr val="tx1"/>
              </a:solidFill>
              <a:effectLst/>
              <a:latin typeface="+mn-lt"/>
              <a:ea typeface="+mn-ea"/>
              <a:cs typeface="+mn-cs"/>
            </a:rPr>
            <a:t>verage. It is also known as </a:t>
          </a:r>
          <a:r>
            <a:rPr lang="en-US" sz="1200" b="1">
              <a:solidFill>
                <a:schemeClr val="tx1"/>
              </a:solidFill>
              <a:effectLst/>
              <a:latin typeface="+mn-lt"/>
              <a:ea typeface="+mn-ea"/>
              <a:cs typeface="+mn-cs"/>
            </a:rPr>
            <a:t>Box-Jenkins approach.</a:t>
          </a:r>
          <a:endParaRPr lang="en-US" sz="1200">
            <a:effectLst/>
          </a:endParaRPr>
        </a:p>
        <a:p>
          <a:pPr rtl="0" eaLnBrk="1" fontAlgn="base" latinLnBrk="0" hangingPunct="1"/>
          <a:r>
            <a:rPr lang="en-US" sz="1200">
              <a:solidFill>
                <a:schemeClr val="tx1"/>
              </a:solidFill>
              <a:effectLst/>
              <a:latin typeface="+mn-lt"/>
              <a:ea typeface="+mn-ea"/>
              <a:cs typeface="+mn-cs"/>
            </a:rPr>
            <a:t>ARIMA, as its full form indicates that it involves three components :</a:t>
          </a:r>
          <a:endParaRPr lang="en-US" sz="1200">
            <a:effectLst/>
          </a:endParaRPr>
        </a:p>
        <a:p>
          <a:pPr rtl="0" eaLnBrk="1" fontAlgn="base" latinLnBrk="0" hangingPunct="1"/>
          <a:r>
            <a:rPr lang="en-US" sz="1200" b="1" i="1">
              <a:solidFill>
                <a:schemeClr val="tx1"/>
              </a:solidFill>
              <a:effectLst/>
              <a:latin typeface="+mn-lt"/>
              <a:ea typeface="+mn-ea"/>
              <a:cs typeface="+mn-cs"/>
            </a:rPr>
            <a:t>Auto-regressive component:</a:t>
          </a:r>
          <a:r>
            <a:rPr lang="en-US" sz="1200" b="1">
              <a:solidFill>
                <a:schemeClr val="tx1"/>
              </a:solidFill>
              <a:effectLst/>
              <a:latin typeface="+mn-lt"/>
              <a:ea typeface="+mn-ea"/>
              <a:cs typeface="+mn-cs"/>
            </a:rPr>
            <a:t> </a:t>
          </a:r>
          <a:r>
            <a:rPr lang="en-US" sz="1200">
              <a:solidFill>
                <a:schemeClr val="tx1"/>
              </a:solidFill>
              <a:effectLst/>
              <a:latin typeface="+mn-lt"/>
              <a:ea typeface="+mn-ea"/>
              <a:cs typeface="+mn-cs"/>
            </a:rPr>
            <a:t>Lags of variable itself</a:t>
          </a:r>
          <a:endParaRPr lang="en-US" sz="1200">
            <a:effectLst/>
          </a:endParaRPr>
        </a:p>
        <a:p>
          <a:pPr rtl="0" eaLnBrk="1" fontAlgn="base" latinLnBrk="0" hangingPunct="1"/>
          <a:r>
            <a:rPr lang="en-US" sz="1200" b="1" i="1">
              <a:solidFill>
                <a:schemeClr val="tx1"/>
              </a:solidFill>
              <a:effectLst/>
              <a:latin typeface="+mn-lt"/>
              <a:ea typeface="+mn-ea"/>
              <a:cs typeface="+mn-cs"/>
            </a:rPr>
            <a:t>Integrated: </a:t>
          </a:r>
          <a:r>
            <a:rPr lang="en-US" sz="1200" i="1">
              <a:solidFill>
                <a:schemeClr val="tx1"/>
              </a:solidFill>
              <a:effectLst/>
              <a:latin typeface="+mn-lt"/>
              <a:ea typeface="+mn-ea"/>
              <a:cs typeface="+mn-cs"/>
            </a:rPr>
            <a:t>Differencing steps required to make stationary</a:t>
          </a:r>
          <a:endParaRPr lang="en-US" sz="1200">
            <a:effectLst/>
          </a:endParaRPr>
        </a:p>
        <a:p>
          <a:pPr rtl="0" eaLnBrk="1" fontAlgn="base" latinLnBrk="0" hangingPunct="1"/>
          <a:r>
            <a:rPr lang="en-US" sz="1200" b="1" i="1">
              <a:solidFill>
                <a:schemeClr val="tx1"/>
              </a:solidFill>
              <a:effectLst/>
              <a:latin typeface="+mn-lt"/>
              <a:ea typeface="+mn-ea"/>
              <a:cs typeface="+mn-cs"/>
            </a:rPr>
            <a:t>Moving average component: </a:t>
          </a:r>
          <a:r>
            <a:rPr lang="en-US" sz="1200">
              <a:solidFill>
                <a:schemeClr val="tx1"/>
              </a:solidFill>
              <a:effectLst/>
              <a:latin typeface="+mn-lt"/>
              <a:ea typeface="+mn-ea"/>
              <a:cs typeface="+mn-cs"/>
            </a:rPr>
            <a:t>Lags of previous information shocks</a:t>
          </a:r>
          <a:endParaRPr lang="en-US" sz="1200">
            <a:effectLst/>
          </a:endParaRPr>
        </a:p>
        <a:p>
          <a:pPr rtl="0" eaLnBrk="1" fontAlgn="base" latinLnBrk="0" hangingPunct="1"/>
          <a:r>
            <a:rPr lang="en-US" sz="1200">
              <a:solidFill>
                <a:schemeClr val="tx1"/>
              </a:solidFill>
              <a:effectLst/>
              <a:latin typeface="+mn-lt"/>
              <a:ea typeface="+mn-ea"/>
              <a:cs typeface="+mn-cs"/>
            </a:rPr>
            <a:t>Both Auto-regressive (lag based) and moving average components in conjunction are used by ARIMA technique for forecasting a time series.</a:t>
          </a:r>
          <a:endParaRPr lang="en-US" sz="1200">
            <a:effectLst/>
          </a:endParaRPr>
        </a:p>
        <a:p>
          <a:pPr rtl="0" eaLnBrk="1" fontAlgn="base" latinLnBrk="0" hangingPunct="1"/>
          <a:r>
            <a:rPr lang="en-US" sz="1200">
              <a:solidFill>
                <a:schemeClr val="tx1"/>
              </a:solidFill>
              <a:effectLst/>
              <a:latin typeface="+mn-lt"/>
              <a:ea typeface="+mn-ea"/>
              <a:cs typeface="+mn-cs"/>
            </a:rPr>
            <a:t>A typical ARIMA model is known as </a:t>
          </a:r>
          <a:r>
            <a:rPr lang="en-US" sz="1200" b="1">
              <a:solidFill>
                <a:schemeClr val="tx1"/>
              </a:solidFill>
              <a:effectLst/>
              <a:latin typeface="+mn-lt"/>
              <a:ea typeface="+mn-ea"/>
              <a:cs typeface="+mn-cs"/>
            </a:rPr>
            <a:t>ARIMA(</a:t>
          </a:r>
          <a:r>
            <a:rPr lang="en-US" sz="1200" b="1" i="1">
              <a:solidFill>
                <a:schemeClr val="tx1"/>
              </a:solidFill>
              <a:effectLst/>
              <a:latin typeface="+mn-lt"/>
              <a:ea typeface="+mn-ea"/>
              <a:cs typeface="+mn-cs"/>
            </a:rPr>
            <a:t>p,d,q</a:t>
          </a:r>
          <a:r>
            <a:rPr lang="en-US" sz="1200" b="1">
              <a:solidFill>
                <a:schemeClr val="tx1"/>
              </a:solidFill>
              <a:effectLst/>
              <a:latin typeface="+mn-lt"/>
              <a:ea typeface="+mn-ea"/>
              <a:cs typeface="+mn-cs"/>
            </a:rPr>
            <a:t>)</a:t>
          </a:r>
          <a:r>
            <a:rPr lang="en-US" sz="1200">
              <a:solidFill>
                <a:schemeClr val="tx1"/>
              </a:solidFill>
              <a:effectLst/>
              <a:latin typeface="+mn-lt"/>
              <a:ea typeface="+mn-ea"/>
              <a:cs typeface="+mn-cs"/>
            </a:rPr>
            <a:t> with parameters p,d,q define as :</a:t>
          </a:r>
          <a:endParaRPr lang="en-US" sz="1200">
            <a:effectLst/>
          </a:endParaRPr>
        </a:p>
        <a:p>
          <a:pPr rtl="0" eaLnBrk="1" latinLnBrk="0" hangingPunct="1"/>
          <a:r>
            <a:rPr lang="en-US" sz="1200" b="1">
              <a:solidFill>
                <a:schemeClr val="tx1"/>
              </a:solidFill>
              <a:effectLst/>
              <a:latin typeface="+mn-lt"/>
              <a:ea typeface="+mn-ea"/>
              <a:cs typeface="+mn-cs"/>
            </a:rPr>
            <a:t>p</a:t>
          </a:r>
          <a:r>
            <a:rPr lang="en-US" sz="1200">
              <a:solidFill>
                <a:schemeClr val="tx1"/>
              </a:solidFill>
              <a:effectLst/>
              <a:latin typeface="+mn-lt"/>
              <a:ea typeface="+mn-ea"/>
              <a:cs typeface="+mn-cs"/>
            </a:rPr>
            <a:t> is the number of autoregressive terms</a:t>
          </a:r>
          <a:endParaRPr lang="en-US" sz="1200">
            <a:effectLst/>
          </a:endParaRPr>
        </a:p>
        <a:p>
          <a:pPr rtl="0" eaLnBrk="1" latinLnBrk="0" hangingPunct="1"/>
          <a:r>
            <a:rPr lang="en-US" sz="1200" b="1">
              <a:solidFill>
                <a:schemeClr val="tx1"/>
              </a:solidFill>
              <a:effectLst/>
              <a:latin typeface="+mn-lt"/>
              <a:ea typeface="+mn-ea"/>
              <a:cs typeface="+mn-cs"/>
            </a:rPr>
            <a:t>d</a:t>
          </a:r>
          <a:r>
            <a:rPr lang="en-US" sz="1200">
              <a:solidFill>
                <a:schemeClr val="tx1"/>
              </a:solidFill>
              <a:effectLst/>
              <a:latin typeface="+mn-lt"/>
              <a:ea typeface="+mn-ea"/>
              <a:cs typeface="+mn-cs"/>
            </a:rPr>
            <a:t> is the number of non-seasonal differences needed for stationarity</a:t>
          </a:r>
          <a:endParaRPr lang="en-US" sz="1200">
            <a:effectLst/>
          </a:endParaRPr>
        </a:p>
        <a:p>
          <a:pPr rtl="0" eaLnBrk="1" latinLnBrk="0" hangingPunct="1"/>
          <a:r>
            <a:rPr lang="en-US" sz="1200" b="1">
              <a:solidFill>
                <a:schemeClr val="tx1"/>
              </a:solidFill>
              <a:effectLst/>
              <a:latin typeface="+mn-lt"/>
              <a:ea typeface="+mn-ea"/>
              <a:cs typeface="+mn-cs"/>
            </a:rPr>
            <a:t>q</a:t>
          </a:r>
          <a:r>
            <a:rPr lang="en-US" sz="1200">
              <a:solidFill>
                <a:schemeClr val="tx1"/>
              </a:solidFill>
              <a:effectLst/>
              <a:latin typeface="+mn-lt"/>
              <a:ea typeface="+mn-ea"/>
              <a:cs typeface="+mn-cs"/>
            </a:rPr>
            <a:t> is the number of lagged forecast errors in the prediction equation</a:t>
          </a:r>
          <a:endParaRPr lang="en-US" sz="1200">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14</xdr:col>
      <xdr:colOff>190500</xdr:colOff>
      <xdr:row>8</xdr:row>
      <xdr:rowOff>47625</xdr:rowOff>
    </xdr:from>
    <xdr:to>
      <xdr:col>25</xdr:col>
      <xdr:colOff>428626</xdr:colOff>
      <xdr:row>28</xdr:row>
      <xdr:rowOff>47625</xdr:rowOff>
    </xdr:to>
    <xdr:pic>
      <xdr:nvPicPr>
        <xdr:cNvPr id="6" name="Picture 5"/>
        <xdr:cNvPicPr>
          <a:picLocks noChangeAspect="1"/>
        </xdr:cNvPicPr>
      </xdr:nvPicPr>
      <xdr:blipFill rotWithShape="1">
        <a:blip xmlns:r="http://schemas.openxmlformats.org/officeDocument/2006/relationships" r:embed="rId1"/>
        <a:srcRect l="1044" t="2360" r="2308" b="3436"/>
        <a:stretch/>
      </xdr:blipFill>
      <xdr:spPr>
        <a:xfrm>
          <a:off x="9153525" y="47625"/>
          <a:ext cx="6943726" cy="4010025"/>
        </a:xfrm>
        <a:prstGeom prst="rect">
          <a:avLst/>
        </a:prstGeom>
      </xdr:spPr>
    </xdr:pic>
    <xdr:clientData/>
  </xdr:twoCellAnchor>
  <xdr:twoCellAnchor editAs="oneCell">
    <xdr:from>
      <xdr:col>14</xdr:col>
      <xdr:colOff>76200</xdr:colOff>
      <xdr:row>28</xdr:row>
      <xdr:rowOff>161925</xdr:rowOff>
    </xdr:from>
    <xdr:to>
      <xdr:col>25</xdr:col>
      <xdr:colOff>361949</xdr:colOff>
      <xdr:row>45</xdr:row>
      <xdr:rowOff>76200</xdr:rowOff>
    </xdr:to>
    <xdr:pic>
      <xdr:nvPicPr>
        <xdr:cNvPr id="7" name="Picture 6"/>
        <xdr:cNvPicPr>
          <a:picLocks noChangeAspect="1"/>
        </xdr:cNvPicPr>
      </xdr:nvPicPr>
      <xdr:blipFill rotWithShape="1">
        <a:blip xmlns:r="http://schemas.openxmlformats.org/officeDocument/2006/relationships" r:embed="rId2"/>
        <a:srcRect t="13251" r="3817" b="3255"/>
        <a:stretch/>
      </xdr:blipFill>
      <xdr:spPr>
        <a:xfrm>
          <a:off x="9039225" y="5105400"/>
          <a:ext cx="6991349" cy="3343275"/>
        </a:xfrm>
        <a:prstGeom prst="rect">
          <a:avLst/>
        </a:prstGeom>
      </xdr:spPr>
    </xdr:pic>
    <xdr:clientData/>
  </xdr:twoCellAnchor>
  <xdr:twoCellAnchor>
    <xdr:from>
      <xdr:col>25</xdr:col>
      <xdr:colOff>47625</xdr:colOff>
      <xdr:row>29</xdr:row>
      <xdr:rowOff>95250</xdr:rowOff>
    </xdr:from>
    <xdr:to>
      <xdr:col>26</xdr:col>
      <xdr:colOff>266700</xdr:colOff>
      <xdr:row>35</xdr:row>
      <xdr:rowOff>85725</xdr:rowOff>
    </xdr:to>
    <xdr:sp macro="" textlink="">
      <xdr:nvSpPr>
        <xdr:cNvPr id="8" name="Right Brace 7"/>
        <xdr:cNvSpPr/>
      </xdr:nvSpPr>
      <xdr:spPr>
        <a:xfrm>
          <a:off x="15716250" y="4295775"/>
          <a:ext cx="828675" cy="1133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25</xdr:col>
      <xdr:colOff>561975</xdr:colOff>
      <xdr:row>31</xdr:row>
      <xdr:rowOff>19050</xdr:rowOff>
    </xdr:from>
    <xdr:ext cx="1173398" cy="264560"/>
    <xdr:sp macro="" textlink="">
      <xdr:nvSpPr>
        <xdr:cNvPr id="9" name="TextBox 8"/>
        <xdr:cNvSpPr txBox="1"/>
      </xdr:nvSpPr>
      <xdr:spPr>
        <a:xfrm>
          <a:off x="16230600" y="4600575"/>
          <a:ext cx="117339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Forecasted Value</a:t>
          </a:r>
        </a:p>
      </xdr:txBody>
    </xdr:sp>
    <xdr:clientData/>
  </xdr:oneCellAnchor>
  <xdr:oneCellAnchor>
    <xdr:from>
      <xdr:col>17</xdr:col>
      <xdr:colOff>542925</xdr:colOff>
      <xdr:row>37</xdr:row>
      <xdr:rowOff>95250</xdr:rowOff>
    </xdr:from>
    <xdr:ext cx="903452" cy="264560"/>
    <xdr:sp macro="" textlink="">
      <xdr:nvSpPr>
        <xdr:cNvPr id="10" name="TextBox 9"/>
        <xdr:cNvSpPr txBox="1"/>
      </xdr:nvSpPr>
      <xdr:spPr>
        <a:xfrm>
          <a:off x="11334750" y="5819775"/>
          <a:ext cx="9034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Actual Value</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8</xdr:col>
      <xdr:colOff>542925</xdr:colOff>
      <xdr:row>19</xdr:row>
      <xdr:rowOff>57150</xdr:rowOff>
    </xdr:to>
    <xdr:pic>
      <xdr:nvPicPr>
        <xdr:cNvPr id="2" name="Picture 1"/>
        <xdr:cNvPicPr>
          <a:picLocks noChangeAspect="1"/>
        </xdr:cNvPicPr>
      </xdr:nvPicPr>
      <xdr:blipFill rotWithShape="1">
        <a:blip xmlns:r="http://schemas.openxmlformats.org/officeDocument/2006/relationships" r:embed="rId1"/>
        <a:srcRect t="3713" r="4047" b="2723"/>
        <a:stretch/>
      </xdr:blipFill>
      <xdr:spPr>
        <a:xfrm>
          <a:off x="0" y="76200"/>
          <a:ext cx="5419725" cy="3600450"/>
        </a:xfrm>
        <a:prstGeom prst="rect">
          <a:avLst/>
        </a:prstGeom>
      </xdr:spPr>
    </xdr:pic>
    <xdr:clientData/>
  </xdr:twoCellAnchor>
  <xdr:twoCellAnchor editAs="oneCell">
    <xdr:from>
      <xdr:col>9</xdr:col>
      <xdr:colOff>266700</xdr:colOff>
      <xdr:row>0</xdr:row>
      <xdr:rowOff>104775</xdr:rowOff>
    </xdr:from>
    <xdr:to>
      <xdr:col>19</xdr:col>
      <xdr:colOff>390525</xdr:colOff>
      <xdr:row>19</xdr:row>
      <xdr:rowOff>57150</xdr:rowOff>
    </xdr:to>
    <xdr:pic>
      <xdr:nvPicPr>
        <xdr:cNvPr id="3" name="Picture 2"/>
        <xdr:cNvPicPr>
          <a:picLocks noChangeAspect="1"/>
        </xdr:cNvPicPr>
      </xdr:nvPicPr>
      <xdr:blipFill rotWithShape="1">
        <a:blip xmlns:r="http://schemas.openxmlformats.org/officeDocument/2006/relationships" r:embed="rId2"/>
        <a:srcRect t="3970" r="3970" b="2978"/>
        <a:stretch/>
      </xdr:blipFill>
      <xdr:spPr>
        <a:xfrm>
          <a:off x="5753100" y="104775"/>
          <a:ext cx="6219825" cy="3571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3"/>
  <sheetViews>
    <sheetView showGridLines="0" tabSelected="1" workbookViewId="0">
      <selection activeCell="G1" sqref="G1:V1"/>
    </sheetView>
  </sheetViews>
  <sheetFormatPr defaultRowHeight="15" x14ac:dyDescent="0.25"/>
  <cols>
    <col min="1" max="1" width="2.85546875" customWidth="1"/>
  </cols>
  <sheetData>
    <row r="1" spans="2:22" ht="36" customHeight="1" x14ac:dyDescent="0.55000000000000004">
      <c r="G1" s="28" t="s">
        <v>183</v>
      </c>
      <c r="H1" s="28"/>
      <c r="I1" s="28"/>
      <c r="J1" s="28"/>
      <c r="K1" s="28"/>
      <c r="L1" s="28"/>
      <c r="M1" s="28"/>
      <c r="N1" s="28"/>
      <c r="O1" s="28"/>
      <c r="P1" s="28"/>
      <c r="Q1" s="28"/>
      <c r="R1" s="28"/>
      <c r="S1" s="28"/>
      <c r="T1" s="28"/>
      <c r="U1" s="28"/>
      <c r="V1" s="28"/>
    </row>
    <row r="3" spans="2:22" x14ac:dyDescent="0.25">
      <c r="B3" s="11"/>
    </row>
  </sheetData>
  <mergeCells count="1">
    <mergeCell ref="G1:V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showGridLines="0" workbookViewId="0">
      <selection activeCell="F1" sqref="F1:T1"/>
    </sheetView>
  </sheetViews>
  <sheetFormatPr defaultRowHeight="15" x14ac:dyDescent="0.25"/>
  <cols>
    <col min="1" max="1" width="15.5703125" customWidth="1"/>
  </cols>
  <sheetData>
    <row r="1" spans="1:20" ht="28.5" x14ac:dyDescent="0.45">
      <c r="F1" s="29" t="s">
        <v>184</v>
      </c>
      <c r="G1" s="29"/>
      <c r="H1" s="29"/>
      <c r="I1" s="29"/>
      <c r="J1" s="29"/>
      <c r="K1" s="29"/>
      <c r="L1" s="29"/>
      <c r="M1" s="29"/>
      <c r="N1" s="29"/>
      <c r="O1" s="29"/>
      <c r="P1" s="29"/>
      <c r="Q1" s="29"/>
      <c r="R1" s="29"/>
      <c r="S1" s="29"/>
      <c r="T1" s="29"/>
    </row>
    <row r="2" spans="1:20" x14ac:dyDescent="0.25">
      <c r="A2" s="4" t="s">
        <v>188</v>
      </c>
    </row>
    <row r="3" spans="1:20" x14ac:dyDescent="0.25">
      <c r="A3" s="4"/>
    </row>
    <row r="4" spans="1:20" x14ac:dyDescent="0.25">
      <c r="A4" s="4" t="s">
        <v>185</v>
      </c>
    </row>
    <row r="5" spans="1:20" x14ac:dyDescent="0.25">
      <c r="A5" s="4"/>
    </row>
    <row r="6" spans="1:20" x14ac:dyDescent="0.25">
      <c r="A6" s="4" t="s">
        <v>186</v>
      </c>
    </row>
    <row r="7" spans="1:20" x14ac:dyDescent="0.25">
      <c r="A7" s="4"/>
    </row>
    <row r="8" spans="1:20" x14ac:dyDescent="0.25">
      <c r="A8" s="4"/>
    </row>
    <row r="9" spans="1:20" x14ac:dyDescent="0.25">
      <c r="A9" s="10" t="s">
        <v>162</v>
      </c>
    </row>
    <row r="10" spans="1:20" ht="30.75" customHeight="1" x14ac:dyDescent="0.25">
      <c r="A10" s="7" t="s">
        <v>161</v>
      </c>
      <c r="B10" s="6" t="s">
        <v>149</v>
      </c>
      <c r="C10" s="6" t="s">
        <v>150</v>
      </c>
      <c r="D10" s="6" t="s">
        <v>151</v>
      </c>
      <c r="E10" s="6" t="s">
        <v>152</v>
      </c>
      <c r="F10" s="6" t="s">
        <v>153</v>
      </c>
      <c r="G10" s="6" t="s">
        <v>154</v>
      </c>
      <c r="H10" s="6" t="s">
        <v>155</v>
      </c>
      <c r="I10" s="6" t="s">
        <v>156</v>
      </c>
      <c r="J10" s="6" t="s">
        <v>157</v>
      </c>
      <c r="K10" s="6" t="s">
        <v>158</v>
      </c>
      <c r="L10" s="6" t="s">
        <v>159</v>
      </c>
      <c r="M10" s="6" t="s">
        <v>160</v>
      </c>
    </row>
    <row r="11" spans="1:20" x14ac:dyDescent="0.25">
      <c r="A11" s="8">
        <v>2005</v>
      </c>
      <c r="B11">
        <v>112</v>
      </c>
      <c r="C11">
        <v>118</v>
      </c>
      <c r="D11">
        <v>132</v>
      </c>
      <c r="E11">
        <v>129</v>
      </c>
      <c r="F11">
        <v>121</v>
      </c>
      <c r="G11">
        <v>135</v>
      </c>
      <c r="H11">
        <v>148</v>
      </c>
      <c r="I11">
        <v>148</v>
      </c>
      <c r="J11">
        <v>136</v>
      </c>
      <c r="K11">
        <v>119</v>
      </c>
      <c r="L11">
        <v>104</v>
      </c>
      <c r="M11">
        <v>118</v>
      </c>
    </row>
    <row r="12" spans="1:20" x14ac:dyDescent="0.25">
      <c r="A12" s="8">
        <v>2006</v>
      </c>
      <c r="B12">
        <v>115</v>
      </c>
      <c r="C12">
        <v>126</v>
      </c>
      <c r="D12">
        <v>141</v>
      </c>
      <c r="E12">
        <v>135</v>
      </c>
      <c r="F12">
        <v>125</v>
      </c>
      <c r="G12">
        <v>149</v>
      </c>
      <c r="H12">
        <v>170</v>
      </c>
      <c r="I12">
        <v>170</v>
      </c>
      <c r="J12">
        <v>158</v>
      </c>
      <c r="K12">
        <v>133</v>
      </c>
      <c r="L12">
        <v>114</v>
      </c>
      <c r="M12">
        <v>140</v>
      </c>
    </row>
    <row r="13" spans="1:20" x14ac:dyDescent="0.25">
      <c r="A13" s="8">
        <v>2007</v>
      </c>
      <c r="B13">
        <v>145</v>
      </c>
      <c r="C13">
        <v>150</v>
      </c>
      <c r="D13">
        <v>178</v>
      </c>
      <c r="E13">
        <v>163</v>
      </c>
      <c r="F13">
        <v>172</v>
      </c>
      <c r="G13">
        <v>178</v>
      </c>
      <c r="H13">
        <v>199</v>
      </c>
      <c r="I13">
        <v>199</v>
      </c>
      <c r="J13">
        <v>184</v>
      </c>
      <c r="K13">
        <v>162</v>
      </c>
      <c r="L13">
        <v>146</v>
      </c>
      <c r="M13">
        <v>166</v>
      </c>
    </row>
    <row r="14" spans="1:20" x14ac:dyDescent="0.25">
      <c r="A14" s="8">
        <v>2008</v>
      </c>
      <c r="B14">
        <v>171</v>
      </c>
      <c r="C14">
        <v>180</v>
      </c>
      <c r="D14">
        <v>193</v>
      </c>
      <c r="E14">
        <v>181</v>
      </c>
      <c r="F14">
        <v>183</v>
      </c>
      <c r="G14">
        <v>218</v>
      </c>
      <c r="H14">
        <v>230</v>
      </c>
      <c r="I14">
        <v>242</v>
      </c>
      <c r="J14">
        <v>209</v>
      </c>
      <c r="K14">
        <v>191</v>
      </c>
      <c r="L14">
        <v>172</v>
      </c>
      <c r="M14">
        <v>194</v>
      </c>
    </row>
    <row r="15" spans="1:20" x14ac:dyDescent="0.25">
      <c r="A15" s="8">
        <v>2009</v>
      </c>
      <c r="B15">
        <v>196</v>
      </c>
      <c r="C15">
        <v>196</v>
      </c>
      <c r="D15">
        <v>236</v>
      </c>
      <c r="E15">
        <v>235</v>
      </c>
      <c r="F15">
        <v>229</v>
      </c>
      <c r="G15">
        <v>243</v>
      </c>
      <c r="H15">
        <v>264</v>
      </c>
      <c r="I15">
        <v>272</v>
      </c>
      <c r="J15">
        <v>237</v>
      </c>
      <c r="K15">
        <v>211</v>
      </c>
      <c r="L15">
        <v>180</v>
      </c>
      <c r="M15">
        <v>201</v>
      </c>
    </row>
    <row r="16" spans="1:20" x14ac:dyDescent="0.25">
      <c r="A16" s="8">
        <v>2010</v>
      </c>
      <c r="B16">
        <v>204</v>
      </c>
      <c r="C16">
        <v>188</v>
      </c>
      <c r="D16">
        <v>235</v>
      </c>
      <c r="E16">
        <v>227</v>
      </c>
      <c r="F16">
        <v>234</v>
      </c>
      <c r="G16">
        <v>264</v>
      </c>
      <c r="H16">
        <v>302</v>
      </c>
      <c r="I16">
        <v>293</v>
      </c>
      <c r="J16">
        <v>259</v>
      </c>
      <c r="K16">
        <v>229</v>
      </c>
      <c r="L16">
        <v>203</v>
      </c>
      <c r="M16">
        <v>229</v>
      </c>
    </row>
    <row r="17" spans="1:13" x14ac:dyDescent="0.25">
      <c r="A17" s="8">
        <v>2011</v>
      </c>
      <c r="B17">
        <v>242</v>
      </c>
      <c r="C17">
        <v>233</v>
      </c>
      <c r="D17">
        <v>267</v>
      </c>
      <c r="E17">
        <v>269</v>
      </c>
      <c r="F17">
        <v>270</v>
      </c>
      <c r="G17">
        <v>315</v>
      </c>
      <c r="H17">
        <v>364</v>
      </c>
      <c r="I17">
        <v>347</v>
      </c>
      <c r="J17">
        <v>312</v>
      </c>
      <c r="K17">
        <v>274</v>
      </c>
      <c r="L17">
        <v>237</v>
      </c>
      <c r="M17">
        <v>278</v>
      </c>
    </row>
    <row r="18" spans="1:13" x14ac:dyDescent="0.25">
      <c r="A18" s="8">
        <v>2012</v>
      </c>
      <c r="B18">
        <v>284</v>
      </c>
      <c r="C18">
        <v>277</v>
      </c>
      <c r="D18">
        <v>317</v>
      </c>
      <c r="E18">
        <v>313</v>
      </c>
      <c r="F18">
        <v>318</v>
      </c>
      <c r="G18">
        <v>374</v>
      </c>
      <c r="H18">
        <v>413</v>
      </c>
      <c r="I18">
        <v>405</v>
      </c>
      <c r="J18">
        <v>355</v>
      </c>
      <c r="K18">
        <v>306</v>
      </c>
      <c r="L18">
        <v>271</v>
      </c>
      <c r="M18">
        <v>306</v>
      </c>
    </row>
    <row r="19" spans="1:13" x14ac:dyDescent="0.25">
      <c r="A19" s="8">
        <v>2013</v>
      </c>
      <c r="B19">
        <v>315</v>
      </c>
      <c r="C19">
        <v>301</v>
      </c>
      <c r="D19">
        <v>356</v>
      </c>
      <c r="E19">
        <v>348</v>
      </c>
      <c r="F19">
        <v>355</v>
      </c>
      <c r="G19">
        <v>422</v>
      </c>
      <c r="H19">
        <v>465</v>
      </c>
      <c r="I19">
        <v>467</v>
      </c>
      <c r="J19">
        <v>404</v>
      </c>
      <c r="K19">
        <v>347</v>
      </c>
      <c r="L19">
        <v>305</v>
      </c>
      <c r="M19">
        <v>336</v>
      </c>
    </row>
    <row r="20" spans="1:13" x14ac:dyDescent="0.25">
      <c r="A20" s="8">
        <v>2014</v>
      </c>
      <c r="B20">
        <v>340</v>
      </c>
      <c r="C20">
        <v>318</v>
      </c>
      <c r="D20">
        <v>362</v>
      </c>
      <c r="E20">
        <v>348</v>
      </c>
      <c r="F20">
        <v>363</v>
      </c>
      <c r="G20">
        <v>435</v>
      </c>
      <c r="H20">
        <v>491</v>
      </c>
      <c r="I20">
        <v>505</v>
      </c>
      <c r="J20">
        <v>404</v>
      </c>
      <c r="K20">
        <v>359</v>
      </c>
      <c r="L20">
        <v>310</v>
      </c>
      <c r="M20">
        <v>337</v>
      </c>
    </row>
    <row r="21" spans="1:13" x14ac:dyDescent="0.25">
      <c r="A21" s="8">
        <v>2015</v>
      </c>
      <c r="B21">
        <v>360</v>
      </c>
      <c r="C21">
        <v>342</v>
      </c>
      <c r="D21">
        <v>406</v>
      </c>
      <c r="E21">
        <v>396</v>
      </c>
      <c r="F21">
        <v>420</v>
      </c>
      <c r="G21">
        <v>472</v>
      </c>
      <c r="H21">
        <v>548</v>
      </c>
      <c r="I21">
        <v>559</v>
      </c>
      <c r="J21">
        <v>463</v>
      </c>
      <c r="K21">
        <v>407</v>
      </c>
      <c r="L21">
        <v>362</v>
      </c>
      <c r="M21">
        <v>405</v>
      </c>
    </row>
    <row r="22" spans="1:13" x14ac:dyDescent="0.25">
      <c r="A22" s="8">
        <v>2016</v>
      </c>
      <c r="B22">
        <v>417</v>
      </c>
      <c r="C22">
        <v>391</v>
      </c>
      <c r="D22">
        <v>419</v>
      </c>
      <c r="E22">
        <v>461</v>
      </c>
      <c r="F22">
        <v>472</v>
      </c>
      <c r="G22">
        <v>535</v>
      </c>
      <c r="H22">
        <v>622</v>
      </c>
      <c r="I22">
        <v>606</v>
      </c>
      <c r="J22">
        <v>508</v>
      </c>
      <c r="K22">
        <v>461</v>
      </c>
      <c r="L22">
        <v>390</v>
      </c>
      <c r="M22">
        <v>432</v>
      </c>
    </row>
    <row r="25" spans="1:13" x14ac:dyDescent="0.25">
      <c r="A25" s="32" t="s">
        <v>166</v>
      </c>
      <c r="B25" s="32"/>
      <c r="C25" s="32"/>
    </row>
    <row r="27" spans="1:13" x14ac:dyDescent="0.25">
      <c r="A27" s="31" t="s">
        <v>165</v>
      </c>
      <c r="B27" s="9">
        <v>424.07573956303241</v>
      </c>
      <c r="C27" s="9">
        <v>391.17953660147975</v>
      </c>
      <c r="D27" s="9">
        <v>457.47516281700427</v>
      </c>
      <c r="E27" s="9">
        <v>455.42495941791765</v>
      </c>
      <c r="F27" s="9">
        <v>475.60326081795881</v>
      </c>
      <c r="G27" s="9">
        <v>564.91732686114995</v>
      </c>
      <c r="H27" s="9">
        <v>647.71539876839552</v>
      </c>
      <c r="I27" s="9">
        <v>643.0943214988456</v>
      </c>
      <c r="J27" s="9">
        <v>534.4755807772666</v>
      </c>
      <c r="K27" s="9">
        <v>462.48008500887244</v>
      </c>
      <c r="L27" s="9">
        <v>402.94069655060861</v>
      </c>
      <c r="M27" s="9">
        <v>450.25704570747928</v>
      </c>
    </row>
    <row r="28" spans="1:13" x14ac:dyDescent="0.25">
      <c r="A28" s="31"/>
    </row>
    <row r="29" spans="1:13" x14ac:dyDescent="0.25">
      <c r="A29" s="11"/>
    </row>
    <row r="30" spans="1:13" x14ac:dyDescent="0.25">
      <c r="A30" s="31" t="s">
        <v>163</v>
      </c>
      <c r="B30" s="9">
        <f t="shared" ref="B30:M30" si="0">B22-B27</f>
        <v>-7.075739563032414</v>
      </c>
      <c r="C30" s="9">
        <f t="shared" si="0"/>
        <v>-0.1795366014797537</v>
      </c>
      <c r="D30" s="9">
        <f t="shared" si="0"/>
        <v>-38.475162817004275</v>
      </c>
      <c r="E30" s="9">
        <f t="shared" si="0"/>
        <v>5.5750405820823516</v>
      </c>
      <c r="F30" s="9">
        <f t="shared" si="0"/>
        <v>-3.6032608179588124</v>
      </c>
      <c r="G30" s="9">
        <f t="shared" si="0"/>
        <v>-29.917326861149945</v>
      </c>
      <c r="H30" s="9">
        <f t="shared" si="0"/>
        <v>-25.715398768395517</v>
      </c>
      <c r="I30" s="9">
        <f t="shared" si="0"/>
        <v>-37.094321498845602</v>
      </c>
      <c r="J30" s="9">
        <f t="shared" si="0"/>
        <v>-26.4755807772666</v>
      </c>
      <c r="K30" s="9">
        <f t="shared" si="0"/>
        <v>-1.480085008872436</v>
      </c>
      <c r="L30" s="9">
        <f t="shared" si="0"/>
        <v>-12.940696550608607</v>
      </c>
      <c r="M30" s="9">
        <f t="shared" si="0"/>
        <v>-18.257045707479278</v>
      </c>
    </row>
    <row r="31" spans="1:13" x14ac:dyDescent="0.25">
      <c r="A31" s="31"/>
      <c r="B31" s="4"/>
      <c r="C31" s="4"/>
      <c r="D31" s="4"/>
      <c r="E31" s="4"/>
      <c r="F31" s="4"/>
      <c r="G31" s="4"/>
      <c r="H31" s="4"/>
      <c r="I31" s="4"/>
      <c r="J31" s="4"/>
      <c r="K31" s="4"/>
      <c r="L31" s="4"/>
      <c r="M31" s="4"/>
    </row>
    <row r="32" spans="1:13" x14ac:dyDescent="0.25">
      <c r="A32" s="5"/>
      <c r="B32" s="4"/>
      <c r="C32" s="4"/>
      <c r="D32" s="4"/>
      <c r="E32" s="4"/>
      <c r="F32" s="4"/>
      <c r="G32" s="4"/>
      <c r="H32" s="4"/>
      <c r="I32" s="4"/>
      <c r="J32" s="4"/>
      <c r="K32" s="4"/>
      <c r="L32" s="4"/>
      <c r="M32" s="4"/>
    </row>
    <row r="33" spans="1:15" x14ac:dyDescent="0.25">
      <c r="A33" s="5" t="s">
        <v>164</v>
      </c>
      <c r="B33" s="13">
        <f t="shared" ref="B33:M33" si="1">B30/B22</f>
        <v>-1.696820039096502E-2</v>
      </c>
      <c r="C33" s="13">
        <f t="shared" si="1"/>
        <v>-4.5917289381011174E-4</v>
      </c>
      <c r="D33" s="13">
        <f t="shared" si="1"/>
        <v>-9.1826164241060326E-2</v>
      </c>
      <c r="E33" s="13">
        <f t="shared" si="1"/>
        <v>1.2093363518616815E-2</v>
      </c>
      <c r="F33" s="13">
        <f t="shared" si="1"/>
        <v>-7.6340271566923993E-3</v>
      </c>
      <c r="G33" s="13">
        <f t="shared" si="1"/>
        <v>-5.5920237123644759E-2</v>
      </c>
      <c r="H33" s="13">
        <f t="shared" si="1"/>
        <v>-4.1343084836648739E-2</v>
      </c>
      <c r="I33" s="13">
        <f t="shared" si="1"/>
        <v>-6.1211751648260072E-2</v>
      </c>
      <c r="J33" s="13">
        <f t="shared" si="1"/>
        <v>-5.211728499461929E-2</v>
      </c>
      <c r="K33" s="13">
        <f t="shared" si="1"/>
        <v>-3.2105965485302299E-3</v>
      </c>
      <c r="L33" s="13">
        <f t="shared" si="1"/>
        <v>-3.3181273206688733E-2</v>
      </c>
      <c r="M33" s="13">
        <f t="shared" si="1"/>
        <v>-4.2261679878424253E-2</v>
      </c>
    </row>
    <row r="36" spans="1:15" x14ac:dyDescent="0.25">
      <c r="A36" s="32" t="s">
        <v>167</v>
      </c>
      <c r="B36" s="32"/>
      <c r="C36" s="32"/>
    </row>
    <row r="38" spans="1:15" x14ac:dyDescent="0.25">
      <c r="A38" s="33" t="s">
        <v>168</v>
      </c>
      <c r="B38">
        <v>439</v>
      </c>
      <c r="C38">
        <v>401</v>
      </c>
      <c r="D38">
        <v>464</v>
      </c>
      <c r="E38">
        <v>403</v>
      </c>
      <c r="F38">
        <v>477</v>
      </c>
      <c r="G38">
        <v>582</v>
      </c>
      <c r="H38">
        <v>655</v>
      </c>
      <c r="I38">
        <v>660</v>
      </c>
      <c r="J38">
        <v>535</v>
      </c>
      <c r="K38">
        <v>466</v>
      </c>
      <c r="L38">
        <v>405</v>
      </c>
      <c r="M38">
        <v>393</v>
      </c>
    </row>
    <row r="39" spans="1:15" x14ac:dyDescent="0.25">
      <c r="A39" s="33"/>
    </row>
    <row r="40" spans="1:15" ht="30" x14ac:dyDescent="0.25">
      <c r="A40" s="14" t="s">
        <v>163</v>
      </c>
      <c r="B40">
        <f t="shared" ref="B40:M40" si="2">B22-B38</f>
        <v>-22</v>
      </c>
      <c r="C40">
        <f t="shared" si="2"/>
        <v>-10</v>
      </c>
      <c r="D40">
        <f t="shared" si="2"/>
        <v>-45</v>
      </c>
      <c r="E40">
        <f t="shared" si="2"/>
        <v>58</v>
      </c>
      <c r="F40">
        <f t="shared" si="2"/>
        <v>-5</v>
      </c>
      <c r="G40">
        <f t="shared" si="2"/>
        <v>-47</v>
      </c>
      <c r="H40">
        <f t="shared" si="2"/>
        <v>-33</v>
      </c>
      <c r="I40">
        <f t="shared" si="2"/>
        <v>-54</v>
      </c>
      <c r="J40">
        <f t="shared" si="2"/>
        <v>-27</v>
      </c>
      <c r="K40">
        <f t="shared" si="2"/>
        <v>-5</v>
      </c>
      <c r="L40">
        <f t="shared" si="2"/>
        <v>-15</v>
      </c>
      <c r="M40">
        <f t="shared" si="2"/>
        <v>39</v>
      </c>
    </row>
    <row r="41" spans="1:15" ht="15" customHeight="1" x14ac:dyDescent="0.25">
      <c r="A41" s="14"/>
    </row>
    <row r="42" spans="1:15" x14ac:dyDescent="0.25">
      <c r="A42" s="5" t="s">
        <v>164</v>
      </c>
      <c r="B42" s="13">
        <f t="shared" ref="B42:M42" si="3">B40/B22</f>
        <v>-5.2757793764988008E-2</v>
      </c>
      <c r="C42" s="13">
        <f t="shared" si="3"/>
        <v>-2.557544757033248E-2</v>
      </c>
      <c r="D42" s="13">
        <f t="shared" si="3"/>
        <v>-0.10739856801909307</v>
      </c>
      <c r="E42" s="13">
        <f t="shared" si="3"/>
        <v>0.12581344902386118</v>
      </c>
      <c r="F42" s="13">
        <f t="shared" si="3"/>
        <v>-1.059322033898305E-2</v>
      </c>
      <c r="G42" s="13">
        <f t="shared" si="3"/>
        <v>-8.7850467289719625E-2</v>
      </c>
      <c r="H42" s="13">
        <f t="shared" si="3"/>
        <v>-5.3054662379421219E-2</v>
      </c>
      <c r="I42" s="13">
        <f t="shared" si="3"/>
        <v>-8.9108910891089105E-2</v>
      </c>
      <c r="J42" s="13">
        <f t="shared" si="3"/>
        <v>-5.3149606299212601E-2</v>
      </c>
      <c r="K42" s="13">
        <f t="shared" si="3"/>
        <v>-1.0845986984815618E-2</v>
      </c>
      <c r="L42" s="13">
        <f t="shared" si="3"/>
        <v>-3.8461538461538464E-2</v>
      </c>
      <c r="M42" s="13">
        <f t="shared" si="3"/>
        <v>9.0277777777777776E-2</v>
      </c>
    </row>
    <row r="43" spans="1:15" x14ac:dyDescent="0.25">
      <c r="O43" s="27"/>
    </row>
    <row r="44" spans="1:15" x14ac:dyDescent="0.25">
      <c r="O44" s="27"/>
    </row>
    <row r="45" spans="1:15" ht="15" customHeight="1" x14ac:dyDescent="0.25">
      <c r="A45" s="12" t="s">
        <v>182</v>
      </c>
      <c r="B45" s="30" t="s">
        <v>187</v>
      </c>
      <c r="C45" s="30"/>
      <c r="D45" s="30"/>
      <c r="E45" s="30"/>
      <c r="F45" s="30"/>
      <c r="G45" s="30"/>
      <c r="H45" s="30"/>
      <c r="I45" s="30"/>
      <c r="J45" s="30"/>
      <c r="K45" s="30"/>
      <c r="L45" s="30"/>
      <c r="M45" s="30"/>
      <c r="N45" s="26"/>
      <c r="O45" s="26"/>
    </row>
    <row r="46" spans="1:15" x14ac:dyDescent="0.25">
      <c r="B46" s="30"/>
      <c r="C46" s="30"/>
      <c r="D46" s="30"/>
      <c r="E46" s="30"/>
      <c r="F46" s="30"/>
      <c r="G46" s="30"/>
      <c r="H46" s="30"/>
      <c r="I46" s="30"/>
      <c r="J46" s="30"/>
      <c r="K46" s="30"/>
      <c r="L46" s="30"/>
      <c r="M46" s="30"/>
      <c r="N46" s="26"/>
      <c r="O46" s="26"/>
    </row>
    <row r="47" spans="1:15" x14ac:dyDescent="0.25">
      <c r="O47" s="27"/>
    </row>
    <row r="48" spans="1:15" x14ac:dyDescent="0.25">
      <c r="O48" s="27"/>
    </row>
  </sheetData>
  <mergeCells count="7">
    <mergeCell ref="F1:T1"/>
    <mergeCell ref="B45:M46"/>
    <mergeCell ref="A27:A28"/>
    <mergeCell ref="A30:A31"/>
    <mergeCell ref="A25:C25"/>
    <mergeCell ref="A36:C36"/>
    <mergeCell ref="A38:A3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3:J31"/>
  <sheetViews>
    <sheetView showGridLines="0" workbookViewId="0">
      <selection activeCell="P25" sqref="P25"/>
    </sheetView>
  </sheetViews>
  <sheetFormatPr defaultRowHeight="15" x14ac:dyDescent="0.25"/>
  <sheetData>
    <row r="23" spans="2:10" x14ac:dyDescent="0.25">
      <c r="B23" s="34" t="s">
        <v>181</v>
      </c>
      <c r="C23" s="35"/>
    </row>
    <row r="24" spans="2:10" x14ac:dyDescent="0.25">
      <c r="B24" s="15" t="s">
        <v>180</v>
      </c>
      <c r="C24" s="16"/>
      <c r="D24" s="16"/>
      <c r="E24" s="16"/>
      <c r="F24" s="16"/>
      <c r="G24" s="16"/>
      <c r="H24" s="16"/>
      <c r="I24" s="16"/>
      <c r="J24" s="17"/>
    </row>
    <row r="25" spans="2:10" x14ac:dyDescent="0.25">
      <c r="B25" s="18" t="s">
        <v>179</v>
      </c>
      <c r="C25" s="19"/>
      <c r="D25" s="19"/>
      <c r="E25" s="19"/>
      <c r="F25" s="19"/>
      <c r="G25" s="19"/>
      <c r="H25" s="19"/>
      <c r="I25" s="19"/>
      <c r="J25" s="20"/>
    </row>
    <row r="26" spans="2:10" x14ac:dyDescent="0.25">
      <c r="B26" s="18"/>
      <c r="C26" s="19"/>
      <c r="D26" s="19"/>
      <c r="E26" s="19"/>
      <c r="F26" s="19"/>
      <c r="G26" s="19"/>
      <c r="H26" s="19"/>
      <c r="I26" s="19"/>
      <c r="J26" s="20"/>
    </row>
    <row r="27" spans="2:10" x14ac:dyDescent="0.25">
      <c r="B27" s="21" t="s">
        <v>178</v>
      </c>
      <c r="C27" s="19"/>
      <c r="D27" s="19"/>
      <c r="E27" s="19"/>
      <c r="F27" s="19"/>
      <c r="G27" s="19"/>
      <c r="H27" s="19"/>
      <c r="I27" s="19"/>
      <c r="J27" s="20"/>
    </row>
    <row r="28" spans="2:10" x14ac:dyDescent="0.25">
      <c r="B28" s="18"/>
      <c r="C28" s="19"/>
      <c r="D28" s="19"/>
      <c r="E28" s="19"/>
      <c r="F28" s="19"/>
      <c r="G28" s="19"/>
      <c r="H28" s="19"/>
      <c r="I28" s="19"/>
      <c r="J28" s="20"/>
    </row>
    <row r="29" spans="2:10" x14ac:dyDescent="0.25">
      <c r="B29" s="18" t="s">
        <v>177</v>
      </c>
      <c r="C29" s="19"/>
      <c r="D29" s="19"/>
      <c r="E29" s="19"/>
      <c r="F29" s="19"/>
      <c r="G29" s="19"/>
      <c r="H29" s="19"/>
      <c r="I29" s="19"/>
      <c r="J29" s="20"/>
    </row>
    <row r="30" spans="2:10" x14ac:dyDescent="0.25">
      <c r="B30" s="18"/>
      <c r="C30" s="19" t="s">
        <v>176</v>
      </c>
      <c r="D30" s="19" t="s">
        <v>175</v>
      </c>
      <c r="E30" s="19" t="s">
        <v>174</v>
      </c>
      <c r="F30" s="19" t="s">
        <v>173</v>
      </c>
      <c r="G30" s="19" t="s">
        <v>172</v>
      </c>
      <c r="H30" s="19" t="s">
        <v>171</v>
      </c>
      <c r="I30" s="19" t="s">
        <v>170</v>
      </c>
      <c r="J30" s="20"/>
    </row>
    <row r="31" spans="2:10" x14ac:dyDescent="0.25">
      <c r="B31" s="22" t="s">
        <v>169</v>
      </c>
      <c r="C31" s="23">
        <v>-2.7468420000000001E-5</v>
      </c>
      <c r="D31" s="24">
        <v>6.4624410000000002E-3</v>
      </c>
      <c r="E31" s="24">
        <v>4.6092010000000003E-3</v>
      </c>
      <c r="F31" s="24">
        <v>-6.2571239999999998E-4</v>
      </c>
      <c r="G31" s="24">
        <v>0.17427529999999999</v>
      </c>
      <c r="H31" s="24">
        <v>0.27176400000000001</v>
      </c>
      <c r="I31" s="24">
        <v>-2.7927519999999999E-3</v>
      </c>
      <c r="J31" s="25"/>
    </row>
  </sheetData>
  <mergeCells count="1">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1" sqref="C1:C12"/>
    </sheetView>
  </sheetViews>
  <sheetFormatPr defaultRowHeight="15" x14ac:dyDescent="0.25"/>
  <sheetData>
    <row r="1" spans="1:3" x14ac:dyDescent="0.25">
      <c r="A1">
        <v>1960</v>
      </c>
      <c r="B1" t="s">
        <v>160</v>
      </c>
      <c r="C1">
        <v>393</v>
      </c>
    </row>
    <row r="2" spans="1:3" x14ac:dyDescent="0.25">
      <c r="A2">
        <v>1960</v>
      </c>
      <c r="B2" t="s">
        <v>159</v>
      </c>
      <c r="C2">
        <v>405</v>
      </c>
    </row>
    <row r="3" spans="1:3" x14ac:dyDescent="0.25">
      <c r="A3">
        <v>1960</v>
      </c>
      <c r="B3" t="s">
        <v>158</v>
      </c>
      <c r="C3">
        <v>466</v>
      </c>
    </row>
    <row r="4" spans="1:3" x14ac:dyDescent="0.25">
      <c r="A4">
        <v>1960</v>
      </c>
      <c r="B4" t="s">
        <v>157</v>
      </c>
      <c r="C4">
        <v>535</v>
      </c>
    </row>
    <row r="5" spans="1:3" x14ac:dyDescent="0.25">
      <c r="A5">
        <v>1960</v>
      </c>
      <c r="B5" t="s">
        <v>156</v>
      </c>
      <c r="C5">
        <v>660</v>
      </c>
    </row>
    <row r="6" spans="1:3" x14ac:dyDescent="0.25">
      <c r="A6">
        <v>1960</v>
      </c>
      <c r="B6" t="s">
        <v>155</v>
      </c>
      <c r="C6">
        <v>655</v>
      </c>
    </row>
    <row r="7" spans="1:3" x14ac:dyDescent="0.25">
      <c r="A7">
        <v>1960</v>
      </c>
      <c r="B7" t="s">
        <v>154</v>
      </c>
      <c r="C7">
        <v>582</v>
      </c>
    </row>
    <row r="8" spans="1:3" x14ac:dyDescent="0.25">
      <c r="A8">
        <v>1960</v>
      </c>
      <c r="B8" t="s">
        <v>153</v>
      </c>
      <c r="C8">
        <v>477</v>
      </c>
    </row>
    <row r="9" spans="1:3" x14ac:dyDescent="0.25">
      <c r="A9">
        <v>1960</v>
      </c>
      <c r="B9" t="s">
        <v>152</v>
      </c>
      <c r="C9">
        <v>403</v>
      </c>
    </row>
    <row r="10" spans="1:3" x14ac:dyDescent="0.25">
      <c r="A10">
        <v>1960</v>
      </c>
      <c r="B10" t="s">
        <v>151</v>
      </c>
      <c r="C10">
        <v>464</v>
      </c>
    </row>
    <row r="11" spans="1:3" x14ac:dyDescent="0.25">
      <c r="A11">
        <v>1960</v>
      </c>
      <c r="B11" t="s">
        <v>150</v>
      </c>
      <c r="C11">
        <v>401</v>
      </c>
    </row>
    <row r="12" spans="1:3" x14ac:dyDescent="0.25">
      <c r="A12">
        <v>1960</v>
      </c>
      <c r="B12" t="s">
        <v>149</v>
      </c>
      <c r="C12">
        <v>439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5"/>
  <sheetViews>
    <sheetView workbookViewId="0">
      <selection activeCell="B98" sqref="B98:B145"/>
    </sheetView>
  </sheetViews>
  <sheetFormatPr defaultRowHeight="15" x14ac:dyDescent="0.25"/>
  <sheetData>
    <row r="1" spans="1:2" x14ac:dyDescent="0.25">
      <c r="B1" t="s">
        <v>0</v>
      </c>
    </row>
    <row r="2" spans="1:2" x14ac:dyDescent="0.25">
      <c r="A2" t="s">
        <v>1</v>
      </c>
      <c r="B2">
        <v>112.00000000000016</v>
      </c>
    </row>
    <row r="3" spans="1:2" x14ac:dyDescent="0.25">
      <c r="A3" t="s">
        <v>2</v>
      </c>
      <c r="B3">
        <v>117.99999999999993</v>
      </c>
    </row>
    <row r="4" spans="1:2" x14ac:dyDescent="0.25">
      <c r="A4" t="s">
        <v>3</v>
      </c>
      <c r="B4">
        <v>131.99999999999997</v>
      </c>
    </row>
    <row r="5" spans="1:2" x14ac:dyDescent="0.25">
      <c r="A5" t="s">
        <v>4</v>
      </c>
      <c r="B5">
        <v>128.99999999999997</v>
      </c>
    </row>
    <row r="6" spans="1:2" x14ac:dyDescent="0.25">
      <c r="A6" t="s">
        <v>5</v>
      </c>
      <c r="B6">
        <v>120.99999999999993</v>
      </c>
    </row>
    <row r="7" spans="1:2" x14ac:dyDescent="0.25">
      <c r="A7" t="s">
        <v>6</v>
      </c>
      <c r="B7">
        <v>135.00000000000014</v>
      </c>
    </row>
    <row r="8" spans="1:2" x14ac:dyDescent="0.25">
      <c r="A8" t="s">
        <v>7</v>
      </c>
      <c r="B8">
        <v>147.99999999999994</v>
      </c>
    </row>
    <row r="9" spans="1:2" x14ac:dyDescent="0.25">
      <c r="A9" t="s">
        <v>8</v>
      </c>
      <c r="B9">
        <v>147.99999999999994</v>
      </c>
    </row>
    <row r="10" spans="1:2" x14ac:dyDescent="0.25">
      <c r="A10" t="s">
        <v>9</v>
      </c>
      <c r="B10">
        <v>136.00000000000006</v>
      </c>
    </row>
    <row r="11" spans="1:2" x14ac:dyDescent="0.25">
      <c r="A11" t="s">
        <v>10</v>
      </c>
      <c r="B11">
        <v>118.99999999999982</v>
      </c>
    </row>
    <row r="12" spans="1:2" x14ac:dyDescent="0.25">
      <c r="A12" t="s">
        <v>11</v>
      </c>
      <c r="B12">
        <v>103.99999999999999</v>
      </c>
    </row>
    <row r="13" spans="1:2" x14ac:dyDescent="0.25">
      <c r="A13" t="s">
        <v>12</v>
      </c>
      <c r="B13">
        <v>117.99999999999993</v>
      </c>
    </row>
    <row r="14" spans="1:2" x14ac:dyDescent="0.25">
      <c r="A14" t="s">
        <v>13</v>
      </c>
      <c r="B14">
        <v>114.99999999999991</v>
      </c>
    </row>
    <row r="15" spans="1:2" x14ac:dyDescent="0.25">
      <c r="A15" t="s">
        <v>14</v>
      </c>
      <c r="B15">
        <v>126.00000000000033</v>
      </c>
    </row>
    <row r="16" spans="1:2" x14ac:dyDescent="0.25">
      <c r="A16" t="s">
        <v>15</v>
      </c>
      <c r="B16">
        <v>141.00000000000003</v>
      </c>
    </row>
    <row r="17" spans="1:2" x14ac:dyDescent="0.25">
      <c r="A17" t="s">
        <v>16</v>
      </c>
      <c r="B17">
        <v>135.00000000000014</v>
      </c>
    </row>
    <row r="18" spans="1:2" x14ac:dyDescent="0.25">
      <c r="A18" t="s">
        <v>17</v>
      </c>
      <c r="B18">
        <v>125.00000000000016</v>
      </c>
    </row>
    <row r="19" spans="1:2" x14ac:dyDescent="0.25">
      <c r="A19" t="s">
        <v>18</v>
      </c>
      <c r="B19">
        <v>149.00000000000014</v>
      </c>
    </row>
    <row r="20" spans="1:2" x14ac:dyDescent="0.25">
      <c r="A20" t="s">
        <v>19</v>
      </c>
      <c r="B20">
        <v>170.00000000000006</v>
      </c>
    </row>
    <row r="21" spans="1:2" x14ac:dyDescent="0.25">
      <c r="A21" t="s">
        <v>20</v>
      </c>
      <c r="B21">
        <v>170.00000000000006</v>
      </c>
    </row>
    <row r="22" spans="1:2" x14ac:dyDescent="0.25">
      <c r="A22" t="s">
        <v>21</v>
      </c>
      <c r="B22">
        <v>158.00000000000003</v>
      </c>
    </row>
    <row r="23" spans="1:2" x14ac:dyDescent="0.25">
      <c r="A23" t="s">
        <v>22</v>
      </c>
      <c r="B23">
        <v>132.99999999999989</v>
      </c>
    </row>
    <row r="24" spans="1:2" x14ac:dyDescent="0.25">
      <c r="A24" t="s">
        <v>23</v>
      </c>
      <c r="B24">
        <v>114.00000000000003</v>
      </c>
    </row>
    <row r="25" spans="1:2" x14ac:dyDescent="0.25">
      <c r="A25" t="s">
        <v>24</v>
      </c>
      <c r="B25">
        <v>140.00000000000006</v>
      </c>
    </row>
    <row r="26" spans="1:2" x14ac:dyDescent="0.25">
      <c r="A26" t="s">
        <v>25</v>
      </c>
      <c r="B26">
        <v>144.99999999999983</v>
      </c>
    </row>
    <row r="27" spans="1:2" x14ac:dyDescent="0.25">
      <c r="A27" t="s">
        <v>26</v>
      </c>
      <c r="B27">
        <v>150.00000000000009</v>
      </c>
    </row>
    <row r="28" spans="1:2" x14ac:dyDescent="0.25">
      <c r="A28" t="s">
        <v>27</v>
      </c>
      <c r="B28">
        <v>177.99999999999983</v>
      </c>
    </row>
    <row r="29" spans="1:2" x14ac:dyDescent="0.25">
      <c r="A29" t="s">
        <v>28</v>
      </c>
      <c r="B29">
        <v>163</v>
      </c>
    </row>
    <row r="30" spans="1:2" x14ac:dyDescent="0.25">
      <c r="A30" t="s">
        <v>29</v>
      </c>
      <c r="B30">
        <v>171.99999999999994</v>
      </c>
    </row>
    <row r="31" spans="1:2" x14ac:dyDescent="0.25">
      <c r="A31" t="s">
        <v>30</v>
      </c>
      <c r="B31">
        <v>177.99999999999983</v>
      </c>
    </row>
    <row r="32" spans="1:2" x14ac:dyDescent="0.25">
      <c r="A32" t="s">
        <v>31</v>
      </c>
      <c r="B32">
        <v>198.9999999999998</v>
      </c>
    </row>
    <row r="33" spans="1:2" x14ac:dyDescent="0.25">
      <c r="A33" t="s">
        <v>32</v>
      </c>
      <c r="B33">
        <v>198.9999999999998</v>
      </c>
    </row>
    <row r="34" spans="1:2" x14ac:dyDescent="0.25">
      <c r="A34" t="s">
        <v>33</v>
      </c>
      <c r="B34">
        <v>184.00000000000006</v>
      </c>
    </row>
    <row r="35" spans="1:2" x14ac:dyDescent="0.25">
      <c r="A35" t="s">
        <v>34</v>
      </c>
      <c r="B35">
        <v>162.00000000000023</v>
      </c>
    </row>
    <row r="36" spans="1:2" x14ac:dyDescent="0.25">
      <c r="A36" t="s">
        <v>35</v>
      </c>
      <c r="B36">
        <v>146</v>
      </c>
    </row>
    <row r="37" spans="1:2" x14ac:dyDescent="0.25">
      <c r="A37" t="s">
        <v>36</v>
      </c>
      <c r="B37">
        <v>165.99999999999991</v>
      </c>
    </row>
    <row r="38" spans="1:2" x14ac:dyDescent="0.25">
      <c r="A38" t="s">
        <v>37</v>
      </c>
      <c r="B38">
        <v>171.00000000000009</v>
      </c>
    </row>
    <row r="39" spans="1:2" x14ac:dyDescent="0.25">
      <c r="A39" t="s">
        <v>38</v>
      </c>
      <c r="B39">
        <v>180</v>
      </c>
    </row>
    <row r="40" spans="1:2" x14ac:dyDescent="0.25">
      <c r="A40" t="s">
        <v>39</v>
      </c>
      <c r="B40">
        <v>193</v>
      </c>
    </row>
    <row r="41" spans="1:2" x14ac:dyDescent="0.25">
      <c r="A41" t="s">
        <v>40</v>
      </c>
      <c r="B41">
        <v>181.00000000000006</v>
      </c>
    </row>
    <row r="42" spans="1:2" x14ac:dyDescent="0.25">
      <c r="A42" t="s">
        <v>41</v>
      </c>
      <c r="B42">
        <v>183.00000000000009</v>
      </c>
    </row>
    <row r="43" spans="1:2" x14ac:dyDescent="0.25">
      <c r="A43" t="s">
        <v>42</v>
      </c>
      <c r="B43">
        <v>217.99999999999957</v>
      </c>
    </row>
    <row r="44" spans="1:2" x14ac:dyDescent="0.25">
      <c r="A44" t="s">
        <v>43</v>
      </c>
      <c r="B44">
        <v>230.00000000000026</v>
      </c>
    </row>
    <row r="45" spans="1:2" x14ac:dyDescent="0.25">
      <c r="A45" t="s">
        <v>44</v>
      </c>
      <c r="B45">
        <v>242.00000000000009</v>
      </c>
    </row>
    <row r="46" spans="1:2" x14ac:dyDescent="0.25">
      <c r="A46" t="s">
        <v>45</v>
      </c>
      <c r="B46">
        <v>208.99999999999997</v>
      </c>
    </row>
    <row r="47" spans="1:2" x14ac:dyDescent="0.25">
      <c r="A47" t="s">
        <v>46</v>
      </c>
      <c r="B47">
        <v>191.00000000000017</v>
      </c>
    </row>
    <row r="48" spans="1:2" x14ac:dyDescent="0.25">
      <c r="A48" t="s">
        <v>47</v>
      </c>
      <c r="B48">
        <v>171.99999999999994</v>
      </c>
    </row>
    <row r="49" spans="1:2" x14ac:dyDescent="0.25">
      <c r="A49" t="s">
        <v>48</v>
      </c>
      <c r="B49">
        <v>193.99999999999986</v>
      </c>
    </row>
    <row r="50" spans="1:2" x14ac:dyDescent="0.25">
      <c r="A50" t="s">
        <v>49</v>
      </c>
      <c r="B50">
        <v>195.99999999999991</v>
      </c>
    </row>
    <row r="51" spans="1:2" x14ac:dyDescent="0.25">
      <c r="A51" t="s">
        <v>50</v>
      </c>
      <c r="B51">
        <v>195.99999999999991</v>
      </c>
    </row>
    <row r="52" spans="1:2" x14ac:dyDescent="0.25">
      <c r="A52" t="s">
        <v>51</v>
      </c>
      <c r="B52">
        <v>236.00000000000011</v>
      </c>
    </row>
    <row r="53" spans="1:2" x14ac:dyDescent="0.25">
      <c r="A53" t="s">
        <v>52</v>
      </c>
      <c r="B53">
        <v>235</v>
      </c>
    </row>
    <row r="54" spans="1:2" x14ac:dyDescent="0.25">
      <c r="A54" t="s">
        <v>53</v>
      </c>
      <c r="B54">
        <v>229.00000000000006</v>
      </c>
    </row>
    <row r="55" spans="1:2" x14ac:dyDescent="0.25">
      <c r="A55" t="s">
        <v>54</v>
      </c>
      <c r="B55">
        <v>243.00000000000037</v>
      </c>
    </row>
    <row r="56" spans="1:2" x14ac:dyDescent="0.25">
      <c r="A56" t="s">
        <v>55</v>
      </c>
      <c r="B56">
        <v>264.00000000000017</v>
      </c>
    </row>
    <row r="57" spans="1:2" x14ac:dyDescent="0.25">
      <c r="A57" t="s">
        <v>56</v>
      </c>
      <c r="B57">
        <v>271.99999999999989</v>
      </c>
    </row>
    <row r="58" spans="1:2" x14ac:dyDescent="0.25">
      <c r="A58" t="s">
        <v>57</v>
      </c>
      <c r="B58">
        <v>237.00000000000009</v>
      </c>
    </row>
    <row r="59" spans="1:2" x14ac:dyDescent="0.25">
      <c r="A59" t="s">
        <v>58</v>
      </c>
      <c r="B59">
        <v>210.99999999999986</v>
      </c>
    </row>
    <row r="60" spans="1:2" x14ac:dyDescent="0.25">
      <c r="A60" t="s">
        <v>59</v>
      </c>
      <c r="B60">
        <v>180</v>
      </c>
    </row>
    <row r="61" spans="1:2" x14ac:dyDescent="0.25">
      <c r="A61" t="s">
        <v>60</v>
      </c>
      <c r="B61">
        <v>201.00000000000034</v>
      </c>
    </row>
    <row r="62" spans="1:2" x14ac:dyDescent="0.25">
      <c r="A62" t="s">
        <v>61</v>
      </c>
      <c r="B62">
        <v>204.00000000000011</v>
      </c>
    </row>
    <row r="63" spans="1:2" x14ac:dyDescent="0.25">
      <c r="A63" t="s">
        <v>62</v>
      </c>
      <c r="B63">
        <v>188</v>
      </c>
    </row>
    <row r="64" spans="1:2" x14ac:dyDescent="0.25">
      <c r="A64" t="s">
        <v>63</v>
      </c>
      <c r="B64">
        <v>235</v>
      </c>
    </row>
    <row r="65" spans="1:2" x14ac:dyDescent="0.25">
      <c r="A65" t="s">
        <v>64</v>
      </c>
      <c r="B65">
        <v>226.99999999999986</v>
      </c>
    </row>
    <row r="66" spans="1:2" x14ac:dyDescent="0.25">
      <c r="A66" t="s">
        <v>65</v>
      </c>
      <c r="B66">
        <v>234.00000000000006</v>
      </c>
    </row>
    <row r="67" spans="1:2" x14ac:dyDescent="0.25">
      <c r="A67" t="s">
        <v>66</v>
      </c>
      <c r="B67">
        <v>264.00000000000017</v>
      </c>
    </row>
    <row r="68" spans="1:2" x14ac:dyDescent="0.25">
      <c r="A68" t="s">
        <v>67</v>
      </c>
      <c r="B68">
        <v>302.00000000000028</v>
      </c>
    </row>
    <row r="69" spans="1:2" x14ac:dyDescent="0.25">
      <c r="A69" t="s">
        <v>68</v>
      </c>
      <c r="B69">
        <v>292.99999999999983</v>
      </c>
    </row>
    <row r="70" spans="1:2" x14ac:dyDescent="0.25">
      <c r="A70" t="s">
        <v>69</v>
      </c>
      <c r="B70">
        <v>259.00000000000011</v>
      </c>
    </row>
    <row r="71" spans="1:2" x14ac:dyDescent="0.25">
      <c r="A71" t="s">
        <v>70</v>
      </c>
      <c r="B71">
        <v>229.00000000000006</v>
      </c>
    </row>
    <row r="72" spans="1:2" x14ac:dyDescent="0.25">
      <c r="A72" t="s">
        <v>71</v>
      </c>
      <c r="B72">
        <v>202.9999999999996</v>
      </c>
    </row>
    <row r="73" spans="1:2" x14ac:dyDescent="0.25">
      <c r="A73" t="s">
        <v>72</v>
      </c>
      <c r="B73">
        <v>229.00000000000006</v>
      </c>
    </row>
    <row r="74" spans="1:2" x14ac:dyDescent="0.25">
      <c r="A74" t="s">
        <v>73</v>
      </c>
      <c r="B74">
        <v>242.00000000000009</v>
      </c>
    </row>
    <row r="75" spans="1:2" x14ac:dyDescent="0.25">
      <c r="A75" t="s">
        <v>74</v>
      </c>
      <c r="B75">
        <v>232.99999999999991</v>
      </c>
    </row>
    <row r="76" spans="1:2" x14ac:dyDescent="0.25">
      <c r="A76" t="s">
        <v>75</v>
      </c>
      <c r="B76">
        <v>266.99999999999977</v>
      </c>
    </row>
    <row r="77" spans="1:2" x14ac:dyDescent="0.25">
      <c r="A77" t="s">
        <v>76</v>
      </c>
      <c r="B77">
        <v>269</v>
      </c>
    </row>
    <row r="78" spans="1:2" x14ac:dyDescent="0.25">
      <c r="A78" t="s">
        <v>77</v>
      </c>
      <c r="B78">
        <v>270.00000000000028</v>
      </c>
    </row>
    <row r="79" spans="1:2" x14ac:dyDescent="0.25">
      <c r="A79" t="s">
        <v>78</v>
      </c>
      <c r="B79">
        <v>315</v>
      </c>
    </row>
    <row r="80" spans="1:2" x14ac:dyDescent="0.25">
      <c r="A80" t="s">
        <v>79</v>
      </c>
      <c r="B80">
        <v>364.00000000000063</v>
      </c>
    </row>
    <row r="81" spans="1:2" x14ac:dyDescent="0.25">
      <c r="A81" t="s">
        <v>80</v>
      </c>
      <c r="B81">
        <v>347.00000000000034</v>
      </c>
    </row>
    <row r="82" spans="1:2" x14ac:dyDescent="0.25">
      <c r="A82" t="s">
        <v>81</v>
      </c>
      <c r="B82">
        <v>312.00000000000006</v>
      </c>
    </row>
    <row r="83" spans="1:2" x14ac:dyDescent="0.25">
      <c r="A83" t="s">
        <v>82</v>
      </c>
      <c r="B83">
        <v>273.99999999999983</v>
      </c>
    </row>
    <row r="84" spans="1:2" x14ac:dyDescent="0.25">
      <c r="A84" t="s">
        <v>83</v>
      </c>
      <c r="B84">
        <v>237.00000000000009</v>
      </c>
    </row>
    <row r="85" spans="1:2" x14ac:dyDescent="0.25">
      <c r="A85" t="s">
        <v>84</v>
      </c>
      <c r="B85">
        <v>277.99999999999994</v>
      </c>
    </row>
    <row r="86" spans="1:2" x14ac:dyDescent="0.25">
      <c r="A86" t="s">
        <v>85</v>
      </c>
      <c r="B86">
        <v>284.00000000000006</v>
      </c>
    </row>
    <row r="87" spans="1:2" x14ac:dyDescent="0.25">
      <c r="A87" t="s">
        <v>86</v>
      </c>
      <c r="B87">
        <v>276.99999999999977</v>
      </c>
    </row>
    <row r="88" spans="1:2" x14ac:dyDescent="0.25">
      <c r="A88" t="s">
        <v>87</v>
      </c>
      <c r="B88">
        <v>317.00000000000017</v>
      </c>
    </row>
    <row r="89" spans="1:2" x14ac:dyDescent="0.25">
      <c r="A89" t="s">
        <v>88</v>
      </c>
      <c r="B89">
        <v>313.00000000000017</v>
      </c>
    </row>
    <row r="90" spans="1:2" x14ac:dyDescent="0.25">
      <c r="A90" t="s">
        <v>89</v>
      </c>
      <c r="B90">
        <v>318.00000000000028</v>
      </c>
    </row>
    <row r="91" spans="1:2" x14ac:dyDescent="0.25">
      <c r="A91" t="s">
        <v>90</v>
      </c>
      <c r="B91">
        <v>374.00000000000011</v>
      </c>
    </row>
    <row r="92" spans="1:2" x14ac:dyDescent="0.25">
      <c r="A92" t="s">
        <v>91</v>
      </c>
      <c r="B92">
        <v>412.99999999999977</v>
      </c>
    </row>
    <row r="93" spans="1:2" x14ac:dyDescent="0.25">
      <c r="A93" t="s">
        <v>92</v>
      </c>
      <c r="B93">
        <v>405.00000000000057</v>
      </c>
    </row>
    <row r="94" spans="1:2" x14ac:dyDescent="0.25">
      <c r="A94" t="s">
        <v>93</v>
      </c>
      <c r="B94">
        <v>355.00000000000006</v>
      </c>
    </row>
    <row r="95" spans="1:2" x14ac:dyDescent="0.25">
      <c r="A95" t="s">
        <v>94</v>
      </c>
      <c r="B95">
        <v>306.00000000000023</v>
      </c>
    </row>
    <row r="96" spans="1:2" x14ac:dyDescent="0.25">
      <c r="A96" t="s">
        <v>95</v>
      </c>
      <c r="B96">
        <v>270.99999999999977</v>
      </c>
    </row>
    <row r="97" spans="1:2" x14ac:dyDescent="0.25">
      <c r="A97" t="s">
        <v>96</v>
      </c>
      <c r="B97">
        <v>306.00000000000023</v>
      </c>
    </row>
    <row r="98" spans="1:2" x14ac:dyDescent="0.25">
      <c r="A98" t="s">
        <v>97</v>
      </c>
      <c r="B98">
        <v>317.87214076239712</v>
      </c>
    </row>
    <row r="99" spans="1:2" x14ac:dyDescent="0.25">
      <c r="A99" t="s">
        <v>98</v>
      </c>
      <c r="B99">
        <v>310.72956607433196</v>
      </c>
    </row>
    <row r="100" spans="1:2" x14ac:dyDescent="0.25">
      <c r="A100" t="s">
        <v>99</v>
      </c>
      <c r="B100">
        <v>366.04773274520898</v>
      </c>
    </row>
    <row r="101" spans="1:2" x14ac:dyDescent="0.25">
      <c r="A101" t="s">
        <v>100</v>
      </c>
      <c r="B101">
        <v>358.69710697256301</v>
      </c>
    </row>
    <row r="102" spans="1:2" x14ac:dyDescent="0.25">
      <c r="A102" t="s">
        <v>101</v>
      </c>
      <c r="B102">
        <v>361.5800870659221</v>
      </c>
    </row>
    <row r="103" spans="1:2" x14ac:dyDescent="0.25">
      <c r="A103" t="s">
        <v>102</v>
      </c>
      <c r="B103">
        <v>420.91107058438246</v>
      </c>
    </row>
    <row r="104" spans="1:2" x14ac:dyDescent="0.25">
      <c r="A104" t="s">
        <v>103</v>
      </c>
      <c r="B104">
        <v>476.12083310836317</v>
      </c>
    </row>
    <row r="105" spans="1:2" x14ac:dyDescent="0.25">
      <c r="A105" t="s">
        <v>104</v>
      </c>
      <c r="B105">
        <v>467.70645924821167</v>
      </c>
    </row>
    <row r="106" spans="1:2" x14ac:dyDescent="0.25">
      <c r="A106" t="s">
        <v>105</v>
      </c>
      <c r="B106">
        <v>409.51638159812973</v>
      </c>
    </row>
    <row r="107" spans="1:2" x14ac:dyDescent="0.25">
      <c r="A107" t="s">
        <v>106</v>
      </c>
      <c r="B107">
        <v>353.88109569025892</v>
      </c>
    </row>
    <row r="108" spans="1:2" x14ac:dyDescent="0.25">
      <c r="A108" t="s">
        <v>107</v>
      </c>
      <c r="B108">
        <v>306.93311593499607</v>
      </c>
    </row>
    <row r="109" spans="1:2" x14ac:dyDescent="0.25">
      <c r="A109" t="s">
        <v>108</v>
      </c>
      <c r="B109">
        <v>354.68883146295678</v>
      </c>
    </row>
    <row r="110" spans="1:2" x14ac:dyDescent="0.25">
      <c r="A110" t="s">
        <v>109</v>
      </c>
      <c r="B110">
        <v>366.73663355167423</v>
      </c>
    </row>
    <row r="111" spans="1:2" x14ac:dyDescent="0.25">
      <c r="A111" t="s">
        <v>110</v>
      </c>
      <c r="B111">
        <v>358.18903247491392</v>
      </c>
    </row>
    <row r="112" spans="1:2" x14ac:dyDescent="0.25">
      <c r="A112" t="s">
        <v>111</v>
      </c>
      <c r="B112">
        <v>424.62141572406125</v>
      </c>
    </row>
    <row r="113" spans="1:2" x14ac:dyDescent="0.25">
      <c r="A113" t="s">
        <v>112</v>
      </c>
      <c r="B113">
        <v>415.76401609942332</v>
      </c>
    </row>
    <row r="114" spans="1:2" x14ac:dyDescent="0.25">
      <c r="A114" t="s">
        <v>113</v>
      </c>
      <c r="B114">
        <v>419.23690882330976</v>
      </c>
    </row>
    <row r="115" spans="1:2" x14ac:dyDescent="0.25">
      <c r="A115" t="s">
        <v>114</v>
      </c>
      <c r="B115">
        <v>491.00139651276646</v>
      </c>
    </row>
    <row r="116" spans="1:2" x14ac:dyDescent="0.25">
      <c r="A116" t="s">
        <v>115</v>
      </c>
      <c r="B116">
        <v>558.25154820658111</v>
      </c>
    </row>
    <row r="117" spans="1:2" x14ac:dyDescent="0.25">
      <c r="A117" t="s">
        <v>116</v>
      </c>
      <c r="B117">
        <v>547.97443513766439</v>
      </c>
    </row>
    <row r="118" spans="1:2" x14ac:dyDescent="0.25">
      <c r="A118" t="s">
        <v>117</v>
      </c>
      <c r="B118">
        <v>477.17669584741412</v>
      </c>
    </row>
    <row r="119" spans="1:2" x14ac:dyDescent="0.25">
      <c r="A119" t="s">
        <v>118</v>
      </c>
      <c r="B119">
        <v>409.96562439906404</v>
      </c>
    </row>
    <row r="120" spans="1:2" x14ac:dyDescent="0.25">
      <c r="A120" t="s">
        <v>119</v>
      </c>
      <c r="B120">
        <v>353.64955208203679</v>
      </c>
    </row>
    <row r="121" spans="1:2" x14ac:dyDescent="0.25">
      <c r="A121" t="s">
        <v>120</v>
      </c>
      <c r="B121">
        <v>410.93785486671959</v>
      </c>
    </row>
    <row r="122" spans="1:2" x14ac:dyDescent="0.25">
      <c r="A122" t="s">
        <v>121</v>
      </c>
      <c r="B122">
        <v>425.45198459704699</v>
      </c>
    </row>
    <row r="123" spans="1:2" x14ac:dyDescent="0.25">
      <c r="A123" t="s">
        <v>122</v>
      </c>
      <c r="B123">
        <v>415.15212201719038</v>
      </c>
    </row>
    <row r="124" spans="1:2" x14ac:dyDescent="0.25">
      <c r="A124" t="s">
        <v>123</v>
      </c>
      <c r="B124">
        <v>495.50717422415346</v>
      </c>
    </row>
    <row r="125" spans="1:2" x14ac:dyDescent="0.25">
      <c r="A125" t="s">
        <v>124</v>
      </c>
      <c r="B125">
        <v>484.75428552249491</v>
      </c>
    </row>
    <row r="126" spans="1:2" x14ac:dyDescent="0.25">
      <c r="A126" t="s">
        <v>125</v>
      </c>
      <c r="B126">
        <v>488.96899131763644</v>
      </c>
    </row>
    <row r="127" spans="1:2" x14ac:dyDescent="0.25">
      <c r="A127" t="s">
        <v>126</v>
      </c>
      <c r="B127">
        <v>576.44986980277906</v>
      </c>
    </row>
    <row r="128" spans="1:2" x14ac:dyDescent="0.25">
      <c r="A128" t="s">
        <v>127</v>
      </c>
      <c r="B128">
        <v>659.05449540570214</v>
      </c>
    </row>
    <row r="129" spans="1:2" x14ac:dyDescent="0.25">
      <c r="A129" t="s">
        <v>128</v>
      </c>
      <c r="B129">
        <v>646.3938927290842</v>
      </c>
    </row>
    <row r="130" spans="1:2" x14ac:dyDescent="0.25">
      <c r="A130" t="s">
        <v>129</v>
      </c>
      <c r="B130">
        <v>559.54183753141945</v>
      </c>
    </row>
    <row r="131" spans="1:2" x14ac:dyDescent="0.25">
      <c r="A131" t="s">
        <v>130</v>
      </c>
      <c r="B131">
        <v>477.72137453884199</v>
      </c>
    </row>
    <row r="132" spans="1:2" x14ac:dyDescent="0.25">
      <c r="A132" t="s">
        <v>131</v>
      </c>
      <c r="B132">
        <v>409.68694719233355</v>
      </c>
    </row>
    <row r="133" spans="1:2" x14ac:dyDescent="0.25">
      <c r="A133" t="s">
        <v>132</v>
      </c>
      <c r="B133">
        <v>478.90024717718359</v>
      </c>
    </row>
    <row r="134" spans="1:2" x14ac:dyDescent="0.25">
      <c r="A134" t="s">
        <v>133</v>
      </c>
      <c r="B134">
        <v>496.51608068949662</v>
      </c>
    </row>
    <row r="135" spans="1:2" x14ac:dyDescent="0.25">
      <c r="A135" t="s">
        <v>134</v>
      </c>
      <c r="B135">
        <v>484.01187679713746</v>
      </c>
    </row>
    <row r="136" spans="1:2" x14ac:dyDescent="0.25">
      <c r="A136" t="s">
        <v>135</v>
      </c>
      <c r="B136">
        <v>581.96611247258693</v>
      </c>
    </row>
    <row r="137" spans="1:2" x14ac:dyDescent="0.25">
      <c r="A137" t="s">
        <v>136</v>
      </c>
      <c r="B137">
        <v>568.80627154105935</v>
      </c>
    </row>
    <row r="138" spans="1:2" x14ac:dyDescent="0.25">
      <c r="A138" t="s">
        <v>137</v>
      </c>
      <c r="B138">
        <v>573.96256399536389</v>
      </c>
    </row>
    <row r="139" spans="1:2" x14ac:dyDescent="0.25">
      <c r="A139" t="s">
        <v>138</v>
      </c>
      <c r="B139">
        <v>681.50504083014778</v>
      </c>
    </row>
    <row r="140" spans="1:2" x14ac:dyDescent="0.25">
      <c r="A140" t="s">
        <v>139</v>
      </c>
      <c r="B140">
        <v>783.8982841671193</v>
      </c>
    </row>
    <row r="141" spans="1:2" x14ac:dyDescent="0.25">
      <c r="A141" t="s">
        <v>140</v>
      </c>
      <c r="B141">
        <v>768.15457391933592</v>
      </c>
    </row>
    <row r="142" spans="1:2" x14ac:dyDescent="0.25">
      <c r="A142" t="s">
        <v>141</v>
      </c>
      <c r="B142">
        <v>660.64494853850647</v>
      </c>
    </row>
    <row r="143" spans="1:2" x14ac:dyDescent="0.25">
      <c r="A143" t="s">
        <v>142</v>
      </c>
      <c r="B143">
        <v>560.20750717553665</v>
      </c>
    </row>
    <row r="144" spans="1:2" x14ac:dyDescent="0.25">
      <c r="A144" t="s">
        <v>143</v>
      </c>
      <c r="B144">
        <v>477.38349233423884</v>
      </c>
    </row>
    <row r="145" spans="1:2" x14ac:dyDescent="0.25">
      <c r="A145" t="s">
        <v>144</v>
      </c>
      <c r="B145">
        <v>561.64838414620601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0"/>
  <sheetViews>
    <sheetView topLeftCell="A115" workbookViewId="0">
      <selection activeCell="M148" sqref="M148"/>
    </sheetView>
  </sheetViews>
  <sheetFormatPr defaultRowHeight="15" x14ac:dyDescent="0.25"/>
  <cols>
    <col min="4" max="4" width="12" bestFit="1" customWidth="1"/>
  </cols>
  <sheetData>
    <row r="1" spans="1:6" x14ac:dyDescent="0.25">
      <c r="B1" t="s">
        <v>0</v>
      </c>
    </row>
    <row r="2" spans="1:6" x14ac:dyDescent="0.25">
      <c r="A2" t="s">
        <v>1</v>
      </c>
      <c r="B2">
        <v>112</v>
      </c>
    </row>
    <row r="3" spans="1:6" x14ac:dyDescent="0.25">
      <c r="A3" t="s">
        <v>2</v>
      </c>
      <c r="B3">
        <v>118</v>
      </c>
    </row>
    <row r="4" spans="1:6" x14ac:dyDescent="0.25">
      <c r="A4" t="s">
        <v>3</v>
      </c>
      <c r="B4">
        <v>132</v>
      </c>
    </row>
    <row r="5" spans="1:6" x14ac:dyDescent="0.25">
      <c r="A5" t="s">
        <v>4</v>
      </c>
      <c r="B5">
        <v>129</v>
      </c>
    </row>
    <row r="6" spans="1:6" x14ac:dyDescent="0.25">
      <c r="A6" t="s">
        <v>5</v>
      </c>
      <c r="B6">
        <v>121</v>
      </c>
      <c r="D6" t="s">
        <v>148</v>
      </c>
      <c r="E6">
        <f>(B8-B12)</f>
        <v>44</v>
      </c>
      <c r="F6" s="1">
        <f>(B8-B12)/B12</f>
        <v>0.42307692307692307</v>
      </c>
    </row>
    <row r="7" spans="1:6" x14ac:dyDescent="0.25">
      <c r="A7" t="s">
        <v>6</v>
      </c>
      <c r="B7">
        <v>135</v>
      </c>
      <c r="F7" s="1"/>
    </row>
    <row r="8" spans="1:6" x14ac:dyDescent="0.25">
      <c r="A8" t="s">
        <v>7</v>
      </c>
      <c r="B8">
        <v>148</v>
      </c>
      <c r="F8" s="1"/>
    </row>
    <row r="9" spans="1:6" x14ac:dyDescent="0.25">
      <c r="A9" t="s">
        <v>8</v>
      </c>
      <c r="B9">
        <v>148</v>
      </c>
      <c r="F9" s="1"/>
    </row>
    <row r="10" spans="1:6" x14ac:dyDescent="0.25">
      <c r="A10" t="s">
        <v>9</v>
      </c>
      <c r="B10">
        <v>136</v>
      </c>
      <c r="F10" s="1"/>
    </row>
    <row r="11" spans="1:6" x14ac:dyDescent="0.25">
      <c r="A11" t="s">
        <v>10</v>
      </c>
      <c r="B11">
        <v>119</v>
      </c>
      <c r="F11" s="1"/>
    </row>
    <row r="12" spans="1:6" x14ac:dyDescent="0.25">
      <c r="A12" t="s">
        <v>11</v>
      </c>
      <c r="B12">
        <v>104</v>
      </c>
      <c r="F12" s="1"/>
    </row>
    <row r="13" spans="1:6" x14ac:dyDescent="0.25">
      <c r="A13" t="s">
        <v>12</v>
      </c>
      <c r="B13">
        <v>118</v>
      </c>
      <c r="F13" s="1"/>
    </row>
    <row r="14" spans="1:6" x14ac:dyDescent="0.25">
      <c r="A14" t="s">
        <v>13</v>
      </c>
      <c r="B14">
        <v>115</v>
      </c>
      <c r="F14" s="1"/>
    </row>
    <row r="15" spans="1:6" x14ac:dyDescent="0.25">
      <c r="A15" t="s">
        <v>14</v>
      </c>
      <c r="B15">
        <v>126</v>
      </c>
      <c r="F15" s="1"/>
    </row>
    <row r="16" spans="1:6" x14ac:dyDescent="0.25">
      <c r="A16" t="s">
        <v>15</v>
      </c>
      <c r="B16">
        <v>141</v>
      </c>
      <c r="F16" s="1"/>
    </row>
    <row r="17" spans="1:6" x14ac:dyDescent="0.25">
      <c r="A17" t="s">
        <v>16</v>
      </c>
      <c r="B17">
        <v>135</v>
      </c>
      <c r="F17" s="1"/>
    </row>
    <row r="18" spans="1:6" x14ac:dyDescent="0.25">
      <c r="A18" t="s">
        <v>17</v>
      </c>
      <c r="B18">
        <v>125</v>
      </c>
      <c r="D18" t="s">
        <v>148</v>
      </c>
      <c r="E18">
        <f>(B21-B24)</f>
        <v>56</v>
      </c>
      <c r="F18" s="1">
        <f>(B21-B24)/B24</f>
        <v>0.49122807017543857</v>
      </c>
    </row>
    <row r="19" spans="1:6" x14ac:dyDescent="0.25">
      <c r="A19" t="s">
        <v>18</v>
      </c>
      <c r="B19">
        <v>149</v>
      </c>
      <c r="F19" s="1"/>
    </row>
    <row r="20" spans="1:6" x14ac:dyDescent="0.25">
      <c r="A20" t="s">
        <v>19</v>
      </c>
      <c r="B20">
        <v>170</v>
      </c>
      <c r="F20" s="1"/>
    </row>
    <row r="21" spans="1:6" x14ac:dyDescent="0.25">
      <c r="A21" t="s">
        <v>20</v>
      </c>
      <c r="B21">
        <v>170</v>
      </c>
      <c r="F21" s="1"/>
    </row>
    <row r="22" spans="1:6" x14ac:dyDescent="0.25">
      <c r="A22" t="s">
        <v>21</v>
      </c>
      <c r="B22">
        <v>158</v>
      </c>
      <c r="F22" s="1"/>
    </row>
    <row r="23" spans="1:6" x14ac:dyDescent="0.25">
      <c r="A23" t="s">
        <v>22</v>
      </c>
      <c r="B23">
        <v>133</v>
      </c>
      <c r="F23" s="1"/>
    </row>
    <row r="24" spans="1:6" x14ac:dyDescent="0.25">
      <c r="A24" t="s">
        <v>23</v>
      </c>
      <c r="B24">
        <v>114</v>
      </c>
      <c r="F24" s="1"/>
    </row>
    <row r="25" spans="1:6" x14ac:dyDescent="0.25">
      <c r="A25" t="s">
        <v>24</v>
      </c>
      <c r="B25">
        <v>140</v>
      </c>
      <c r="F25" s="1"/>
    </row>
    <row r="26" spans="1:6" x14ac:dyDescent="0.25">
      <c r="A26" t="s">
        <v>25</v>
      </c>
      <c r="B26">
        <v>145</v>
      </c>
      <c r="F26" s="1"/>
    </row>
    <row r="27" spans="1:6" x14ac:dyDescent="0.25">
      <c r="A27" t="s">
        <v>26</v>
      </c>
      <c r="B27">
        <v>150</v>
      </c>
      <c r="F27" s="1"/>
    </row>
    <row r="28" spans="1:6" x14ac:dyDescent="0.25">
      <c r="A28" t="s">
        <v>27</v>
      </c>
      <c r="B28">
        <v>178</v>
      </c>
      <c r="F28" s="1"/>
    </row>
    <row r="29" spans="1:6" x14ac:dyDescent="0.25">
      <c r="A29" t="s">
        <v>28</v>
      </c>
      <c r="B29">
        <v>163</v>
      </c>
      <c r="F29" s="1"/>
    </row>
    <row r="30" spans="1:6" x14ac:dyDescent="0.25">
      <c r="A30" t="s">
        <v>29</v>
      </c>
      <c r="B30">
        <v>172</v>
      </c>
      <c r="F30" s="1"/>
    </row>
    <row r="31" spans="1:6" x14ac:dyDescent="0.25">
      <c r="A31" t="s">
        <v>30</v>
      </c>
      <c r="B31">
        <v>178</v>
      </c>
      <c r="D31" t="s">
        <v>148</v>
      </c>
      <c r="E31">
        <f>(B33-B25)</f>
        <v>59</v>
      </c>
      <c r="F31" s="1">
        <f>(B33-B25)/B25</f>
        <v>0.42142857142857143</v>
      </c>
    </row>
    <row r="32" spans="1:6" x14ac:dyDescent="0.25">
      <c r="A32" t="s">
        <v>31</v>
      </c>
      <c r="B32">
        <v>199</v>
      </c>
    </row>
    <row r="33" spans="1:2" x14ac:dyDescent="0.25">
      <c r="A33" t="s">
        <v>32</v>
      </c>
      <c r="B33">
        <v>199</v>
      </c>
    </row>
    <row r="34" spans="1:2" x14ac:dyDescent="0.25">
      <c r="A34" t="s">
        <v>33</v>
      </c>
      <c r="B34">
        <v>184</v>
      </c>
    </row>
    <row r="35" spans="1:2" x14ac:dyDescent="0.25">
      <c r="A35" t="s">
        <v>34</v>
      </c>
      <c r="B35">
        <v>162</v>
      </c>
    </row>
    <row r="36" spans="1:2" x14ac:dyDescent="0.25">
      <c r="A36" t="s">
        <v>35</v>
      </c>
      <c r="B36">
        <v>146</v>
      </c>
    </row>
    <row r="37" spans="1:2" x14ac:dyDescent="0.25">
      <c r="A37" t="s">
        <v>36</v>
      </c>
      <c r="B37">
        <v>166</v>
      </c>
    </row>
    <row r="38" spans="1:2" x14ac:dyDescent="0.25">
      <c r="A38" t="s">
        <v>37</v>
      </c>
      <c r="B38">
        <v>171</v>
      </c>
    </row>
    <row r="39" spans="1:2" x14ac:dyDescent="0.25">
      <c r="A39" t="s">
        <v>38</v>
      </c>
      <c r="B39">
        <v>180</v>
      </c>
    </row>
    <row r="40" spans="1:2" x14ac:dyDescent="0.25">
      <c r="A40" t="s">
        <v>39</v>
      </c>
      <c r="B40">
        <v>193</v>
      </c>
    </row>
    <row r="41" spans="1:2" x14ac:dyDescent="0.25">
      <c r="A41" t="s">
        <v>40</v>
      </c>
      <c r="B41">
        <v>181</v>
      </c>
    </row>
    <row r="42" spans="1:2" x14ac:dyDescent="0.25">
      <c r="A42" t="s">
        <v>41</v>
      </c>
      <c r="B42">
        <v>183</v>
      </c>
    </row>
    <row r="43" spans="1:2" x14ac:dyDescent="0.25">
      <c r="A43" t="s">
        <v>42</v>
      </c>
      <c r="B43">
        <v>218</v>
      </c>
    </row>
    <row r="44" spans="1:2" x14ac:dyDescent="0.25">
      <c r="A44" t="s">
        <v>43</v>
      </c>
      <c r="B44">
        <v>230</v>
      </c>
    </row>
    <row r="45" spans="1:2" x14ac:dyDescent="0.25">
      <c r="A45" t="s">
        <v>44</v>
      </c>
      <c r="B45">
        <v>242</v>
      </c>
    </row>
    <row r="46" spans="1:2" x14ac:dyDescent="0.25">
      <c r="A46" t="s">
        <v>45</v>
      </c>
      <c r="B46">
        <v>209</v>
      </c>
    </row>
    <row r="47" spans="1:2" x14ac:dyDescent="0.25">
      <c r="A47" t="s">
        <v>46</v>
      </c>
      <c r="B47">
        <v>191</v>
      </c>
    </row>
    <row r="48" spans="1:2" x14ac:dyDescent="0.25">
      <c r="A48" t="s">
        <v>47</v>
      </c>
      <c r="B48">
        <v>172</v>
      </c>
    </row>
    <row r="49" spans="1:2" x14ac:dyDescent="0.25">
      <c r="A49" t="s">
        <v>48</v>
      </c>
      <c r="B49">
        <v>194</v>
      </c>
    </row>
    <row r="50" spans="1:2" x14ac:dyDescent="0.25">
      <c r="A50" t="s">
        <v>49</v>
      </c>
      <c r="B50">
        <v>196</v>
      </c>
    </row>
    <row r="51" spans="1:2" x14ac:dyDescent="0.25">
      <c r="A51" t="s">
        <v>50</v>
      </c>
      <c r="B51">
        <v>196</v>
      </c>
    </row>
    <row r="52" spans="1:2" x14ac:dyDescent="0.25">
      <c r="A52" t="s">
        <v>51</v>
      </c>
      <c r="B52">
        <v>236</v>
      </c>
    </row>
    <row r="53" spans="1:2" x14ac:dyDescent="0.25">
      <c r="A53" t="s">
        <v>52</v>
      </c>
      <c r="B53">
        <v>235</v>
      </c>
    </row>
    <row r="54" spans="1:2" x14ac:dyDescent="0.25">
      <c r="A54" t="s">
        <v>53</v>
      </c>
      <c r="B54">
        <v>229</v>
      </c>
    </row>
    <row r="55" spans="1:2" x14ac:dyDescent="0.25">
      <c r="A55" t="s">
        <v>54</v>
      </c>
      <c r="B55">
        <v>243</v>
      </c>
    </row>
    <row r="56" spans="1:2" x14ac:dyDescent="0.25">
      <c r="A56" t="s">
        <v>55</v>
      </c>
      <c r="B56">
        <v>264</v>
      </c>
    </row>
    <row r="57" spans="1:2" x14ac:dyDescent="0.25">
      <c r="A57" t="s">
        <v>56</v>
      </c>
      <c r="B57">
        <v>272</v>
      </c>
    </row>
    <row r="58" spans="1:2" x14ac:dyDescent="0.25">
      <c r="A58" t="s">
        <v>57</v>
      </c>
      <c r="B58">
        <v>237</v>
      </c>
    </row>
    <row r="59" spans="1:2" x14ac:dyDescent="0.25">
      <c r="A59" t="s">
        <v>58</v>
      </c>
      <c r="B59">
        <v>211</v>
      </c>
    </row>
    <row r="60" spans="1:2" x14ac:dyDescent="0.25">
      <c r="A60" t="s">
        <v>59</v>
      </c>
      <c r="B60">
        <v>180</v>
      </c>
    </row>
    <row r="61" spans="1:2" x14ac:dyDescent="0.25">
      <c r="A61" t="s">
        <v>60</v>
      </c>
      <c r="B61">
        <v>201</v>
      </c>
    </row>
    <row r="62" spans="1:2" x14ac:dyDescent="0.25">
      <c r="A62" t="s">
        <v>61</v>
      </c>
      <c r="B62">
        <v>204</v>
      </c>
    </row>
    <row r="63" spans="1:2" x14ac:dyDescent="0.25">
      <c r="A63" t="s">
        <v>62</v>
      </c>
      <c r="B63">
        <v>188</v>
      </c>
    </row>
    <row r="64" spans="1:2" x14ac:dyDescent="0.25">
      <c r="A64" t="s">
        <v>63</v>
      </c>
      <c r="B64">
        <v>235</v>
      </c>
    </row>
    <row r="65" spans="1:2" x14ac:dyDescent="0.25">
      <c r="A65" t="s">
        <v>64</v>
      </c>
      <c r="B65">
        <v>227</v>
      </c>
    </row>
    <row r="66" spans="1:2" x14ac:dyDescent="0.25">
      <c r="A66" t="s">
        <v>65</v>
      </c>
      <c r="B66">
        <v>234</v>
      </c>
    </row>
    <row r="67" spans="1:2" x14ac:dyDescent="0.25">
      <c r="A67" t="s">
        <v>66</v>
      </c>
      <c r="B67">
        <v>264</v>
      </c>
    </row>
    <row r="68" spans="1:2" x14ac:dyDescent="0.25">
      <c r="A68" t="s">
        <v>67</v>
      </c>
      <c r="B68">
        <v>302</v>
      </c>
    </row>
    <row r="69" spans="1:2" x14ac:dyDescent="0.25">
      <c r="A69" t="s">
        <v>68</v>
      </c>
      <c r="B69">
        <v>293</v>
      </c>
    </row>
    <row r="70" spans="1:2" x14ac:dyDescent="0.25">
      <c r="A70" t="s">
        <v>69</v>
      </c>
      <c r="B70">
        <v>259</v>
      </c>
    </row>
    <row r="71" spans="1:2" x14ac:dyDescent="0.25">
      <c r="A71" t="s">
        <v>70</v>
      </c>
      <c r="B71">
        <v>229</v>
      </c>
    </row>
    <row r="72" spans="1:2" x14ac:dyDescent="0.25">
      <c r="A72" t="s">
        <v>71</v>
      </c>
      <c r="B72">
        <v>203</v>
      </c>
    </row>
    <row r="73" spans="1:2" x14ac:dyDescent="0.25">
      <c r="A73" t="s">
        <v>72</v>
      </c>
      <c r="B73">
        <v>229</v>
      </c>
    </row>
    <row r="74" spans="1:2" x14ac:dyDescent="0.25">
      <c r="A74" t="s">
        <v>73</v>
      </c>
      <c r="B74">
        <v>242</v>
      </c>
    </row>
    <row r="75" spans="1:2" x14ac:dyDescent="0.25">
      <c r="A75" t="s">
        <v>74</v>
      </c>
      <c r="B75">
        <v>233</v>
      </c>
    </row>
    <row r="76" spans="1:2" x14ac:dyDescent="0.25">
      <c r="A76" t="s">
        <v>75</v>
      </c>
      <c r="B76">
        <v>267</v>
      </c>
    </row>
    <row r="77" spans="1:2" x14ac:dyDescent="0.25">
      <c r="A77" t="s">
        <v>76</v>
      </c>
      <c r="B77">
        <v>269</v>
      </c>
    </row>
    <row r="78" spans="1:2" x14ac:dyDescent="0.25">
      <c r="A78" t="s">
        <v>77</v>
      </c>
      <c r="B78">
        <v>270</v>
      </c>
    </row>
    <row r="79" spans="1:2" x14ac:dyDescent="0.25">
      <c r="A79" t="s">
        <v>78</v>
      </c>
      <c r="B79">
        <v>315</v>
      </c>
    </row>
    <row r="80" spans="1:2" x14ac:dyDescent="0.25">
      <c r="A80" t="s">
        <v>79</v>
      </c>
      <c r="B80">
        <v>364</v>
      </c>
    </row>
    <row r="81" spans="1:2" x14ac:dyDescent="0.25">
      <c r="A81" t="s">
        <v>80</v>
      </c>
      <c r="B81">
        <v>347</v>
      </c>
    </row>
    <row r="82" spans="1:2" x14ac:dyDescent="0.25">
      <c r="A82" t="s">
        <v>81</v>
      </c>
      <c r="B82">
        <v>312</v>
      </c>
    </row>
    <row r="83" spans="1:2" x14ac:dyDescent="0.25">
      <c r="A83" t="s">
        <v>82</v>
      </c>
      <c r="B83">
        <v>274</v>
      </c>
    </row>
    <row r="84" spans="1:2" x14ac:dyDescent="0.25">
      <c r="A84" t="s">
        <v>83</v>
      </c>
      <c r="B84">
        <v>237</v>
      </c>
    </row>
    <row r="85" spans="1:2" x14ac:dyDescent="0.25">
      <c r="A85" t="s">
        <v>84</v>
      </c>
      <c r="B85">
        <v>278</v>
      </c>
    </row>
    <row r="86" spans="1:2" x14ac:dyDescent="0.25">
      <c r="A86" t="s">
        <v>85</v>
      </c>
      <c r="B86">
        <v>284</v>
      </c>
    </row>
    <row r="87" spans="1:2" x14ac:dyDescent="0.25">
      <c r="A87" t="s">
        <v>86</v>
      </c>
      <c r="B87">
        <v>277</v>
      </c>
    </row>
    <row r="88" spans="1:2" x14ac:dyDescent="0.25">
      <c r="A88" t="s">
        <v>87</v>
      </c>
      <c r="B88">
        <v>317</v>
      </c>
    </row>
    <row r="89" spans="1:2" x14ac:dyDescent="0.25">
      <c r="A89" t="s">
        <v>88</v>
      </c>
      <c r="B89">
        <v>313</v>
      </c>
    </row>
    <row r="90" spans="1:2" x14ac:dyDescent="0.25">
      <c r="A90" t="s">
        <v>89</v>
      </c>
      <c r="B90">
        <v>318</v>
      </c>
    </row>
    <row r="91" spans="1:2" x14ac:dyDescent="0.25">
      <c r="A91" t="s">
        <v>90</v>
      </c>
      <c r="B91">
        <v>374</v>
      </c>
    </row>
    <row r="92" spans="1:2" x14ac:dyDescent="0.25">
      <c r="A92" t="s">
        <v>91</v>
      </c>
      <c r="B92">
        <v>413</v>
      </c>
    </row>
    <row r="93" spans="1:2" x14ac:dyDescent="0.25">
      <c r="A93" t="s">
        <v>92</v>
      </c>
      <c r="B93">
        <v>405</v>
      </c>
    </row>
    <row r="94" spans="1:2" x14ac:dyDescent="0.25">
      <c r="A94" t="s">
        <v>93</v>
      </c>
      <c r="B94">
        <v>355</v>
      </c>
    </row>
    <row r="95" spans="1:2" x14ac:dyDescent="0.25">
      <c r="A95" t="s">
        <v>94</v>
      </c>
      <c r="B95">
        <v>306</v>
      </c>
    </row>
    <row r="96" spans="1:2" x14ac:dyDescent="0.25">
      <c r="A96" t="s">
        <v>95</v>
      </c>
      <c r="B96">
        <v>271</v>
      </c>
    </row>
    <row r="97" spans="1:11" x14ac:dyDescent="0.25">
      <c r="A97" t="s">
        <v>96</v>
      </c>
      <c r="B97">
        <v>306</v>
      </c>
      <c r="D97" t="s">
        <v>145</v>
      </c>
      <c r="I97" t="s">
        <v>146</v>
      </c>
    </row>
    <row r="98" spans="1:11" x14ac:dyDescent="0.25">
      <c r="A98" t="s">
        <v>97</v>
      </c>
      <c r="B98">
        <v>315</v>
      </c>
      <c r="D98">
        <v>317.87214076239712</v>
      </c>
      <c r="E98">
        <f>B98-D98</f>
        <v>-2.8721407623971231</v>
      </c>
      <c r="F98" s="3">
        <f>E98/B98</f>
        <v>-9.1179071822130899E-3</v>
      </c>
      <c r="I98">
        <v>311.00043791105639</v>
      </c>
      <c r="J98">
        <f>B98-I98</f>
        <v>3.9995620889436054</v>
      </c>
      <c r="K98" s="3">
        <f>J98/B98</f>
        <v>1.2697022504582874E-2</v>
      </c>
    </row>
    <row r="99" spans="1:11" x14ac:dyDescent="0.25">
      <c r="A99" t="s">
        <v>98</v>
      </c>
      <c r="B99">
        <v>301</v>
      </c>
      <c r="D99">
        <v>310.72956607433196</v>
      </c>
      <c r="E99">
        <f t="shared" ref="E99:E145" si="0">B99-D99</f>
        <v>-9.7295660743319559</v>
      </c>
      <c r="F99" s="3">
        <f t="shared" ref="F99:F145" si="1">E99/B99</f>
        <v>-3.2324139781833738E-2</v>
      </c>
      <c r="I99">
        <v>308.74172600803797</v>
      </c>
      <c r="J99">
        <f t="shared" ref="J99:J145" si="2">B99-I99</f>
        <v>-7.741726008037972</v>
      </c>
      <c r="K99" s="3">
        <f t="shared" ref="K99:K145" si="3">J99/B99</f>
        <v>-2.5720019960259043E-2</v>
      </c>
    </row>
    <row r="100" spans="1:11" x14ac:dyDescent="0.25">
      <c r="A100" t="s">
        <v>99</v>
      </c>
      <c r="B100">
        <v>356</v>
      </c>
      <c r="D100">
        <v>366.04773274520898</v>
      </c>
      <c r="E100">
        <f t="shared" si="0"/>
        <v>-10.047732745208975</v>
      </c>
      <c r="F100" s="3">
        <f t="shared" si="1"/>
        <v>-2.822396838541847E-2</v>
      </c>
      <c r="I100">
        <v>364.48670159524545</v>
      </c>
      <c r="J100">
        <f t="shared" si="2"/>
        <v>-8.4867015952454494</v>
      </c>
      <c r="K100" s="3">
        <f t="shared" si="3"/>
        <v>-2.3839049424846766E-2</v>
      </c>
    </row>
    <row r="101" spans="1:11" x14ac:dyDescent="0.25">
      <c r="A101" t="s">
        <v>100</v>
      </c>
      <c r="B101">
        <v>348</v>
      </c>
      <c r="D101">
        <v>358.69710697256301</v>
      </c>
      <c r="E101">
        <f t="shared" si="0"/>
        <v>-10.697106972563006</v>
      </c>
      <c r="F101" s="3">
        <f t="shared" si="1"/>
        <v>-3.0738813139548869E-2</v>
      </c>
      <c r="I101">
        <v>363.78102423221856</v>
      </c>
      <c r="J101">
        <f t="shared" si="2"/>
        <v>-15.781024232218556</v>
      </c>
      <c r="K101" s="3">
        <f t="shared" si="3"/>
        <v>-4.5347770782237229E-2</v>
      </c>
    </row>
    <row r="102" spans="1:11" x14ac:dyDescent="0.25">
      <c r="A102" t="s">
        <v>101</v>
      </c>
      <c r="B102">
        <v>355</v>
      </c>
      <c r="D102">
        <v>361.5800870659221</v>
      </c>
      <c r="E102">
        <f t="shared" si="0"/>
        <v>-6.5800870659221005</v>
      </c>
      <c r="F102" s="3">
        <f t="shared" si="1"/>
        <v>-1.8535456523724226E-2</v>
      </c>
      <c r="I102">
        <v>352.87663775230402</v>
      </c>
      <c r="J102">
        <f t="shared" si="2"/>
        <v>2.1233622476959795</v>
      </c>
      <c r="K102" s="3">
        <f t="shared" si="3"/>
        <v>5.9813021061858578E-3</v>
      </c>
    </row>
    <row r="103" spans="1:11" x14ac:dyDescent="0.25">
      <c r="A103" t="s">
        <v>102</v>
      </c>
      <c r="B103">
        <v>422</v>
      </c>
      <c r="D103">
        <v>420.91107058438246</v>
      </c>
      <c r="E103">
        <f t="shared" si="0"/>
        <v>1.0889294156175424</v>
      </c>
      <c r="F103" s="3">
        <f t="shared" si="1"/>
        <v>2.580401458809342E-3</v>
      </c>
      <c r="I103">
        <v>413.32318998905475</v>
      </c>
      <c r="J103">
        <f t="shared" si="2"/>
        <v>8.6768100109452462</v>
      </c>
      <c r="K103" s="3">
        <f t="shared" si="3"/>
        <v>2.0561161163377362E-2</v>
      </c>
    </row>
    <row r="104" spans="1:11" x14ac:dyDescent="0.25">
      <c r="A104" t="s">
        <v>103</v>
      </c>
      <c r="B104">
        <v>465</v>
      </c>
      <c r="D104">
        <v>476.12083310836317</v>
      </c>
      <c r="E104">
        <f t="shared" si="0"/>
        <v>-11.120833108363172</v>
      </c>
      <c r="F104" s="3">
        <f t="shared" si="1"/>
        <v>-2.3915770125512197E-2</v>
      </c>
      <c r="I104">
        <v>469.22324468181222</v>
      </c>
      <c r="J104">
        <f t="shared" si="2"/>
        <v>-4.2232446818122185</v>
      </c>
      <c r="K104" s="3">
        <f t="shared" si="3"/>
        <v>-9.0822466275531574E-3</v>
      </c>
    </row>
    <row r="105" spans="1:11" x14ac:dyDescent="0.25">
      <c r="A105" t="s">
        <v>104</v>
      </c>
      <c r="B105">
        <v>467</v>
      </c>
      <c r="D105">
        <v>467.70645924821167</v>
      </c>
      <c r="E105">
        <f t="shared" si="0"/>
        <v>-0.70645924821167227</v>
      </c>
      <c r="F105" s="3">
        <f t="shared" si="1"/>
        <v>-1.51276070280872E-3</v>
      </c>
      <c r="I105">
        <v>466.98533043132369</v>
      </c>
      <c r="J105">
        <f t="shared" si="2"/>
        <v>1.4669568676310973E-2</v>
      </c>
      <c r="K105" s="3">
        <f t="shared" si="3"/>
        <v>3.1412352625933563E-5</v>
      </c>
    </row>
    <row r="106" spans="1:11" x14ac:dyDescent="0.25">
      <c r="A106" t="s">
        <v>105</v>
      </c>
      <c r="B106">
        <v>404</v>
      </c>
      <c r="D106">
        <v>409.51638159812973</v>
      </c>
      <c r="E106">
        <f t="shared" si="0"/>
        <v>-5.5163815981297262</v>
      </c>
      <c r="F106" s="3">
        <f t="shared" si="1"/>
        <v>-1.3654409896360709E-2</v>
      </c>
      <c r="I106">
        <v>404.2634197554259</v>
      </c>
      <c r="J106">
        <f t="shared" si="2"/>
        <v>-0.26341975542590035</v>
      </c>
      <c r="K106" s="3">
        <f t="shared" si="3"/>
        <v>-6.5202909758886227E-4</v>
      </c>
    </row>
    <row r="107" spans="1:11" x14ac:dyDescent="0.25">
      <c r="A107" t="s">
        <v>106</v>
      </c>
      <c r="B107">
        <v>347</v>
      </c>
      <c r="D107">
        <v>353.88109569025892</v>
      </c>
      <c r="E107">
        <f t="shared" si="0"/>
        <v>-6.8810956902589169</v>
      </c>
      <c r="F107" s="3">
        <f t="shared" si="1"/>
        <v>-1.9830246945991115E-2</v>
      </c>
      <c r="I107">
        <v>345.60135354023794</v>
      </c>
      <c r="J107">
        <f t="shared" si="2"/>
        <v>1.3986464597620625</v>
      </c>
      <c r="K107" s="3">
        <f t="shared" si="3"/>
        <v>4.0306814402364909E-3</v>
      </c>
    </row>
    <row r="108" spans="1:11" x14ac:dyDescent="0.25">
      <c r="A108" t="s">
        <v>107</v>
      </c>
      <c r="B108">
        <v>305</v>
      </c>
      <c r="D108">
        <v>306.93311593499607</v>
      </c>
      <c r="E108">
        <f t="shared" si="0"/>
        <v>-1.9331159349960672</v>
      </c>
      <c r="F108" s="3">
        <f t="shared" si="1"/>
        <v>-6.3380850327739904E-3</v>
      </c>
      <c r="I108">
        <v>296.62029409211812</v>
      </c>
      <c r="J108">
        <f t="shared" si="2"/>
        <v>8.3797059078818847</v>
      </c>
      <c r="K108" s="3">
        <f t="shared" si="3"/>
        <v>2.7474445599612738E-2</v>
      </c>
    </row>
    <row r="109" spans="1:11" x14ac:dyDescent="0.25">
      <c r="A109" t="s">
        <v>108</v>
      </c>
      <c r="B109">
        <v>336</v>
      </c>
      <c r="D109">
        <v>354.68883146295678</v>
      </c>
      <c r="E109">
        <f t="shared" si="0"/>
        <v>-18.688831462956784</v>
      </c>
      <c r="F109" s="3">
        <f t="shared" si="1"/>
        <v>-5.5621522211180906E-2</v>
      </c>
      <c r="I109">
        <v>347.02982571064507</v>
      </c>
      <c r="J109">
        <f t="shared" si="2"/>
        <v>-11.029825710645071</v>
      </c>
      <c r="K109" s="3">
        <f t="shared" si="3"/>
        <v>-3.2826862234062712E-2</v>
      </c>
    </row>
    <row r="110" spans="1:11" x14ac:dyDescent="0.25">
      <c r="A110" t="s">
        <v>109</v>
      </c>
      <c r="B110">
        <v>340</v>
      </c>
      <c r="D110">
        <v>366.73663355167423</v>
      </c>
      <c r="E110">
        <f t="shared" si="0"/>
        <v>-26.736633551674231</v>
      </c>
      <c r="F110" s="3">
        <f t="shared" si="1"/>
        <v>-7.8637157504924213E-2</v>
      </c>
      <c r="I110">
        <v>353.56748396832705</v>
      </c>
      <c r="J110">
        <f t="shared" si="2"/>
        <v>-13.567483968327053</v>
      </c>
      <c r="K110" s="3">
        <f t="shared" si="3"/>
        <v>-3.9904364612726631E-2</v>
      </c>
    </row>
    <row r="111" spans="1:11" x14ac:dyDescent="0.25">
      <c r="A111" t="s">
        <v>110</v>
      </c>
      <c r="B111">
        <v>318</v>
      </c>
      <c r="D111">
        <v>358.18903247491392</v>
      </c>
      <c r="E111">
        <f t="shared" si="0"/>
        <v>-40.189032474913915</v>
      </c>
      <c r="F111" s="3">
        <f t="shared" si="1"/>
        <v>-0.12638060526702488</v>
      </c>
      <c r="I111">
        <v>337.14936594096986</v>
      </c>
      <c r="J111">
        <f t="shared" si="2"/>
        <v>-19.149365940969858</v>
      </c>
      <c r="K111" s="3">
        <f t="shared" si="3"/>
        <v>-6.0218131889842319E-2</v>
      </c>
    </row>
    <row r="112" spans="1:11" x14ac:dyDescent="0.25">
      <c r="A112" t="s">
        <v>111</v>
      </c>
      <c r="B112">
        <v>362</v>
      </c>
      <c r="D112">
        <v>424.62141572406125</v>
      </c>
      <c r="E112">
        <f t="shared" si="0"/>
        <v>-62.621415724061251</v>
      </c>
      <c r="F112" s="3">
        <f t="shared" si="1"/>
        <v>-0.17298733625431284</v>
      </c>
      <c r="I112">
        <v>415.38438798132518</v>
      </c>
      <c r="J112">
        <f t="shared" si="2"/>
        <v>-53.384387981325176</v>
      </c>
      <c r="K112" s="3">
        <f t="shared" si="3"/>
        <v>-0.14747068503128502</v>
      </c>
    </row>
    <row r="113" spans="1:11" x14ac:dyDescent="0.25">
      <c r="A113" t="s">
        <v>112</v>
      </c>
      <c r="B113">
        <v>348</v>
      </c>
      <c r="D113">
        <v>415.76401609942332</v>
      </c>
      <c r="E113">
        <f t="shared" si="0"/>
        <v>-67.764016099423316</v>
      </c>
      <c r="F113" s="3">
        <f t="shared" si="1"/>
        <v>-0.19472418419374515</v>
      </c>
      <c r="I113">
        <v>408.24476196680388</v>
      </c>
      <c r="J113">
        <f t="shared" si="2"/>
        <v>-60.244761966803878</v>
      </c>
      <c r="K113" s="3">
        <f t="shared" si="3"/>
        <v>-0.1731171320885169</v>
      </c>
    </row>
    <row r="114" spans="1:11" x14ac:dyDescent="0.25">
      <c r="A114" t="s">
        <v>113</v>
      </c>
      <c r="B114">
        <v>363</v>
      </c>
      <c r="D114">
        <v>419.23690882330976</v>
      </c>
      <c r="E114">
        <f t="shared" si="0"/>
        <v>-56.236908823309761</v>
      </c>
      <c r="F114" s="3">
        <f t="shared" si="1"/>
        <v>-0.1549226138383189</v>
      </c>
      <c r="I114">
        <v>414.80622146624984</v>
      </c>
      <c r="J114">
        <f t="shared" si="2"/>
        <v>-51.806221466249838</v>
      </c>
      <c r="K114" s="3">
        <f t="shared" si="3"/>
        <v>-0.14271686354338797</v>
      </c>
    </row>
    <row r="115" spans="1:11" x14ac:dyDescent="0.25">
      <c r="A115" t="s">
        <v>114</v>
      </c>
      <c r="B115">
        <v>435</v>
      </c>
      <c r="D115">
        <v>491.00139651276646</v>
      </c>
      <c r="E115">
        <f t="shared" si="0"/>
        <v>-56.001396512766462</v>
      </c>
      <c r="F115" s="3">
        <f t="shared" si="1"/>
        <v>-0.12873884255808382</v>
      </c>
      <c r="I115">
        <v>471.39610565695006</v>
      </c>
      <c r="J115">
        <f t="shared" si="2"/>
        <v>-36.396105656950056</v>
      </c>
      <c r="K115" s="3">
        <f t="shared" si="3"/>
        <v>-8.3669208406781742E-2</v>
      </c>
    </row>
    <row r="116" spans="1:11" x14ac:dyDescent="0.25">
      <c r="A116" t="s">
        <v>115</v>
      </c>
      <c r="B116">
        <v>491</v>
      </c>
      <c r="D116">
        <v>558.25154820658111</v>
      </c>
      <c r="E116">
        <f t="shared" si="0"/>
        <v>-67.251548206581106</v>
      </c>
      <c r="F116" s="3">
        <f t="shared" si="1"/>
        <v>-0.13696852995230369</v>
      </c>
      <c r="I116">
        <v>540.99565569866161</v>
      </c>
      <c r="J116">
        <f t="shared" si="2"/>
        <v>-49.995655698661608</v>
      </c>
      <c r="K116" s="3">
        <f t="shared" si="3"/>
        <v>-0.10182414602578739</v>
      </c>
    </row>
    <row r="117" spans="1:11" x14ac:dyDescent="0.25">
      <c r="A117" t="s">
        <v>116</v>
      </c>
      <c r="B117">
        <v>505</v>
      </c>
      <c r="D117">
        <v>547.97443513766439</v>
      </c>
      <c r="E117">
        <f t="shared" si="0"/>
        <v>-42.974435137664386</v>
      </c>
      <c r="F117" s="3">
        <f t="shared" si="1"/>
        <v>-8.5097891361711656E-2</v>
      </c>
      <c r="I117">
        <v>530.8453604332542</v>
      </c>
      <c r="J117">
        <f t="shared" si="2"/>
        <v>-25.8453604332542</v>
      </c>
      <c r="K117" s="3">
        <f t="shared" si="3"/>
        <v>-5.1178931550998417E-2</v>
      </c>
    </row>
    <row r="118" spans="1:11" x14ac:dyDescent="0.25">
      <c r="A118" t="s">
        <v>117</v>
      </c>
      <c r="B118">
        <v>404</v>
      </c>
      <c r="D118">
        <v>477.17669584741412</v>
      </c>
      <c r="E118">
        <f t="shared" si="0"/>
        <v>-73.176695847414123</v>
      </c>
      <c r="F118" s="3">
        <f t="shared" si="1"/>
        <v>-0.18113043526587655</v>
      </c>
      <c r="I118">
        <v>464.6173659605272</v>
      </c>
      <c r="J118">
        <f t="shared" si="2"/>
        <v>-60.617365960527195</v>
      </c>
      <c r="K118" s="3">
        <f t="shared" si="3"/>
        <v>-0.1500429850508099</v>
      </c>
    </row>
    <row r="119" spans="1:11" x14ac:dyDescent="0.25">
      <c r="A119" t="s">
        <v>118</v>
      </c>
      <c r="B119">
        <v>359</v>
      </c>
      <c r="D119">
        <v>409.96562439906404</v>
      </c>
      <c r="E119">
        <f t="shared" si="0"/>
        <v>-50.965624399064041</v>
      </c>
      <c r="F119" s="3">
        <f t="shared" si="1"/>
        <v>-0.14196552757399455</v>
      </c>
      <c r="I119">
        <v>394.98832755399974</v>
      </c>
      <c r="J119">
        <f t="shared" si="2"/>
        <v>-35.988327553999738</v>
      </c>
      <c r="K119" s="3">
        <f t="shared" si="3"/>
        <v>-0.10024603775487392</v>
      </c>
    </row>
    <row r="120" spans="1:11" x14ac:dyDescent="0.25">
      <c r="A120" t="s">
        <v>119</v>
      </c>
      <c r="B120">
        <v>310</v>
      </c>
      <c r="D120">
        <v>353.64955208203679</v>
      </c>
      <c r="E120">
        <f t="shared" si="0"/>
        <v>-43.649552082036791</v>
      </c>
      <c r="F120" s="3">
        <f t="shared" si="1"/>
        <v>-0.14080500671624771</v>
      </c>
      <c r="I120">
        <v>340.50805680817166</v>
      </c>
      <c r="J120">
        <f t="shared" si="2"/>
        <v>-30.508056808171659</v>
      </c>
      <c r="K120" s="3">
        <f t="shared" si="3"/>
        <v>-9.8413086477973089E-2</v>
      </c>
    </row>
    <row r="121" spans="1:11" x14ac:dyDescent="0.25">
      <c r="A121" t="s">
        <v>120</v>
      </c>
      <c r="B121">
        <v>337</v>
      </c>
      <c r="D121">
        <v>410.93785486671959</v>
      </c>
      <c r="E121">
        <f t="shared" si="0"/>
        <v>-73.93785486671959</v>
      </c>
      <c r="F121" s="3">
        <f t="shared" si="1"/>
        <v>-0.21940016280925695</v>
      </c>
      <c r="I121">
        <v>395.47391686374618</v>
      </c>
      <c r="J121">
        <f t="shared" si="2"/>
        <v>-58.473916863746183</v>
      </c>
      <c r="K121" s="3">
        <f t="shared" si="3"/>
        <v>-0.17351310642061182</v>
      </c>
    </row>
    <row r="122" spans="1:11" x14ac:dyDescent="0.25">
      <c r="A122" t="s">
        <v>121</v>
      </c>
      <c r="B122">
        <v>360</v>
      </c>
      <c r="D122">
        <v>425.45198459704699</v>
      </c>
      <c r="E122">
        <f t="shared" si="0"/>
        <v>-65.451984597046987</v>
      </c>
      <c r="F122" s="3">
        <f t="shared" si="1"/>
        <v>-0.18181106832513053</v>
      </c>
      <c r="I122">
        <v>413.32815318746498</v>
      </c>
      <c r="J122">
        <f t="shared" si="2"/>
        <v>-53.328153187464977</v>
      </c>
      <c r="K122" s="3">
        <f t="shared" si="3"/>
        <v>-0.14813375885406938</v>
      </c>
    </row>
    <row r="123" spans="1:11" x14ac:dyDescent="0.25">
      <c r="A123" t="s">
        <v>122</v>
      </c>
      <c r="B123">
        <v>342</v>
      </c>
      <c r="D123">
        <v>415.15212201719038</v>
      </c>
      <c r="E123">
        <f t="shared" si="0"/>
        <v>-73.152122017190379</v>
      </c>
      <c r="F123" s="3">
        <f t="shared" si="1"/>
        <v>-0.21389509361751574</v>
      </c>
      <c r="I123">
        <v>397.61553076280893</v>
      </c>
      <c r="J123">
        <f t="shared" si="2"/>
        <v>-55.61553076280893</v>
      </c>
      <c r="K123" s="3">
        <f t="shared" si="3"/>
        <v>-0.1626185110023653</v>
      </c>
    </row>
    <row r="124" spans="1:11" x14ac:dyDescent="0.25">
      <c r="A124" t="s">
        <v>123</v>
      </c>
      <c r="B124">
        <v>406</v>
      </c>
      <c r="D124">
        <v>495.50717422415346</v>
      </c>
      <c r="E124">
        <f t="shared" si="0"/>
        <v>-89.507174224153459</v>
      </c>
      <c r="F124" s="3">
        <f t="shared" si="1"/>
        <v>-0.22046102025653561</v>
      </c>
      <c r="I124">
        <v>471.52002023105405</v>
      </c>
      <c r="J124">
        <f t="shared" si="2"/>
        <v>-65.520020231054048</v>
      </c>
      <c r="K124" s="3">
        <f t="shared" si="3"/>
        <v>-0.16137936017500998</v>
      </c>
    </row>
    <row r="125" spans="1:11" x14ac:dyDescent="0.25">
      <c r="A125" t="s">
        <v>124</v>
      </c>
      <c r="B125">
        <v>396</v>
      </c>
      <c r="D125">
        <v>484.75428552249491</v>
      </c>
      <c r="E125">
        <f t="shared" si="0"/>
        <v>-88.754285522494911</v>
      </c>
      <c r="F125" s="3">
        <f t="shared" si="1"/>
        <v>-0.22412698364266392</v>
      </c>
      <c r="I125">
        <v>464.28340809061194</v>
      </c>
      <c r="J125">
        <f t="shared" si="2"/>
        <v>-68.283408090611942</v>
      </c>
      <c r="K125" s="3">
        <f t="shared" si="3"/>
        <v>-0.17243284871366651</v>
      </c>
    </row>
    <row r="126" spans="1:11" x14ac:dyDescent="0.25">
      <c r="A126" t="s">
        <v>125</v>
      </c>
      <c r="B126">
        <v>420</v>
      </c>
      <c r="D126">
        <v>488.96899131763644</v>
      </c>
      <c r="E126">
        <f t="shared" si="0"/>
        <v>-68.968991317636437</v>
      </c>
      <c r="F126" s="3">
        <f t="shared" si="1"/>
        <v>-0.16421188408961057</v>
      </c>
      <c r="I126">
        <v>470.86156828552595</v>
      </c>
      <c r="J126">
        <f t="shared" si="2"/>
        <v>-50.861568285525948</v>
      </c>
      <c r="K126" s="3">
        <f t="shared" si="3"/>
        <v>-0.12109897210839511</v>
      </c>
    </row>
    <row r="127" spans="1:11" x14ac:dyDescent="0.25">
      <c r="A127" t="s">
        <v>126</v>
      </c>
      <c r="B127">
        <v>472</v>
      </c>
      <c r="D127">
        <v>576.44986980277906</v>
      </c>
      <c r="E127">
        <f t="shared" si="0"/>
        <v>-104.44986980277906</v>
      </c>
      <c r="F127" s="3">
        <f t="shared" si="1"/>
        <v>-0.22129209703978614</v>
      </c>
      <c r="I127">
        <v>557.53621264713797</v>
      </c>
      <c r="J127">
        <f t="shared" si="2"/>
        <v>-85.536212647137972</v>
      </c>
      <c r="K127" s="3">
        <f t="shared" si="3"/>
        <v>-0.18122078950664824</v>
      </c>
    </row>
    <row r="128" spans="1:11" x14ac:dyDescent="0.25">
      <c r="A128" t="s">
        <v>127</v>
      </c>
      <c r="B128">
        <v>548</v>
      </c>
      <c r="D128">
        <v>659.05449540570214</v>
      </c>
      <c r="E128">
        <f t="shared" si="0"/>
        <v>-111.05449540570214</v>
      </c>
      <c r="F128" s="3">
        <f t="shared" si="1"/>
        <v>-0.20265418869653676</v>
      </c>
      <c r="I128">
        <v>639.40134610493965</v>
      </c>
      <c r="J128">
        <f t="shared" si="2"/>
        <v>-91.401346104939648</v>
      </c>
      <c r="K128" s="3">
        <f t="shared" si="3"/>
        <v>-0.16679077756375849</v>
      </c>
    </row>
    <row r="129" spans="1:17" x14ac:dyDescent="0.25">
      <c r="A129" t="s">
        <v>128</v>
      </c>
      <c r="B129">
        <v>559</v>
      </c>
      <c r="D129">
        <v>646.3938927290842</v>
      </c>
      <c r="E129">
        <f t="shared" si="0"/>
        <v>-87.3938927290842</v>
      </c>
      <c r="F129" s="3">
        <f t="shared" si="1"/>
        <v>-0.15633970076759249</v>
      </c>
      <c r="I129">
        <v>623.7199341230737</v>
      </c>
      <c r="J129">
        <f t="shared" si="2"/>
        <v>-64.719934123073699</v>
      </c>
      <c r="K129" s="3">
        <f t="shared" si="3"/>
        <v>-0.11577805746524812</v>
      </c>
    </row>
    <row r="130" spans="1:17" x14ac:dyDescent="0.25">
      <c r="A130" t="s">
        <v>129</v>
      </c>
      <c r="B130">
        <v>463</v>
      </c>
      <c r="D130">
        <v>559.54183753141945</v>
      </c>
      <c r="E130">
        <f t="shared" si="0"/>
        <v>-96.541837531419446</v>
      </c>
      <c r="F130" s="3">
        <f t="shared" si="1"/>
        <v>-0.20851368797282818</v>
      </c>
      <c r="I130">
        <v>540.03629242548607</v>
      </c>
      <c r="J130">
        <f t="shared" si="2"/>
        <v>-77.036292425486067</v>
      </c>
      <c r="K130" s="3">
        <f t="shared" si="3"/>
        <v>-0.1663850808325833</v>
      </c>
    </row>
    <row r="131" spans="1:17" x14ac:dyDescent="0.25">
      <c r="A131" t="s">
        <v>130</v>
      </c>
      <c r="B131">
        <v>407</v>
      </c>
      <c r="D131">
        <v>477.72137453884199</v>
      </c>
      <c r="E131">
        <f t="shared" si="0"/>
        <v>-70.721374538841985</v>
      </c>
      <c r="F131" s="3">
        <f t="shared" si="1"/>
        <v>-0.17376259100452576</v>
      </c>
      <c r="I131">
        <v>465.23346400321287</v>
      </c>
      <c r="J131">
        <f t="shared" si="2"/>
        <v>-58.233464003212873</v>
      </c>
      <c r="K131" s="3">
        <f t="shared" si="3"/>
        <v>-0.14307976413565818</v>
      </c>
    </row>
    <row r="132" spans="1:17" x14ac:dyDescent="0.25">
      <c r="A132" t="s">
        <v>131</v>
      </c>
      <c r="B132">
        <v>362</v>
      </c>
      <c r="D132">
        <v>409.68694719233355</v>
      </c>
      <c r="E132">
        <f t="shared" si="0"/>
        <v>-47.686947192333548</v>
      </c>
      <c r="F132" s="3">
        <f t="shared" si="1"/>
        <v>-0.13173189832136339</v>
      </c>
      <c r="I132">
        <v>401.12493364302327</v>
      </c>
      <c r="J132">
        <f t="shared" si="2"/>
        <v>-39.124933643023269</v>
      </c>
      <c r="K132" s="3">
        <f t="shared" si="3"/>
        <v>-0.10807992719067201</v>
      </c>
    </row>
    <row r="133" spans="1:17" x14ac:dyDescent="0.25">
      <c r="A133" t="s">
        <v>132</v>
      </c>
      <c r="B133">
        <v>405</v>
      </c>
      <c r="D133">
        <v>478.90024717718359</v>
      </c>
      <c r="E133">
        <f t="shared" si="0"/>
        <v>-73.900247177183587</v>
      </c>
      <c r="F133" s="3">
        <f t="shared" si="1"/>
        <v>-0.18246974611650268</v>
      </c>
      <c r="I133">
        <v>467.99691739030231</v>
      </c>
      <c r="J133">
        <f t="shared" si="2"/>
        <v>-62.996917390302315</v>
      </c>
      <c r="K133" s="3">
        <f t="shared" si="3"/>
        <v>-0.15554794417358597</v>
      </c>
      <c r="N133" t="s">
        <v>147</v>
      </c>
    </row>
    <row r="134" spans="1:17" x14ac:dyDescent="0.25">
      <c r="A134" t="s">
        <v>133</v>
      </c>
      <c r="B134">
        <v>417</v>
      </c>
      <c r="D134">
        <v>496.51608068949662</v>
      </c>
      <c r="E134">
        <f t="shared" si="0"/>
        <v>-79.516080689496619</v>
      </c>
      <c r="F134" s="3">
        <f t="shared" si="1"/>
        <v>-0.19068604481893672</v>
      </c>
      <c r="I134">
        <v>479.68677688649046</v>
      </c>
      <c r="J134">
        <f t="shared" si="2"/>
        <v>-62.686776886490463</v>
      </c>
      <c r="K134" s="3">
        <f t="shared" si="3"/>
        <v>-0.15032800212587641</v>
      </c>
      <c r="N134">
        <v>424.07573956303241</v>
      </c>
      <c r="O134">
        <f>B134-N134</f>
        <v>-7.075739563032414</v>
      </c>
      <c r="P134" s="2">
        <f>O134/B134</f>
        <v>-1.696820039096502E-2</v>
      </c>
      <c r="Q134">
        <f>ABS(P134)</f>
        <v>1.696820039096502E-2</v>
      </c>
    </row>
    <row r="135" spans="1:17" x14ac:dyDescent="0.25">
      <c r="A135" t="s">
        <v>134</v>
      </c>
      <c r="B135">
        <v>391</v>
      </c>
      <c r="D135">
        <v>484.01187679713746</v>
      </c>
      <c r="E135">
        <f t="shared" si="0"/>
        <v>-93.011876797137461</v>
      </c>
      <c r="F135" s="3">
        <f t="shared" si="1"/>
        <v>-0.23788203784434134</v>
      </c>
      <c r="I135">
        <v>470.73735379183512</v>
      </c>
      <c r="J135">
        <f t="shared" si="2"/>
        <v>-79.737353791835119</v>
      </c>
      <c r="K135" s="3">
        <f t="shared" si="3"/>
        <v>-0.20393185113001308</v>
      </c>
      <c r="N135">
        <v>391.17953660147975</v>
      </c>
      <c r="O135">
        <f t="shared" ref="O135:O145" si="4">B135-N135</f>
        <v>-0.1795366014797537</v>
      </c>
      <c r="P135" s="2">
        <f t="shared" ref="P135:P145" si="5">O135/B135</f>
        <v>-4.5917289381011174E-4</v>
      </c>
      <c r="Q135">
        <f t="shared" ref="Q135:Q145" si="6">ABS(P135)</f>
        <v>4.5917289381011174E-4</v>
      </c>
    </row>
    <row r="136" spans="1:17" x14ac:dyDescent="0.25">
      <c r="A136" t="s">
        <v>135</v>
      </c>
      <c r="B136">
        <v>419</v>
      </c>
      <c r="D136">
        <v>581.96611247258693</v>
      </c>
      <c r="E136">
        <f t="shared" si="0"/>
        <v>-162.96611247258693</v>
      </c>
      <c r="F136" s="3">
        <f t="shared" si="1"/>
        <v>-0.38894060255987334</v>
      </c>
      <c r="I136">
        <v>558.10265539016484</v>
      </c>
      <c r="J136">
        <f t="shared" si="2"/>
        <v>-139.10265539016484</v>
      </c>
      <c r="K136" s="3">
        <f t="shared" si="3"/>
        <v>-0.3319872443679352</v>
      </c>
      <c r="N136">
        <v>457.47516281700427</v>
      </c>
      <c r="O136">
        <f t="shared" si="4"/>
        <v>-38.475162817004275</v>
      </c>
      <c r="P136" s="2">
        <f t="shared" si="5"/>
        <v>-9.1826164241060326E-2</v>
      </c>
      <c r="Q136">
        <f t="shared" si="6"/>
        <v>9.1826164241060326E-2</v>
      </c>
    </row>
    <row r="137" spans="1:17" x14ac:dyDescent="0.25">
      <c r="A137" t="s">
        <v>136</v>
      </c>
      <c r="B137">
        <v>461</v>
      </c>
      <c r="D137">
        <v>568.80627154105935</v>
      </c>
      <c r="E137">
        <f t="shared" si="0"/>
        <v>-107.80627154105935</v>
      </c>
      <c r="F137" s="3">
        <f t="shared" si="1"/>
        <v>-0.23385308360316562</v>
      </c>
      <c r="I137">
        <v>556.3201498924343</v>
      </c>
      <c r="J137">
        <f t="shared" si="2"/>
        <v>-95.320149892434301</v>
      </c>
      <c r="K137" s="3">
        <f t="shared" si="3"/>
        <v>-0.20676822102480324</v>
      </c>
      <c r="N137">
        <v>455.42495941791765</v>
      </c>
      <c r="O137">
        <f t="shared" si="4"/>
        <v>5.5750405820823516</v>
      </c>
      <c r="P137" s="2">
        <f t="shared" si="5"/>
        <v>1.2093363518616815E-2</v>
      </c>
      <c r="Q137">
        <f t="shared" si="6"/>
        <v>1.2093363518616815E-2</v>
      </c>
    </row>
    <row r="138" spans="1:17" x14ac:dyDescent="0.25">
      <c r="A138" t="s">
        <v>137</v>
      </c>
      <c r="B138">
        <v>472</v>
      </c>
      <c r="D138">
        <v>573.96256399536389</v>
      </c>
      <c r="E138">
        <f t="shared" si="0"/>
        <v>-101.96256399536389</v>
      </c>
      <c r="F138" s="3">
        <f t="shared" si="1"/>
        <v>-0.21602238134610993</v>
      </c>
      <c r="I138">
        <v>548.96131018211088</v>
      </c>
      <c r="J138">
        <f t="shared" si="2"/>
        <v>-76.961310182110878</v>
      </c>
      <c r="K138" s="3">
        <f t="shared" si="3"/>
        <v>-0.16305362326718406</v>
      </c>
      <c r="N138">
        <v>475.60326081795881</v>
      </c>
      <c r="O138">
        <f t="shared" si="4"/>
        <v>-3.6032608179588124</v>
      </c>
      <c r="P138" s="2">
        <f t="shared" si="5"/>
        <v>-7.6340271566923993E-3</v>
      </c>
      <c r="Q138">
        <f t="shared" si="6"/>
        <v>7.6340271566923993E-3</v>
      </c>
    </row>
    <row r="139" spans="1:17" x14ac:dyDescent="0.25">
      <c r="A139" t="s">
        <v>138</v>
      </c>
      <c r="B139">
        <v>535</v>
      </c>
      <c r="D139">
        <v>681.50504083014778</v>
      </c>
      <c r="E139">
        <f t="shared" si="0"/>
        <v>-146.50504083014778</v>
      </c>
      <c r="F139" s="3">
        <f t="shared" si="1"/>
        <v>-0.2738411978133603</v>
      </c>
      <c r="I139">
        <v>658.96606267135053</v>
      </c>
      <c r="J139">
        <f t="shared" si="2"/>
        <v>-123.96606267135053</v>
      </c>
      <c r="K139" s="3">
        <f t="shared" si="3"/>
        <v>-0.23171226667542155</v>
      </c>
      <c r="N139">
        <v>564.91732686114995</v>
      </c>
      <c r="O139">
        <f t="shared" si="4"/>
        <v>-29.917326861149945</v>
      </c>
      <c r="P139" s="2">
        <f t="shared" si="5"/>
        <v>-5.5920237123644759E-2</v>
      </c>
      <c r="Q139">
        <f t="shared" si="6"/>
        <v>5.5920237123644759E-2</v>
      </c>
    </row>
    <row r="140" spans="1:17" x14ac:dyDescent="0.25">
      <c r="A140" t="s">
        <v>139</v>
      </c>
      <c r="B140">
        <v>622</v>
      </c>
      <c r="D140">
        <v>783.8982841671193</v>
      </c>
      <c r="E140">
        <f t="shared" si="0"/>
        <v>-161.8982841671193</v>
      </c>
      <c r="F140" s="3">
        <f t="shared" si="1"/>
        <v>-0.26028663049376094</v>
      </c>
      <c r="I140">
        <v>753.1690001007895</v>
      </c>
      <c r="J140">
        <f t="shared" si="2"/>
        <v>-131.1690001007895</v>
      </c>
      <c r="K140" s="3">
        <f t="shared" si="3"/>
        <v>-0.21088263681798955</v>
      </c>
      <c r="N140">
        <v>647.71539876839552</v>
      </c>
      <c r="O140">
        <f t="shared" si="4"/>
        <v>-25.715398768395517</v>
      </c>
      <c r="P140" s="2">
        <f t="shared" si="5"/>
        <v>-4.1343084836648739E-2</v>
      </c>
      <c r="Q140">
        <f t="shared" si="6"/>
        <v>4.1343084836648739E-2</v>
      </c>
    </row>
    <row r="141" spans="1:17" x14ac:dyDescent="0.25">
      <c r="A141" t="s">
        <v>140</v>
      </c>
      <c r="B141">
        <v>606</v>
      </c>
      <c r="D141">
        <v>768.15457391933592</v>
      </c>
      <c r="E141">
        <f t="shared" si="0"/>
        <v>-162.15457391933592</v>
      </c>
      <c r="F141" s="3">
        <f t="shared" si="1"/>
        <v>-0.26758180514741903</v>
      </c>
      <c r="I141">
        <v>741.24155901714687</v>
      </c>
      <c r="J141">
        <f t="shared" si="2"/>
        <v>-135.24155901714687</v>
      </c>
      <c r="K141" s="3">
        <f t="shared" si="3"/>
        <v>-0.22317088946723906</v>
      </c>
      <c r="N141">
        <v>643.0943214988456</v>
      </c>
      <c r="O141">
        <f t="shared" si="4"/>
        <v>-37.094321498845602</v>
      </c>
      <c r="P141" s="2">
        <f t="shared" si="5"/>
        <v>-6.1211751648260072E-2</v>
      </c>
      <c r="Q141">
        <f t="shared" si="6"/>
        <v>6.1211751648260072E-2</v>
      </c>
    </row>
    <row r="142" spans="1:17" x14ac:dyDescent="0.25">
      <c r="A142" t="s">
        <v>141</v>
      </c>
      <c r="B142">
        <v>508</v>
      </c>
      <c r="D142">
        <v>660.64494853850647</v>
      </c>
      <c r="E142">
        <f t="shared" si="0"/>
        <v>-152.64494853850647</v>
      </c>
      <c r="F142" s="3">
        <f t="shared" si="1"/>
        <v>-0.30048218216241429</v>
      </c>
      <c r="I142">
        <v>635.11415545839816</v>
      </c>
      <c r="J142">
        <f t="shared" si="2"/>
        <v>-127.11415545839816</v>
      </c>
      <c r="K142" s="3">
        <f t="shared" si="3"/>
        <v>-0.25022471546928771</v>
      </c>
      <c r="N142">
        <v>534.4755807772666</v>
      </c>
      <c r="O142">
        <f t="shared" si="4"/>
        <v>-26.4755807772666</v>
      </c>
      <c r="P142" s="2">
        <f t="shared" si="5"/>
        <v>-5.211728499461929E-2</v>
      </c>
      <c r="Q142">
        <f t="shared" si="6"/>
        <v>5.211728499461929E-2</v>
      </c>
    </row>
    <row r="143" spans="1:17" x14ac:dyDescent="0.25">
      <c r="A143" t="s">
        <v>142</v>
      </c>
      <c r="B143">
        <v>461</v>
      </c>
      <c r="D143">
        <v>560.20750717553665</v>
      </c>
      <c r="E143">
        <f t="shared" si="0"/>
        <v>-99.207507175536648</v>
      </c>
      <c r="F143" s="3">
        <f t="shared" si="1"/>
        <v>-0.21520066632437451</v>
      </c>
      <c r="I143">
        <v>535.70958733344719</v>
      </c>
      <c r="J143">
        <f t="shared" si="2"/>
        <v>-74.709587333447189</v>
      </c>
      <c r="K143" s="3">
        <f t="shared" si="3"/>
        <v>-0.1620598423719028</v>
      </c>
      <c r="N143">
        <v>462.48008500887244</v>
      </c>
      <c r="O143">
        <f t="shared" si="4"/>
        <v>-1.480085008872436</v>
      </c>
      <c r="P143" s="2">
        <f t="shared" si="5"/>
        <v>-3.2105965485302299E-3</v>
      </c>
      <c r="Q143">
        <f t="shared" si="6"/>
        <v>3.2105965485302299E-3</v>
      </c>
    </row>
    <row r="144" spans="1:17" x14ac:dyDescent="0.25">
      <c r="A144" t="s">
        <v>143</v>
      </c>
      <c r="B144">
        <v>390</v>
      </c>
      <c r="D144">
        <v>477.38349233423884</v>
      </c>
      <c r="E144">
        <f t="shared" si="0"/>
        <v>-87.383492334238838</v>
      </c>
      <c r="F144" s="3">
        <f t="shared" si="1"/>
        <v>-0.22406023675445855</v>
      </c>
      <c r="I144">
        <v>453.74732384172745</v>
      </c>
      <c r="J144">
        <f t="shared" si="2"/>
        <v>-63.74732384172745</v>
      </c>
      <c r="K144" s="3">
        <f t="shared" si="3"/>
        <v>-0.16345467651724988</v>
      </c>
      <c r="N144">
        <v>402.94069655060861</v>
      </c>
      <c r="O144">
        <f t="shared" si="4"/>
        <v>-12.940696550608607</v>
      </c>
      <c r="P144" s="2">
        <f t="shared" si="5"/>
        <v>-3.3181273206688733E-2</v>
      </c>
      <c r="Q144">
        <f t="shared" si="6"/>
        <v>3.3181273206688733E-2</v>
      </c>
    </row>
    <row r="145" spans="1:17" x14ac:dyDescent="0.25">
      <c r="A145" t="s">
        <v>144</v>
      </c>
      <c r="B145">
        <v>432</v>
      </c>
      <c r="D145">
        <v>561.64838414620601</v>
      </c>
      <c r="E145">
        <f t="shared" si="0"/>
        <v>-129.64838414620601</v>
      </c>
      <c r="F145" s="3">
        <f t="shared" si="1"/>
        <v>-0.30011200033843982</v>
      </c>
      <c r="I145">
        <v>534.8784841554899</v>
      </c>
      <c r="J145">
        <f t="shared" si="2"/>
        <v>-102.8784841554899</v>
      </c>
      <c r="K145" s="3">
        <f t="shared" si="3"/>
        <v>-0.23814463924881921</v>
      </c>
      <c r="N145">
        <v>450.25704570747928</v>
      </c>
      <c r="O145">
        <f t="shared" si="4"/>
        <v>-18.257045707479278</v>
      </c>
      <c r="P145" s="2">
        <f t="shared" si="5"/>
        <v>-4.2261679878424253E-2</v>
      </c>
      <c r="Q145">
        <f t="shared" si="6"/>
        <v>4.2261679878424253E-2</v>
      </c>
    </row>
    <row r="146" spans="1:17" x14ac:dyDescent="0.25">
      <c r="P146" s="2"/>
      <c r="Q146" s="3">
        <f>SUM(Q134:Q145)/132</f>
        <v>3.1683851245300058E-3</v>
      </c>
    </row>
    <row r="150" spans="1:17" x14ac:dyDescent="0.25">
      <c r="B150">
        <f>(B140-B144)/B144</f>
        <v>0.59487179487179487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Time Series Model Overview</vt:lpstr>
      <vt:lpstr>Airpassengers Data and Forecast</vt:lpstr>
      <vt:lpstr>Other Charts</vt:lpstr>
      <vt:lpstr>Sheet5</vt: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Paurush Gaur</cp:lastModifiedBy>
  <dcterms:created xsi:type="dcterms:W3CDTF">2018-04-13T10:50:38Z</dcterms:created>
  <dcterms:modified xsi:type="dcterms:W3CDTF">2018-04-18T11:28:10Z</dcterms:modified>
</cp:coreProperties>
</file>